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Y:\2023\PROCESOS DE CONTRATACION 2023\contratacion seguros GENERALES\SEGUROS-NUEVA-PUBLICACION\"/>
    </mc:Choice>
  </mc:AlternateContent>
  <bookViews>
    <workbookView xWindow="0" yWindow="0" windowWidth="20490" windowHeight="7365" tabRatio="752"/>
  </bookViews>
  <sheets>
    <sheet name="CUADRO RESUMEN" sheetId="46" r:id="rId1"/>
    <sheet name="IN CONTENIDOS" sheetId="39" r:id="rId2"/>
    <sheet name="ROTURA MAQUINARIA" sheetId="43" r:id="rId3"/>
    <sheet name="EQUIPO ELECTRONICO" sheetId="44" r:id="rId4"/>
    <sheet name="VEHICULOS" sheetId="45" r:id="rId5"/>
    <sheet name="Hoja2" sheetId="38" state="hidden" r:id="rId6"/>
    <sheet name="Hoja1" sheetId="37" state="hidden" r:id="rId7"/>
  </sheets>
  <externalReferences>
    <externalReference r:id="rId8"/>
  </externalReferences>
  <definedNames>
    <definedName name="__1Excel_BuiltIn_Print_Titles_2_1">"$'AVALUO 1'.$A$#REF!:$IV$#REF!"</definedName>
    <definedName name="_1Excel_BuiltIn_Print_Titles_2_1">"$'AVALUO 1'.$A$#REF!:$IV$#REF!"</definedName>
    <definedName name="_2Excel_BuiltIn_Print_Titles_2_1">"$'AVALUO 1'.$A$#REF!:$IV$#REF!"</definedName>
    <definedName name="_xlnm._FilterDatabase" localSheetId="3" hidden="1">'EQUIPO ELECTRONICO'!$A$4:$AZ$544</definedName>
    <definedName name="_xlnm._FilterDatabase" localSheetId="1" hidden="1">'IN CONTENIDOS'!$A$4:$AZ$1778</definedName>
    <definedName name="_xlnm._FilterDatabase" localSheetId="2" hidden="1">'ROTURA MAQUINARIA'!$A$4:$AZ$23</definedName>
    <definedName name="_xlnm._FilterDatabase" localSheetId="4" hidden="1">VEHICULOS!$A$4:$AZ$23</definedName>
    <definedName name="anexoarn" localSheetId="3">#REF!</definedName>
    <definedName name="anexoarn" localSheetId="1">#REF!</definedName>
    <definedName name="anexoarn" localSheetId="2">#REF!</definedName>
    <definedName name="anexoarn" localSheetId="4">#REF!</definedName>
    <definedName name="anexoarn">#REF!</definedName>
    <definedName name="anexosase" localSheetId="3">#REF!</definedName>
    <definedName name="anexosase" localSheetId="1">#REF!</definedName>
    <definedName name="anexosase" localSheetId="2">#REF!</definedName>
    <definedName name="anexosase" localSheetId="4">#REF!</definedName>
    <definedName name="anexosase">#REF!</definedName>
    <definedName name="AVALUO" localSheetId="3">#REF!</definedName>
    <definedName name="AVALUO" localSheetId="1">#REF!</definedName>
    <definedName name="AVALUO" localSheetId="2">#REF!</definedName>
    <definedName name="AVALUO" localSheetId="4">#REF!</definedName>
    <definedName name="AVALUO">#REF!</definedName>
    <definedName name="bien" localSheetId="3">#REF!</definedName>
    <definedName name="bien" localSheetId="1">#REF!</definedName>
    <definedName name="bien" localSheetId="2">#REF!</definedName>
    <definedName name="bien" localSheetId="4">#REF!</definedName>
    <definedName name="bien">#REF!</definedName>
    <definedName name="CERTIFICADO" localSheetId="3">#REF!</definedName>
    <definedName name="CERTIFICADO" localSheetId="1">#REF!</definedName>
    <definedName name="CERTIFICADO" localSheetId="2">#REF!</definedName>
    <definedName name="CERTIFICADO" localSheetId="4">#REF!</definedName>
    <definedName name="CERTIFICADO">#REF!</definedName>
    <definedName name="eww">'[1]AVALUO 1'!$A$1:$O$50</definedName>
    <definedName name="EX" localSheetId="3">#REF!</definedName>
    <definedName name="EX" localSheetId="1">#REF!</definedName>
    <definedName name="EX" localSheetId="2">#REF!</definedName>
    <definedName name="EX" localSheetId="4">#REF!</definedName>
    <definedName name="EX">#REF!</definedName>
    <definedName name="EXC" localSheetId="3">#REF!</definedName>
    <definedName name="EXC" localSheetId="1">#REF!</definedName>
    <definedName name="EXC" localSheetId="2">#REF!</definedName>
    <definedName name="EXC" localSheetId="4">#REF!</definedName>
    <definedName name="EXC">#REF!</definedName>
    <definedName name="Excel_BuiltIn_Print_Titles_2" localSheetId="3">#REF!</definedName>
    <definedName name="Excel_BuiltIn_Print_Titles_2" localSheetId="1">#REF!</definedName>
    <definedName name="Excel_BuiltIn_Print_Titles_2" localSheetId="2">#REF!</definedName>
    <definedName name="Excel_BuiltIn_Print_Titles_2" localSheetId="4">#REF!</definedName>
    <definedName name="Excel_BuiltIn_Print_Titles_2">#REF!</definedName>
    <definedName name="FINAL">"$#REF!.$A$1:$P$48"</definedName>
    <definedName name="GRE">"$#REF!.$A$1:$P$230"</definedName>
    <definedName name="INFLACION" localSheetId="3">#REF!</definedName>
    <definedName name="INFLACION" localSheetId="1">#REF!</definedName>
    <definedName name="INFLACION" localSheetId="2">#REF!</definedName>
    <definedName name="INFLACION" localSheetId="4">#REF!</definedName>
    <definedName name="INFLACION">#REF!</definedName>
    <definedName name="INTERMEDIO">"$#REF!.$A$1:$P$109"</definedName>
    <definedName name="legal" localSheetId="3">#REF!</definedName>
    <definedName name="legal" localSheetId="1">#REF!</definedName>
    <definedName name="legal" localSheetId="2">#REF!</definedName>
    <definedName name="legal" localSheetId="4">#REF!</definedName>
    <definedName name="legal">#REF!</definedName>
    <definedName name="METODO" localSheetId="3">#REF!</definedName>
    <definedName name="METODO" localSheetId="1">#REF!</definedName>
    <definedName name="METODO" localSheetId="2">#REF!</definedName>
    <definedName name="METODO" localSheetId="4">#REF!</definedName>
    <definedName name="METODO">#REF!</definedName>
    <definedName name="PRIMERA" localSheetId="3">#REF!</definedName>
    <definedName name="PRIMERA" localSheetId="1">#REF!</definedName>
    <definedName name="PRIMERA" localSheetId="2">#REF!</definedName>
    <definedName name="PRIMERA" localSheetId="4">#REF!</definedName>
    <definedName name="PRIMERA">#REF!</definedName>
    <definedName name="_xlnm.Print_Titles" localSheetId="3">'EQUIPO ELECTRONICO'!$4:$4</definedName>
    <definedName name="_xlnm.Print_Titles" localSheetId="1">'IN CONTENIDOS'!$4:$4</definedName>
    <definedName name="_xlnm.Print_Titles" localSheetId="2">'ROTURA MAQUINARIA'!$4:$4</definedName>
    <definedName name="_xlnm.Print_Titles" localSheetId="4">VEHICULOS!$4:$4</definedName>
    <definedName name="zona" localSheetId="3">#REF!</definedName>
    <definedName name="zona" localSheetId="1">#REF!</definedName>
    <definedName name="zona" localSheetId="2">#REF!</definedName>
    <definedName name="zona" localSheetId="4">#REF!</definedName>
    <definedName name="zona">#REF!</definedName>
  </definedNames>
  <calcPr calcId="191029"/>
  <pivotCaches>
    <pivotCache cacheId="0" r:id="rId9"/>
    <pivotCache cacheId="1"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57" i="46" l="1"/>
  <c r="C46" i="46"/>
  <c r="C17" i="46"/>
  <c r="C15" i="46"/>
  <c r="AN23" i="45"/>
  <c r="AO23" i="45" s="1"/>
  <c r="AK23" i="45"/>
  <c r="AL23" i="45" s="1"/>
  <c r="AM23" i="45" s="1"/>
  <c r="AI23" i="45"/>
  <c r="AC23" i="45"/>
  <c r="AN22" i="45"/>
  <c r="AO22" i="45" s="1"/>
  <c r="AK22" i="45"/>
  <c r="AL22" i="45" s="1"/>
  <c r="AM22" i="45" s="1"/>
  <c r="AI22" i="45"/>
  <c r="AC22" i="45"/>
  <c r="AN21" i="45"/>
  <c r="AO21" i="45" s="1"/>
  <c r="AP21" i="45" s="1"/>
  <c r="AK21" i="45"/>
  <c r="AL21" i="45" s="1"/>
  <c r="AM21" i="45" s="1"/>
  <c r="AI21" i="45"/>
  <c r="AC21" i="45"/>
  <c r="AN20" i="45"/>
  <c r="AO20" i="45" s="1"/>
  <c r="AK20" i="45"/>
  <c r="AL20" i="45" s="1"/>
  <c r="AM20" i="45" s="1"/>
  <c r="AI20" i="45"/>
  <c r="AC20" i="45"/>
  <c r="AN19" i="45"/>
  <c r="AO19" i="45" s="1"/>
  <c r="AP19" i="45" s="1"/>
  <c r="AK19" i="45"/>
  <c r="AL19" i="45" s="1"/>
  <c r="AM19" i="45" s="1"/>
  <c r="AI19" i="45"/>
  <c r="AC19" i="45"/>
  <c r="AN18" i="45"/>
  <c r="AO18" i="45" s="1"/>
  <c r="AK18" i="45"/>
  <c r="AL18" i="45" s="1"/>
  <c r="AM18" i="45" s="1"/>
  <c r="AI18" i="45"/>
  <c r="AC18" i="45"/>
  <c r="AN17" i="45"/>
  <c r="AO17" i="45" s="1"/>
  <c r="AL17" i="45"/>
  <c r="AM17" i="45" s="1"/>
  <c r="AK17" i="45"/>
  <c r="AI17" i="45"/>
  <c r="AC17" i="45"/>
  <c r="AN16" i="45"/>
  <c r="AO16" i="45" s="1"/>
  <c r="AP16" i="45" s="1"/>
  <c r="AQ16" i="45" s="1"/>
  <c r="AK16" i="45"/>
  <c r="AL16" i="45" s="1"/>
  <c r="AM16" i="45" s="1"/>
  <c r="AI16" i="45"/>
  <c r="AC16" i="45"/>
  <c r="AN15" i="45"/>
  <c r="AO15" i="45" s="1"/>
  <c r="AK15" i="45"/>
  <c r="AL15" i="45" s="1"/>
  <c r="AM15" i="45" s="1"/>
  <c r="AI15" i="45"/>
  <c r="AC15" i="45"/>
  <c r="AN14" i="45"/>
  <c r="AO14" i="45" s="1"/>
  <c r="AK14" i="45"/>
  <c r="AL14" i="45" s="1"/>
  <c r="AM14" i="45" s="1"/>
  <c r="AI14" i="45"/>
  <c r="AC14" i="45"/>
  <c r="AN13" i="45"/>
  <c r="AO13" i="45" s="1"/>
  <c r="AK13" i="45"/>
  <c r="AL13" i="45" s="1"/>
  <c r="AM13" i="45" s="1"/>
  <c r="AI13" i="45"/>
  <c r="AC13" i="45"/>
  <c r="AN12" i="45"/>
  <c r="AO12" i="45" s="1"/>
  <c r="AP12" i="45" s="1"/>
  <c r="AQ12" i="45" s="1"/>
  <c r="AK12" i="45"/>
  <c r="AL12" i="45" s="1"/>
  <c r="AM12" i="45" s="1"/>
  <c r="AI12" i="45"/>
  <c r="AC12" i="45"/>
  <c r="AN11" i="45"/>
  <c r="AO11" i="45" s="1"/>
  <c r="AP11" i="45" s="1"/>
  <c r="AK11" i="45"/>
  <c r="AL11" i="45" s="1"/>
  <c r="AM11" i="45" s="1"/>
  <c r="AI11" i="45"/>
  <c r="AC11" i="45"/>
  <c r="AN10" i="45"/>
  <c r="AO10" i="45" s="1"/>
  <c r="AP10" i="45" s="1"/>
  <c r="AK10" i="45"/>
  <c r="AL10" i="45" s="1"/>
  <c r="AM10" i="45" s="1"/>
  <c r="AI10" i="45"/>
  <c r="AC10" i="45"/>
  <c r="AN9" i="45"/>
  <c r="AO9" i="45" s="1"/>
  <c r="AP9" i="45" s="1"/>
  <c r="AQ9" i="45" s="1"/>
  <c r="AK9" i="45"/>
  <c r="AL9" i="45" s="1"/>
  <c r="AM9" i="45" s="1"/>
  <c r="AI9" i="45"/>
  <c r="AC9" i="45"/>
  <c r="AN8" i="45"/>
  <c r="AO8" i="45" s="1"/>
  <c r="AK8" i="45"/>
  <c r="AL8" i="45" s="1"/>
  <c r="AM8" i="45" s="1"/>
  <c r="AI8" i="45"/>
  <c r="AC8" i="45"/>
  <c r="AN7" i="45"/>
  <c r="AO7" i="45" s="1"/>
  <c r="AK7" i="45"/>
  <c r="AL7" i="45" s="1"/>
  <c r="AM7" i="45" s="1"/>
  <c r="AI7" i="45"/>
  <c r="AC7" i="45"/>
  <c r="AN6" i="45"/>
  <c r="AO6" i="45" s="1"/>
  <c r="AK6" i="45"/>
  <c r="AL6" i="45" s="1"/>
  <c r="AM6" i="45" s="1"/>
  <c r="AI6" i="45"/>
  <c r="AC6" i="45"/>
  <c r="AN5" i="45"/>
  <c r="AO5" i="45" s="1"/>
  <c r="AK5" i="45"/>
  <c r="AL5" i="45" s="1"/>
  <c r="AM5" i="45" s="1"/>
  <c r="AI5" i="45"/>
  <c r="AC5" i="45"/>
  <c r="AN544" i="44"/>
  <c r="AO544" i="44" s="1"/>
  <c r="AK544" i="44"/>
  <c r="AL544" i="44" s="1"/>
  <c r="AI544" i="44"/>
  <c r="AC544" i="44"/>
  <c r="AN543" i="44"/>
  <c r="AO543" i="44" s="1"/>
  <c r="AK543" i="44"/>
  <c r="AL543" i="44" s="1"/>
  <c r="AI543" i="44"/>
  <c r="AC543" i="44"/>
  <c r="AN542" i="44"/>
  <c r="AO542" i="44" s="1"/>
  <c r="AK542" i="44"/>
  <c r="AL542" i="44" s="1"/>
  <c r="AI542" i="44"/>
  <c r="AC542" i="44"/>
  <c r="AN541" i="44"/>
  <c r="AO541" i="44" s="1"/>
  <c r="AK541" i="44"/>
  <c r="AL541" i="44" s="1"/>
  <c r="AI541" i="44"/>
  <c r="AC541" i="44"/>
  <c r="AN540" i="44"/>
  <c r="AO540" i="44" s="1"/>
  <c r="AK540" i="44"/>
  <c r="AL540" i="44" s="1"/>
  <c r="AI540" i="44"/>
  <c r="AC540" i="44"/>
  <c r="AN532" i="44"/>
  <c r="AO532" i="44" s="1"/>
  <c r="AK532" i="44"/>
  <c r="AL532" i="44" s="1"/>
  <c r="AM532" i="44" s="1"/>
  <c r="AC532" i="44"/>
  <c r="AN531" i="44"/>
  <c r="AO531" i="44" s="1"/>
  <c r="AP531" i="44" s="1"/>
  <c r="AK531" i="44"/>
  <c r="AL531" i="44" s="1"/>
  <c r="AM531" i="44" s="1"/>
  <c r="AC531" i="44"/>
  <c r="AN530" i="44"/>
  <c r="AO530" i="44" s="1"/>
  <c r="AK530" i="44"/>
  <c r="AL530" i="44" s="1"/>
  <c r="AM530" i="44" s="1"/>
  <c r="AC530" i="44"/>
  <c r="AN529" i="44"/>
  <c r="AO529" i="44" s="1"/>
  <c r="AP529" i="44" s="1"/>
  <c r="AK529" i="44"/>
  <c r="AL529" i="44" s="1"/>
  <c r="AM529" i="44" s="1"/>
  <c r="AC529" i="44"/>
  <c r="AN528" i="44"/>
  <c r="AO528" i="44" s="1"/>
  <c r="AK528" i="44"/>
  <c r="AL528" i="44" s="1"/>
  <c r="AM528" i="44" s="1"/>
  <c r="AC528" i="44"/>
  <c r="AN527" i="44"/>
  <c r="AO527" i="44" s="1"/>
  <c r="AK527" i="44"/>
  <c r="AL527" i="44" s="1"/>
  <c r="AM527" i="44" s="1"/>
  <c r="AC527" i="44"/>
  <c r="AN526" i="44"/>
  <c r="AO526" i="44" s="1"/>
  <c r="AK526" i="44"/>
  <c r="AL526" i="44" s="1"/>
  <c r="AM526" i="44" s="1"/>
  <c r="AC526" i="44"/>
  <c r="AN525" i="44"/>
  <c r="AO525" i="44" s="1"/>
  <c r="AP525" i="44" s="1"/>
  <c r="AK525" i="44"/>
  <c r="AL525" i="44" s="1"/>
  <c r="AM525" i="44" s="1"/>
  <c r="AC525" i="44"/>
  <c r="AN524" i="44"/>
  <c r="AO524" i="44" s="1"/>
  <c r="AP524" i="44" s="1"/>
  <c r="AQ524" i="44" s="1"/>
  <c r="AK524" i="44"/>
  <c r="AL524" i="44" s="1"/>
  <c r="AM524" i="44" s="1"/>
  <c r="AC524" i="44"/>
  <c r="AN523" i="44"/>
  <c r="AO523" i="44" s="1"/>
  <c r="AK523" i="44"/>
  <c r="AL523" i="44" s="1"/>
  <c r="AM523" i="44" s="1"/>
  <c r="AC523" i="44"/>
  <c r="AN522" i="44"/>
  <c r="AO522" i="44" s="1"/>
  <c r="AK522" i="44"/>
  <c r="AL522" i="44" s="1"/>
  <c r="AM522" i="44" s="1"/>
  <c r="AC522" i="44"/>
  <c r="AO521" i="44"/>
  <c r="AP521" i="44" s="1"/>
  <c r="AN521" i="44"/>
  <c r="AK521" i="44"/>
  <c r="AL521" i="44" s="1"/>
  <c r="AM521" i="44" s="1"/>
  <c r="AC521" i="44"/>
  <c r="AN520" i="44"/>
  <c r="AO520" i="44" s="1"/>
  <c r="AK520" i="44"/>
  <c r="AL520" i="44" s="1"/>
  <c r="AM520" i="44" s="1"/>
  <c r="AC520" i="44"/>
  <c r="AN519" i="44"/>
  <c r="AO519" i="44" s="1"/>
  <c r="AK519" i="44"/>
  <c r="AL519" i="44" s="1"/>
  <c r="AM519" i="44" s="1"/>
  <c r="AC519" i="44"/>
  <c r="AN518" i="44"/>
  <c r="AO518" i="44" s="1"/>
  <c r="AP518" i="44" s="1"/>
  <c r="AQ518" i="44" s="1"/>
  <c r="AK518" i="44"/>
  <c r="AL518" i="44" s="1"/>
  <c r="AM518" i="44" s="1"/>
  <c r="AC518" i="44"/>
  <c r="AN517" i="44"/>
  <c r="AO517" i="44" s="1"/>
  <c r="AK517" i="44"/>
  <c r="AL517" i="44" s="1"/>
  <c r="AM517" i="44" s="1"/>
  <c r="AC517" i="44"/>
  <c r="AN516" i="44"/>
  <c r="AO516" i="44" s="1"/>
  <c r="AK516" i="44"/>
  <c r="AL516" i="44" s="1"/>
  <c r="AM516" i="44" s="1"/>
  <c r="AC516" i="44"/>
  <c r="AN515" i="44"/>
  <c r="AO515" i="44" s="1"/>
  <c r="AP515" i="44" s="1"/>
  <c r="AK515" i="44"/>
  <c r="AL515" i="44" s="1"/>
  <c r="AM515" i="44" s="1"/>
  <c r="AC515" i="44"/>
  <c r="AN514" i="44"/>
  <c r="AO514" i="44" s="1"/>
  <c r="AK514" i="44"/>
  <c r="AL514" i="44" s="1"/>
  <c r="AM514" i="44" s="1"/>
  <c r="AC514" i="44"/>
  <c r="AN513" i="44"/>
  <c r="AO513" i="44" s="1"/>
  <c r="AK513" i="44"/>
  <c r="AL513" i="44" s="1"/>
  <c r="AM513" i="44" s="1"/>
  <c r="AC513" i="44"/>
  <c r="AN512" i="44"/>
  <c r="AO512" i="44" s="1"/>
  <c r="AP512" i="44" s="1"/>
  <c r="AQ512" i="44" s="1"/>
  <c r="AK512" i="44"/>
  <c r="AL512" i="44" s="1"/>
  <c r="AM512" i="44" s="1"/>
  <c r="AC512" i="44"/>
  <c r="AN511" i="44"/>
  <c r="AO511" i="44" s="1"/>
  <c r="AK511" i="44"/>
  <c r="AL511" i="44" s="1"/>
  <c r="AM511" i="44" s="1"/>
  <c r="AC511" i="44"/>
  <c r="AN510" i="44"/>
  <c r="AO510" i="44" s="1"/>
  <c r="AK510" i="44"/>
  <c r="AL510" i="44" s="1"/>
  <c r="AM510" i="44" s="1"/>
  <c r="AC510" i="44"/>
  <c r="AN509" i="44"/>
  <c r="AO509" i="44" s="1"/>
  <c r="AK509" i="44"/>
  <c r="AL509" i="44" s="1"/>
  <c r="AM509" i="44" s="1"/>
  <c r="AC509" i="44"/>
  <c r="AN508" i="44"/>
  <c r="AO508" i="44" s="1"/>
  <c r="AK508" i="44"/>
  <c r="AL508" i="44" s="1"/>
  <c r="AM508" i="44" s="1"/>
  <c r="AC508" i="44"/>
  <c r="AN507" i="44"/>
  <c r="AO507" i="44" s="1"/>
  <c r="AK507" i="44"/>
  <c r="AL507" i="44" s="1"/>
  <c r="AM507" i="44" s="1"/>
  <c r="AC507" i="44"/>
  <c r="AN506" i="44"/>
  <c r="AO506" i="44" s="1"/>
  <c r="AP506" i="44" s="1"/>
  <c r="AQ506" i="44" s="1"/>
  <c r="AK506" i="44"/>
  <c r="AL506" i="44" s="1"/>
  <c r="AM506" i="44" s="1"/>
  <c r="AC506" i="44"/>
  <c r="AN505" i="44"/>
  <c r="AO505" i="44" s="1"/>
  <c r="AK505" i="44"/>
  <c r="AL505" i="44" s="1"/>
  <c r="AM505" i="44" s="1"/>
  <c r="AC505" i="44"/>
  <c r="AN504" i="44"/>
  <c r="AO504" i="44" s="1"/>
  <c r="AK504" i="44"/>
  <c r="AL504" i="44" s="1"/>
  <c r="AM504" i="44" s="1"/>
  <c r="AC504" i="44"/>
  <c r="AO503" i="44"/>
  <c r="AN503" i="44"/>
  <c r="AK503" i="44"/>
  <c r="AL503" i="44" s="1"/>
  <c r="AM503" i="44" s="1"/>
  <c r="AC503" i="44"/>
  <c r="AN502" i="44"/>
  <c r="AO502" i="44" s="1"/>
  <c r="AK502" i="44"/>
  <c r="AL502" i="44" s="1"/>
  <c r="AM502" i="44" s="1"/>
  <c r="AC502" i="44"/>
  <c r="AN501" i="44"/>
  <c r="AO501" i="44" s="1"/>
  <c r="AK501" i="44"/>
  <c r="AL501" i="44" s="1"/>
  <c r="AM501" i="44" s="1"/>
  <c r="AC501" i="44"/>
  <c r="AN500" i="44"/>
  <c r="AO500" i="44" s="1"/>
  <c r="AK500" i="44"/>
  <c r="AL500" i="44" s="1"/>
  <c r="AM500" i="44" s="1"/>
  <c r="AC500" i="44"/>
  <c r="AN499" i="44"/>
  <c r="AO499" i="44" s="1"/>
  <c r="AP499" i="44" s="1"/>
  <c r="AQ499" i="44" s="1"/>
  <c r="AK499" i="44"/>
  <c r="AL499" i="44" s="1"/>
  <c r="AM499" i="44" s="1"/>
  <c r="AC499" i="44"/>
  <c r="AN498" i="44"/>
  <c r="AO498" i="44" s="1"/>
  <c r="AK498" i="44"/>
  <c r="AL498" i="44" s="1"/>
  <c r="AM498" i="44" s="1"/>
  <c r="AC498" i="44"/>
  <c r="AN497" i="44"/>
  <c r="AO497" i="44" s="1"/>
  <c r="AP497" i="44" s="1"/>
  <c r="AQ497" i="44" s="1"/>
  <c r="AK497" i="44"/>
  <c r="AL497" i="44" s="1"/>
  <c r="AM497" i="44" s="1"/>
  <c r="AC497" i="44"/>
  <c r="AN496" i="44"/>
  <c r="AO496" i="44" s="1"/>
  <c r="AK496" i="44"/>
  <c r="AL496" i="44" s="1"/>
  <c r="AM496" i="44" s="1"/>
  <c r="AC496" i="44"/>
  <c r="AN495" i="44"/>
  <c r="AO495" i="44" s="1"/>
  <c r="AK495" i="44"/>
  <c r="AL495" i="44" s="1"/>
  <c r="AM495" i="44" s="1"/>
  <c r="AC495" i="44"/>
  <c r="AN494" i="44"/>
  <c r="AO494" i="44" s="1"/>
  <c r="AP494" i="44" s="1"/>
  <c r="AQ494" i="44" s="1"/>
  <c r="AK494" i="44"/>
  <c r="AL494" i="44" s="1"/>
  <c r="AM494" i="44" s="1"/>
  <c r="AC494" i="44"/>
  <c r="AN493" i="44"/>
  <c r="AO493" i="44" s="1"/>
  <c r="AP493" i="44" s="1"/>
  <c r="AK493" i="44"/>
  <c r="AL493" i="44" s="1"/>
  <c r="AM493" i="44" s="1"/>
  <c r="AC493" i="44"/>
  <c r="AN492" i="44"/>
  <c r="AO492" i="44" s="1"/>
  <c r="AP492" i="44" s="1"/>
  <c r="AQ492" i="44" s="1"/>
  <c r="AK492" i="44"/>
  <c r="AL492" i="44" s="1"/>
  <c r="AM492" i="44" s="1"/>
  <c r="AC492" i="44"/>
  <c r="AN491" i="44"/>
  <c r="AO491" i="44" s="1"/>
  <c r="AK491" i="44"/>
  <c r="AL491" i="44" s="1"/>
  <c r="AM491" i="44" s="1"/>
  <c r="AC491" i="44"/>
  <c r="AN490" i="44"/>
  <c r="AO490" i="44" s="1"/>
  <c r="AK490" i="44"/>
  <c r="AL490" i="44" s="1"/>
  <c r="AM490" i="44" s="1"/>
  <c r="AC490" i="44"/>
  <c r="AN489" i="44"/>
  <c r="AO489" i="44" s="1"/>
  <c r="AK489" i="44"/>
  <c r="AL489" i="44" s="1"/>
  <c r="AM489" i="44" s="1"/>
  <c r="AC489" i="44"/>
  <c r="AN488" i="44"/>
  <c r="AO488" i="44" s="1"/>
  <c r="AP488" i="44" s="1"/>
  <c r="AQ488" i="44" s="1"/>
  <c r="AK488" i="44"/>
  <c r="AL488" i="44" s="1"/>
  <c r="AM488" i="44" s="1"/>
  <c r="AC488" i="44"/>
  <c r="AN487" i="44"/>
  <c r="AO487" i="44" s="1"/>
  <c r="AK487" i="44"/>
  <c r="AL487" i="44" s="1"/>
  <c r="AM487" i="44" s="1"/>
  <c r="AC487" i="44"/>
  <c r="AN486" i="44"/>
  <c r="AO486" i="44" s="1"/>
  <c r="AK486" i="44"/>
  <c r="AL486" i="44" s="1"/>
  <c r="AM486" i="44" s="1"/>
  <c r="AC486" i="44"/>
  <c r="AN485" i="44"/>
  <c r="AO485" i="44" s="1"/>
  <c r="AP485" i="44" s="1"/>
  <c r="AQ485" i="44" s="1"/>
  <c r="AK485" i="44"/>
  <c r="AL485" i="44" s="1"/>
  <c r="AM485" i="44" s="1"/>
  <c r="AC485" i="44"/>
  <c r="AN484" i="44"/>
  <c r="AO484" i="44" s="1"/>
  <c r="AK484" i="44"/>
  <c r="AL484" i="44" s="1"/>
  <c r="AM484" i="44" s="1"/>
  <c r="AC484" i="44"/>
  <c r="AN483" i="44"/>
  <c r="AO483" i="44" s="1"/>
  <c r="AK483" i="44"/>
  <c r="AL483" i="44" s="1"/>
  <c r="AM483" i="44" s="1"/>
  <c r="AC483" i="44"/>
  <c r="AN482" i="44"/>
  <c r="AO482" i="44" s="1"/>
  <c r="AP482" i="44" s="1"/>
  <c r="AQ482" i="44" s="1"/>
  <c r="AK482" i="44"/>
  <c r="AL482" i="44" s="1"/>
  <c r="AM482" i="44" s="1"/>
  <c r="AC482" i="44"/>
  <c r="AN481" i="44"/>
  <c r="AO481" i="44" s="1"/>
  <c r="AK481" i="44"/>
  <c r="AL481" i="44" s="1"/>
  <c r="AM481" i="44" s="1"/>
  <c r="AC481" i="44"/>
  <c r="AN480" i="44"/>
  <c r="AO480" i="44" s="1"/>
  <c r="AK480" i="44"/>
  <c r="AL480" i="44" s="1"/>
  <c r="AM480" i="44" s="1"/>
  <c r="AC480" i="44"/>
  <c r="AN479" i="44"/>
  <c r="AO479" i="44" s="1"/>
  <c r="AP479" i="44" s="1"/>
  <c r="AQ479" i="44" s="1"/>
  <c r="AK479" i="44"/>
  <c r="AL479" i="44" s="1"/>
  <c r="AM479" i="44" s="1"/>
  <c r="AC479" i="44"/>
  <c r="AN478" i="44"/>
  <c r="AO478" i="44" s="1"/>
  <c r="AK478" i="44"/>
  <c r="AL478" i="44" s="1"/>
  <c r="AM478" i="44" s="1"/>
  <c r="AC478" i="44"/>
  <c r="AN477" i="44"/>
  <c r="AO477" i="44" s="1"/>
  <c r="AK477" i="44"/>
  <c r="AL477" i="44" s="1"/>
  <c r="AM477" i="44" s="1"/>
  <c r="AC477" i="44"/>
  <c r="AN476" i="44"/>
  <c r="AO476" i="44" s="1"/>
  <c r="AP476" i="44" s="1"/>
  <c r="AQ476" i="44" s="1"/>
  <c r="AK476" i="44"/>
  <c r="AL476" i="44" s="1"/>
  <c r="AM476" i="44" s="1"/>
  <c r="AC476" i="44"/>
  <c r="AN475" i="44"/>
  <c r="AO475" i="44" s="1"/>
  <c r="AK475" i="44"/>
  <c r="AL475" i="44" s="1"/>
  <c r="AM475" i="44" s="1"/>
  <c r="AC475" i="44"/>
  <c r="AN474" i="44"/>
  <c r="AO474" i="44" s="1"/>
  <c r="AP474" i="44" s="1"/>
  <c r="AQ474" i="44" s="1"/>
  <c r="AK474" i="44"/>
  <c r="AL474" i="44" s="1"/>
  <c r="AM474" i="44" s="1"/>
  <c r="AC474" i="44"/>
  <c r="AN473" i="44"/>
  <c r="AO473" i="44" s="1"/>
  <c r="AK473" i="44"/>
  <c r="AL473" i="44" s="1"/>
  <c r="AM473" i="44" s="1"/>
  <c r="AC473" i="44"/>
  <c r="AN472" i="44"/>
  <c r="AO472" i="44" s="1"/>
  <c r="AK472" i="44"/>
  <c r="AL472" i="44" s="1"/>
  <c r="AM472" i="44" s="1"/>
  <c r="AC472" i="44"/>
  <c r="AN471" i="44"/>
  <c r="AO471" i="44" s="1"/>
  <c r="AP471" i="44" s="1"/>
  <c r="AQ471" i="44" s="1"/>
  <c r="AK471" i="44"/>
  <c r="AL471" i="44" s="1"/>
  <c r="AM471" i="44" s="1"/>
  <c r="AC471" i="44"/>
  <c r="AN470" i="44"/>
  <c r="AO470" i="44" s="1"/>
  <c r="AK470" i="44"/>
  <c r="AL470" i="44" s="1"/>
  <c r="AM470" i="44" s="1"/>
  <c r="AC470" i="44"/>
  <c r="AN469" i="44"/>
  <c r="AO469" i="44" s="1"/>
  <c r="AK469" i="44"/>
  <c r="AL469" i="44" s="1"/>
  <c r="AM469" i="44" s="1"/>
  <c r="AC469" i="44"/>
  <c r="AN468" i="44"/>
  <c r="AO468" i="44" s="1"/>
  <c r="AK468" i="44"/>
  <c r="AL468" i="44" s="1"/>
  <c r="AM468" i="44" s="1"/>
  <c r="AC468" i="44"/>
  <c r="AN467" i="44"/>
  <c r="AO467" i="44" s="1"/>
  <c r="AP467" i="44" s="1"/>
  <c r="AQ467" i="44" s="1"/>
  <c r="AK467" i="44"/>
  <c r="AL467" i="44" s="1"/>
  <c r="AM467" i="44" s="1"/>
  <c r="AC467" i="44"/>
  <c r="AN466" i="44"/>
  <c r="AO466" i="44" s="1"/>
  <c r="AK466" i="44"/>
  <c r="AL466" i="44" s="1"/>
  <c r="AM466" i="44" s="1"/>
  <c r="AC466" i="44"/>
  <c r="AN465" i="44"/>
  <c r="AO465" i="44" s="1"/>
  <c r="AK465" i="44"/>
  <c r="AL465" i="44" s="1"/>
  <c r="AM465" i="44" s="1"/>
  <c r="AC465" i="44"/>
  <c r="AN464" i="44"/>
  <c r="AO464" i="44" s="1"/>
  <c r="AP464" i="44" s="1"/>
  <c r="AQ464" i="44" s="1"/>
  <c r="AK464" i="44"/>
  <c r="AL464" i="44" s="1"/>
  <c r="AM464" i="44" s="1"/>
  <c r="AC464" i="44"/>
  <c r="AN463" i="44"/>
  <c r="AO463" i="44" s="1"/>
  <c r="AP463" i="44" s="1"/>
  <c r="AQ463" i="44" s="1"/>
  <c r="AK463" i="44"/>
  <c r="AL463" i="44" s="1"/>
  <c r="AM463" i="44" s="1"/>
  <c r="AC463" i="44"/>
  <c r="AN462" i="44"/>
  <c r="AO462" i="44" s="1"/>
  <c r="AK462" i="44"/>
  <c r="AL462" i="44" s="1"/>
  <c r="AM462" i="44" s="1"/>
  <c r="AC462" i="44"/>
  <c r="AN461" i="44"/>
  <c r="AO461" i="44" s="1"/>
  <c r="AK461" i="44"/>
  <c r="AL461" i="44" s="1"/>
  <c r="AM461" i="44" s="1"/>
  <c r="AC461" i="44"/>
  <c r="AN460" i="44"/>
  <c r="AO460" i="44" s="1"/>
  <c r="AP460" i="44" s="1"/>
  <c r="AQ460" i="44" s="1"/>
  <c r="AK460" i="44"/>
  <c r="AL460" i="44" s="1"/>
  <c r="AM460" i="44" s="1"/>
  <c r="AC460" i="44"/>
  <c r="AN459" i="44"/>
  <c r="AO459" i="44" s="1"/>
  <c r="AK459" i="44"/>
  <c r="AL459" i="44" s="1"/>
  <c r="AM459" i="44" s="1"/>
  <c r="AC459" i="44"/>
  <c r="AN458" i="44"/>
  <c r="AO458" i="44" s="1"/>
  <c r="AK458" i="44"/>
  <c r="AL458" i="44" s="1"/>
  <c r="AM458" i="44" s="1"/>
  <c r="AC458" i="44"/>
  <c r="AN457" i="44"/>
  <c r="AO457" i="44" s="1"/>
  <c r="AP457" i="44" s="1"/>
  <c r="AQ457" i="44" s="1"/>
  <c r="AK457" i="44"/>
  <c r="AL457" i="44" s="1"/>
  <c r="AM457" i="44" s="1"/>
  <c r="AC457" i="44"/>
  <c r="AN456" i="44"/>
  <c r="AO456" i="44" s="1"/>
  <c r="AK456" i="44"/>
  <c r="AL456" i="44" s="1"/>
  <c r="AM456" i="44" s="1"/>
  <c r="AC456" i="44"/>
  <c r="AN455" i="44"/>
  <c r="AO455" i="44" s="1"/>
  <c r="AK455" i="44"/>
  <c r="AL455" i="44" s="1"/>
  <c r="AM455" i="44" s="1"/>
  <c r="AC455" i="44"/>
  <c r="AN454" i="44"/>
  <c r="AO454" i="44" s="1"/>
  <c r="AP454" i="44" s="1"/>
  <c r="AQ454" i="44" s="1"/>
  <c r="AK454" i="44"/>
  <c r="AL454" i="44" s="1"/>
  <c r="AM454" i="44" s="1"/>
  <c r="AC454" i="44"/>
  <c r="AN453" i="44"/>
  <c r="AO453" i="44" s="1"/>
  <c r="AK453" i="44"/>
  <c r="AL453" i="44" s="1"/>
  <c r="AM453" i="44" s="1"/>
  <c r="AC453" i="44"/>
  <c r="AN452" i="44"/>
  <c r="AO452" i="44" s="1"/>
  <c r="AK452" i="44"/>
  <c r="AL452" i="44" s="1"/>
  <c r="AM452" i="44" s="1"/>
  <c r="AC452" i="44"/>
  <c r="AN451" i="44"/>
  <c r="AO451" i="44" s="1"/>
  <c r="AP451" i="44" s="1"/>
  <c r="AQ451" i="44" s="1"/>
  <c r="AK451" i="44"/>
  <c r="AL451" i="44" s="1"/>
  <c r="AM451" i="44" s="1"/>
  <c r="AC451" i="44"/>
  <c r="AN450" i="44"/>
  <c r="AO450" i="44" s="1"/>
  <c r="AK450" i="44"/>
  <c r="AL450" i="44" s="1"/>
  <c r="AM450" i="44" s="1"/>
  <c r="AC450" i="44"/>
  <c r="AN449" i="44"/>
  <c r="AO449" i="44" s="1"/>
  <c r="AK449" i="44"/>
  <c r="AL449" i="44" s="1"/>
  <c r="AM449" i="44" s="1"/>
  <c r="AC449" i="44"/>
  <c r="AN448" i="44"/>
  <c r="AO448" i="44" s="1"/>
  <c r="AP448" i="44" s="1"/>
  <c r="AQ448" i="44" s="1"/>
  <c r="AK448" i="44"/>
  <c r="AL448" i="44" s="1"/>
  <c r="AM448" i="44" s="1"/>
  <c r="AC448" i="44"/>
  <c r="AN447" i="44"/>
  <c r="AO447" i="44" s="1"/>
  <c r="AK447" i="44"/>
  <c r="AL447" i="44" s="1"/>
  <c r="AM447" i="44" s="1"/>
  <c r="AC447" i="44"/>
  <c r="AN446" i="44"/>
  <c r="AO446" i="44" s="1"/>
  <c r="AK446" i="44"/>
  <c r="AL446" i="44" s="1"/>
  <c r="AM446" i="44" s="1"/>
  <c r="AC446" i="44"/>
  <c r="AN445" i="44"/>
  <c r="AO445" i="44" s="1"/>
  <c r="AP445" i="44" s="1"/>
  <c r="AQ445" i="44" s="1"/>
  <c r="AK445" i="44"/>
  <c r="AL445" i="44" s="1"/>
  <c r="AM445" i="44" s="1"/>
  <c r="AC445" i="44"/>
  <c r="AN444" i="44"/>
  <c r="AO444" i="44" s="1"/>
  <c r="AK444" i="44"/>
  <c r="AL444" i="44" s="1"/>
  <c r="AM444" i="44" s="1"/>
  <c r="AC444" i="44"/>
  <c r="AN443" i="44"/>
  <c r="AO443" i="44" s="1"/>
  <c r="AK443" i="44"/>
  <c r="AL443" i="44" s="1"/>
  <c r="AM443" i="44" s="1"/>
  <c r="AC443" i="44"/>
  <c r="AN442" i="44"/>
  <c r="AO442" i="44" s="1"/>
  <c r="AP442" i="44" s="1"/>
  <c r="AQ442" i="44" s="1"/>
  <c r="AK442" i="44"/>
  <c r="AL442" i="44" s="1"/>
  <c r="AM442" i="44" s="1"/>
  <c r="AC442" i="44"/>
  <c r="AN441" i="44"/>
  <c r="AO441" i="44" s="1"/>
  <c r="AK441" i="44"/>
  <c r="AL441" i="44" s="1"/>
  <c r="AM441" i="44" s="1"/>
  <c r="AC441" i="44"/>
  <c r="AN440" i="44"/>
  <c r="AO440" i="44" s="1"/>
  <c r="AK440" i="44"/>
  <c r="AL440" i="44" s="1"/>
  <c r="AM440" i="44" s="1"/>
  <c r="AC440" i="44"/>
  <c r="AO439" i="44"/>
  <c r="AP439" i="44" s="1"/>
  <c r="AQ439" i="44" s="1"/>
  <c r="AN439" i="44"/>
  <c r="AK439" i="44"/>
  <c r="AL439" i="44" s="1"/>
  <c r="AM439" i="44" s="1"/>
  <c r="AC439" i="44"/>
  <c r="AN438" i="44"/>
  <c r="AO438" i="44" s="1"/>
  <c r="AK438" i="44"/>
  <c r="AL438" i="44" s="1"/>
  <c r="AM438" i="44" s="1"/>
  <c r="AC438" i="44"/>
  <c r="AN437" i="44"/>
  <c r="AO437" i="44" s="1"/>
  <c r="AK437" i="44"/>
  <c r="AL437" i="44" s="1"/>
  <c r="AM437" i="44" s="1"/>
  <c r="AC437" i="44"/>
  <c r="AN436" i="44"/>
  <c r="AO436" i="44" s="1"/>
  <c r="AP436" i="44" s="1"/>
  <c r="AQ436" i="44" s="1"/>
  <c r="AK436" i="44"/>
  <c r="AL436" i="44" s="1"/>
  <c r="AM436" i="44" s="1"/>
  <c r="AC436" i="44"/>
  <c r="AO435" i="44"/>
  <c r="AN435" i="44"/>
  <c r="AK435" i="44"/>
  <c r="AL435" i="44" s="1"/>
  <c r="AM435" i="44" s="1"/>
  <c r="AC435" i="44"/>
  <c r="AN434" i="44"/>
  <c r="AO434" i="44" s="1"/>
  <c r="AK434" i="44"/>
  <c r="AL434" i="44" s="1"/>
  <c r="AM434" i="44" s="1"/>
  <c r="AC434" i="44"/>
  <c r="AN433" i="44"/>
  <c r="AO433" i="44" s="1"/>
  <c r="AP433" i="44" s="1"/>
  <c r="AQ433" i="44" s="1"/>
  <c r="AK433" i="44"/>
  <c r="AL433" i="44" s="1"/>
  <c r="AM433" i="44" s="1"/>
  <c r="AC433" i="44"/>
  <c r="AN432" i="44"/>
  <c r="AO432" i="44" s="1"/>
  <c r="AK432" i="44"/>
  <c r="AL432" i="44" s="1"/>
  <c r="AM432" i="44" s="1"/>
  <c r="AC432" i="44"/>
  <c r="AN431" i="44"/>
  <c r="AO431" i="44" s="1"/>
  <c r="AK431" i="44"/>
  <c r="AL431" i="44" s="1"/>
  <c r="AM431" i="44" s="1"/>
  <c r="AC431" i="44"/>
  <c r="AN430" i="44"/>
  <c r="AO430" i="44" s="1"/>
  <c r="AP430" i="44" s="1"/>
  <c r="AQ430" i="44" s="1"/>
  <c r="AK430" i="44"/>
  <c r="AL430" i="44" s="1"/>
  <c r="AM430" i="44" s="1"/>
  <c r="AC430" i="44"/>
  <c r="AN429" i="44"/>
  <c r="AO429" i="44" s="1"/>
  <c r="AK429" i="44"/>
  <c r="AL429" i="44" s="1"/>
  <c r="AM429" i="44" s="1"/>
  <c r="AC429" i="44"/>
  <c r="AN428" i="44"/>
  <c r="AO428" i="44" s="1"/>
  <c r="AP428" i="44" s="1"/>
  <c r="AQ428" i="44" s="1"/>
  <c r="AK428" i="44"/>
  <c r="AL428" i="44" s="1"/>
  <c r="AM428" i="44" s="1"/>
  <c r="AC428" i="44"/>
  <c r="AN427" i="44"/>
  <c r="AO427" i="44" s="1"/>
  <c r="AK427" i="44"/>
  <c r="AL427" i="44" s="1"/>
  <c r="AM427" i="44" s="1"/>
  <c r="AC427" i="44"/>
  <c r="AN426" i="44"/>
  <c r="AO426" i="44" s="1"/>
  <c r="AK426" i="44"/>
  <c r="AL426" i="44" s="1"/>
  <c r="AM426" i="44" s="1"/>
  <c r="AC426" i="44"/>
  <c r="AN425" i="44"/>
  <c r="AO425" i="44" s="1"/>
  <c r="AP425" i="44" s="1"/>
  <c r="AQ425" i="44" s="1"/>
  <c r="AK425" i="44"/>
  <c r="AL425" i="44" s="1"/>
  <c r="AM425" i="44" s="1"/>
  <c r="AC425" i="44"/>
  <c r="AN424" i="44"/>
  <c r="AO424" i="44" s="1"/>
  <c r="AK424" i="44"/>
  <c r="AL424" i="44" s="1"/>
  <c r="AM424" i="44" s="1"/>
  <c r="AC424" i="44"/>
  <c r="AN423" i="44"/>
  <c r="AO423" i="44" s="1"/>
  <c r="AK423" i="44"/>
  <c r="AL423" i="44" s="1"/>
  <c r="AM423" i="44" s="1"/>
  <c r="AC423" i="44"/>
  <c r="AN422" i="44"/>
  <c r="AO422" i="44" s="1"/>
  <c r="AP422" i="44" s="1"/>
  <c r="AQ422" i="44" s="1"/>
  <c r="AK422" i="44"/>
  <c r="AL422" i="44" s="1"/>
  <c r="AM422" i="44" s="1"/>
  <c r="AC422" i="44"/>
  <c r="AN421" i="44"/>
  <c r="AO421" i="44" s="1"/>
  <c r="AK421" i="44"/>
  <c r="AL421" i="44" s="1"/>
  <c r="AM421" i="44" s="1"/>
  <c r="AC421" i="44"/>
  <c r="AN420" i="44"/>
  <c r="AO420" i="44" s="1"/>
  <c r="AK420" i="44"/>
  <c r="AL420" i="44" s="1"/>
  <c r="AM420" i="44" s="1"/>
  <c r="AC420" i="44"/>
  <c r="AN419" i="44"/>
  <c r="AO419" i="44" s="1"/>
  <c r="AP419" i="44" s="1"/>
  <c r="AQ419" i="44" s="1"/>
  <c r="AK419" i="44"/>
  <c r="AL419" i="44" s="1"/>
  <c r="AM419" i="44" s="1"/>
  <c r="AC419" i="44"/>
  <c r="AN418" i="44"/>
  <c r="AO418" i="44" s="1"/>
  <c r="AK418" i="44"/>
  <c r="AL418" i="44" s="1"/>
  <c r="AM418" i="44" s="1"/>
  <c r="AC418" i="44"/>
  <c r="AN417" i="44"/>
  <c r="AO417" i="44" s="1"/>
  <c r="AK417" i="44"/>
  <c r="AL417" i="44" s="1"/>
  <c r="AM417" i="44" s="1"/>
  <c r="AC417" i="44"/>
  <c r="AN416" i="44"/>
  <c r="AO416" i="44" s="1"/>
  <c r="AK416" i="44"/>
  <c r="AL416" i="44" s="1"/>
  <c r="AM416" i="44" s="1"/>
  <c r="AC416" i="44"/>
  <c r="AN415" i="44"/>
  <c r="AO415" i="44" s="1"/>
  <c r="AK415" i="44"/>
  <c r="AL415" i="44" s="1"/>
  <c r="AM415" i="44" s="1"/>
  <c r="AC415" i="44"/>
  <c r="AN414" i="44"/>
  <c r="AO414" i="44" s="1"/>
  <c r="AK414" i="44"/>
  <c r="AL414" i="44" s="1"/>
  <c r="AM414" i="44" s="1"/>
  <c r="AC414" i="44"/>
  <c r="AN413" i="44"/>
  <c r="AO413" i="44" s="1"/>
  <c r="AP413" i="44" s="1"/>
  <c r="AK413" i="44"/>
  <c r="AL413" i="44" s="1"/>
  <c r="AM413" i="44" s="1"/>
  <c r="AC413" i="44"/>
  <c r="AN412" i="44"/>
  <c r="AO412" i="44" s="1"/>
  <c r="AK412" i="44"/>
  <c r="AL412" i="44" s="1"/>
  <c r="AM412" i="44" s="1"/>
  <c r="AC412" i="44"/>
  <c r="AN411" i="44"/>
  <c r="AO411" i="44" s="1"/>
  <c r="AK411" i="44"/>
  <c r="AL411" i="44" s="1"/>
  <c r="AM411" i="44" s="1"/>
  <c r="AC411" i="44"/>
  <c r="AN410" i="44"/>
  <c r="AO410" i="44" s="1"/>
  <c r="AK410" i="44"/>
  <c r="AL410" i="44" s="1"/>
  <c r="AM410" i="44" s="1"/>
  <c r="AC410" i="44"/>
  <c r="AN409" i="44"/>
  <c r="AO409" i="44" s="1"/>
  <c r="AP409" i="44" s="1"/>
  <c r="AK409" i="44"/>
  <c r="AL409" i="44" s="1"/>
  <c r="AM409" i="44" s="1"/>
  <c r="AC409" i="44"/>
  <c r="AN408" i="44"/>
  <c r="AO408" i="44" s="1"/>
  <c r="AK408" i="44"/>
  <c r="AL408" i="44" s="1"/>
  <c r="AM408" i="44" s="1"/>
  <c r="AC408" i="44"/>
  <c r="AN407" i="44"/>
  <c r="AO407" i="44" s="1"/>
  <c r="AK407" i="44"/>
  <c r="AL407" i="44" s="1"/>
  <c r="AM407" i="44" s="1"/>
  <c r="AC407" i="44"/>
  <c r="AN406" i="44"/>
  <c r="AO406" i="44" s="1"/>
  <c r="AP406" i="44" s="1"/>
  <c r="AK406" i="44"/>
  <c r="AL406" i="44" s="1"/>
  <c r="AM406" i="44" s="1"/>
  <c r="AC406" i="44"/>
  <c r="AN405" i="44"/>
  <c r="AO405" i="44" s="1"/>
  <c r="AP405" i="44" s="1"/>
  <c r="AK405" i="44"/>
  <c r="AL405" i="44" s="1"/>
  <c r="AM405" i="44" s="1"/>
  <c r="AC405" i="44"/>
  <c r="AN404" i="44"/>
  <c r="AO404" i="44" s="1"/>
  <c r="AP404" i="44" s="1"/>
  <c r="AK404" i="44"/>
  <c r="AL404" i="44" s="1"/>
  <c r="AM404" i="44" s="1"/>
  <c r="AC404" i="44"/>
  <c r="AN403" i="44"/>
  <c r="AO403" i="44" s="1"/>
  <c r="AP403" i="44" s="1"/>
  <c r="AK403" i="44"/>
  <c r="AL403" i="44" s="1"/>
  <c r="AM403" i="44" s="1"/>
  <c r="AC403" i="44"/>
  <c r="AN402" i="44"/>
  <c r="AO402" i="44" s="1"/>
  <c r="AK402" i="44"/>
  <c r="AL402" i="44" s="1"/>
  <c r="AM402" i="44" s="1"/>
  <c r="AC402" i="44"/>
  <c r="AN401" i="44"/>
  <c r="AO401" i="44" s="1"/>
  <c r="AK401" i="44"/>
  <c r="AL401" i="44" s="1"/>
  <c r="AM401" i="44" s="1"/>
  <c r="AC401" i="44"/>
  <c r="AN400" i="44"/>
  <c r="AO400" i="44" s="1"/>
  <c r="AP400" i="44" s="1"/>
  <c r="AK400" i="44"/>
  <c r="AL400" i="44" s="1"/>
  <c r="AM400" i="44" s="1"/>
  <c r="AC400" i="44"/>
  <c r="AN399" i="44"/>
  <c r="AO399" i="44" s="1"/>
  <c r="AP399" i="44" s="1"/>
  <c r="AK399" i="44"/>
  <c r="AL399" i="44" s="1"/>
  <c r="AM399" i="44" s="1"/>
  <c r="AC399" i="44"/>
  <c r="AQ398" i="44"/>
  <c r="AN398" i="44"/>
  <c r="AO398" i="44" s="1"/>
  <c r="AP398" i="44" s="1"/>
  <c r="AK398" i="44"/>
  <c r="AL398" i="44" s="1"/>
  <c r="AM398" i="44" s="1"/>
  <c r="AC398" i="44"/>
  <c r="AN397" i="44"/>
  <c r="AO397" i="44" s="1"/>
  <c r="AK397" i="44"/>
  <c r="AL397" i="44" s="1"/>
  <c r="AM397" i="44" s="1"/>
  <c r="AC397" i="44"/>
  <c r="AN396" i="44"/>
  <c r="AO396" i="44" s="1"/>
  <c r="AP396" i="44" s="1"/>
  <c r="AK396" i="44"/>
  <c r="AL396" i="44" s="1"/>
  <c r="AM396" i="44" s="1"/>
  <c r="AC396" i="44"/>
  <c r="AN395" i="44"/>
  <c r="AO395" i="44" s="1"/>
  <c r="AP395" i="44" s="1"/>
  <c r="AM395" i="44"/>
  <c r="AK395" i="44"/>
  <c r="AL395" i="44" s="1"/>
  <c r="AC395" i="44"/>
  <c r="AN394" i="44"/>
  <c r="AO394" i="44" s="1"/>
  <c r="AK394" i="44"/>
  <c r="AL394" i="44" s="1"/>
  <c r="AM394" i="44" s="1"/>
  <c r="AC394" i="44"/>
  <c r="AN393" i="44"/>
  <c r="AO393" i="44" s="1"/>
  <c r="AK393" i="44"/>
  <c r="AL393" i="44" s="1"/>
  <c r="AM393" i="44" s="1"/>
  <c r="AC393" i="44"/>
  <c r="AN392" i="44"/>
  <c r="AO392" i="44" s="1"/>
  <c r="AK392" i="44"/>
  <c r="AL392" i="44" s="1"/>
  <c r="AM392" i="44" s="1"/>
  <c r="AC392" i="44"/>
  <c r="AN391" i="44"/>
  <c r="AO391" i="44" s="1"/>
  <c r="AK391" i="44"/>
  <c r="AL391" i="44" s="1"/>
  <c r="AM391" i="44" s="1"/>
  <c r="AC391" i="44"/>
  <c r="AN390" i="44"/>
  <c r="AO390" i="44" s="1"/>
  <c r="AK390" i="44"/>
  <c r="AL390" i="44" s="1"/>
  <c r="AM390" i="44" s="1"/>
  <c r="AC390" i="44"/>
  <c r="AN389" i="44"/>
  <c r="AO389" i="44" s="1"/>
  <c r="AP389" i="44" s="1"/>
  <c r="AK389" i="44"/>
  <c r="AL389" i="44" s="1"/>
  <c r="AM389" i="44" s="1"/>
  <c r="AC389" i="44"/>
  <c r="AN388" i="44"/>
  <c r="AO388" i="44" s="1"/>
  <c r="AK388" i="44"/>
  <c r="AL388" i="44" s="1"/>
  <c r="AM388" i="44" s="1"/>
  <c r="AC388" i="44"/>
  <c r="AN387" i="44"/>
  <c r="AO387" i="44" s="1"/>
  <c r="AP387" i="44" s="1"/>
  <c r="AK387" i="44"/>
  <c r="AL387" i="44" s="1"/>
  <c r="AM387" i="44" s="1"/>
  <c r="AC387" i="44"/>
  <c r="AO386" i="44"/>
  <c r="AP386" i="44" s="1"/>
  <c r="AN386" i="44"/>
  <c r="AK386" i="44"/>
  <c r="AL386" i="44" s="1"/>
  <c r="AM386" i="44" s="1"/>
  <c r="AC386" i="44"/>
  <c r="AN385" i="44"/>
  <c r="AO385" i="44" s="1"/>
  <c r="AK385" i="44"/>
  <c r="AL385" i="44" s="1"/>
  <c r="AM385" i="44" s="1"/>
  <c r="AC385" i="44"/>
  <c r="AN384" i="44"/>
  <c r="AO384" i="44" s="1"/>
  <c r="AK384" i="44"/>
  <c r="AL384" i="44" s="1"/>
  <c r="AM384" i="44" s="1"/>
  <c r="AC384" i="44"/>
  <c r="AO383" i="44"/>
  <c r="AN383" i="44"/>
  <c r="AK383" i="44"/>
  <c r="AL383" i="44" s="1"/>
  <c r="AM383" i="44" s="1"/>
  <c r="AC383" i="44"/>
  <c r="AN382" i="44"/>
  <c r="AO382" i="44" s="1"/>
  <c r="AK382" i="44"/>
  <c r="AL382" i="44" s="1"/>
  <c r="AM382" i="44" s="1"/>
  <c r="AC382" i="44"/>
  <c r="AN381" i="44"/>
  <c r="AO381" i="44" s="1"/>
  <c r="AK381" i="44"/>
  <c r="AL381" i="44" s="1"/>
  <c r="AM381" i="44" s="1"/>
  <c r="AC381" i="44"/>
  <c r="AN380" i="44"/>
  <c r="AO380" i="44" s="1"/>
  <c r="AK380" i="44"/>
  <c r="AL380" i="44" s="1"/>
  <c r="AM380" i="44" s="1"/>
  <c r="AC380" i="44"/>
  <c r="AN379" i="44"/>
  <c r="AO379" i="44" s="1"/>
  <c r="AK379" i="44"/>
  <c r="AL379" i="44" s="1"/>
  <c r="AM379" i="44" s="1"/>
  <c r="AC379" i="44"/>
  <c r="AN378" i="44"/>
  <c r="AO378" i="44" s="1"/>
  <c r="AP378" i="44" s="1"/>
  <c r="AK378" i="44"/>
  <c r="AL378" i="44" s="1"/>
  <c r="AM378" i="44" s="1"/>
  <c r="AC378" i="44"/>
  <c r="AN377" i="44"/>
  <c r="AO377" i="44" s="1"/>
  <c r="AK377" i="44"/>
  <c r="AL377" i="44" s="1"/>
  <c r="AM377" i="44" s="1"/>
  <c r="AC377" i="44"/>
  <c r="AN376" i="44"/>
  <c r="AO376" i="44" s="1"/>
  <c r="AK376" i="44"/>
  <c r="AL376" i="44" s="1"/>
  <c r="AM376" i="44" s="1"/>
  <c r="AC376" i="44"/>
  <c r="AO375" i="44"/>
  <c r="AP375" i="44" s="1"/>
  <c r="AN375" i="44"/>
  <c r="AK375" i="44"/>
  <c r="AL375" i="44" s="1"/>
  <c r="AM375" i="44" s="1"/>
  <c r="AC375" i="44"/>
  <c r="AN374" i="44"/>
  <c r="AO374" i="44" s="1"/>
  <c r="AP374" i="44" s="1"/>
  <c r="AK374" i="44"/>
  <c r="AL374" i="44" s="1"/>
  <c r="AM374" i="44" s="1"/>
  <c r="AC374" i="44"/>
  <c r="AN373" i="44"/>
  <c r="AO373" i="44" s="1"/>
  <c r="AK373" i="44"/>
  <c r="AL373" i="44" s="1"/>
  <c r="AM373" i="44" s="1"/>
  <c r="AC373" i="44"/>
  <c r="AN372" i="44"/>
  <c r="AO372" i="44" s="1"/>
  <c r="AK372" i="44"/>
  <c r="AL372" i="44" s="1"/>
  <c r="AM372" i="44" s="1"/>
  <c r="AC372" i="44"/>
  <c r="AN371" i="44"/>
  <c r="AO371" i="44" s="1"/>
  <c r="AP371" i="44" s="1"/>
  <c r="AK371" i="44"/>
  <c r="AL371" i="44" s="1"/>
  <c r="AM371" i="44" s="1"/>
  <c r="AC371" i="44"/>
  <c r="AN370" i="44"/>
  <c r="AO370" i="44" s="1"/>
  <c r="AP370" i="44" s="1"/>
  <c r="AK370" i="44"/>
  <c r="AL370" i="44" s="1"/>
  <c r="AM370" i="44" s="1"/>
  <c r="AC370" i="44"/>
  <c r="AO369" i="44"/>
  <c r="AN369" i="44"/>
  <c r="AK369" i="44"/>
  <c r="AL369" i="44" s="1"/>
  <c r="AM369" i="44" s="1"/>
  <c r="AC369" i="44"/>
  <c r="AN368" i="44"/>
  <c r="AO368" i="44" s="1"/>
  <c r="AK368" i="44"/>
  <c r="AL368" i="44" s="1"/>
  <c r="AM368" i="44" s="1"/>
  <c r="AC368" i="44"/>
  <c r="AN367" i="44"/>
  <c r="AO367" i="44" s="1"/>
  <c r="AP367" i="44" s="1"/>
  <c r="AK367" i="44"/>
  <c r="AL367" i="44" s="1"/>
  <c r="AM367" i="44" s="1"/>
  <c r="AC367" i="44"/>
  <c r="AN366" i="44"/>
  <c r="AO366" i="44" s="1"/>
  <c r="AK366" i="44"/>
  <c r="AL366" i="44" s="1"/>
  <c r="AM366" i="44" s="1"/>
  <c r="AC366" i="44"/>
  <c r="AN365" i="44"/>
  <c r="AO365" i="44" s="1"/>
  <c r="AK365" i="44"/>
  <c r="AL365" i="44" s="1"/>
  <c r="AM365" i="44" s="1"/>
  <c r="AC365" i="44"/>
  <c r="AN364" i="44"/>
  <c r="AO364" i="44" s="1"/>
  <c r="AK364" i="44"/>
  <c r="AL364" i="44" s="1"/>
  <c r="AM364" i="44" s="1"/>
  <c r="AC364" i="44"/>
  <c r="AN363" i="44"/>
  <c r="AO363" i="44" s="1"/>
  <c r="AK363" i="44"/>
  <c r="AL363" i="44" s="1"/>
  <c r="AM363" i="44" s="1"/>
  <c r="AC363" i="44"/>
  <c r="AN362" i="44"/>
  <c r="AO362" i="44" s="1"/>
  <c r="AP362" i="44" s="1"/>
  <c r="AK362" i="44"/>
  <c r="AL362" i="44" s="1"/>
  <c r="AM362" i="44" s="1"/>
  <c r="AC362" i="44"/>
  <c r="AN361" i="44"/>
  <c r="AO361" i="44" s="1"/>
  <c r="AP361" i="44" s="1"/>
  <c r="AK361" i="44"/>
  <c r="AL361" i="44" s="1"/>
  <c r="AM361" i="44" s="1"/>
  <c r="AC361" i="44"/>
  <c r="AN360" i="44"/>
  <c r="AO360" i="44" s="1"/>
  <c r="AK360" i="44"/>
  <c r="AL360" i="44" s="1"/>
  <c r="AM360" i="44" s="1"/>
  <c r="AC360" i="44"/>
  <c r="AN359" i="44"/>
  <c r="AO359" i="44" s="1"/>
  <c r="AP359" i="44" s="1"/>
  <c r="AK359" i="44"/>
  <c r="AL359" i="44" s="1"/>
  <c r="AM359" i="44" s="1"/>
  <c r="AC359" i="44"/>
  <c r="AN358" i="44"/>
  <c r="AO358" i="44" s="1"/>
  <c r="AK358" i="44"/>
  <c r="AL358" i="44" s="1"/>
  <c r="AM358" i="44" s="1"/>
  <c r="AC358" i="44"/>
  <c r="AN357" i="44"/>
  <c r="AO357" i="44" s="1"/>
  <c r="AP357" i="44" s="1"/>
  <c r="AK357" i="44"/>
  <c r="AL357" i="44" s="1"/>
  <c r="AM357" i="44" s="1"/>
  <c r="AC357" i="44"/>
  <c r="AN356" i="44"/>
  <c r="AO356" i="44" s="1"/>
  <c r="AK356" i="44"/>
  <c r="AL356" i="44" s="1"/>
  <c r="AM356" i="44" s="1"/>
  <c r="AC356" i="44"/>
  <c r="AN355" i="44"/>
  <c r="AO355" i="44" s="1"/>
  <c r="AK355" i="44"/>
  <c r="AL355" i="44" s="1"/>
  <c r="AM355" i="44" s="1"/>
  <c r="AC355" i="44"/>
  <c r="AN354" i="44"/>
  <c r="AO354" i="44" s="1"/>
  <c r="AK354" i="44"/>
  <c r="AL354" i="44" s="1"/>
  <c r="AM354" i="44" s="1"/>
  <c r="AC354" i="44"/>
  <c r="AN353" i="44"/>
  <c r="AO353" i="44" s="1"/>
  <c r="AK353" i="44"/>
  <c r="AL353" i="44" s="1"/>
  <c r="AM353" i="44" s="1"/>
  <c r="AC353" i="44"/>
  <c r="AN352" i="44"/>
  <c r="AO352" i="44" s="1"/>
  <c r="AK352" i="44"/>
  <c r="AL352" i="44" s="1"/>
  <c r="AM352" i="44" s="1"/>
  <c r="AC352" i="44"/>
  <c r="AN351" i="44"/>
  <c r="AO351" i="44" s="1"/>
  <c r="AK351" i="44"/>
  <c r="AL351" i="44" s="1"/>
  <c r="AM351" i="44" s="1"/>
  <c r="AC351" i="44"/>
  <c r="AN350" i="44"/>
  <c r="AO350" i="44" s="1"/>
  <c r="AK350" i="44"/>
  <c r="AL350" i="44" s="1"/>
  <c r="AM350" i="44" s="1"/>
  <c r="AC350" i="44"/>
  <c r="AN349" i="44"/>
  <c r="AO349" i="44" s="1"/>
  <c r="AK349" i="44"/>
  <c r="AL349" i="44" s="1"/>
  <c r="AM349" i="44" s="1"/>
  <c r="AC349" i="44"/>
  <c r="AN348" i="44"/>
  <c r="AO348" i="44" s="1"/>
  <c r="AP348" i="44" s="1"/>
  <c r="AK348" i="44"/>
  <c r="AL348" i="44" s="1"/>
  <c r="AM348" i="44" s="1"/>
  <c r="AC348" i="44"/>
  <c r="AN347" i="44"/>
  <c r="AO347" i="44" s="1"/>
  <c r="AK347" i="44"/>
  <c r="AL347" i="44" s="1"/>
  <c r="AM347" i="44" s="1"/>
  <c r="AC347" i="44"/>
  <c r="AN346" i="44"/>
  <c r="AO346" i="44" s="1"/>
  <c r="AK346" i="44"/>
  <c r="AL346" i="44" s="1"/>
  <c r="AM346" i="44" s="1"/>
  <c r="AC346" i="44"/>
  <c r="AN345" i="44"/>
  <c r="AO345" i="44" s="1"/>
  <c r="AP345" i="44" s="1"/>
  <c r="AK345" i="44"/>
  <c r="AL345" i="44" s="1"/>
  <c r="AM345" i="44" s="1"/>
  <c r="AC345" i="44"/>
  <c r="AN344" i="44"/>
  <c r="AO344" i="44" s="1"/>
  <c r="AL344" i="44"/>
  <c r="AM344" i="44" s="1"/>
  <c r="AK344" i="44"/>
  <c r="AC344" i="44"/>
  <c r="AN343" i="44"/>
  <c r="AO343" i="44" s="1"/>
  <c r="AK343" i="44"/>
  <c r="AL343" i="44" s="1"/>
  <c r="AM343" i="44" s="1"/>
  <c r="AC343" i="44"/>
  <c r="AN342" i="44"/>
  <c r="AO342" i="44" s="1"/>
  <c r="AK342" i="44"/>
  <c r="AL342" i="44" s="1"/>
  <c r="AM342" i="44" s="1"/>
  <c r="AC342" i="44"/>
  <c r="AO341" i="44"/>
  <c r="AN341" i="44"/>
  <c r="AK341" i="44"/>
  <c r="AL341" i="44" s="1"/>
  <c r="AM341" i="44" s="1"/>
  <c r="AC341" i="44"/>
  <c r="AN340" i="44"/>
  <c r="AO340" i="44" s="1"/>
  <c r="AK340" i="44"/>
  <c r="AL340" i="44" s="1"/>
  <c r="AM340" i="44" s="1"/>
  <c r="AC340" i="44"/>
  <c r="AN339" i="44"/>
  <c r="AO339" i="44" s="1"/>
  <c r="AP339" i="44" s="1"/>
  <c r="AK339" i="44"/>
  <c r="AL339" i="44" s="1"/>
  <c r="AM339" i="44" s="1"/>
  <c r="AC339" i="44"/>
  <c r="AN338" i="44"/>
  <c r="AO338" i="44" s="1"/>
  <c r="AK338" i="44"/>
  <c r="AL338" i="44" s="1"/>
  <c r="AM338" i="44" s="1"/>
  <c r="AC338" i="44"/>
  <c r="AN337" i="44"/>
  <c r="AO337" i="44" s="1"/>
  <c r="AK337" i="44"/>
  <c r="AL337" i="44" s="1"/>
  <c r="AM337" i="44" s="1"/>
  <c r="AC337" i="44"/>
  <c r="AN336" i="44"/>
  <c r="AO336" i="44" s="1"/>
  <c r="AK336" i="44"/>
  <c r="AL336" i="44" s="1"/>
  <c r="AM336" i="44" s="1"/>
  <c r="AC336" i="44"/>
  <c r="AN335" i="44"/>
  <c r="AO335" i="44" s="1"/>
  <c r="AK335" i="44"/>
  <c r="AL335" i="44" s="1"/>
  <c r="AM335" i="44" s="1"/>
  <c r="AC335" i="44"/>
  <c r="AN334" i="44"/>
  <c r="AO334" i="44" s="1"/>
  <c r="AK334" i="44"/>
  <c r="AL334" i="44" s="1"/>
  <c r="AM334" i="44" s="1"/>
  <c r="AC334" i="44"/>
  <c r="AN333" i="44"/>
  <c r="AO333" i="44" s="1"/>
  <c r="AP333" i="44" s="1"/>
  <c r="AK333" i="44"/>
  <c r="AL333" i="44" s="1"/>
  <c r="AM333" i="44" s="1"/>
  <c r="AC333" i="44"/>
  <c r="AN332" i="44"/>
  <c r="AO332" i="44" s="1"/>
  <c r="AK332" i="44"/>
  <c r="AL332" i="44" s="1"/>
  <c r="AM332" i="44" s="1"/>
  <c r="AC332" i="44"/>
  <c r="AN331" i="44"/>
  <c r="AO331" i="44" s="1"/>
  <c r="AK331" i="44"/>
  <c r="AL331" i="44" s="1"/>
  <c r="AM331" i="44" s="1"/>
  <c r="AC331" i="44"/>
  <c r="AN330" i="44"/>
  <c r="AO330" i="44" s="1"/>
  <c r="AK330" i="44"/>
  <c r="AL330" i="44" s="1"/>
  <c r="AM330" i="44" s="1"/>
  <c r="AC330" i="44"/>
  <c r="AN329" i="44"/>
  <c r="AO329" i="44" s="1"/>
  <c r="AK329" i="44"/>
  <c r="AL329" i="44" s="1"/>
  <c r="AM329" i="44" s="1"/>
  <c r="AC329" i="44"/>
  <c r="AN328" i="44"/>
  <c r="AO328" i="44" s="1"/>
  <c r="AK328" i="44"/>
  <c r="AL328" i="44" s="1"/>
  <c r="AM328" i="44" s="1"/>
  <c r="AC328" i="44"/>
  <c r="AN327" i="44"/>
  <c r="AO327" i="44" s="1"/>
  <c r="AK327" i="44"/>
  <c r="AL327" i="44" s="1"/>
  <c r="AM327" i="44" s="1"/>
  <c r="AC327" i="44"/>
  <c r="AN326" i="44"/>
  <c r="AO326" i="44" s="1"/>
  <c r="AK326" i="44"/>
  <c r="AL326" i="44" s="1"/>
  <c r="AM326" i="44" s="1"/>
  <c r="AC326" i="44"/>
  <c r="AN325" i="44"/>
  <c r="AO325" i="44" s="1"/>
  <c r="AK325" i="44"/>
  <c r="AL325" i="44" s="1"/>
  <c r="AM325" i="44" s="1"/>
  <c r="AC325" i="44"/>
  <c r="AN324" i="44"/>
  <c r="AO324" i="44" s="1"/>
  <c r="AP324" i="44" s="1"/>
  <c r="AK324" i="44"/>
  <c r="AL324" i="44" s="1"/>
  <c r="AM324" i="44" s="1"/>
  <c r="AC324" i="44"/>
  <c r="AN323" i="44"/>
  <c r="AO323" i="44" s="1"/>
  <c r="AK323" i="44"/>
  <c r="AL323" i="44" s="1"/>
  <c r="AM323" i="44" s="1"/>
  <c r="AC323" i="44"/>
  <c r="AN322" i="44"/>
  <c r="AO322" i="44" s="1"/>
  <c r="AK322" i="44"/>
  <c r="AL322" i="44" s="1"/>
  <c r="AM322" i="44" s="1"/>
  <c r="AC322" i="44"/>
  <c r="AN321" i="44"/>
  <c r="AO321" i="44" s="1"/>
  <c r="AP321" i="44" s="1"/>
  <c r="AK321" i="44"/>
  <c r="AL321" i="44" s="1"/>
  <c r="AM321" i="44" s="1"/>
  <c r="AC321" i="44"/>
  <c r="AN320" i="44"/>
  <c r="AO320" i="44" s="1"/>
  <c r="AK320" i="44"/>
  <c r="AL320" i="44" s="1"/>
  <c r="AM320" i="44" s="1"/>
  <c r="AC320" i="44"/>
  <c r="AN319" i="44"/>
  <c r="AO319" i="44" s="1"/>
  <c r="AK319" i="44"/>
  <c r="AL319" i="44" s="1"/>
  <c r="AM319" i="44" s="1"/>
  <c r="AC319" i="44"/>
  <c r="AN318" i="44"/>
  <c r="AO318" i="44" s="1"/>
  <c r="AK318" i="44"/>
  <c r="AL318" i="44" s="1"/>
  <c r="AM318" i="44" s="1"/>
  <c r="AC318" i="44"/>
  <c r="AN317" i="44"/>
  <c r="AO317" i="44" s="1"/>
  <c r="AK317" i="44"/>
  <c r="AL317" i="44" s="1"/>
  <c r="AM317" i="44" s="1"/>
  <c r="AC317" i="44"/>
  <c r="AN316" i="44"/>
  <c r="AO316" i="44" s="1"/>
  <c r="AK316" i="44"/>
  <c r="AL316" i="44" s="1"/>
  <c r="AM316" i="44" s="1"/>
  <c r="AC316" i="44"/>
  <c r="AN315" i="44"/>
  <c r="AO315" i="44" s="1"/>
  <c r="AK315" i="44"/>
  <c r="AL315" i="44" s="1"/>
  <c r="AM315" i="44" s="1"/>
  <c r="AC315" i="44"/>
  <c r="AN314" i="44"/>
  <c r="AO314" i="44" s="1"/>
  <c r="AK314" i="44"/>
  <c r="AL314" i="44" s="1"/>
  <c r="AM314" i="44" s="1"/>
  <c r="AC314" i="44"/>
  <c r="AN313" i="44"/>
  <c r="AO313" i="44" s="1"/>
  <c r="AK313" i="44"/>
  <c r="AL313" i="44" s="1"/>
  <c r="AM313" i="44" s="1"/>
  <c r="AC313" i="44"/>
  <c r="AN312" i="44"/>
  <c r="AO312" i="44" s="1"/>
  <c r="AP312" i="44" s="1"/>
  <c r="AK312" i="44"/>
  <c r="AL312" i="44" s="1"/>
  <c r="AM312" i="44" s="1"/>
  <c r="AC312" i="44"/>
  <c r="AN311" i="44"/>
  <c r="AO311" i="44" s="1"/>
  <c r="AK311" i="44"/>
  <c r="AL311" i="44" s="1"/>
  <c r="AM311" i="44" s="1"/>
  <c r="AC311" i="44"/>
  <c r="AN310" i="44"/>
  <c r="AO310" i="44" s="1"/>
  <c r="AK310" i="44"/>
  <c r="AL310" i="44" s="1"/>
  <c r="AM310" i="44" s="1"/>
  <c r="AC310" i="44"/>
  <c r="AN309" i="44"/>
  <c r="AO309" i="44" s="1"/>
  <c r="AP309" i="44" s="1"/>
  <c r="AK309" i="44"/>
  <c r="AL309" i="44" s="1"/>
  <c r="AM309" i="44" s="1"/>
  <c r="AC309" i="44"/>
  <c r="AN308" i="44"/>
  <c r="AO308" i="44" s="1"/>
  <c r="AK308" i="44"/>
  <c r="AL308" i="44" s="1"/>
  <c r="AM308" i="44" s="1"/>
  <c r="AC308" i="44"/>
  <c r="AN307" i="44"/>
  <c r="AO307" i="44" s="1"/>
  <c r="AK307" i="44"/>
  <c r="AL307" i="44" s="1"/>
  <c r="AM307" i="44" s="1"/>
  <c r="AC307" i="44"/>
  <c r="AN306" i="44"/>
  <c r="AO306" i="44" s="1"/>
  <c r="AK306" i="44"/>
  <c r="AL306" i="44" s="1"/>
  <c r="AM306" i="44" s="1"/>
  <c r="AC306" i="44"/>
  <c r="AN305" i="44"/>
  <c r="AO305" i="44" s="1"/>
  <c r="AK305" i="44"/>
  <c r="AL305" i="44" s="1"/>
  <c r="AM305" i="44" s="1"/>
  <c r="AC305" i="44"/>
  <c r="AN304" i="44"/>
  <c r="AO304" i="44" s="1"/>
  <c r="AK304" i="44"/>
  <c r="AL304" i="44" s="1"/>
  <c r="AM304" i="44" s="1"/>
  <c r="AC304" i="44"/>
  <c r="AN303" i="44"/>
  <c r="AO303" i="44" s="1"/>
  <c r="AP303" i="44" s="1"/>
  <c r="AK303" i="44"/>
  <c r="AL303" i="44" s="1"/>
  <c r="AM303" i="44" s="1"/>
  <c r="AC303" i="44"/>
  <c r="AN302" i="44"/>
  <c r="AO302" i="44" s="1"/>
  <c r="AK302" i="44"/>
  <c r="AL302" i="44" s="1"/>
  <c r="AM302" i="44" s="1"/>
  <c r="AC302" i="44"/>
  <c r="AO301" i="44"/>
  <c r="AN301" i="44"/>
  <c r="AK301" i="44"/>
  <c r="AL301" i="44" s="1"/>
  <c r="AM301" i="44" s="1"/>
  <c r="AC301" i="44"/>
  <c r="AN300" i="44"/>
  <c r="AO300" i="44" s="1"/>
  <c r="AK300" i="44"/>
  <c r="AL300" i="44" s="1"/>
  <c r="AM300" i="44" s="1"/>
  <c r="AC300" i="44"/>
  <c r="AN299" i="44"/>
  <c r="AO299" i="44" s="1"/>
  <c r="AK299" i="44"/>
  <c r="AL299" i="44" s="1"/>
  <c r="AM299" i="44" s="1"/>
  <c r="AC299" i="44"/>
  <c r="AN298" i="44"/>
  <c r="AO298" i="44" s="1"/>
  <c r="AK298" i="44"/>
  <c r="AL298" i="44" s="1"/>
  <c r="AM298" i="44" s="1"/>
  <c r="AC298" i="44"/>
  <c r="AN297" i="44"/>
  <c r="AO297" i="44" s="1"/>
  <c r="AP297" i="44" s="1"/>
  <c r="AK297" i="44"/>
  <c r="AL297" i="44" s="1"/>
  <c r="AM297" i="44" s="1"/>
  <c r="AC297" i="44"/>
  <c r="AN296" i="44"/>
  <c r="AO296" i="44" s="1"/>
  <c r="AK296" i="44"/>
  <c r="AL296" i="44" s="1"/>
  <c r="AM296" i="44" s="1"/>
  <c r="AC296" i="44"/>
  <c r="AN295" i="44"/>
  <c r="AO295" i="44" s="1"/>
  <c r="AK295" i="44"/>
  <c r="AL295" i="44" s="1"/>
  <c r="AM295" i="44" s="1"/>
  <c r="AC295" i="44"/>
  <c r="AN294" i="44"/>
  <c r="AO294" i="44" s="1"/>
  <c r="AK294" i="44"/>
  <c r="AL294" i="44" s="1"/>
  <c r="AM294" i="44" s="1"/>
  <c r="AC294" i="44"/>
  <c r="AN293" i="44"/>
  <c r="AO293" i="44" s="1"/>
  <c r="AK293" i="44"/>
  <c r="AL293" i="44" s="1"/>
  <c r="AM293" i="44" s="1"/>
  <c r="AC293" i="44"/>
  <c r="AN292" i="44"/>
  <c r="AO292" i="44" s="1"/>
  <c r="AK292" i="44"/>
  <c r="AL292" i="44" s="1"/>
  <c r="AM292" i="44" s="1"/>
  <c r="AC292" i="44"/>
  <c r="AN291" i="44"/>
  <c r="AO291" i="44" s="1"/>
  <c r="AK291" i="44"/>
  <c r="AL291" i="44" s="1"/>
  <c r="AM291" i="44" s="1"/>
  <c r="AC291" i="44"/>
  <c r="AN290" i="44"/>
  <c r="AO290" i="44" s="1"/>
  <c r="AK290" i="44"/>
  <c r="AL290" i="44" s="1"/>
  <c r="AM290" i="44" s="1"/>
  <c r="AC290" i="44"/>
  <c r="AN289" i="44"/>
  <c r="AO289" i="44" s="1"/>
  <c r="AK289" i="44"/>
  <c r="AL289" i="44" s="1"/>
  <c r="AM289" i="44" s="1"/>
  <c r="AC289" i="44"/>
  <c r="AN288" i="44"/>
  <c r="AO288" i="44" s="1"/>
  <c r="AP288" i="44" s="1"/>
  <c r="AK288" i="44"/>
  <c r="AL288" i="44" s="1"/>
  <c r="AM288" i="44" s="1"/>
  <c r="AC288" i="44"/>
  <c r="AN287" i="44"/>
  <c r="AO287" i="44" s="1"/>
  <c r="AK287" i="44"/>
  <c r="AL287" i="44" s="1"/>
  <c r="AM287" i="44" s="1"/>
  <c r="AC287" i="44"/>
  <c r="AN286" i="44"/>
  <c r="AO286" i="44" s="1"/>
  <c r="AK286" i="44"/>
  <c r="AL286" i="44" s="1"/>
  <c r="AM286" i="44" s="1"/>
  <c r="AC286" i="44"/>
  <c r="AN285" i="44"/>
  <c r="AO285" i="44" s="1"/>
  <c r="AP285" i="44" s="1"/>
  <c r="AK285" i="44"/>
  <c r="AL285" i="44" s="1"/>
  <c r="AM285" i="44" s="1"/>
  <c r="AC285" i="44"/>
  <c r="AN284" i="44"/>
  <c r="AO284" i="44" s="1"/>
  <c r="AK284" i="44"/>
  <c r="AL284" i="44" s="1"/>
  <c r="AM284" i="44" s="1"/>
  <c r="AC284" i="44"/>
  <c r="AN283" i="44"/>
  <c r="AO283" i="44" s="1"/>
  <c r="AK283" i="44"/>
  <c r="AL283" i="44" s="1"/>
  <c r="AM283" i="44" s="1"/>
  <c r="AC283" i="44"/>
  <c r="AN282" i="44"/>
  <c r="AO282" i="44" s="1"/>
  <c r="AK282" i="44"/>
  <c r="AL282" i="44" s="1"/>
  <c r="AM282" i="44" s="1"/>
  <c r="AC282" i="44"/>
  <c r="AN281" i="44"/>
  <c r="AO281" i="44" s="1"/>
  <c r="AK281" i="44"/>
  <c r="AL281" i="44" s="1"/>
  <c r="AM281" i="44" s="1"/>
  <c r="AC281" i="44"/>
  <c r="AN280" i="44"/>
  <c r="AO280" i="44" s="1"/>
  <c r="AK280" i="44"/>
  <c r="AL280" i="44" s="1"/>
  <c r="AM280" i="44" s="1"/>
  <c r="AC280" i="44"/>
  <c r="AN279" i="44"/>
  <c r="AO279" i="44" s="1"/>
  <c r="AK279" i="44"/>
  <c r="AL279" i="44" s="1"/>
  <c r="AM279" i="44" s="1"/>
  <c r="AC279" i="44"/>
  <c r="AN278" i="44"/>
  <c r="AO278" i="44" s="1"/>
  <c r="AK278" i="44"/>
  <c r="AL278" i="44" s="1"/>
  <c r="AM278" i="44" s="1"/>
  <c r="AC278" i="44"/>
  <c r="AN277" i="44"/>
  <c r="AO277" i="44" s="1"/>
  <c r="AK277" i="44"/>
  <c r="AL277" i="44" s="1"/>
  <c r="AM277" i="44" s="1"/>
  <c r="AC277" i="44"/>
  <c r="AN276" i="44"/>
  <c r="AO276" i="44" s="1"/>
  <c r="AP276" i="44" s="1"/>
  <c r="AK276" i="44"/>
  <c r="AL276" i="44" s="1"/>
  <c r="AM276" i="44" s="1"/>
  <c r="AC276" i="44"/>
  <c r="AN275" i="44"/>
  <c r="AO275" i="44" s="1"/>
  <c r="AK275" i="44"/>
  <c r="AL275" i="44" s="1"/>
  <c r="AM275" i="44" s="1"/>
  <c r="AC275" i="44"/>
  <c r="AO274" i="44"/>
  <c r="AN274" i="44"/>
  <c r="AK274" i="44"/>
  <c r="AL274" i="44" s="1"/>
  <c r="AM274" i="44" s="1"/>
  <c r="AC274" i="44"/>
  <c r="AN273" i="44"/>
  <c r="AO273" i="44" s="1"/>
  <c r="AP273" i="44" s="1"/>
  <c r="AK273" i="44"/>
  <c r="AL273" i="44" s="1"/>
  <c r="AM273" i="44" s="1"/>
  <c r="AC273" i="44"/>
  <c r="AN272" i="44"/>
  <c r="AO272" i="44" s="1"/>
  <c r="AK272" i="44"/>
  <c r="AL272" i="44" s="1"/>
  <c r="AM272" i="44" s="1"/>
  <c r="AC272" i="44"/>
  <c r="AN271" i="44"/>
  <c r="AO271" i="44" s="1"/>
  <c r="AK271" i="44"/>
  <c r="AL271" i="44" s="1"/>
  <c r="AM271" i="44" s="1"/>
  <c r="AC271" i="44"/>
  <c r="AN270" i="44"/>
  <c r="AO270" i="44" s="1"/>
  <c r="AK270" i="44"/>
  <c r="AL270" i="44" s="1"/>
  <c r="AM270" i="44" s="1"/>
  <c r="AC270" i="44"/>
  <c r="AN269" i="44"/>
  <c r="AO269" i="44" s="1"/>
  <c r="AK269" i="44"/>
  <c r="AL269" i="44" s="1"/>
  <c r="AM269" i="44" s="1"/>
  <c r="AC269" i="44"/>
  <c r="AN268" i="44"/>
  <c r="AO268" i="44" s="1"/>
  <c r="AK268" i="44"/>
  <c r="AL268" i="44" s="1"/>
  <c r="AM268" i="44" s="1"/>
  <c r="AC268" i="44"/>
  <c r="AP267" i="44"/>
  <c r="AN267" i="44"/>
  <c r="AO267" i="44" s="1"/>
  <c r="AK267" i="44"/>
  <c r="AL267" i="44" s="1"/>
  <c r="AM267" i="44" s="1"/>
  <c r="AC267" i="44"/>
  <c r="AN266" i="44"/>
  <c r="AO266" i="44" s="1"/>
  <c r="AK266" i="44"/>
  <c r="AL266" i="44" s="1"/>
  <c r="AM266" i="44" s="1"/>
  <c r="AC266" i="44"/>
  <c r="AN265" i="44"/>
  <c r="AO265" i="44" s="1"/>
  <c r="AK265" i="44"/>
  <c r="AL265" i="44" s="1"/>
  <c r="AM265" i="44" s="1"/>
  <c r="AC265" i="44"/>
  <c r="AN264" i="44"/>
  <c r="AO264" i="44" s="1"/>
  <c r="AK264" i="44"/>
  <c r="AL264" i="44" s="1"/>
  <c r="AM264" i="44" s="1"/>
  <c r="AC264" i="44"/>
  <c r="AN263" i="44"/>
  <c r="AO263" i="44" s="1"/>
  <c r="AK263" i="44"/>
  <c r="AL263" i="44" s="1"/>
  <c r="AM263" i="44" s="1"/>
  <c r="AC263" i="44"/>
  <c r="AN262" i="44"/>
  <c r="AO262" i="44" s="1"/>
  <c r="AK262" i="44"/>
  <c r="AL262" i="44" s="1"/>
  <c r="AM262" i="44" s="1"/>
  <c r="AC262" i="44"/>
  <c r="AN261" i="44"/>
  <c r="AO261" i="44" s="1"/>
  <c r="AP261" i="44" s="1"/>
  <c r="AK261" i="44"/>
  <c r="AL261" i="44" s="1"/>
  <c r="AM261" i="44" s="1"/>
  <c r="AC261" i="44"/>
  <c r="AN260" i="44"/>
  <c r="AO260" i="44" s="1"/>
  <c r="AK260" i="44"/>
  <c r="AL260" i="44" s="1"/>
  <c r="AM260" i="44" s="1"/>
  <c r="AC260" i="44"/>
  <c r="AN259" i="44"/>
  <c r="AO259" i="44" s="1"/>
  <c r="AK259" i="44"/>
  <c r="AL259" i="44" s="1"/>
  <c r="AM259" i="44" s="1"/>
  <c r="AC259" i="44"/>
  <c r="AN258" i="44"/>
  <c r="AO258" i="44" s="1"/>
  <c r="AK258" i="44"/>
  <c r="AL258" i="44" s="1"/>
  <c r="AM258" i="44" s="1"/>
  <c r="AC258" i="44"/>
  <c r="AN257" i="44"/>
  <c r="AO257" i="44" s="1"/>
  <c r="AK257" i="44"/>
  <c r="AL257" i="44" s="1"/>
  <c r="AM257" i="44" s="1"/>
  <c r="AC257" i="44"/>
  <c r="AN256" i="44"/>
  <c r="AO256" i="44" s="1"/>
  <c r="AK256" i="44"/>
  <c r="AL256" i="44" s="1"/>
  <c r="AM256" i="44" s="1"/>
  <c r="AC256" i="44"/>
  <c r="AN255" i="44"/>
  <c r="AO255" i="44" s="1"/>
  <c r="AK255" i="44"/>
  <c r="AL255" i="44" s="1"/>
  <c r="AM255" i="44" s="1"/>
  <c r="AC255" i="44"/>
  <c r="AN254" i="44"/>
  <c r="AO254" i="44" s="1"/>
  <c r="AK254" i="44"/>
  <c r="AL254" i="44" s="1"/>
  <c r="AM254" i="44" s="1"/>
  <c r="AC254" i="44"/>
  <c r="AN253" i="44"/>
  <c r="AO253" i="44" s="1"/>
  <c r="AK253" i="44"/>
  <c r="AL253" i="44" s="1"/>
  <c r="AM253" i="44" s="1"/>
  <c r="AC253" i="44"/>
  <c r="AN252" i="44"/>
  <c r="AO252" i="44" s="1"/>
  <c r="AP252" i="44" s="1"/>
  <c r="AK252" i="44"/>
  <c r="AL252" i="44" s="1"/>
  <c r="AM252" i="44" s="1"/>
  <c r="AC252" i="44"/>
  <c r="AN251" i="44"/>
  <c r="AO251" i="44" s="1"/>
  <c r="AL251" i="44"/>
  <c r="AM251" i="44" s="1"/>
  <c r="AK251" i="44"/>
  <c r="AC251" i="44"/>
  <c r="AN250" i="44"/>
  <c r="AO250" i="44" s="1"/>
  <c r="AK250" i="44"/>
  <c r="AL250" i="44" s="1"/>
  <c r="AM250" i="44" s="1"/>
  <c r="AC250" i="44"/>
  <c r="AN249" i="44"/>
  <c r="AO249" i="44" s="1"/>
  <c r="AP249" i="44" s="1"/>
  <c r="AK249" i="44"/>
  <c r="AL249" i="44" s="1"/>
  <c r="AM249" i="44" s="1"/>
  <c r="AC249" i="44"/>
  <c r="AN248" i="44"/>
  <c r="AO248" i="44" s="1"/>
  <c r="AK248" i="44"/>
  <c r="AL248" i="44" s="1"/>
  <c r="AM248" i="44" s="1"/>
  <c r="AC248" i="44"/>
  <c r="AN247" i="44"/>
  <c r="AO247" i="44" s="1"/>
  <c r="AK247" i="44"/>
  <c r="AL247" i="44" s="1"/>
  <c r="AM247" i="44" s="1"/>
  <c r="AC247" i="44"/>
  <c r="AN246" i="44"/>
  <c r="AO246" i="44" s="1"/>
  <c r="AK246" i="44"/>
  <c r="AL246" i="44" s="1"/>
  <c r="AM246" i="44" s="1"/>
  <c r="AC246" i="44"/>
  <c r="AN245" i="44"/>
  <c r="AO245" i="44" s="1"/>
  <c r="AK245" i="44"/>
  <c r="AL245" i="44" s="1"/>
  <c r="AM245" i="44" s="1"/>
  <c r="AC245" i="44"/>
  <c r="AN244" i="44"/>
  <c r="AO244" i="44" s="1"/>
  <c r="AK244" i="44"/>
  <c r="AL244" i="44" s="1"/>
  <c r="AM244" i="44" s="1"/>
  <c r="AC244" i="44"/>
  <c r="AN243" i="44"/>
  <c r="AO243" i="44" s="1"/>
  <c r="AK243" i="44"/>
  <c r="AL243" i="44" s="1"/>
  <c r="AM243" i="44" s="1"/>
  <c r="AC243" i="44"/>
  <c r="AN242" i="44"/>
  <c r="AO242" i="44" s="1"/>
  <c r="AK242" i="44"/>
  <c r="AL242" i="44" s="1"/>
  <c r="AM242" i="44" s="1"/>
  <c r="AC242" i="44"/>
  <c r="AN241" i="44"/>
  <c r="AO241" i="44" s="1"/>
  <c r="AK241" i="44"/>
  <c r="AL241" i="44" s="1"/>
  <c r="AM241" i="44" s="1"/>
  <c r="AC241" i="44"/>
  <c r="AN240" i="44"/>
  <c r="AO240" i="44" s="1"/>
  <c r="AP240" i="44" s="1"/>
  <c r="AK240" i="44"/>
  <c r="AL240" i="44" s="1"/>
  <c r="AM240" i="44" s="1"/>
  <c r="AC240" i="44"/>
  <c r="AN239" i="44"/>
  <c r="AO239" i="44" s="1"/>
  <c r="AK239" i="44"/>
  <c r="AL239" i="44" s="1"/>
  <c r="AM239" i="44" s="1"/>
  <c r="AC239" i="44"/>
  <c r="AN238" i="44"/>
  <c r="AO238" i="44" s="1"/>
  <c r="AK238" i="44"/>
  <c r="AL238" i="44" s="1"/>
  <c r="AM238" i="44" s="1"/>
  <c r="AC238" i="44"/>
  <c r="AN237" i="44"/>
  <c r="AO237" i="44" s="1"/>
  <c r="AP237" i="44" s="1"/>
  <c r="AK237" i="44"/>
  <c r="AL237" i="44" s="1"/>
  <c r="AM237" i="44" s="1"/>
  <c r="AC237" i="44"/>
  <c r="AN236" i="44"/>
  <c r="AO236" i="44" s="1"/>
  <c r="AL236" i="44"/>
  <c r="AM236" i="44" s="1"/>
  <c r="AK236" i="44"/>
  <c r="AC236" i="44"/>
  <c r="AN235" i="44"/>
  <c r="AO235" i="44" s="1"/>
  <c r="AK235" i="44"/>
  <c r="AL235" i="44" s="1"/>
  <c r="AM235" i="44" s="1"/>
  <c r="AC235" i="44"/>
  <c r="AN234" i="44"/>
  <c r="AO234" i="44" s="1"/>
  <c r="AK234" i="44"/>
  <c r="AL234" i="44" s="1"/>
  <c r="AM234" i="44" s="1"/>
  <c r="AC234" i="44"/>
  <c r="AN233" i="44"/>
  <c r="AO233" i="44" s="1"/>
  <c r="AK233" i="44"/>
  <c r="AL233" i="44" s="1"/>
  <c r="AM233" i="44" s="1"/>
  <c r="AC233" i="44"/>
  <c r="AN232" i="44"/>
  <c r="AO232" i="44" s="1"/>
  <c r="AK232" i="44"/>
  <c r="AL232" i="44" s="1"/>
  <c r="AM232" i="44" s="1"/>
  <c r="AC232" i="44"/>
  <c r="AN231" i="44"/>
  <c r="AO231" i="44" s="1"/>
  <c r="AP231" i="44" s="1"/>
  <c r="AK231" i="44"/>
  <c r="AL231" i="44" s="1"/>
  <c r="AM231" i="44" s="1"/>
  <c r="AC231" i="44"/>
  <c r="AN230" i="44"/>
  <c r="AO230" i="44" s="1"/>
  <c r="AK230" i="44"/>
  <c r="AL230" i="44" s="1"/>
  <c r="AM230" i="44" s="1"/>
  <c r="AC230" i="44"/>
  <c r="AN229" i="44"/>
  <c r="AO229" i="44" s="1"/>
  <c r="AK229" i="44"/>
  <c r="AL229" i="44" s="1"/>
  <c r="AM229" i="44" s="1"/>
  <c r="AC229" i="44"/>
  <c r="AN228" i="44"/>
  <c r="AO228" i="44" s="1"/>
  <c r="AP228" i="44" s="1"/>
  <c r="AK228" i="44"/>
  <c r="AL228" i="44" s="1"/>
  <c r="AM228" i="44" s="1"/>
  <c r="AC228" i="44"/>
  <c r="AN227" i="44"/>
  <c r="AO227" i="44" s="1"/>
  <c r="AK227" i="44"/>
  <c r="AL227" i="44" s="1"/>
  <c r="AM227" i="44" s="1"/>
  <c r="AC227" i="44"/>
  <c r="AN226" i="44"/>
  <c r="AO226" i="44" s="1"/>
  <c r="AK226" i="44"/>
  <c r="AL226" i="44" s="1"/>
  <c r="AM226" i="44" s="1"/>
  <c r="AC226" i="44"/>
  <c r="AN225" i="44"/>
  <c r="AO225" i="44" s="1"/>
  <c r="AP225" i="44" s="1"/>
  <c r="AK225" i="44"/>
  <c r="AL225" i="44" s="1"/>
  <c r="AM225" i="44" s="1"/>
  <c r="AC225" i="44"/>
  <c r="AN224" i="44"/>
  <c r="AO224" i="44" s="1"/>
  <c r="AK224" i="44"/>
  <c r="AL224" i="44" s="1"/>
  <c r="AM224" i="44" s="1"/>
  <c r="AC224" i="44"/>
  <c r="AN223" i="44"/>
  <c r="AO223" i="44" s="1"/>
  <c r="AP223" i="44" s="1"/>
  <c r="AK223" i="44"/>
  <c r="AL223" i="44" s="1"/>
  <c r="AM223" i="44" s="1"/>
  <c r="AC223" i="44"/>
  <c r="AN222" i="44"/>
  <c r="AO222" i="44" s="1"/>
  <c r="AK222" i="44"/>
  <c r="AL222" i="44" s="1"/>
  <c r="AM222" i="44" s="1"/>
  <c r="AC222" i="44"/>
  <c r="AN221" i="44"/>
  <c r="AO221" i="44" s="1"/>
  <c r="AK221" i="44"/>
  <c r="AL221" i="44" s="1"/>
  <c r="AM221" i="44" s="1"/>
  <c r="AC221" i="44"/>
  <c r="AN220" i="44"/>
  <c r="AO220" i="44" s="1"/>
  <c r="AK220" i="44"/>
  <c r="AL220" i="44" s="1"/>
  <c r="AM220" i="44" s="1"/>
  <c r="AC220" i="44"/>
  <c r="AN219" i="44"/>
  <c r="AO219" i="44" s="1"/>
  <c r="AK219" i="44"/>
  <c r="AL219" i="44" s="1"/>
  <c r="AM219" i="44" s="1"/>
  <c r="AC219" i="44"/>
  <c r="AN218" i="44"/>
  <c r="AO218" i="44" s="1"/>
  <c r="AK218" i="44"/>
  <c r="AL218" i="44" s="1"/>
  <c r="AM218" i="44" s="1"/>
  <c r="AC218" i="44"/>
  <c r="AN217" i="44"/>
  <c r="AO217" i="44" s="1"/>
  <c r="AK217" i="44"/>
  <c r="AL217" i="44" s="1"/>
  <c r="AM217" i="44" s="1"/>
  <c r="AC217" i="44"/>
  <c r="AN216" i="44"/>
  <c r="AO216" i="44" s="1"/>
  <c r="AP216" i="44" s="1"/>
  <c r="AK216" i="44"/>
  <c r="AL216" i="44" s="1"/>
  <c r="AM216" i="44" s="1"/>
  <c r="AC216" i="44"/>
  <c r="AN215" i="44"/>
  <c r="AO215" i="44" s="1"/>
  <c r="AK215" i="44"/>
  <c r="AL215" i="44" s="1"/>
  <c r="AM215" i="44" s="1"/>
  <c r="AC215" i="44"/>
  <c r="AN214" i="44"/>
  <c r="AO214" i="44" s="1"/>
  <c r="AK214" i="44"/>
  <c r="AL214" i="44" s="1"/>
  <c r="AM214" i="44" s="1"/>
  <c r="AC214" i="44"/>
  <c r="AN213" i="44"/>
  <c r="AO213" i="44" s="1"/>
  <c r="AP213" i="44" s="1"/>
  <c r="AK213" i="44"/>
  <c r="AL213" i="44" s="1"/>
  <c r="AM213" i="44" s="1"/>
  <c r="AC213" i="44"/>
  <c r="AN212" i="44"/>
  <c r="AO212" i="44" s="1"/>
  <c r="AK212" i="44"/>
  <c r="AL212" i="44" s="1"/>
  <c r="AM212" i="44" s="1"/>
  <c r="AC212" i="44"/>
  <c r="AN211" i="44"/>
  <c r="AO211" i="44" s="1"/>
  <c r="AP211" i="44" s="1"/>
  <c r="AK211" i="44"/>
  <c r="AL211" i="44" s="1"/>
  <c r="AM211" i="44" s="1"/>
  <c r="AC211" i="44"/>
  <c r="AN210" i="44"/>
  <c r="AO210" i="44" s="1"/>
  <c r="AK210" i="44"/>
  <c r="AL210" i="44" s="1"/>
  <c r="AM210" i="44" s="1"/>
  <c r="AC210" i="44"/>
  <c r="AN209" i="44"/>
  <c r="AO209" i="44" s="1"/>
  <c r="AK209" i="44"/>
  <c r="AL209" i="44" s="1"/>
  <c r="AM209" i="44" s="1"/>
  <c r="AC209" i="44"/>
  <c r="AN208" i="44"/>
  <c r="AO208" i="44" s="1"/>
  <c r="AK208" i="44"/>
  <c r="AL208" i="44" s="1"/>
  <c r="AM208" i="44" s="1"/>
  <c r="AC208" i="44"/>
  <c r="AN207" i="44"/>
  <c r="AO207" i="44" s="1"/>
  <c r="AK207" i="44"/>
  <c r="AL207" i="44" s="1"/>
  <c r="AM207" i="44" s="1"/>
  <c r="AC207" i="44"/>
  <c r="AN206" i="44"/>
  <c r="AO206" i="44" s="1"/>
  <c r="AK206" i="44"/>
  <c r="AL206" i="44" s="1"/>
  <c r="AM206" i="44" s="1"/>
  <c r="AC206" i="44"/>
  <c r="AN205" i="44"/>
  <c r="AO205" i="44" s="1"/>
  <c r="AP205" i="44" s="1"/>
  <c r="AK205" i="44"/>
  <c r="AL205" i="44" s="1"/>
  <c r="AM205" i="44" s="1"/>
  <c r="AC205" i="44"/>
  <c r="AN204" i="44"/>
  <c r="AO204" i="44" s="1"/>
  <c r="AP204" i="44" s="1"/>
  <c r="AK204" i="44"/>
  <c r="AL204" i="44" s="1"/>
  <c r="AM204" i="44" s="1"/>
  <c r="AC204" i="44"/>
  <c r="AN203" i="44"/>
  <c r="AO203" i="44" s="1"/>
  <c r="AK203" i="44"/>
  <c r="AL203" i="44" s="1"/>
  <c r="AM203" i="44" s="1"/>
  <c r="AC203" i="44"/>
  <c r="AN202" i="44"/>
  <c r="AO202" i="44" s="1"/>
  <c r="AK202" i="44"/>
  <c r="AL202" i="44" s="1"/>
  <c r="AM202" i="44" s="1"/>
  <c r="AC202" i="44"/>
  <c r="AN201" i="44"/>
  <c r="AO201" i="44" s="1"/>
  <c r="AK201" i="44"/>
  <c r="AL201" i="44" s="1"/>
  <c r="AM201" i="44" s="1"/>
  <c r="AC201" i="44"/>
  <c r="AN200" i="44"/>
  <c r="AO200" i="44" s="1"/>
  <c r="AK200" i="44"/>
  <c r="AL200" i="44" s="1"/>
  <c r="AM200" i="44" s="1"/>
  <c r="AC200" i="44"/>
  <c r="AN199" i="44"/>
  <c r="AO199" i="44" s="1"/>
  <c r="AP199" i="44" s="1"/>
  <c r="AK199" i="44"/>
  <c r="AL199" i="44" s="1"/>
  <c r="AM199" i="44" s="1"/>
  <c r="AC199" i="44"/>
  <c r="AN198" i="44"/>
  <c r="AO198" i="44" s="1"/>
  <c r="AK198" i="44"/>
  <c r="AL198" i="44" s="1"/>
  <c r="AM198" i="44" s="1"/>
  <c r="AC198" i="44"/>
  <c r="AN197" i="44"/>
  <c r="AO197" i="44" s="1"/>
  <c r="AK197" i="44"/>
  <c r="AL197" i="44" s="1"/>
  <c r="AM197" i="44" s="1"/>
  <c r="AC197" i="44"/>
  <c r="AN196" i="44"/>
  <c r="AO196" i="44" s="1"/>
  <c r="AK196" i="44"/>
  <c r="AL196" i="44" s="1"/>
  <c r="AM196" i="44" s="1"/>
  <c r="AC196" i="44"/>
  <c r="AN195" i="44"/>
  <c r="AO195" i="44" s="1"/>
  <c r="AK195" i="44"/>
  <c r="AL195" i="44" s="1"/>
  <c r="AM195" i="44" s="1"/>
  <c r="AC195" i="44"/>
  <c r="AO194" i="44"/>
  <c r="AN194" i="44"/>
  <c r="AK194" i="44"/>
  <c r="AL194" i="44" s="1"/>
  <c r="AM194" i="44" s="1"/>
  <c r="AC194" i="44"/>
  <c r="AN193" i="44"/>
  <c r="AO193" i="44" s="1"/>
  <c r="AK193" i="44"/>
  <c r="AL193" i="44" s="1"/>
  <c r="AM193" i="44" s="1"/>
  <c r="AC193" i="44"/>
  <c r="AN192" i="44"/>
  <c r="AO192" i="44" s="1"/>
  <c r="AP192" i="44" s="1"/>
  <c r="AK192" i="44"/>
  <c r="AL192" i="44" s="1"/>
  <c r="AM192" i="44" s="1"/>
  <c r="AC192" i="44"/>
  <c r="AN191" i="44"/>
  <c r="AO191" i="44" s="1"/>
  <c r="AK191" i="44"/>
  <c r="AL191" i="44" s="1"/>
  <c r="AM191" i="44" s="1"/>
  <c r="AC191" i="44"/>
  <c r="AN190" i="44"/>
  <c r="AO190" i="44" s="1"/>
  <c r="AK190" i="44"/>
  <c r="AL190" i="44" s="1"/>
  <c r="AM190" i="44" s="1"/>
  <c r="AC190" i="44"/>
  <c r="AN189" i="44"/>
  <c r="AO189" i="44" s="1"/>
  <c r="AK189" i="44"/>
  <c r="AL189" i="44" s="1"/>
  <c r="AM189" i="44" s="1"/>
  <c r="AC189" i="44"/>
  <c r="AN188" i="44"/>
  <c r="AO188" i="44" s="1"/>
  <c r="AK188" i="44"/>
  <c r="AL188" i="44" s="1"/>
  <c r="AM188" i="44" s="1"/>
  <c r="AC188" i="44"/>
  <c r="AN187" i="44"/>
  <c r="AO187" i="44" s="1"/>
  <c r="AP187" i="44" s="1"/>
  <c r="AK187" i="44"/>
  <c r="AL187" i="44" s="1"/>
  <c r="AM187" i="44" s="1"/>
  <c r="AC187" i="44"/>
  <c r="AN186" i="44"/>
  <c r="AO186" i="44" s="1"/>
  <c r="AK186" i="44"/>
  <c r="AL186" i="44" s="1"/>
  <c r="AM186" i="44" s="1"/>
  <c r="AC186" i="44"/>
  <c r="AN185" i="44"/>
  <c r="AO185" i="44" s="1"/>
  <c r="AK185" i="44"/>
  <c r="AL185" i="44" s="1"/>
  <c r="AM185" i="44" s="1"/>
  <c r="AC185" i="44"/>
  <c r="AN184" i="44"/>
  <c r="AO184" i="44" s="1"/>
  <c r="AK184" i="44"/>
  <c r="AL184" i="44" s="1"/>
  <c r="AM184" i="44" s="1"/>
  <c r="AC184" i="44"/>
  <c r="AN183" i="44"/>
  <c r="AO183" i="44" s="1"/>
  <c r="AK183" i="44"/>
  <c r="AL183" i="44" s="1"/>
  <c r="AM183" i="44" s="1"/>
  <c r="AC183" i="44"/>
  <c r="AN182" i="44"/>
  <c r="AO182" i="44" s="1"/>
  <c r="AK182" i="44"/>
  <c r="AL182" i="44" s="1"/>
  <c r="AM182" i="44" s="1"/>
  <c r="AC182" i="44"/>
  <c r="AN181" i="44"/>
  <c r="AO181" i="44" s="1"/>
  <c r="AK181" i="44"/>
  <c r="AL181" i="44" s="1"/>
  <c r="AM181" i="44" s="1"/>
  <c r="AC181" i="44"/>
  <c r="AN180" i="44"/>
  <c r="AO180" i="44" s="1"/>
  <c r="AP180" i="44" s="1"/>
  <c r="AK180" i="44"/>
  <c r="AL180" i="44" s="1"/>
  <c r="AM180" i="44" s="1"/>
  <c r="AC180" i="44"/>
  <c r="AN179" i="44"/>
  <c r="AO179" i="44" s="1"/>
  <c r="AK179" i="44"/>
  <c r="AL179" i="44" s="1"/>
  <c r="AM179" i="44" s="1"/>
  <c r="AC179" i="44"/>
  <c r="AN178" i="44"/>
  <c r="AO178" i="44" s="1"/>
  <c r="AK178" i="44"/>
  <c r="AL178" i="44" s="1"/>
  <c r="AM178" i="44" s="1"/>
  <c r="AC178" i="44"/>
  <c r="AN177" i="44"/>
  <c r="AO177" i="44" s="1"/>
  <c r="AK177" i="44"/>
  <c r="AL177" i="44" s="1"/>
  <c r="AM177" i="44" s="1"/>
  <c r="AC177" i="44"/>
  <c r="AN176" i="44"/>
  <c r="AO176" i="44" s="1"/>
  <c r="AK176" i="44"/>
  <c r="AL176" i="44" s="1"/>
  <c r="AM176" i="44" s="1"/>
  <c r="AC176" i="44"/>
  <c r="AN175" i="44"/>
  <c r="AO175" i="44" s="1"/>
  <c r="AK175" i="44"/>
  <c r="AL175" i="44" s="1"/>
  <c r="AM175" i="44" s="1"/>
  <c r="AC175" i="44"/>
  <c r="AN174" i="44"/>
  <c r="AO174" i="44" s="1"/>
  <c r="AK174" i="44"/>
  <c r="AL174" i="44" s="1"/>
  <c r="AM174" i="44" s="1"/>
  <c r="AC174" i="44"/>
  <c r="AN173" i="44"/>
  <c r="AO173" i="44" s="1"/>
  <c r="AK173" i="44"/>
  <c r="AL173" i="44" s="1"/>
  <c r="AM173" i="44" s="1"/>
  <c r="AI173" i="44"/>
  <c r="AC173" i="44"/>
  <c r="AN172" i="44"/>
  <c r="AO172" i="44" s="1"/>
  <c r="AK172" i="44"/>
  <c r="AL172" i="44" s="1"/>
  <c r="AM172" i="44" s="1"/>
  <c r="AI172" i="44"/>
  <c r="AC172" i="44"/>
  <c r="AN171" i="44"/>
  <c r="AO171" i="44" s="1"/>
  <c r="AK171" i="44"/>
  <c r="AL171" i="44" s="1"/>
  <c r="AM171" i="44" s="1"/>
  <c r="AI171" i="44"/>
  <c r="AC171" i="44"/>
  <c r="AN170" i="44"/>
  <c r="AO170" i="44" s="1"/>
  <c r="AP170" i="44" s="1"/>
  <c r="AQ170" i="44" s="1"/>
  <c r="AK170" i="44"/>
  <c r="AL170" i="44" s="1"/>
  <c r="AM170" i="44" s="1"/>
  <c r="AI170" i="44"/>
  <c r="AC170" i="44"/>
  <c r="AN169" i="44"/>
  <c r="AO169" i="44" s="1"/>
  <c r="AP169" i="44" s="1"/>
  <c r="AK169" i="44"/>
  <c r="AL169" i="44" s="1"/>
  <c r="AM169" i="44" s="1"/>
  <c r="AI169" i="44"/>
  <c r="AC169" i="44"/>
  <c r="AN168" i="44"/>
  <c r="AO168" i="44" s="1"/>
  <c r="AK168" i="44"/>
  <c r="AL168" i="44" s="1"/>
  <c r="AM168" i="44" s="1"/>
  <c r="AI168" i="44"/>
  <c r="AC168" i="44"/>
  <c r="AN167" i="44"/>
  <c r="AO167" i="44" s="1"/>
  <c r="AK167" i="44"/>
  <c r="AL167" i="44" s="1"/>
  <c r="AM167" i="44" s="1"/>
  <c r="AI167" i="44"/>
  <c r="AC167" i="44"/>
  <c r="AN166" i="44"/>
  <c r="AO166" i="44" s="1"/>
  <c r="AK166" i="44"/>
  <c r="AL166" i="44" s="1"/>
  <c r="AM166" i="44" s="1"/>
  <c r="AI166" i="44"/>
  <c r="AC166" i="44"/>
  <c r="AN165" i="44"/>
  <c r="AO165" i="44" s="1"/>
  <c r="AK165" i="44"/>
  <c r="AL165" i="44" s="1"/>
  <c r="AM165" i="44" s="1"/>
  <c r="AI165" i="44"/>
  <c r="AC165" i="44"/>
  <c r="AN164" i="44"/>
  <c r="AO164" i="44" s="1"/>
  <c r="AK164" i="44"/>
  <c r="AL164" i="44" s="1"/>
  <c r="AM164" i="44" s="1"/>
  <c r="AI164" i="44"/>
  <c r="AC164" i="44"/>
  <c r="AN163" i="44"/>
  <c r="AO163" i="44" s="1"/>
  <c r="AK163" i="44"/>
  <c r="AL163" i="44" s="1"/>
  <c r="AM163" i="44" s="1"/>
  <c r="AI163" i="44"/>
  <c r="AC163" i="44"/>
  <c r="AN162" i="44"/>
  <c r="AO162" i="44" s="1"/>
  <c r="AP162" i="44" s="1"/>
  <c r="AK162" i="44"/>
  <c r="AL162" i="44" s="1"/>
  <c r="AM162" i="44" s="1"/>
  <c r="AC162" i="44"/>
  <c r="AN161" i="44"/>
  <c r="AO161" i="44" s="1"/>
  <c r="AK161" i="44"/>
  <c r="AL161" i="44" s="1"/>
  <c r="AM161" i="44" s="1"/>
  <c r="AI161" i="44"/>
  <c r="AC161" i="44"/>
  <c r="AN160" i="44"/>
  <c r="AO160" i="44" s="1"/>
  <c r="AP160" i="44" s="1"/>
  <c r="AK160" i="44"/>
  <c r="AL160" i="44" s="1"/>
  <c r="AM160" i="44" s="1"/>
  <c r="AI160" i="44"/>
  <c r="AC160" i="44"/>
  <c r="AN159" i="44"/>
  <c r="AO159" i="44" s="1"/>
  <c r="AK159" i="44"/>
  <c r="AL159" i="44" s="1"/>
  <c r="AM159" i="44" s="1"/>
  <c r="AI159" i="44"/>
  <c r="AC159" i="44"/>
  <c r="AN158" i="44"/>
  <c r="AO158" i="44" s="1"/>
  <c r="AP158" i="44" s="1"/>
  <c r="AK158" i="44"/>
  <c r="AL158" i="44" s="1"/>
  <c r="AM158" i="44" s="1"/>
  <c r="AI158" i="44"/>
  <c r="AC158" i="44"/>
  <c r="AN157" i="44"/>
  <c r="AO157" i="44" s="1"/>
  <c r="AK157" i="44"/>
  <c r="AL157" i="44" s="1"/>
  <c r="AM157" i="44" s="1"/>
  <c r="AI157" i="44"/>
  <c r="AC157" i="44"/>
  <c r="AN156" i="44"/>
  <c r="AO156" i="44" s="1"/>
  <c r="AK156" i="44"/>
  <c r="AL156" i="44" s="1"/>
  <c r="AM156" i="44" s="1"/>
  <c r="AI156" i="44"/>
  <c r="AC156" i="44"/>
  <c r="AN155" i="44"/>
  <c r="AO155" i="44" s="1"/>
  <c r="AK155" i="44"/>
  <c r="AL155" i="44" s="1"/>
  <c r="AM155" i="44" s="1"/>
  <c r="AI155" i="44"/>
  <c r="AC155" i="44"/>
  <c r="AN154" i="44"/>
  <c r="AO154" i="44" s="1"/>
  <c r="AP154" i="44" s="1"/>
  <c r="AQ154" i="44" s="1"/>
  <c r="AK154" i="44"/>
  <c r="AL154" i="44" s="1"/>
  <c r="AM154" i="44" s="1"/>
  <c r="AI154" i="44"/>
  <c r="AC154" i="44"/>
  <c r="AN153" i="44"/>
  <c r="AO153" i="44" s="1"/>
  <c r="AK153" i="44"/>
  <c r="AL153" i="44" s="1"/>
  <c r="AM153" i="44" s="1"/>
  <c r="AI153" i="44"/>
  <c r="AC153" i="44"/>
  <c r="AN152" i="44"/>
  <c r="AO152" i="44" s="1"/>
  <c r="AK152" i="44"/>
  <c r="AL152" i="44" s="1"/>
  <c r="AM152" i="44" s="1"/>
  <c r="AI152" i="44"/>
  <c r="AC152" i="44"/>
  <c r="AN151" i="44"/>
  <c r="AO151" i="44" s="1"/>
  <c r="AK151" i="44"/>
  <c r="AL151" i="44" s="1"/>
  <c r="AM151" i="44" s="1"/>
  <c r="AI151" i="44"/>
  <c r="AC151" i="44"/>
  <c r="AN150" i="44"/>
  <c r="AO150" i="44" s="1"/>
  <c r="AP150" i="44" s="1"/>
  <c r="AQ150" i="44" s="1"/>
  <c r="AL150" i="44"/>
  <c r="AM150" i="44" s="1"/>
  <c r="AK150" i="44"/>
  <c r="AI150" i="44"/>
  <c r="AC150" i="44"/>
  <c r="AN149" i="44"/>
  <c r="AO149" i="44" s="1"/>
  <c r="AK149" i="44"/>
  <c r="AL149" i="44" s="1"/>
  <c r="AM149" i="44" s="1"/>
  <c r="AI149" i="44"/>
  <c r="AC149" i="44"/>
  <c r="AN148" i="44"/>
  <c r="AO148" i="44" s="1"/>
  <c r="AP148" i="44" s="1"/>
  <c r="AQ148" i="44" s="1"/>
  <c r="AK148" i="44"/>
  <c r="AL148" i="44" s="1"/>
  <c r="AM148" i="44" s="1"/>
  <c r="AI148" i="44"/>
  <c r="AC148" i="44"/>
  <c r="AN147" i="44"/>
  <c r="AO147" i="44" s="1"/>
  <c r="AP147" i="44" s="1"/>
  <c r="AQ147" i="44" s="1"/>
  <c r="AK147" i="44"/>
  <c r="AL147" i="44" s="1"/>
  <c r="AM147" i="44" s="1"/>
  <c r="AI147" i="44"/>
  <c r="AC147" i="44"/>
  <c r="AN146" i="44"/>
  <c r="AO146" i="44" s="1"/>
  <c r="AK146" i="44"/>
  <c r="AL146" i="44" s="1"/>
  <c r="AM146" i="44" s="1"/>
  <c r="AI146" i="44"/>
  <c r="AC146" i="44"/>
  <c r="AN145" i="44"/>
  <c r="AO145" i="44" s="1"/>
  <c r="AP145" i="44" s="1"/>
  <c r="AQ145" i="44" s="1"/>
  <c r="AL145" i="44"/>
  <c r="AM145" i="44" s="1"/>
  <c r="AK145" i="44"/>
  <c r="AI145" i="44"/>
  <c r="AC145" i="44"/>
  <c r="AN144" i="44"/>
  <c r="AO144" i="44" s="1"/>
  <c r="AP144" i="44" s="1"/>
  <c r="AQ144" i="44" s="1"/>
  <c r="AK144" i="44"/>
  <c r="AL144" i="44" s="1"/>
  <c r="AM144" i="44" s="1"/>
  <c r="AI144" i="44"/>
  <c r="AC144" i="44"/>
  <c r="AN143" i="44"/>
  <c r="AO143" i="44" s="1"/>
  <c r="AP143" i="44" s="1"/>
  <c r="AQ143" i="44" s="1"/>
  <c r="AK143" i="44"/>
  <c r="AL143" i="44" s="1"/>
  <c r="AM143" i="44" s="1"/>
  <c r="AI143" i="44"/>
  <c r="AC143" i="44"/>
  <c r="AN142" i="44"/>
  <c r="AO142" i="44" s="1"/>
  <c r="AK142" i="44"/>
  <c r="AL142" i="44" s="1"/>
  <c r="AM142" i="44" s="1"/>
  <c r="AI142" i="44"/>
  <c r="AC142" i="44"/>
  <c r="AN141" i="44"/>
  <c r="AO141" i="44" s="1"/>
  <c r="AP141" i="44" s="1"/>
  <c r="AQ141" i="44" s="1"/>
  <c r="AK141" i="44"/>
  <c r="AL141" i="44" s="1"/>
  <c r="AM141" i="44" s="1"/>
  <c r="AI141" i="44"/>
  <c r="AC141" i="44"/>
  <c r="AN140" i="44"/>
  <c r="AO140" i="44" s="1"/>
  <c r="AK140" i="44"/>
  <c r="AL140" i="44" s="1"/>
  <c r="AM140" i="44" s="1"/>
  <c r="AI140" i="44"/>
  <c r="AC140" i="44"/>
  <c r="AN139" i="44"/>
  <c r="AO139" i="44" s="1"/>
  <c r="AK139" i="44"/>
  <c r="AL139" i="44" s="1"/>
  <c r="AM139" i="44" s="1"/>
  <c r="AI139" i="44"/>
  <c r="AC139" i="44"/>
  <c r="AN138" i="44"/>
  <c r="AO138" i="44" s="1"/>
  <c r="AK138" i="44"/>
  <c r="AL138" i="44" s="1"/>
  <c r="AM138" i="44" s="1"/>
  <c r="AI138" i="44"/>
  <c r="AC138" i="44"/>
  <c r="AN137" i="44"/>
  <c r="AO137" i="44" s="1"/>
  <c r="AK137" i="44"/>
  <c r="AL137" i="44" s="1"/>
  <c r="AM137" i="44" s="1"/>
  <c r="AI137" i="44"/>
  <c r="AC137" i="44"/>
  <c r="AN136" i="44"/>
  <c r="AO136" i="44" s="1"/>
  <c r="AK136" i="44"/>
  <c r="AL136" i="44" s="1"/>
  <c r="AM136" i="44" s="1"/>
  <c r="AI136" i="44"/>
  <c r="AC136" i="44"/>
  <c r="AN135" i="44"/>
  <c r="AO135" i="44" s="1"/>
  <c r="AK135" i="44"/>
  <c r="AL135" i="44" s="1"/>
  <c r="AM135" i="44" s="1"/>
  <c r="AI135" i="44"/>
  <c r="AC135" i="44"/>
  <c r="AN134" i="44"/>
  <c r="AO134" i="44" s="1"/>
  <c r="AK134" i="44"/>
  <c r="AL134" i="44" s="1"/>
  <c r="AM134" i="44" s="1"/>
  <c r="AI134" i="44"/>
  <c r="AC134" i="44"/>
  <c r="AN133" i="44"/>
  <c r="AO133" i="44" s="1"/>
  <c r="AP133" i="44" s="1"/>
  <c r="AQ133" i="44" s="1"/>
  <c r="AK133" i="44"/>
  <c r="AL133" i="44" s="1"/>
  <c r="AM133" i="44" s="1"/>
  <c r="AI133" i="44"/>
  <c r="AC133" i="44"/>
  <c r="AN132" i="44"/>
  <c r="AO132" i="44" s="1"/>
  <c r="AK132" i="44"/>
  <c r="AL132" i="44" s="1"/>
  <c r="AM132" i="44" s="1"/>
  <c r="AI132" i="44"/>
  <c r="AC132" i="44"/>
  <c r="AN131" i="44"/>
  <c r="AO131" i="44" s="1"/>
  <c r="AK131" i="44"/>
  <c r="AL131" i="44" s="1"/>
  <c r="AM131" i="44" s="1"/>
  <c r="AI131" i="44"/>
  <c r="AC131" i="44"/>
  <c r="AN130" i="44"/>
  <c r="AO130" i="44" s="1"/>
  <c r="AK130" i="44"/>
  <c r="AL130" i="44" s="1"/>
  <c r="AM130" i="44" s="1"/>
  <c r="AI130" i="44"/>
  <c r="AC130" i="44"/>
  <c r="AN129" i="44"/>
  <c r="AO129" i="44" s="1"/>
  <c r="AK129" i="44"/>
  <c r="AL129" i="44" s="1"/>
  <c r="AM129" i="44" s="1"/>
  <c r="AI129" i="44"/>
  <c r="AC129" i="44"/>
  <c r="AN128" i="44"/>
  <c r="AO128" i="44" s="1"/>
  <c r="AK128" i="44"/>
  <c r="AL128" i="44" s="1"/>
  <c r="AM128" i="44" s="1"/>
  <c r="AI128" i="44"/>
  <c r="AC128" i="44"/>
  <c r="AN127" i="44"/>
  <c r="AO127" i="44" s="1"/>
  <c r="AK127" i="44"/>
  <c r="AL127" i="44" s="1"/>
  <c r="AM127" i="44" s="1"/>
  <c r="AI127" i="44"/>
  <c r="AC127" i="44"/>
  <c r="AN126" i="44"/>
  <c r="AO126" i="44" s="1"/>
  <c r="AK126" i="44"/>
  <c r="AL126" i="44" s="1"/>
  <c r="AM126" i="44" s="1"/>
  <c r="AI126" i="44"/>
  <c r="AC126" i="44"/>
  <c r="AN125" i="44"/>
  <c r="AO125" i="44" s="1"/>
  <c r="AP125" i="44" s="1"/>
  <c r="AQ125" i="44" s="1"/>
  <c r="AK125" i="44"/>
  <c r="AL125" i="44" s="1"/>
  <c r="AM125" i="44" s="1"/>
  <c r="AI125" i="44"/>
  <c r="AC125" i="44"/>
  <c r="AN124" i="44"/>
  <c r="AO124" i="44" s="1"/>
  <c r="AK124" i="44"/>
  <c r="AL124" i="44" s="1"/>
  <c r="AM124" i="44" s="1"/>
  <c r="AI124" i="44"/>
  <c r="AC124" i="44"/>
  <c r="AN123" i="44"/>
  <c r="AO123" i="44" s="1"/>
  <c r="AK123" i="44"/>
  <c r="AL123" i="44" s="1"/>
  <c r="AM123" i="44" s="1"/>
  <c r="AI123" i="44"/>
  <c r="AC123" i="44"/>
  <c r="AN122" i="44"/>
  <c r="AO122" i="44" s="1"/>
  <c r="AK122" i="44"/>
  <c r="AL122" i="44" s="1"/>
  <c r="AM122" i="44" s="1"/>
  <c r="AI122" i="44"/>
  <c r="AC122" i="44"/>
  <c r="AN121" i="44"/>
  <c r="AO121" i="44" s="1"/>
  <c r="AK121" i="44"/>
  <c r="AL121" i="44" s="1"/>
  <c r="AM121" i="44" s="1"/>
  <c r="AI121" i="44"/>
  <c r="AC121" i="44"/>
  <c r="AN120" i="44"/>
  <c r="AO120" i="44" s="1"/>
  <c r="AK120" i="44"/>
  <c r="AL120" i="44" s="1"/>
  <c r="AM120" i="44" s="1"/>
  <c r="AI120" i="44"/>
  <c r="AC120" i="44"/>
  <c r="AN119" i="44"/>
  <c r="AO119" i="44" s="1"/>
  <c r="AK119" i="44"/>
  <c r="AL119" i="44" s="1"/>
  <c r="AM119" i="44" s="1"/>
  <c r="AI119" i="44"/>
  <c r="AC119" i="44"/>
  <c r="AN118" i="44"/>
  <c r="AO118" i="44" s="1"/>
  <c r="AL118" i="44"/>
  <c r="AM118" i="44" s="1"/>
  <c r="AK118" i="44"/>
  <c r="AI118" i="44"/>
  <c r="AC118" i="44"/>
  <c r="AN117" i="44"/>
  <c r="AO117" i="44" s="1"/>
  <c r="AP117" i="44" s="1"/>
  <c r="AK117" i="44"/>
  <c r="AL117" i="44" s="1"/>
  <c r="AM117" i="44" s="1"/>
  <c r="AI117" i="44"/>
  <c r="AC117" i="44"/>
  <c r="AN116" i="44"/>
  <c r="AO116" i="44" s="1"/>
  <c r="AK116" i="44"/>
  <c r="AL116" i="44" s="1"/>
  <c r="AM116" i="44" s="1"/>
  <c r="AI116" i="44"/>
  <c r="AC116" i="44"/>
  <c r="AN115" i="44"/>
  <c r="AO115" i="44" s="1"/>
  <c r="AK115" i="44"/>
  <c r="AL115" i="44" s="1"/>
  <c r="AM115" i="44" s="1"/>
  <c r="AI115" i="44"/>
  <c r="AC115" i="44"/>
  <c r="AN114" i="44"/>
  <c r="AO114" i="44" s="1"/>
  <c r="AK114" i="44"/>
  <c r="AL114" i="44" s="1"/>
  <c r="AM114" i="44" s="1"/>
  <c r="AI114" i="44"/>
  <c r="AC114" i="44"/>
  <c r="AO113" i="44"/>
  <c r="AP113" i="44" s="1"/>
  <c r="AN113" i="44"/>
  <c r="AK113" i="44"/>
  <c r="AL113" i="44" s="1"/>
  <c r="AM113" i="44" s="1"/>
  <c r="AI113" i="44"/>
  <c r="AC113" i="44"/>
  <c r="AN112" i="44"/>
  <c r="AO112" i="44" s="1"/>
  <c r="AK112" i="44"/>
  <c r="AL112" i="44" s="1"/>
  <c r="AM112" i="44" s="1"/>
  <c r="AI112" i="44"/>
  <c r="AC112" i="44"/>
  <c r="AO111" i="44"/>
  <c r="AN111" i="44"/>
  <c r="AK111" i="44"/>
  <c r="AL111" i="44" s="1"/>
  <c r="AM111" i="44" s="1"/>
  <c r="AI111" i="44"/>
  <c r="AC111" i="44"/>
  <c r="AN110" i="44"/>
  <c r="AO110" i="44" s="1"/>
  <c r="AK110" i="44"/>
  <c r="AL110" i="44" s="1"/>
  <c r="AM110" i="44" s="1"/>
  <c r="AI110" i="44"/>
  <c r="AC110" i="44"/>
  <c r="AN109" i="44"/>
  <c r="AO109" i="44" s="1"/>
  <c r="AP109" i="44" s="1"/>
  <c r="AK109" i="44"/>
  <c r="AL109" i="44" s="1"/>
  <c r="AM109" i="44" s="1"/>
  <c r="AI109" i="44"/>
  <c r="AC109" i="44"/>
  <c r="AN108" i="44"/>
  <c r="AO108" i="44" s="1"/>
  <c r="AK108" i="44"/>
  <c r="AL108" i="44" s="1"/>
  <c r="AM108" i="44" s="1"/>
  <c r="AI108" i="44"/>
  <c r="AC108" i="44"/>
  <c r="AN107" i="44"/>
  <c r="AO107" i="44" s="1"/>
  <c r="AK107" i="44"/>
  <c r="AL107" i="44" s="1"/>
  <c r="AM107" i="44" s="1"/>
  <c r="AI107" i="44"/>
  <c r="AC107" i="44"/>
  <c r="AN106" i="44"/>
  <c r="AO106" i="44" s="1"/>
  <c r="AK106" i="44"/>
  <c r="AL106" i="44" s="1"/>
  <c r="AM106" i="44" s="1"/>
  <c r="AI106" i="44"/>
  <c r="AC106" i="44"/>
  <c r="AN105" i="44"/>
  <c r="AO105" i="44" s="1"/>
  <c r="AK105" i="44"/>
  <c r="AL105" i="44" s="1"/>
  <c r="AM105" i="44" s="1"/>
  <c r="AI105" i="44"/>
  <c r="AC105" i="44"/>
  <c r="AN104" i="44"/>
  <c r="AO104" i="44" s="1"/>
  <c r="AK104" i="44"/>
  <c r="AL104" i="44" s="1"/>
  <c r="AM104" i="44" s="1"/>
  <c r="AI104" i="44"/>
  <c r="AC104" i="44"/>
  <c r="AN103" i="44"/>
  <c r="AO103" i="44" s="1"/>
  <c r="AL103" i="44"/>
  <c r="AM103" i="44" s="1"/>
  <c r="AK103" i="44"/>
  <c r="AI103" i="44"/>
  <c r="AC103" i="44"/>
  <c r="AN102" i="44"/>
  <c r="AO102" i="44" s="1"/>
  <c r="AK102" i="44"/>
  <c r="AL102" i="44" s="1"/>
  <c r="AM102" i="44" s="1"/>
  <c r="AI102" i="44"/>
  <c r="AC102" i="44"/>
  <c r="AN101" i="44"/>
  <c r="AO101" i="44" s="1"/>
  <c r="AP101" i="44" s="1"/>
  <c r="AK101" i="44"/>
  <c r="AL101" i="44" s="1"/>
  <c r="AM101" i="44" s="1"/>
  <c r="AI101" i="44"/>
  <c r="AC101" i="44"/>
  <c r="AN100" i="44"/>
  <c r="AO100" i="44" s="1"/>
  <c r="AK100" i="44"/>
  <c r="AL100" i="44" s="1"/>
  <c r="AM100" i="44" s="1"/>
  <c r="AI100" i="44"/>
  <c r="AC100" i="44"/>
  <c r="AO99" i="44"/>
  <c r="AN99" i="44"/>
  <c r="AK99" i="44"/>
  <c r="AL99" i="44" s="1"/>
  <c r="AM99" i="44" s="1"/>
  <c r="AI99" i="44"/>
  <c r="AC99" i="44"/>
  <c r="AN98" i="44"/>
  <c r="AO98" i="44" s="1"/>
  <c r="AK98" i="44"/>
  <c r="AL98" i="44" s="1"/>
  <c r="AM98" i="44" s="1"/>
  <c r="AJ98" i="44"/>
  <c r="AI98" i="44"/>
  <c r="AC98" i="44"/>
  <c r="AN97" i="44"/>
  <c r="AO97" i="44" s="1"/>
  <c r="AK97" i="44"/>
  <c r="AL97" i="44" s="1"/>
  <c r="AM97" i="44" s="1"/>
  <c r="AI97" i="44"/>
  <c r="AC97" i="44"/>
  <c r="AN96" i="44"/>
  <c r="AO96" i="44" s="1"/>
  <c r="AK96" i="44"/>
  <c r="AL96" i="44" s="1"/>
  <c r="AM96" i="44" s="1"/>
  <c r="AI96" i="44"/>
  <c r="AC96" i="44"/>
  <c r="AN95" i="44"/>
  <c r="AO95" i="44" s="1"/>
  <c r="AK95" i="44"/>
  <c r="AL95" i="44" s="1"/>
  <c r="AM95" i="44" s="1"/>
  <c r="AI95" i="44"/>
  <c r="AC95" i="44"/>
  <c r="AN94" i="44"/>
  <c r="AO94" i="44" s="1"/>
  <c r="AK94" i="44"/>
  <c r="AL94" i="44" s="1"/>
  <c r="AM94" i="44" s="1"/>
  <c r="AI94" i="44"/>
  <c r="AC94" i="44"/>
  <c r="AN93" i="44"/>
  <c r="AO93" i="44" s="1"/>
  <c r="AK93" i="44"/>
  <c r="AL93" i="44" s="1"/>
  <c r="AM93" i="44" s="1"/>
  <c r="AI93" i="44"/>
  <c r="AC93" i="44"/>
  <c r="AN92" i="44"/>
  <c r="AO92" i="44" s="1"/>
  <c r="AK92" i="44"/>
  <c r="AL92" i="44" s="1"/>
  <c r="AM92" i="44" s="1"/>
  <c r="AI92" i="44"/>
  <c r="AC92" i="44"/>
  <c r="AN91" i="44"/>
  <c r="AO91" i="44" s="1"/>
  <c r="AK91" i="44"/>
  <c r="AL91" i="44" s="1"/>
  <c r="AM91" i="44" s="1"/>
  <c r="AI91" i="44"/>
  <c r="AC91" i="44"/>
  <c r="AN90" i="44"/>
  <c r="AO90" i="44" s="1"/>
  <c r="AK90" i="44"/>
  <c r="AL90" i="44" s="1"/>
  <c r="AM90" i="44" s="1"/>
  <c r="AI90" i="44"/>
  <c r="AC90" i="44"/>
  <c r="AN89" i="44"/>
  <c r="AO89" i="44" s="1"/>
  <c r="AK89" i="44"/>
  <c r="AL89" i="44" s="1"/>
  <c r="AM89" i="44" s="1"/>
  <c r="AI89" i="44"/>
  <c r="AC89" i="44"/>
  <c r="AN88" i="44"/>
  <c r="AO88" i="44" s="1"/>
  <c r="AK88" i="44"/>
  <c r="AL88" i="44" s="1"/>
  <c r="AM88" i="44" s="1"/>
  <c r="AI88" i="44"/>
  <c r="AC88" i="44"/>
  <c r="AN87" i="44"/>
  <c r="AO87" i="44" s="1"/>
  <c r="AK87" i="44"/>
  <c r="AL87" i="44" s="1"/>
  <c r="AM87" i="44" s="1"/>
  <c r="AI87" i="44"/>
  <c r="AC87" i="44"/>
  <c r="AN86" i="44"/>
  <c r="AO86" i="44" s="1"/>
  <c r="AK86" i="44"/>
  <c r="AL86" i="44" s="1"/>
  <c r="AM86" i="44" s="1"/>
  <c r="AI86" i="44"/>
  <c r="AC86" i="44"/>
  <c r="AN85" i="44"/>
  <c r="AO85" i="44" s="1"/>
  <c r="AK85" i="44"/>
  <c r="AL85" i="44" s="1"/>
  <c r="AM85" i="44" s="1"/>
  <c r="AI85" i="44"/>
  <c r="AC85" i="44"/>
  <c r="AN84" i="44"/>
  <c r="AO84" i="44" s="1"/>
  <c r="AK84" i="44"/>
  <c r="AL84" i="44" s="1"/>
  <c r="AM84" i="44" s="1"/>
  <c r="AI84" i="44"/>
  <c r="AC84" i="44"/>
  <c r="AN83" i="44"/>
  <c r="AO83" i="44" s="1"/>
  <c r="AK83" i="44"/>
  <c r="AL83" i="44" s="1"/>
  <c r="AM83" i="44" s="1"/>
  <c r="AI83" i="44"/>
  <c r="AC83" i="44"/>
  <c r="AN82" i="44"/>
  <c r="AO82" i="44" s="1"/>
  <c r="AK82" i="44"/>
  <c r="AL82" i="44" s="1"/>
  <c r="AM82" i="44" s="1"/>
  <c r="AI82" i="44"/>
  <c r="AC82" i="44"/>
  <c r="AN81" i="44"/>
  <c r="AO81" i="44" s="1"/>
  <c r="AK81" i="44"/>
  <c r="AL81" i="44" s="1"/>
  <c r="AM81" i="44" s="1"/>
  <c r="AI81" i="44"/>
  <c r="AC81" i="44"/>
  <c r="AN80" i="44"/>
  <c r="AO80" i="44" s="1"/>
  <c r="AK80" i="44"/>
  <c r="AL80" i="44" s="1"/>
  <c r="AM80" i="44" s="1"/>
  <c r="AI80" i="44"/>
  <c r="AC80" i="44"/>
  <c r="AN79" i="44"/>
  <c r="AO79" i="44" s="1"/>
  <c r="AK79" i="44"/>
  <c r="AL79" i="44" s="1"/>
  <c r="AM79" i="44" s="1"/>
  <c r="AI79" i="44"/>
  <c r="AC79" i="44"/>
  <c r="AN78" i="44"/>
  <c r="AO78" i="44" s="1"/>
  <c r="AK78" i="44"/>
  <c r="AL78" i="44" s="1"/>
  <c r="AM78" i="44" s="1"/>
  <c r="AI78" i="44"/>
  <c r="AC78" i="44"/>
  <c r="AN77" i="44"/>
  <c r="AO77" i="44" s="1"/>
  <c r="AK77" i="44"/>
  <c r="AL77" i="44" s="1"/>
  <c r="AM77" i="44" s="1"/>
  <c r="AI77" i="44"/>
  <c r="AC77" i="44"/>
  <c r="AN76" i="44"/>
  <c r="AO76" i="44" s="1"/>
  <c r="AK76" i="44"/>
  <c r="AL76" i="44" s="1"/>
  <c r="AM76" i="44" s="1"/>
  <c r="AI76" i="44"/>
  <c r="AC76" i="44"/>
  <c r="AN75" i="44"/>
  <c r="AO75" i="44" s="1"/>
  <c r="AK75" i="44"/>
  <c r="AL75" i="44" s="1"/>
  <c r="AM75" i="44" s="1"/>
  <c r="AI75" i="44"/>
  <c r="AC75" i="44"/>
  <c r="AN74" i="44"/>
  <c r="AO74" i="44" s="1"/>
  <c r="AL74" i="44"/>
  <c r="AM74" i="44" s="1"/>
  <c r="AK74" i="44"/>
  <c r="AI74" i="44"/>
  <c r="AC74" i="44"/>
  <c r="AN73" i="44"/>
  <c r="AO73" i="44" s="1"/>
  <c r="AK73" i="44"/>
  <c r="AL73" i="44" s="1"/>
  <c r="AM73" i="44" s="1"/>
  <c r="AI73" i="44"/>
  <c r="AC73" i="44"/>
  <c r="AN72" i="44"/>
  <c r="AO72" i="44" s="1"/>
  <c r="AK72" i="44"/>
  <c r="AL72" i="44" s="1"/>
  <c r="AM72" i="44" s="1"/>
  <c r="AI72" i="44"/>
  <c r="AC72" i="44"/>
  <c r="AN71" i="44"/>
  <c r="AO71" i="44" s="1"/>
  <c r="AK71" i="44"/>
  <c r="AL71" i="44" s="1"/>
  <c r="AM71" i="44" s="1"/>
  <c r="AI71" i="44"/>
  <c r="AC71" i="44"/>
  <c r="AN70" i="44"/>
  <c r="AO70" i="44" s="1"/>
  <c r="AK70" i="44"/>
  <c r="AL70" i="44" s="1"/>
  <c r="AM70" i="44" s="1"/>
  <c r="AI70" i="44"/>
  <c r="AC70" i="44"/>
  <c r="AN69" i="44"/>
  <c r="AO69" i="44" s="1"/>
  <c r="AK69" i="44"/>
  <c r="AL69" i="44" s="1"/>
  <c r="AM69" i="44" s="1"/>
  <c r="AI69" i="44"/>
  <c r="AC69" i="44"/>
  <c r="AN68" i="44"/>
  <c r="AO68" i="44" s="1"/>
  <c r="AK68" i="44"/>
  <c r="AL68" i="44" s="1"/>
  <c r="AM68" i="44" s="1"/>
  <c r="AI68" i="44"/>
  <c r="AC68" i="44"/>
  <c r="AN67" i="44"/>
  <c r="AO67" i="44" s="1"/>
  <c r="AK67" i="44"/>
  <c r="AL67" i="44" s="1"/>
  <c r="AM67" i="44" s="1"/>
  <c r="AI67" i="44"/>
  <c r="AC67" i="44"/>
  <c r="AN66" i="44"/>
  <c r="AO66" i="44" s="1"/>
  <c r="AK66" i="44"/>
  <c r="AL66" i="44" s="1"/>
  <c r="AM66" i="44" s="1"/>
  <c r="AI66" i="44"/>
  <c r="AC66" i="44"/>
  <c r="AN65" i="44"/>
  <c r="AO65" i="44" s="1"/>
  <c r="AK65" i="44"/>
  <c r="AL65" i="44" s="1"/>
  <c r="AM65" i="44" s="1"/>
  <c r="AI65" i="44"/>
  <c r="AC65" i="44"/>
  <c r="AN64" i="44"/>
  <c r="AO64" i="44" s="1"/>
  <c r="AK64" i="44"/>
  <c r="AL64" i="44" s="1"/>
  <c r="AM64" i="44" s="1"/>
  <c r="AI64" i="44"/>
  <c r="AC64" i="44"/>
  <c r="AN63" i="44"/>
  <c r="AO63" i="44" s="1"/>
  <c r="AK63" i="44"/>
  <c r="AL63" i="44" s="1"/>
  <c r="AM63" i="44" s="1"/>
  <c r="AI63" i="44"/>
  <c r="AC63" i="44"/>
  <c r="AN62" i="44"/>
  <c r="AO62" i="44" s="1"/>
  <c r="AK62" i="44"/>
  <c r="AL62" i="44" s="1"/>
  <c r="AM62" i="44" s="1"/>
  <c r="AI62" i="44"/>
  <c r="AC62" i="44"/>
  <c r="AN61" i="44"/>
  <c r="AO61" i="44" s="1"/>
  <c r="AK61" i="44"/>
  <c r="AL61" i="44" s="1"/>
  <c r="AM61" i="44" s="1"/>
  <c r="AI61" i="44"/>
  <c r="AC61" i="44"/>
  <c r="AN60" i="44"/>
  <c r="AO60" i="44" s="1"/>
  <c r="AK60" i="44"/>
  <c r="AL60" i="44" s="1"/>
  <c r="AM60" i="44" s="1"/>
  <c r="AI60" i="44"/>
  <c r="AC60" i="44"/>
  <c r="AN59" i="44"/>
  <c r="AO59" i="44" s="1"/>
  <c r="AK59" i="44"/>
  <c r="AL59" i="44" s="1"/>
  <c r="AM59" i="44" s="1"/>
  <c r="AI59" i="44"/>
  <c r="AC59" i="44"/>
  <c r="AN58" i="44"/>
  <c r="AO58" i="44" s="1"/>
  <c r="AK58" i="44"/>
  <c r="AL58" i="44" s="1"/>
  <c r="AM58" i="44" s="1"/>
  <c r="AI58" i="44"/>
  <c r="AC58" i="44"/>
  <c r="AN57" i="44"/>
  <c r="AO57" i="44" s="1"/>
  <c r="AK57" i="44"/>
  <c r="AL57" i="44" s="1"/>
  <c r="AM57" i="44" s="1"/>
  <c r="AI57" i="44"/>
  <c r="AC57" i="44"/>
  <c r="AO56" i="44"/>
  <c r="AN56" i="44"/>
  <c r="AK56" i="44"/>
  <c r="AL56" i="44" s="1"/>
  <c r="AM56" i="44" s="1"/>
  <c r="AI56" i="44"/>
  <c r="AC56" i="44"/>
  <c r="AN55" i="44"/>
  <c r="AO55" i="44" s="1"/>
  <c r="AK55" i="44"/>
  <c r="AL55" i="44" s="1"/>
  <c r="AM55" i="44" s="1"/>
  <c r="AI55" i="44"/>
  <c r="AC55" i="44"/>
  <c r="AN54" i="44"/>
  <c r="AO54" i="44" s="1"/>
  <c r="AK54" i="44"/>
  <c r="AL54" i="44" s="1"/>
  <c r="AM54" i="44" s="1"/>
  <c r="AI54" i="44"/>
  <c r="AC54" i="44"/>
  <c r="AN53" i="44"/>
  <c r="AO53" i="44" s="1"/>
  <c r="AK53" i="44"/>
  <c r="AL53" i="44" s="1"/>
  <c r="AM53" i="44" s="1"/>
  <c r="AI53" i="44"/>
  <c r="AC53" i="44"/>
  <c r="AN52" i="44"/>
  <c r="AO52" i="44" s="1"/>
  <c r="AK52" i="44"/>
  <c r="AL52" i="44" s="1"/>
  <c r="AM52" i="44" s="1"/>
  <c r="AI52" i="44"/>
  <c r="AC52" i="44"/>
  <c r="AN51" i="44"/>
  <c r="AO51" i="44" s="1"/>
  <c r="AK51" i="44"/>
  <c r="AL51" i="44" s="1"/>
  <c r="AM51" i="44" s="1"/>
  <c r="AI51" i="44"/>
  <c r="AC51" i="44"/>
  <c r="AN50" i="44"/>
  <c r="AO50" i="44" s="1"/>
  <c r="AK50" i="44"/>
  <c r="AL50" i="44" s="1"/>
  <c r="AM50" i="44" s="1"/>
  <c r="AI50" i="44"/>
  <c r="AC50" i="44"/>
  <c r="AN49" i="44"/>
  <c r="AO49" i="44" s="1"/>
  <c r="AK49" i="44"/>
  <c r="AL49" i="44" s="1"/>
  <c r="AM49" i="44" s="1"/>
  <c r="AI49" i="44"/>
  <c r="AC49" i="44"/>
  <c r="AN48" i="44"/>
  <c r="AO48" i="44" s="1"/>
  <c r="AK48" i="44"/>
  <c r="AL48" i="44" s="1"/>
  <c r="AM48" i="44" s="1"/>
  <c r="AI48" i="44"/>
  <c r="AC48" i="44"/>
  <c r="AO47" i="44"/>
  <c r="AN47" i="44"/>
  <c r="AK47" i="44"/>
  <c r="AL47" i="44" s="1"/>
  <c r="AM47" i="44" s="1"/>
  <c r="AI47" i="44"/>
  <c r="AC47" i="44"/>
  <c r="AN46" i="44"/>
  <c r="AO46" i="44" s="1"/>
  <c r="AK46" i="44"/>
  <c r="AL46" i="44" s="1"/>
  <c r="AM46" i="44" s="1"/>
  <c r="AI46" i="44"/>
  <c r="AC46" i="44"/>
  <c r="AN45" i="44"/>
  <c r="AO45" i="44" s="1"/>
  <c r="AK45" i="44"/>
  <c r="AL45" i="44" s="1"/>
  <c r="AM45" i="44" s="1"/>
  <c r="AI45" i="44"/>
  <c r="AC45" i="44"/>
  <c r="AN44" i="44"/>
  <c r="AO44" i="44" s="1"/>
  <c r="AK44" i="44"/>
  <c r="AL44" i="44" s="1"/>
  <c r="AM44" i="44" s="1"/>
  <c r="AI44" i="44"/>
  <c r="AC44" i="44"/>
  <c r="AN43" i="44"/>
  <c r="AO43" i="44" s="1"/>
  <c r="AL43" i="44"/>
  <c r="AM43" i="44" s="1"/>
  <c r="AK43" i="44"/>
  <c r="AI43" i="44"/>
  <c r="AC43" i="44"/>
  <c r="AO42" i="44"/>
  <c r="AN42" i="44"/>
  <c r="AK42" i="44"/>
  <c r="AL42" i="44" s="1"/>
  <c r="AM42" i="44" s="1"/>
  <c r="AI42" i="44"/>
  <c r="AC42" i="44"/>
  <c r="AN41" i="44"/>
  <c r="AO41" i="44" s="1"/>
  <c r="AK41" i="44"/>
  <c r="AL41" i="44" s="1"/>
  <c r="AM41" i="44" s="1"/>
  <c r="AI41" i="44"/>
  <c r="AC41" i="44"/>
  <c r="AN40" i="44"/>
  <c r="AO40" i="44" s="1"/>
  <c r="AK40" i="44"/>
  <c r="AL40" i="44" s="1"/>
  <c r="AM40" i="44" s="1"/>
  <c r="AI40" i="44"/>
  <c r="AC40" i="44"/>
  <c r="AN39" i="44"/>
  <c r="AO39" i="44" s="1"/>
  <c r="AK39" i="44"/>
  <c r="AL39" i="44" s="1"/>
  <c r="AM39" i="44" s="1"/>
  <c r="AI39" i="44"/>
  <c r="AC39" i="44"/>
  <c r="AN38" i="44"/>
  <c r="AO38" i="44" s="1"/>
  <c r="AK38" i="44"/>
  <c r="AL38" i="44" s="1"/>
  <c r="AM38" i="44" s="1"/>
  <c r="AI38" i="44"/>
  <c r="AC38" i="44"/>
  <c r="AN37" i="44"/>
  <c r="AO37" i="44" s="1"/>
  <c r="AK37" i="44"/>
  <c r="AL37" i="44" s="1"/>
  <c r="AM37" i="44" s="1"/>
  <c r="AI37" i="44"/>
  <c r="AC37" i="44"/>
  <c r="AN36" i="44"/>
  <c r="AO36" i="44" s="1"/>
  <c r="AK36" i="44"/>
  <c r="AL36" i="44" s="1"/>
  <c r="AM36" i="44" s="1"/>
  <c r="AI36" i="44"/>
  <c r="AC36" i="44"/>
  <c r="AN35" i="44"/>
  <c r="AO35" i="44" s="1"/>
  <c r="AK35" i="44"/>
  <c r="AL35" i="44" s="1"/>
  <c r="AM35" i="44" s="1"/>
  <c r="AI35" i="44"/>
  <c r="AC35" i="44"/>
  <c r="AN34" i="44"/>
  <c r="AO34" i="44" s="1"/>
  <c r="AK34" i="44"/>
  <c r="AL34" i="44" s="1"/>
  <c r="AM34" i="44" s="1"/>
  <c r="AI34" i="44"/>
  <c r="AC34" i="44"/>
  <c r="AN33" i="44"/>
  <c r="AO33" i="44" s="1"/>
  <c r="AK33" i="44"/>
  <c r="AL33" i="44" s="1"/>
  <c r="AM33" i="44" s="1"/>
  <c r="AI33" i="44"/>
  <c r="AC33" i="44"/>
  <c r="AO32" i="44"/>
  <c r="AN32" i="44"/>
  <c r="AK32" i="44"/>
  <c r="AL32" i="44" s="1"/>
  <c r="AM32" i="44" s="1"/>
  <c r="AI32" i="44"/>
  <c r="AC32" i="44"/>
  <c r="AN31" i="44"/>
  <c r="AO31" i="44" s="1"/>
  <c r="AK31" i="44"/>
  <c r="AL31" i="44" s="1"/>
  <c r="AM31" i="44" s="1"/>
  <c r="AI31" i="44"/>
  <c r="AC31" i="44"/>
  <c r="AN30" i="44"/>
  <c r="AO30" i="44" s="1"/>
  <c r="AK30" i="44"/>
  <c r="AL30" i="44" s="1"/>
  <c r="AM30" i="44" s="1"/>
  <c r="AI30" i="44"/>
  <c r="AC30" i="44"/>
  <c r="AN29" i="44"/>
  <c r="AO29" i="44" s="1"/>
  <c r="AK29" i="44"/>
  <c r="AL29" i="44" s="1"/>
  <c r="AM29" i="44" s="1"/>
  <c r="AI29" i="44"/>
  <c r="AC29" i="44"/>
  <c r="AN28" i="44"/>
  <c r="AO28" i="44" s="1"/>
  <c r="AK28" i="44"/>
  <c r="AL28" i="44" s="1"/>
  <c r="AM28" i="44" s="1"/>
  <c r="AI28" i="44"/>
  <c r="AC28" i="44"/>
  <c r="AN27" i="44"/>
  <c r="AO27" i="44" s="1"/>
  <c r="AK27" i="44"/>
  <c r="AL27" i="44" s="1"/>
  <c r="AM27" i="44" s="1"/>
  <c r="AI27" i="44"/>
  <c r="AC27" i="44"/>
  <c r="AN26" i="44"/>
  <c r="AO26" i="44" s="1"/>
  <c r="AK26" i="44"/>
  <c r="AL26" i="44" s="1"/>
  <c r="AM26" i="44" s="1"/>
  <c r="AI26" i="44"/>
  <c r="AC26" i="44"/>
  <c r="AN25" i="44"/>
  <c r="AO25" i="44" s="1"/>
  <c r="AK25" i="44"/>
  <c r="AL25" i="44" s="1"/>
  <c r="AM25" i="44" s="1"/>
  <c r="AI25" i="44"/>
  <c r="AC25" i="44"/>
  <c r="AN24" i="44"/>
  <c r="AO24" i="44" s="1"/>
  <c r="AK24" i="44"/>
  <c r="AL24" i="44" s="1"/>
  <c r="AM24" i="44" s="1"/>
  <c r="AI24" i="44"/>
  <c r="AC24" i="44"/>
  <c r="AN23" i="44"/>
  <c r="AO23" i="44" s="1"/>
  <c r="AK23" i="44"/>
  <c r="AL23" i="44" s="1"/>
  <c r="AM23" i="44" s="1"/>
  <c r="AI23" i="44"/>
  <c r="AC23" i="44"/>
  <c r="AN22" i="44"/>
  <c r="AO22" i="44" s="1"/>
  <c r="AK22" i="44"/>
  <c r="AL22" i="44" s="1"/>
  <c r="AM22" i="44" s="1"/>
  <c r="AI22" i="44"/>
  <c r="AC22" i="44"/>
  <c r="AN21" i="44"/>
  <c r="AO21" i="44" s="1"/>
  <c r="AK21" i="44"/>
  <c r="AL21" i="44" s="1"/>
  <c r="AM21" i="44" s="1"/>
  <c r="AI21" i="44"/>
  <c r="AC21" i="44"/>
  <c r="AN20" i="44"/>
  <c r="AO20" i="44" s="1"/>
  <c r="AK20" i="44"/>
  <c r="AL20" i="44" s="1"/>
  <c r="AM20" i="44" s="1"/>
  <c r="AI20" i="44"/>
  <c r="AC20" i="44"/>
  <c r="AN19" i="44"/>
  <c r="AO19" i="44" s="1"/>
  <c r="AK19" i="44"/>
  <c r="AL19" i="44" s="1"/>
  <c r="AM19" i="44" s="1"/>
  <c r="AI19" i="44"/>
  <c r="AC19" i="44"/>
  <c r="AN18" i="44"/>
  <c r="AO18" i="44" s="1"/>
  <c r="AK18" i="44"/>
  <c r="AL18" i="44" s="1"/>
  <c r="AM18" i="44" s="1"/>
  <c r="AI18" i="44"/>
  <c r="AC18" i="44"/>
  <c r="AN17" i="44"/>
  <c r="AO17" i="44" s="1"/>
  <c r="AK17" i="44"/>
  <c r="AL17" i="44" s="1"/>
  <c r="AM17" i="44" s="1"/>
  <c r="AI17" i="44"/>
  <c r="AC17" i="44"/>
  <c r="AN16" i="44"/>
  <c r="AO16" i="44" s="1"/>
  <c r="AK16" i="44"/>
  <c r="AL16" i="44" s="1"/>
  <c r="AM16" i="44" s="1"/>
  <c r="AI16" i="44"/>
  <c r="AC16" i="44"/>
  <c r="AN15" i="44"/>
  <c r="AO15" i="44" s="1"/>
  <c r="AK15" i="44"/>
  <c r="AL15" i="44" s="1"/>
  <c r="AM15" i="44" s="1"/>
  <c r="AI15" i="44"/>
  <c r="AC15" i="44"/>
  <c r="AJ14" i="44"/>
  <c r="AK14" i="44" s="1"/>
  <c r="AL14" i="44" s="1"/>
  <c r="AM14" i="44" s="1"/>
  <c r="AI14" i="44"/>
  <c r="AC14" i="44"/>
  <c r="AN13" i="44"/>
  <c r="AO13" i="44" s="1"/>
  <c r="AP13" i="44" s="1"/>
  <c r="AQ13" i="44" s="1"/>
  <c r="AK13" i="44"/>
  <c r="AL13" i="44" s="1"/>
  <c r="AM13" i="44" s="1"/>
  <c r="AI13" i="44"/>
  <c r="AC13" i="44"/>
  <c r="AN12" i="44"/>
  <c r="AO12" i="44" s="1"/>
  <c r="AK12" i="44"/>
  <c r="AL12" i="44" s="1"/>
  <c r="AM12" i="44" s="1"/>
  <c r="AI12" i="44"/>
  <c r="AC12" i="44"/>
  <c r="AN11" i="44"/>
  <c r="AO11" i="44" s="1"/>
  <c r="AP11" i="44" s="1"/>
  <c r="AK11" i="44"/>
  <c r="AL11" i="44" s="1"/>
  <c r="AM11" i="44" s="1"/>
  <c r="AI11" i="44"/>
  <c r="AC11" i="44"/>
  <c r="AN10" i="44"/>
  <c r="AO10" i="44" s="1"/>
  <c r="AK10" i="44"/>
  <c r="AL10" i="44" s="1"/>
  <c r="AM10" i="44" s="1"/>
  <c r="AI10" i="44"/>
  <c r="AC10" i="44"/>
  <c r="AO9" i="44"/>
  <c r="AP9" i="44" s="1"/>
  <c r="AQ9" i="44" s="1"/>
  <c r="AN9" i="44"/>
  <c r="AK9" i="44"/>
  <c r="AL9" i="44" s="1"/>
  <c r="AM9" i="44" s="1"/>
  <c r="AI9" i="44"/>
  <c r="AC9" i="44"/>
  <c r="AO8" i="44"/>
  <c r="AN8" i="44"/>
  <c r="AK8" i="44"/>
  <c r="AL8" i="44" s="1"/>
  <c r="AM8" i="44" s="1"/>
  <c r="AI8" i="44"/>
  <c r="AC8" i="44"/>
  <c r="AN7" i="44"/>
  <c r="AO7" i="44" s="1"/>
  <c r="AK7" i="44"/>
  <c r="AL7" i="44" s="1"/>
  <c r="AM7" i="44" s="1"/>
  <c r="AI7" i="44"/>
  <c r="AC7" i="44"/>
  <c r="AN6" i="44"/>
  <c r="AO6" i="44" s="1"/>
  <c r="AK6" i="44"/>
  <c r="AL6" i="44" s="1"/>
  <c r="AM6" i="44" s="1"/>
  <c r="AI6" i="44"/>
  <c r="AC6" i="44"/>
  <c r="AN5" i="44"/>
  <c r="AO5" i="44" s="1"/>
  <c r="AP5" i="44" s="1"/>
  <c r="AK5" i="44"/>
  <c r="AL5" i="44" s="1"/>
  <c r="AM5" i="44" s="1"/>
  <c r="AI5" i="44"/>
  <c r="AC5" i="44"/>
  <c r="AN23" i="43"/>
  <c r="AO23" i="43" s="1"/>
  <c r="AP23" i="43" s="1"/>
  <c r="AK23" i="43"/>
  <c r="AL23" i="43" s="1"/>
  <c r="AM23" i="43" s="1"/>
  <c r="AI23" i="43"/>
  <c r="AC23" i="43"/>
  <c r="AN22" i="43"/>
  <c r="AO22" i="43" s="1"/>
  <c r="AK22" i="43"/>
  <c r="AL22" i="43" s="1"/>
  <c r="AM22" i="43" s="1"/>
  <c r="AI22" i="43"/>
  <c r="AC22" i="43"/>
  <c r="AN21" i="43"/>
  <c r="AO21" i="43" s="1"/>
  <c r="AK21" i="43"/>
  <c r="AL21" i="43" s="1"/>
  <c r="AM21" i="43" s="1"/>
  <c r="AI21" i="43"/>
  <c r="AC21" i="43"/>
  <c r="AN20" i="43"/>
  <c r="AO20" i="43" s="1"/>
  <c r="AK20" i="43"/>
  <c r="AL20" i="43" s="1"/>
  <c r="AM20" i="43" s="1"/>
  <c r="AI20" i="43"/>
  <c r="AC20" i="43"/>
  <c r="AN19" i="43"/>
  <c r="AO19" i="43" s="1"/>
  <c r="AP19" i="43" s="1"/>
  <c r="AK19" i="43"/>
  <c r="AL19" i="43" s="1"/>
  <c r="AM19" i="43" s="1"/>
  <c r="AI19" i="43"/>
  <c r="AC19" i="43"/>
  <c r="AN18" i="43"/>
  <c r="AO18" i="43" s="1"/>
  <c r="AK18" i="43"/>
  <c r="AL18" i="43" s="1"/>
  <c r="AM18" i="43" s="1"/>
  <c r="AI18" i="43"/>
  <c r="AC18" i="43"/>
  <c r="AN17" i="43"/>
  <c r="AO17" i="43" s="1"/>
  <c r="AK17" i="43"/>
  <c r="AL17" i="43" s="1"/>
  <c r="AM17" i="43" s="1"/>
  <c r="AI17" i="43"/>
  <c r="AC17" i="43"/>
  <c r="AN16" i="43"/>
  <c r="AO16" i="43" s="1"/>
  <c r="AP16" i="43" s="1"/>
  <c r="AK16" i="43"/>
  <c r="AL16" i="43" s="1"/>
  <c r="AM16" i="43" s="1"/>
  <c r="AI16" i="43"/>
  <c r="AC16" i="43"/>
  <c r="AN15" i="43"/>
  <c r="AO15" i="43" s="1"/>
  <c r="AK15" i="43"/>
  <c r="AL15" i="43" s="1"/>
  <c r="AM15" i="43" s="1"/>
  <c r="AI15" i="43"/>
  <c r="AC15" i="43"/>
  <c r="AN14" i="43"/>
  <c r="AO14" i="43" s="1"/>
  <c r="AK14" i="43"/>
  <c r="AL14" i="43" s="1"/>
  <c r="AM14" i="43" s="1"/>
  <c r="AI14" i="43"/>
  <c r="AC14" i="43"/>
  <c r="AN13" i="43"/>
  <c r="AO13" i="43" s="1"/>
  <c r="AK13" i="43"/>
  <c r="AL13" i="43" s="1"/>
  <c r="AM13" i="43" s="1"/>
  <c r="AI13" i="43"/>
  <c r="AC13" i="43"/>
  <c r="AN12" i="43"/>
  <c r="AO12" i="43" s="1"/>
  <c r="AP12" i="43" s="1"/>
  <c r="AK12" i="43"/>
  <c r="AL12" i="43" s="1"/>
  <c r="AM12" i="43" s="1"/>
  <c r="AI12" i="43"/>
  <c r="AC12" i="43"/>
  <c r="AN11" i="43"/>
  <c r="AO11" i="43" s="1"/>
  <c r="AK11" i="43"/>
  <c r="AL11" i="43" s="1"/>
  <c r="AM11" i="43" s="1"/>
  <c r="AI11" i="43"/>
  <c r="AC11" i="43"/>
  <c r="AN10" i="43"/>
  <c r="AO10" i="43" s="1"/>
  <c r="AK10" i="43"/>
  <c r="AL10" i="43" s="1"/>
  <c r="AM10" i="43" s="1"/>
  <c r="AI10" i="43"/>
  <c r="AC10" i="43"/>
  <c r="AN9" i="43"/>
  <c r="AO9" i="43" s="1"/>
  <c r="AP9" i="43" s="1"/>
  <c r="AK9" i="43"/>
  <c r="AL9" i="43" s="1"/>
  <c r="AM9" i="43" s="1"/>
  <c r="AI9" i="43"/>
  <c r="AC9" i="43"/>
  <c r="AN8" i="43"/>
  <c r="AO8" i="43" s="1"/>
  <c r="AP8" i="43" s="1"/>
  <c r="AQ8" i="43" s="1"/>
  <c r="AK8" i="43"/>
  <c r="AL8" i="43" s="1"/>
  <c r="AM8" i="43" s="1"/>
  <c r="AI8" i="43"/>
  <c r="AC8" i="43"/>
  <c r="AN7" i="43"/>
  <c r="AO7" i="43" s="1"/>
  <c r="AK7" i="43"/>
  <c r="AL7" i="43" s="1"/>
  <c r="AM7" i="43" s="1"/>
  <c r="AI7" i="43"/>
  <c r="AC7" i="43"/>
  <c r="AN6" i="43"/>
  <c r="AO6" i="43" s="1"/>
  <c r="AK6" i="43"/>
  <c r="AL6" i="43" s="1"/>
  <c r="AM6" i="43" s="1"/>
  <c r="AI6" i="43"/>
  <c r="AC6" i="43"/>
  <c r="AN5" i="43"/>
  <c r="AO5" i="43" s="1"/>
  <c r="AP5" i="43" s="1"/>
  <c r="AQ5" i="43" s="1"/>
  <c r="AK5" i="43"/>
  <c r="AL5" i="43" s="1"/>
  <c r="AM5" i="43" s="1"/>
  <c r="AI5" i="43"/>
  <c r="AC5" i="43"/>
  <c r="AN1768" i="39"/>
  <c r="AO1768" i="39" s="1"/>
  <c r="AK1768" i="39"/>
  <c r="AL1768" i="39" s="1"/>
  <c r="AM1768" i="39" s="1"/>
  <c r="AC1768" i="39"/>
  <c r="AN1767" i="39"/>
  <c r="AO1767" i="39" s="1"/>
  <c r="AK1767" i="39"/>
  <c r="AL1767" i="39" s="1"/>
  <c r="AM1767" i="39" s="1"/>
  <c r="AC1767" i="39"/>
  <c r="AN1766" i="39"/>
  <c r="AO1766" i="39" s="1"/>
  <c r="AK1766" i="39"/>
  <c r="AL1766" i="39" s="1"/>
  <c r="AM1766" i="39" s="1"/>
  <c r="AC1766" i="39"/>
  <c r="AN1765" i="39"/>
  <c r="AO1765" i="39" s="1"/>
  <c r="AK1765" i="39"/>
  <c r="AL1765" i="39" s="1"/>
  <c r="AM1765" i="39" s="1"/>
  <c r="AC1765" i="39"/>
  <c r="AN1764" i="39"/>
  <c r="AO1764" i="39" s="1"/>
  <c r="AK1764" i="39"/>
  <c r="AL1764" i="39" s="1"/>
  <c r="AM1764" i="39" s="1"/>
  <c r="AC1764" i="39"/>
  <c r="AN1763" i="39"/>
  <c r="AO1763" i="39" s="1"/>
  <c r="AK1763" i="39"/>
  <c r="AL1763" i="39" s="1"/>
  <c r="AM1763" i="39" s="1"/>
  <c r="AC1763" i="39"/>
  <c r="AN1762" i="39"/>
  <c r="AO1762" i="39" s="1"/>
  <c r="AK1762" i="39"/>
  <c r="AL1762" i="39" s="1"/>
  <c r="AM1762" i="39" s="1"/>
  <c r="AC1762" i="39"/>
  <c r="AN1761" i="39"/>
  <c r="AO1761" i="39" s="1"/>
  <c r="AK1761" i="39"/>
  <c r="AL1761" i="39" s="1"/>
  <c r="AM1761" i="39" s="1"/>
  <c r="AC1761" i="39"/>
  <c r="AN1760" i="39"/>
  <c r="AO1760" i="39" s="1"/>
  <c r="AK1760" i="39"/>
  <c r="AL1760" i="39" s="1"/>
  <c r="AM1760" i="39" s="1"/>
  <c r="AC1760" i="39"/>
  <c r="AN1759" i="39"/>
  <c r="AO1759" i="39" s="1"/>
  <c r="AK1759" i="39"/>
  <c r="AL1759" i="39" s="1"/>
  <c r="AM1759" i="39" s="1"/>
  <c r="AC1759" i="39"/>
  <c r="AN1758" i="39"/>
  <c r="AO1758" i="39" s="1"/>
  <c r="AK1758" i="39"/>
  <c r="AL1758" i="39" s="1"/>
  <c r="AM1758" i="39" s="1"/>
  <c r="AC1758" i="39"/>
  <c r="AN1757" i="39"/>
  <c r="AO1757" i="39" s="1"/>
  <c r="AK1757" i="39"/>
  <c r="AL1757" i="39" s="1"/>
  <c r="AM1757" i="39" s="1"/>
  <c r="AC1757" i="39"/>
  <c r="AN1756" i="39"/>
  <c r="AO1756" i="39" s="1"/>
  <c r="AK1756" i="39"/>
  <c r="AL1756" i="39" s="1"/>
  <c r="AM1756" i="39" s="1"/>
  <c r="AC1756" i="39"/>
  <c r="AN1755" i="39"/>
  <c r="AO1755" i="39" s="1"/>
  <c r="AK1755" i="39"/>
  <c r="AL1755" i="39" s="1"/>
  <c r="AM1755" i="39" s="1"/>
  <c r="AC1755" i="39"/>
  <c r="AN1754" i="39"/>
  <c r="AO1754" i="39" s="1"/>
  <c r="AK1754" i="39"/>
  <c r="AL1754" i="39" s="1"/>
  <c r="AM1754" i="39" s="1"/>
  <c r="AC1754" i="39"/>
  <c r="AN1753" i="39"/>
  <c r="AO1753" i="39" s="1"/>
  <c r="AK1753" i="39"/>
  <c r="AL1753" i="39" s="1"/>
  <c r="AM1753" i="39" s="1"/>
  <c r="AC1753" i="39"/>
  <c r="AN1752" i="39"/>
  <c r="AO1752" i="39" s="1"/>
  <c r="AK1752" i="39"/>
  <c r="AL1752" i="39" s="1"/>
  <c r="AM1752" i="39" s="1"/>
  <c r="AC1752" i="39"/>
  <c r="AN1751" i="39"/>
  <c r="AO1751" i="39" s="1"/>
  <c r="AK1751" i="39"/>
  <c r="AL1751" i="39" s="1"/>
  <c r="AM1751" i="39" s="1"/>
  <c r="AC1751" i="39"/>
  <c r="AN1750" i="39"/>
  <c r="AO1750" i="39" s="1"/>
  <c r="AK1750" i="39"/>
  <c r="AL1750" i="39" s="1"/>
  <c r="AM1750" i="39" s="1"/>
  <c r="AC1750" i="39"/>
  <c r="AN1749" i="39"/>
  <c r="AO1749" i="39" s="1"/>
  <c r="AK1749" i="39"/>
  <c r="AL1749" i="39" s="1"/>
  <c r="AM1749" i="39" s="1"/>
  <c r="AC1749" i="39"/>
  <c r="AN1748" i="39"/>
  <c r="AO1748" i="39" s="1"/>
  <c r="AK1748" i="39"/>
  <c r="AL1748" i="39" s="1"/>
  <c r="AM1748" i="39" s="1"/>
  <c r="AC1748" i="39"/>
  <c r="AN1747" i="39"/>
  <c r="AO1747" i="39" s="1"/>
  <c r="AK1747" i="39"/>
  <c r="AL1747" i="39" s="1"/>
  <c r="AM1747" i="39" s="1"/>
  <c r="AC1747" i="39"/>
  <c r="AN1746" i="39"/>
  <c r="AO1746" i="39" s="1"/>
  <c r="AK1746" i="39"/>
  <c r="AL1746" i="39" s="1"/>
  <c r="AM1746" i="39" s="1"/>
  <c r="AC1746" i="39"/>
  <c r="AN1745" i="39"/>
  <c r="AO1745" i="39" s="1"/>
  <c r="AK1745" i="39"/>
  <c r="AL1745" i="39" s="1"/>
  <c r="AM1745" i="39" s="1"/>
  <c r="AC1745" i="39"/>
  <c r="AN1744" i="39"/>
  <c r="AO1744" i="39" s="1"/>
  <c r="AK1744" i="39"/>
  <c r="AL1744" i="39" s="1"/>
  <c r="AM1744" i="39" s="1"/>
  <c r="AC1744" i="39"/>
  <c r="AN1743" i="39"/>
  <c r="AO1743" i="39" s="1"/>
  <c r="AK1743" i="39"/>
  <c r="AL1743" i="39" s="1"/>
  <c r="AM1743" i="39" s="1"/>
  <c r="AC1743" i="39"/>
  <c r="AN1742" i="39"/>
  <c r="AO1742" i="39" s="1"/>
  <c r="AK1742" i="39"/>
  <c r="AL1742" i="39" s="1"/>
  <c r="AM1742" i="39" s="1"/>
  <c r="AC1742" i="39"/>
  <c r="AN1741" i="39"/>
  <c r="AO1741" i="39" s="1"/>
  <c r="AK1741" i="39"/>
  <c r="AL1741" i="39" s="1"/>
  <c r="AM1741" i="39" s="1"/>
  <c r="AC1741" i="39"/>
  <c r="AN1740" i="39"/>
  <c r="AO1740" i="39" s="1"/>
  <c r="AK1740" i="39"/>
  <c r="AL1740" i="39" s="1"/>
  <c r="AM1740" i="39" s="1"/>
  <c r="AC1740" i="39"/>
  <c r="AN1739" i="39"/>
  <c r="AO1739" i="39" s="1"/>
  <c r="AK1739" i="39"/>
  <c r="AL1739" i="39" s="1"/>
  <c r="AM1739" i="39" s="1"/>
  <c r="AC1739" i="39"/>
  <c r="AN1738" i="39"/>
  <c r="AO1738" i="39" s="1"/>
  <c r="AK1738" i="39"/>
  <c r="AL1738" i="39" s="1"/>
  <c r="AM1738" i="39" s="1"/>
  <c r="AC1738" i="39"/>
  <c r="AN1737" i="39"/>
  <c r="AO1737" i="39" s="1"/>
  <c r="AK1737" i="39"/>
  <c r="AL1737" i="39" s="1"/>
  <c r="AM1737" i="39" s="1"/>
  <c r="AC1737" i="39"/>
  <c r="AN1736" i="39"/>
  <c r="AO1736" i="39" s="1"/>
  <c r="AK1736" i="39"/>
  <c r="AL1736" i="39" s="1"/>
  <c r="AM1736" i="39" s="1"/>
  <c r="AC1736" i="39"/>
  <c r="AN1735" i="39"/>
  <c r="AO1735" i="39" s="1"/>
  <c r="AK1735" i="39"/>
  <c r="AL1735" i="39" s="1"/>
  <c r="AM1735" i="39" s="1"/>
  <c r="AC1735" i="39"/>
  <c r="AN1734" i="39"/>
  <c r="AO1734" i="39" s="1"/>
  <c r="AK1734" i="39"/>
  <c r="AL1734" i="39" s="1"/>
  <c r="AM1734" i="39" s="1"/>
  <c r="AC1734" i="39"/>
  <c r="AN1733" i="39"/>
  <c r="AO1733" i="39" s="1"/>
  <c r="AK1733" i="39"/>
  <c r="AL1733" i="39" s="1"/>
  <c r="AM1733" i="39" s="1"/>
  <c r="AC1733" i="39"/>
  <c r="AN1732" i="39"/>
  <c r="AO1732" i="39" s="1"/>
  <c r="AK1732" i="39"/>
  <c r="AL1732" i="39" s="1"/>
  <c r="AM1732" i="39" s="1"/>
  <c r="AC1732" i="39"/>
  <c r="AN1731" i="39"/>
  <c r="AO1731" i="39" s="1"/>
  <c r="AK1731" i="39"/>
  <c r="AL1731" i="39" s="1"/>
  <c r="AM1731" i="39" s="1"/>
  <c r="AC1731" i="39"/>
  <c r="AN1730" i="39"/>
  <c r="AO1730" i="39" s="1"/>
  <c r="AK1730" i="39"/>
  <c r="AL1730" i="39" s="1"/>
  <c r="AM1730" i="39" s="1"/>
  <c r="AC1730" i="39"/>
  <c r="AN1729" i="39"/>
  <c r="AO1729" i="39" s="1"/>
  <c r="AK1729" i="39"/>
  <c r="AL1729" i="39" s="1"/>
  <c r="AM1729" i="39" s="1"/>
  <c r="AC1729" i="39"/>
  <c r="AN1728" i="39"/>
  <c r="AO1728" i="39" s="1"/>
  <c r="AK1728" i="39"/>
  <c r="AL1728" i="39" s="1"/>
  <c r="AM1728" i="39" s="1"/>
  <c r="AC1728" i="39"/>
  <c r="AN1727" i="39"/>
  <c r="AO1727" i="39" s="1"/>
  <c r="AK1727" i="39"/>
  <c r="AL1727" i="39" s="1"/>
  <c r="AM1727" i="39" s="1"/>
  <c r="AC1727" i="39"/>
  <c r="AN1726" i="39"/>
  <c r="AO1726" i="39" s="1"/>
  <c r="AK1726" i="39"/>
  <c r="AL1726" i="39" s="1"/>
  <c r="AM1726" i="39" s="1"/>
  <c r="AC1726" i="39"/>
  <c r="AN1725" i="39"/>
  <c r="AO1725" i="39" s="1"/>
  <c r="AK1725" i="39"/>
  <c r="AL1725" i="39" s="1"/>
  <c r="AM1725" i="39" s="1"/>
  <c r="AC1725" i="39"/>
  <c r="AN1724" i="39"/>
  <c r="AO1724" i="39" s="1"/>
  <c r="AK1724" i="39"/>
  <c r="AL1724" i="39" s="1"/>
  <c r="AM1724" i="39" s="1"/>
  <c r="AC1724" i="39"/>
  <c r="AN1723" i="39"/>
  <c r="AO1723" i="39" s="1"/>
  <c r="AK1723" i="39"/>
  <c r="AL1723" i="39" s="1"/>
  <c r="AM1723" i="39" s="1"/>
  <c r="AC1723" i="39"/>
  <c r="AN1722" i="39"/>
  <c r="AO1722" i="39" s="1"/>
  <c r="AK1722" i="39"/>
  <c r="AL1722" i="39" s="1"/>
  <c r="AM1722" i="39" s="1"/>
  <c r="AC1722" i="39"/>
  <c r="AN1721" i="39"/>
  <c r="AO1721" i="39" s="1"/>
  <c r="AK1721" i="39"/>
  <c r="AL1721" i="39" s="1"/>
  <c r="AM1721" i="39" s="1"/>
  <c r="AC1721" i="39"/>
  <c r="AN1720" i="39"/>
  <c r="AO1720" i="39" s="1"/>
  <c r="AK1720" i="39"/>
  <c r="AL1720" i="39" s="1"/>
  <c r="AM1720" i="39" s="1"/>
  <c r="AC1720" i="39"/>
  <c r="AN1719" i="39"/>
  <c r="AO1719" i="39" s="1"/>
  <c r="AK1719" i="39"/>
  <c r="AL1719" i="39" s="1"/>
  <c r="AM1719" i="39" s="1"/>
  <c r="AC1719" i="39"/>
  <c r="AN1718" i="39"/>
  <c r="AO1718" i="39" s="1"/>
  <c r="AK1718" i="39"/>
  <c r="AL1718" i="39" s="1"/>
  <c r="AM1718" i="39" s="1"/>
  <c r="AC1718" i="39"/>
  <c r="AN1717" i="39"/>
  <c r="AO1717" i="39" s="1"/>
  <c r="AK1717" i="39"/>
  <c r="AL1717" i="39" s="1"/>
  <c r="AM1717" i="39" s="1"/>
  <c r="AC1717" i="39"/>
  <c r="AN1716" i="39"/>
  <c r="AO1716" i="39" s="1"/>
  <c r="AK1716" i="39"/>
  <c r="AL1716" i="39" s="1"/>
  <c r="AM1716" i="39" s="1"/>
  <c r="AC1716" i="39"/>
  <c r="AN1715" i="39"/>
  <c r="AO1715" i="39" s="1"/>
  <c r="AK1715" i="39"/>
  <c r="AL1715" i="39" s="1"/>
  <c r="AM1715" i="39" s="1"/>
  <c r="AC1715" i="39"/>
  <c r="AN1714" i="39"/>
  <c r="AO1714" i="39" s="1"/>
  <c r="AK1714" i="39"/>
  <c r="AL1714" i="39" s="1"/>
  <c r="AM1714" i="39" s="1"/>
  <c r="AC1714" i="39"/>
  <c r="AN1713" i="39"/>
  <c r="AO1713" i="39" s="1"/>
  <c r="AK1713" i="39"/>
  <c r="AL1713" i="39" s="1"/>
  <c r="AM1713" i="39" s="1"/>
  <c r="AC1713" i="39"/>
  <c r="AN1712" i="39"/>
  <c r="AO1712" i="39" s="1"/>
  <c r="AK1712" i="39"/>
  <c r="AL1712" i="39" s="1"/>
  <c r="AM1712" i="39" s="1"/>
  <c r="AC1712" i="39"/>
  <c r="AN1711" i="39"/>
  <c r="AO1711" i="39" s="1"/>
  <c r="AK1711" i="39"/>
  <c r="AL1711" i="39" s="1"/>
  <c r="AM1711" i="39" s="1"/>
  <c r="AC1711" i="39"/>
  <c r="AN1710" i="39"/>
  <c r="AO1710" i="39" s="1"/>
  <c r="AK1710" i="39"/>
  <c r="AL1710" i="39" s="1"/>
  <c r="AM1710" i="39" s="1"/>
  <c r="AC1710" i="39"/>
  <c r="AN1709" i="39"/>
  <c r="AO1709" i="39" s="1"/>
  <c r="AK1709" i="39"/>
  <c r="AL1709" i="39" s="1"/>
  <c r="AM1709" i="39" s="1"/>
  <c r="AC1709" i="39"/>
  <c r="AN1708" i="39"/>
  <c r="AO1708" i="39" s="1"/>
  <c r="AK1708" i="39"/>
  <c r="AL1708" i="39" s="1"/>
  <c r="AM1708" i="39" s="1"/>
  <c r="AC1708" i="39"/>
  <c r="AN1707" i="39"/>
  <c r="AO1707" i="39" s="1"/>
  <c r="AK1707" i="39"/>
  <c r="AL1707" i="39" s="1"/>
  <c r="AM1707" i="39" s="1"/>
  <c r="AC1707" i="39"/>
  <c r="AN1706" i="39"/>
  <c r="AO1706" i="39" s="1"/>
  <c r="AK1706" i="39"/>
  <c r="AL1706" i="39" s="1"/>
  <c r="AM1706" i="39" s="1"/>
  <c r="AC1706" i="39"/>
  <c r="AN1705" i="39"/>
  <c r="AO1705" i="39" s="1"/>
  <c r="AK1705" i="39"/>
  <c r="AL1705" i="39" s="1"/>
  <c r="AM1705" i="39" s="1"/>
  <c r="AC1705" i="39"/>
  <c r="AN1704" i="39"/>
  <c r="AO1704" i="39" s="1"/>
  <c r="AK1704" i="39"/>
  <c r="AL1704" i="39" s="1"/>
  <c r="AM1704" i="39" s="1"/>
  <c r="AC1704" i="39"/>
  <c r="AN1703" i="39"/>
  <c r="AO1703" i="39" s="1"/>
  <c r="AK1703" i="39"/>
  <c r="AL1703" i="39" s="1"/>
  <c r="AM1703" i="39" s="1"/>
  <c r="AC1703" i="39"/>
  <c r="AN1702" i="39"/>
  <c r="AO1702" i="39" s="1"/>
  <c r="AK1702" i="39"/>
  <c r="AL1702" i="39" s="1"/>
  <c r="AM1702" i="39" s="1"/>
  <c r="AC1702" i="39"/>
  <c r="AN1701" i="39"/>
  <c r="AO1701" i="39" s="1"/>
  <c r="AK1701" i="39"/>
  <c r="AL1701" i="39" s="1"/>
  <c r="AM1701" i="39" s="1"/>
  <c r="AC1701" i="39"/>
  <c r="AN1700" i="39"/>
  <c r="AO1700" i="39" s="1"/>
  <c r="AK1700" i="39"/>
  <c r="AL1700" i="39" s="1"/>
  <c r="AM1700" i="39" s="1"/>
  <c r="AC1700" i="39"/>
  <c r="AN1699" i="39"/>
  <c r="AO1699" i="39" s="1"/>
  <c r="AK1699" i="39"/>
  <c r="AL1699" i="39" s="1"/>
  <c r="AM1699" i="39" s="1"/>
  <c r="AC1699" i="39"/>
  <c r="AN1698" i="39"/>
  <c r="AO1698" i="39" s="1"/>
  <c r="AK1698" i="39"/>
  <c r="AL1698" i="39" s="1"/>
  <c r="AM1698" i="39" s="1"/>
  <c r="AC1698" i="39"/>
  <c r="AN1697" i="39"/>
  <c r="AO1697" i="39" s="1"/>
  <c r="AK1697" i="39"/>
  <c r="AL1697" i="39" s="1"/>
  <c r="AM1697" i="39" s="1"/>
  <c r="AC1697" i="39"/>
  <c r="AN1696" i="39"/>
  <c r="AO1696" i="39" s="1"/>
  <c r="AK1696" i="39"/>
  <c r="AL1696" i="39" s="1"/>
  <c r="AM1696" i="39" s="1"/>
  <c r="AC1696" i="39"/>
  <c r="AN1695" i="39"/>
  <c r="AO1695" i="39" s="1"/>
  <c r="AK1695" i="39"/>
  <c r="AL1695" i="39" s="1"/>
  <c r="AM1695" i="39" s="1"/>
  <c r="AC1695" i="39"/>
  <c r="AN1694" i="39"/>
  <c r="AO1694" i="39" s="1"/>
  <c r="AK1694" i="39"/>
  <c r="AL1694" i="39" s="1"/>
  <c r="AM1694" i="39" s="1"/>
  <c r="AC1694" i="39"/>
  <c r="AN1693" i="39"/>
  <c r="AO1693" i="39" s="1"/>
  <c r="AK1693" i="39"/>
  <c r="AL1693" i="39" s="1"/>
  <c r="AM1693" i="39" s="1"/>
  <c r="AC1693" i="39"/>
  <c r="AN1692" i="39"/>
  <c r="AO1692" i="39" s="1"/>
  <c r="AK1692" i="39"/>
  <c r="AL1692" i="39" s="1"/>
  <c r="AM1692" i="39" s="1"/>
  <c r="AC1692" i="39"/>
  <c r="AN1691" i="39"/>
  <c r="AO1691" i="39" s="1"/>
  <c r="AK1691" i="39"/>
  <c r="AL1691" i="39" s="1"/>
  <c r="AM1691" i="39" s="1"/>
  <c r="AC1691" i="39"/>
  <c r="AN1690" i="39"/>
  <c r="AO1690" i="39" s="1"/>
  <c r="AK1690" i="39"/>
  <c r="AL1690" i="39" s="1"/>
  <c r="AM1690" i="39" s="1"/>
  <c r="AC1690" i="39"/>
  <c r="AN1689" i="39"/>
  <c r="AO1689" i="39" s="1"/>
  <c r="AK1689" i="39"/>
  <c r="AL1689" i="39" s="1"/>
  <c r="AM1689" i="39" s="1"/>
  <c r="AC1689" i="39"/>
  <c r="AN1688" i="39"/>
  <c r="AO1688" i="39" s="1"/>
  <c r="AK1688" i="39"/>
  <c r="AL1688" i="39" s="1"/>
  <c r="AM1688" i="39" s="1"/>
  <c r="AC1688" i="39"/>
  <c r="AN1687" i="39"/>
  <c r="AO1687" i="39" s="1"/>
  <c r="AK1687" i="39"/>
  <c r="AL1687" i="39" s="1"/>
  <c r="AM1687" i="39" s="1"/>
  <c r="AC1687" i="39"/>
  <c r="AN1686" i="39"/>
  <c r="AO1686" i="39" s="1"/>
  <c r="AK1686" i="39"/>
  <c r="AL1686" i="39" s="1"/>
  <c r="AM1686" i="39" s="1"/>
  <c r="AC1686" i="39"/>
  <c r="AN1685" i="39"/>
  <c r="AO1685" i="39" s="1"/>
  <c r="AK1685" i="39"/>
  <c r="AL1685" i="39" s="1"/>
  <c r="AM1685" i="39" s="1"/>
  <c r="AC1685" i="39"/>
  <c r="AN1684" i="39"/>
  <c r="AO1684" i="39" s="1"/>
  <c r="AK1684" i="39"/>
  <c r="AL1684" i="39" s="1"/>
  <c r="AM1684" i="39" s="1"/>
  <c r="AC1684" i="39"/>
  <c r="AN1683" i="39"/>
  <c r="AO1683" i="39" s="1"/>
  <c r="AK1683" i="39"/>
  <c r="AL1683" i="39" s="1"/>
  <c r="AM1683" i="39" s="1"/>
  <c r="AC1683" i="39"/>
  <c r="AN1682" i="39"/>
  <c r="AO1682" i="39" s="1"/>
  <c r="AK1682" i="39"/>
  <c r="AL1682" i="39" s="1"/>
  <c r="AM1682" i="39" s="1"/>
  <c r="AC1682" i="39"/>
  <c r="AN1681" i="39"/>
  <c r="AO1681" i="39" s="1"/>
  <c r="AK1681" i="39"/>
  <c r="AL1681" i="39" s="1"/>
  <c r="AM1681" i="39" s="1"/>
  <c r="AC1681" i="39"/>
  <c r="AN1680" i="39"/>
  <c r="AO1680" i="39" s="1"/>
  <c r="AK1680" i="39"/>
  <c r="AL1680" i="39" s="1"/>
  <c r="AM1680" i="39" s="1"/>
  <c r="AC1680" i="39"/>
  <c r="AN1679" i="39"/>
  <c r="AO1679" i="39" s="1"/>
  <c r="AK1679" i="39"/>
  <c r="AL1679" i="39" s="1"/>
  <c r="AM1679" i="39" s="1"/>
  <c r="AC1679" i="39"/>
  <c r="AN1678" i="39"/>
  <c r="AO1678" i="39" s="1"/>
  <c r="AK1678" i="39"/>
  <c r="AL1678" i="39" s="1"/>
  <c r="AM1678" i="39" s="1"/>
  <c r="AC1678" i="39"/>
  <c r="AN1677" i="39"/>
  <c r="AO1677" i="39" s="1"/>
  <c r="AK1677" i="39"/>
  <c r="AL1677" i="39" s="1"/>
  <c r="AM1677" i="39" s="1"/>
  <c r="AC1677" i="39"/>
  <c r="AN1676" i="39"/>
  <c r="AO1676" i="39" s="1"/>
  <c r="AK1676" i="39"/>
  <c r="AL1676" i="39" s="1"/>
  <c r="AM1676" i="39" s="1"/>
  <c r="AC1676" i="39"/>
  <c r="AN1675" i="39"/>
  <c r="AO1675" i="39" s="1"/>
  <c r="AK1675" i="39"/>
  <c r="AL1675" i="39" s="1"/>
  <c r="AM1675" i="39" s="1"/>
  <c r="AC1675" i="39"/>
  <c r="AN1674" i="39"/>
  <c r="AO1674" i="39" s="1"/>
  <c r="AK1674" i="39"/>
  <c r="AL1674" i="39" s="1"/>
  <c r="AM1674" i="39" s="1"/>
  <c r="AC1674" i="39"/>
  <c r="AN1673" i="39"/>
  <c r="AO1673" i="39" s="1"/>
  <c r="AK1673" i="39"/>
  <c r="AL1673" i="39" s="1"/>
  <c r="AM1673" i="39" s="1"/>
  <c r="AC1673" i="39"/>
  <c r="AN1672" i="39"/>
  <c r="AO1672" i="39" s="1"/>
  <c r="AK1672" i="39"/>
  <c r="AL1672" i="39" s="1"/>
  <c r="AM1672" i="39" s="1"/>
  <c r="AC1672" i="39"/>
  <c r="AN1671" i="39"/>
  <c r="AO1671" i="39" s="1"/>
  <c r="AK1671" i="39"/>
  <c r="AL1671" i="39" s="1"/>
  <c r="AM1671" i="39" s="1"/>
  <c r="AC1671" i="39"/>
  <c r="AN1670" i="39"/>
  <c r="AO1670" i="39" s="1"/>
  <c r="AK1670" i="39"/>
  <c r="AL1670" i="39" s="1"/>
  <c r="AM1670" i="39" s="1"/>
  <c r="AC1670" i="39"/>
  <c r="AN1669" i="39"/>
  <c r="AO1669" i="39" s="1"/>
  <c r="AK1669" i="39"/>
  <c r="AL1669" i="39" s="1"/>
  <c r="AM1669" i="39" s="1"/>
  <c r="AC1669" i="39"/>
  <c r="AN1668" i="39"/>
  <c r="AO1668" i="39" s="1"/>
  <c r="AK1668" i="39"/>
  <c r="AL1668" i="39" s="1"/>
  <c r="AM1668" i="39" s="1"/>
  <c r="AC1668" i="39"/>
  <c r="AN1667" i="39"/>
  <c r="AO1667" i="39" s="1"/>
  <c r="AK1667" i="39"/>
  <c r="AL1667" i="39" s="1"/>
  <c r="AM1667" i="39" s="1"/>
  <c r="AC1667" i="39"/>
  <c r="AN1666" i="39"/>
  <c r="AO1666" i="39" s="1"/>
  <c r="AK1666" i="39"/>
  <c r="AL1666" i="39" s="1"/>
  <c r="AM1666" i="39" s="1"/>
  <c r="AC1666" i="39"/>
  <c r="AN1665" i="39"/>
  <c r="AO1665" i="39" s="1"/>
  <c r="AP1665" i="39" s="1"/>
  <c r="AK1665" i="39"/>
  <c r="AL1665" i="39" s="1"/>
  <c r="AM1665" i="39" s="1"/>
  <c r="AC1665" i="39"/>
  <c r="AN1664" i="39"/>
  <c r="AO1664" i="39" s="1"/>
  <c r="AK1664" i="39"/>
  <c r="AL1664" i="39" s="1"/>
  <c r="AM1664" i="39" s="1"/>
  <c r="AC1664" i="39"/>
  <c r="AN1663" i="39"/>
  <c r="AO1663" i="39" s="1"/>
  <c r="AK1663" i="39"/>
  <c r="AL1663" i="39" s="1"/>
  <c r="AM1663" i="39" s="1"/>
  <c r="AC1663" i="39"/>
  <c r="AN1662" i="39"/>
  <c r="AO1662" i="39" s="1"/>
  <c r="AK1662" i="39"/>
  <c r="AL1662" i="39" s="1"/>
  <c r="AM1662" i="39" s="1"/>
  <c r="AC1662" i="39"/>
  <c r="AN1661" i="39"/>
  <c r="AO1661" i="39" s="1"/>
  <c r="AK1661" i="39"/>
  <c r="AL1661" i="39" s="1"/>
  <c r="AM1661" i="39" s="1"/>
  <c r="AC1661" i="39"/>
  <c r="AN1660" i="39"/>
  <c r="AO1660" i="39" s="1"/>
  <c r="AK1660" i="39"/>
  <c r="AL1660" i="39" s="1"/>
  <c r="AM1660" i="39" s="1"/>
  <c r="AC1660" i="39"/>
  <c r="AN1659" i="39"/>
  <c r="AO1659" i="39" s="1"/>
  <c r="AP1659" i="39" s="1"/>
  <c r="AQ1659" i="39" s="1"/>
  <c r="AK1659" i="39"/>
  <c r="AL1659" i="39" s="1"/>
  <c r="AM1659" i="39" s="1"/>
  <c r="AC1659" i="39"/>
  <c r="AN1658" i="39"/>
  <c r="AO1658" i="39" s="1"/>
  <c r="AK1658" i="39"/>
  <c r="AL1658" i="39" s="1"/>
  <c r="AM1658" i="39" s="1"/>
  <c r="AC1658" i="39"/>
  <c r="AN1657" i="39"/>
  <c r="AO1657" i="39" s="1"/>
  <c r="AK1657" i="39"/>
  <c r="AL1657" i="39" s="1"/>
  <c r="AM1657" i="39" s="1"/>
  <c r="AC1657" i="39"/>
  <c r="AN1656" i="39"/>
  <c r="AO1656" i="39" s="1"/>
  <c r="AP1656" i="39" s="1"/>
  <c r="AK1656" i="39"/>
  <c r="AL1656" i="39" s="1"/>
  <c r="AM1656" i="39" s="1"/>
  <c r="AC1656" i="39"/>
  <c r="AN1655" i="39"/>
  <c r="AO1655" i="39" s="1"/>
  <c r="AK1655" i="39"/>
  <c r="AL1655" i="39" s="1"/>
  <c r="AM1655" i="39" s="1"/>
  <c r="AC1655" i="39"/>
  <c r="AN1654" i="39"/>
  <c r="AO1654" i="39" s="1"/>
  <c r="AK1654" i="39"/>
  <c r="AL1654" i="39" s="1"/>
  <c r="AM1654" i="39" s="1"/>
  <c r="AC1654" i="39"/>
  <c r="AN1653" i="39"/>
  <c r="AO1653" i="39" s="1"/>
  <c r="AK1653" i="39"/>
  <c r="AL1653" i="39" s="1"/>
  <c r="AM1653" i="39" s="1"/>
  <c r="AC1653" i="39"/>
  <c r="AN1652" i="39"/>
  <c r="AO1652" i="39" s="1"/>
  <c r="AK1652" i="39"/>
  <c r="AL1652" i="39" s="1"/>
  <c r="AM1652" i="39" s="1"/>
  <c r="AC1652" i="39"/>
  <c r="AN1651" i="39"/>
  <c r="AO1651" i="39" s="1"/>
  <c r="AK1651" i="39"/>
  <c r="AL1651" i="39" s="1"/>
  <c r="AM1651" i="39" s="1"/>
  <c r="AC1651" i="39"/>
  <c r="AN1650" i="39"/>
  <c r="AO1650" i="39" s="1"/>
  <c r="AP1650" i="39" s="1"/>
  <c r="AQ1650" i="39" s="1"/>
  <c r="AK1650" i="39"/>
  <c r="AL1650" i="39" s="1"/>
  <c r="AM1650" i="39" s="1"/>
  <c r="AC1650" i="39"/>
  <c r="AN1649" i="39"/>
  <c r="AO1649" i="39" s="1"/>
  <c r="AK1649" i="39"/>
  <c r="AL1649" i="39" s="1"/>
  <c r="AM1649" i="39" s="1"/>
  <c r="AC1649" i="39"/>
  <c r="AN1648" i="39"/>
  <c r="AO1648" i="39" s="1"/>
  <c r="AK1648" i="39"/>
  <c r="AL1648" i="39" s="1"/>
  <c r="AM1648" i="39" s="1"/>
  <c r="AC1648" i="39"/>
  <c r="AN1647" i="39"/>
  <c r="AO1647" i="39" s="1"/>
  <c r="AP1647" i="39" s="1"/>
  <c r="AK1647" i="39"/>
  <c r="AL1647" i="39" s="1"/>
  <c r="AM1647" i="39" s="1"/>
  <c r="AC1647" i="39"/>
  <c r="AN1646" i="39"/>
  <c r="AO1646" i="39" s="1"/>
  <c r="AK1646" i="39"/>
  <c r="AL1646" i="39" s="1"/>
  <c r="AM1646" i="39" s="1"/>
  <c r="AC1646" i="39"/>
  <c r="AN1645" i="39"/>
  <c r="AO1645" i="39" s="1"/>
  <c r="AP1645" i="39" s="1"/>
  <c r="AK1645" i="39"/>
  <c r="AL1645" i="39" s="1"/>
  <c r="AM1645" i="39" s="1"/>
  <c r="AC1645" i="39"/>
  <c r="AN1644" i="39"/>
  <c r="AO1644" i="39" s="1"/>
  <c r="AK1644" i="39"/>
  <c r="AL1644" i="39" s="1"/>
  <c r="AM1644" i="39" s="1"/>
  <c r="AC1644" i="39"/>
  <c r="AN1643" i="39"/>
  <c r="AO1643" i="39" s="1"/>
  <c r="AK1643" i="39"/>
  <c r="AL1643" i="39" s="1"/>
  <c r="AM1643" i="39" s="1"/>
  <c r="AC1643" i="39"/>
  <c r="AN1642" i="39"/>
  <c r="AO1642" i="39" s="1"/>
  <c r="AP1642" i="39" s="1"/>
  <c r="AK1642" i="39"/>
  <c r="AL1642" i="39" s="1"/>
  <c r="AM1642" i="39" s="1"/>
  <c r="AC1642" i="39"/>
  <c r="AN1641" i="39"/>
  <c r="AO1641" i="39" s="1"/>
  <c r="AK1641" i="39"/>
  <c r="AL1641" i="39" s="1"/>
  <c r="AM1641" i="39" s="1"/>
  <c r="AC1641" i="39"/>
  <c r="AN1640" i="39"/>
  <c r="AO1640" i="39" s="1"/>
  <c r="AK1640" i="39"/>
  <c r="AL1640" i="39" s="1"/>
  <c r="AM1640" i="39" s="1"/>
  <c r="AC1640" i="39"/>
  <c r="AN1639" i="39"/>
  <c r="AO1639" i="39" s="1"/>
  <c r="AK1639" i="39"/>
  <c r="AL1639" i="39" s="1"/>
  <c r="AM1639" i="39" s="1"/>
  <c r="AC1639" i="39"/>
  <c r="AN1638" i="39"/>
  <c r="AO1638" i="39" s="1"/>
  <c r="AP1638" i="39" s="1"/>
  <c r="AK1638" i="39"/>
  <c r="AL1638" i="39" s="1"/>
  <c r="AM1638" i="39" s="1"/>
  <c r="AC1638" i="39"/>
  <c r="AN1637" i="39"/>
  <c r="AO1637" i="39" s="1"/>
  <c r="AK1637" i="39"/>
  <c r="AL1637" i="39" s="1"/>
  <c r="AM1637" i="39" s="1"/>
  <c r="AC1637" i="39"/>
  <c r="AN1636" i="39"/>
  <c r="AO1636" i="39" s="1"/>
  <c r="AK1636" i="39"/>
  <c r="AL1636" i="39" s="1"/>
  <c r="AM1636" i="39" s="1"/>
  <c r="AC1636" i="39"/>
  <c r="AN1635" i="39"/>
  <c r="AO1635" i="39" s="1"/>
  <c r="AK1635" i="39"/>
  <c r="AL1635" i="39" s="1"/>
  <c r="AM1635" i="39" s="1"/>
  <c r="AC1635" i="39"/>
  <c r="AN1634" i="39"/>
  <c r="AO1634" i="39" s="1"/>
  <c r="AK1634" i="39"/>
  <c r="AL1634" i="39" s="1"/>
  <c r="AM1634" i="39" s="1"/>
  <c r="AC1634" i="39"/>
  <c r="AN1633" i="39"/>
  <c r="AO1633" i="39" s="1"/>
  <c r="AK1633" i="39"/>
  <c r="AL1633" i="39" s="1"/>
  <c r="AM1633" i="39" s="1"/>
  <c r="AC1633" i="39"/>
  <c r="AN1632" i="39"/>
  <c r="AO1632" i="39" s="1"/>
  <c r="AK1632" i="39"/>
  <c r="AL1632" i="39" s="1"/>
  <c r="AM1632" i="39" s="1"/>
  <c r="AC1632" i="39"/>
  <c r="AN1631" i="39"/>
  <c r="AO1631" i="39" s="1"/>
  <c r="AK1631" i="39"/>
  <c r="AL1631" i="39" s="1"/>
  <c r="AM1631" i="39" s="1"/>
  <c r="AC1631" i="39"/>
  <c r="AN1630" i="39"/>
  <c r="AO1630" i="39" s="1"/>
  <c r="AP1630" i="39" s="1"/>
  <c r="AK1630" i="39"/>
  <c r="AL1630" i="39" s="1"/>
  <c r="AM1630" i="39" s="1"/>
  <c r="AC1630" i="39"/>
  <c r="AN1629" i="39"/>
  <c r="AO1629" i="39" s="1"/>
  <c r="AP1629" i="39" s="1"/>
  <c r="AK1629" i="39"/>
  <c r="AL1629" i="39" s="1"/>
  <c r="AM1629" i="39" s="1"/>
  <c r="AC1629" i="39"/>
  <c r="AN1628" i="39"/>
  <c r="AO1628" i="39" s="1"/>
  <c r="AK1628" i="39"/>
  <c r="AL1628" i="39" s="1"/>
  <c r="AM1628" i="39" s="1"/>
  <c r="AC1628" i="39"/>
  <c r="AN1627" i="39"/>
  <c r="AO1627" i="39" s="1"/>
  <c r="AK1627" i="39"/>
  <c r="AL1627" i="39" s="1"/>
  <c r="AM1627" i="39" s="1"/>
  <c r="AC1627" i="39"/>
  <c r="AN1626" i="39"/>
  <c r="AO1626" i="39" s="1"/>
  <c r="AP1626" i="39" s="1"/>
  <c r="AK1626" i="39"/>
  <c r="AL1626" i="39" s="1"/>
  <c r="AM1626" i="39" s="1"/>
  <c r="AC1626" i="39"/>
  <c r="AN1625" i="39"/>
  <c r="AO1625" i="39" s="1"/>
  <c r="AK1625" i="39"/>
  <c r="AL1625" i="39" s="1"/>
  <c r="AM1625" i="39" s="1"/>
  <c r="AC1625" i="39"/>
  <c r="AN1624" i="39"/>
  <c r="AO1624" i="39" s="1"/>
  <c r="AK1624" i="39"/>
  <c r="AL1624" i="39" s="1"/>
  <c r="AM1624" i="39" s="1"/>
  <c r="AC1624" i="39"/>
  <c r="AN1623" i="39"/>
  <c r="AO1623" i="39" s="1"/>
  <c r="AK1623" i="39"/>
  <c r="AL1623" i="39" s="1"/>
  <c r="AM1623" i="39" s="1"/>
  <c r="AC1623" i="39"/>
  <c r="AN1622" i="39"/>
  <c r="AO1622" i="39" s="1"/>
  <c r="AK1622" i="39"/>
  <c r="AL1622" i="39" s="1"/>
  <c r="AM1622" i="39" s="1"/>
  <c r="AC1622" i="39"/>
  <c r="AN1621" i="39"/>
  <c r="AO1621" i="39" s="1"/>
  <c r="AK1621" i="39"/>
  <c r="AL1621" i="39" s="1"/>
  <c r="AM1621" i="39" s="1"/>
  <c r="AC1621" i="39"/>
  <c r="AN1620" i="39"/>
  <c r="AO1620" i="39" s="1"/>
  <c r="AK1620" i="39"/>
  <c r="AL1620" i="39" s="1"/>
  <c r="AM1620" i="39" s="1"/>
  <c r="AC1620" i="39"/>
  <c r="AN1619" i="39"/>
  <c r="AO1619" i="39" s="1"/>
  <c r="AK1619" i="39"/>
  <c r="AL1619" i="39" s="1"/>
  <c r="AM1619" i="39" s="1"/>
  <c r="AC1619" i="39"/>
  <c r="AN1618" i="39"/>
  <c r="AO1618" i="39" s="1"/>
  <c r="AP1618" i="39" s="1"/>
  <c r="AK1618" i="39"/>
  <c r="AL1618" i="39" s="1"/>
  <c r="AM1618" i="39" s="1"/>
  <c r="AC1618" i="39"/>
  <c r="AN1617" i="39"/>
  <c r="AO1617" i="39" s="1"/>
  <c r="AK1617" i="39"/>
  <c r="AL1617" i="39" s="1"/>
  <c r="AM1617" i="39" s="1"/>
  <c r="AC1617" i="39"/>
  <c r="AN1616" i="39"/>
  <c r="AO1616" i="39" s="1"/>
  <c r="AK1616" i="39"/>
  <c r="AL1616" i="39" s="1"/>
  <c r="AM1616" i="39" s="1"/>
  <c r="AC1616" i="39"/>
  <c r="AN1615" i="39"/>
  <c r="AO1615" i="39" s="1"/>
  <c r="AK1615" i="39"/>
  <c r="AL1615" i="39" s="1"/>
  <c r="AM1615" i="39" s="1"/>
  <c r="AC1615" i="39"/>
  <c r="AN1614" i="39"/>
  <c r="AO1614" i="39" s="1"/>
  <c r="AK1614" i="39"/>
  <c r="AL1614" i="39" s="1"/>
  <c r="AM1614" i="39" s="1"/>
  <c r="AC1614" i="39"/>
  <c r="AN1613" i="39"/>
  <c r="AO1613" i="39" s="1"/>
  <c r="AK1613" i="39"/>
  <c r="AL1613" i="39" s="1"/>
  <c r="AM1613" i="39" s="1"/>
  <c r="AC1613" i="39"/>
  <c r="AN1612" i="39"/>
  <c r="AO1612" i="39" s="1"/>
  <c r="AK1612" i="39"/>
  <c r="AL1612" i="39" s="1"/>
  <c r="AM1612" i="39" s="1"/>
  <c r="AC1612" i="39"/>
  <c r="AN1611" i="39"/>
  <c r="AO1611" i="39" s="1"/>
  <c r="AK1611" i="39"/>
  <c r="AL1611" i="39" s="1"/>
  <c r="AM1611" i="39" s="1"/>
  <c r="AC1611" i="39"/>
  <c r="AN1610" i="39"/>
  <c r="AO1610" i="39" s="1"/>
  <c r="AK1610" i="39"/>
  <c r="AL1610" i="39" s="1"/>
  <c r="AM1610" i="39" s="1"/>
  <c r="AC1610" i="39"/>
  <c r="AN1609" i="39"/>
  <c r="AO1609" i="39" s="1"/>
  <c r="AK1609" i="39"/>
  <c r="AL1609" i="39" s="1"/>
  <c r="AM1609" i="39" s="1"/>
  <c r="AC1609" i="39"/>
  <c r="AN1608" i="39"/>
  <c r="AO1608" i="39" s="1"/>
  <c r="AK1608" i="39"/>
  <c r="AL1608" i="39" s="1"/>
  <c r="AM1608" i="39" s="1"/>
  <c r="AC1608" i="39"/>
  <c r="AN1607" i="39"/>
  <c r="AO1607" i="39" s="1"/>
  <c r="AK1607" i="39"/>
  <c r="AL1607" i="39" s="1"/>
  <c r="AM1607" i="39" s="1"/>
  <c r="AC1607" i="39"/>
  <c r="AN1606" i="39"/>
  <c r="AO1606" i="39" s="1"/>
  <c r="AP1606" i="39" s="1"/>
  <c r="AK1606" i="39"/>
  <c r="AL1606" i="39" s="1"/>
  <c r="AM1606" i="39" s="1"/>
  <c r="AC1606" i="39"/>
  <c r="AN1605" i="39"/>
  <c r="AO1605" i="39" s="1"/>
  <c r="AP1605" i="39" s="1"/>
  <c r="AK1605" i="39"/>
  <c r="AL1605" i="39" s="1"/>
  <c r="AM1605" i="39" s="1"/>
  <c r="AC1605" i="39"/>
  <c r="AN1604" i="39"/>
  <c r="AO1604" i="39" s="1"/>
  <c r="AK1604" i="39"/>
  <c r="AL1604" i="39" s="1"/>
  <c r="AM1604" i="39" s="1"/>
  <c r="AC1604" i="39"/>
  <c r="AN1603" i="39"/>
  <c r="AO1603" i="39" s="1"/>
  <c r="AK1603" i="39"/>
  <c r="AL1603" i="39" s="1"/>
  <c r="AM1603" i="39" s="1"/>
  <c r="AC1603" i="39"/>
  <c r="AN1602" i="39"/>
  <c r="AO1602" i="39" s="1"/>
  <c r="AP1602" i="39" s="1"/>
  <c r="AK1602" i="39"/>
  <c r="AL1602" i="39" s="1"/>
  <c r="AM1602" i="39" s="1"/>
  <c r="AC1602" i="39"/>
  <c r="AN1601" i="39"/>
  <c r="AO1601" i="39" s="1"/>
  <c r="AK1601" i="39"/>
  <c r="AL1601" i="39" s="1"/>
  <c r="AM1601" i="39" s="1"/>
  <c r="AC1601" i="39"/>
  <c r="AN1600" i="39"/>
  <c r="AO1600" i="39" s="1"/>
  <c r="AK1600" i="39"/>
  <c r="AL1600" i="39" s="1"/>
  <c r="AM1600" i="39" s="1"/>
  <c r="AC1600" i="39"/>
  <c r="AN1599" i="39"/>
  <c r="AO1599" i="39" s="1"/>
  <c r="AK1599" i="39"/>
  <c r="AL1599" i="39" s="1"/>
  <c r="AM1599" i="39" s="1"/>
  <c r="AC1599" i="39"/>
  <c r="AN1598" i="39"/>
  <c r="AO1598" i="39" s="1"/>
  <c r="AK1598" i="39"/>
  <c r="AL1598" i="39" s="1"/>
  <c r="AM1598" i="39" s="1"/>
  <c r="AC1598" i="39"/>
  <c r="AN1597" i="39"/>
  <c r="AO1597" i="39" s="1"/>
  <c r="AK1597" i="39"/>
  <c r="AL1597" i="39" s="1"/>
  <c r="AM1597" i="39" s="1"/>
  <c r="AC1597" i="39"/>
  <c r="AN1596" i="39"/>
  <c r="AO1596" i="39" s="1"/>
  <c r="AL1596" i="39"/>
  <c r="AM1596" i="39" s="1"/>
  <c r="AK1596" i="39"/>
  <c r="AC1596" i="39"/>
  <c r="AN1595" i="39"/>
  <c r="AO1595" i="39" s="1"/>
  <c r="AK1595" i="39"/>
  <c r="AL1595" i="39" s="1"/>
  <c r="AM1595" i="39" s="1"/>
  <c r="AC1595" i="39"/>
  <c r="AN1594" i="39"/>
  <c r="AO1594" i="39" s="1"/>
  <c r="AP1594" i="39" s="1"/>
  <c r="AK1594" i="39"/>
  <c r="AL1594" i="39" s="1"/>
  <c r="AM1594" i="39" s="1"/>
  <c r="AC1594" i="39"/>
  <c r="AN1593" i="39"/>
  <c r="AO1593" i="39" s="1"/>
  <c r="AK1593" i="39"/>
  <c r="AL1593" i="39" s="1"/>
  <c r="AM1593" i="39" s="1"/>
  <c r="AC1593" i="39"/>
  <c r="AN1592" i="39"/>
  <c r="AO1592" i="39" s="1"/>
  <c r="AK1592" i="39"/>
  <c r="AL1592" i="39" s="1"/>
  <c r="AM1592" i="39" s="1"/>
  <c r="AC1592" i="39"/>
  <c r="AN1591" i="39"/>
  <c r="AO1591" i="39" s="1"/>
  <c r="AK1591" i="39"/>
  <c r="AL1591" i="39" s="1"/>
  <c r="AM1591" i="39" s="1"/>
  <c r="AC1591" i="39"/>
  <c r="AN1590" i="39"/>
  <c r="AO1590" i="39" s="1"/>
  <c r="AP1590" i="39" s="1"/>
  <c r="AK1590" i="39"/>
  <c r="AL1590" i="39" s="1"/>
  <c r="AM1590" i="39" s="1"/>
  <c r="AC1590" i="39"/>
  <c r="AN1589" i="39"/>
  <c r="AO1589" i="39" s="1"/>
  <c r="AK1589" i="39"/>
  <c r="AL1589" i="39" s="1"/>
  <c r="AM1589" i="39" s="1"/>
  <c r="AC1589" i="39"/>
  <c r="AN1588" i="39"/>
  <c r="AO1588" i="39" s="1"/>
  <c r="AK1588" i="39"/>
  <c r="AL1588" i="39" s="1"/>
  <c r="AM1588" i="39" s="1"/>
  <c r="AC1588" i="39"/>
  <c r="AN1587" i="39"/>
  <c r="AO1587" i="39" s="1"/>
  <c r="AK1587" i="39"/>
  <c r="AL1587" i="39" s="1"/>
  <c r="AM1587" i="39" s="1"/>
  <c r="AC1587" i="39"/>
  <c r="AN1586" i="39"/>
  <c r="AO1586" i="39" s="1"/>
  <c r="AK1586" i="39"/>
  <c r="AL1586" i="39" s="1"/>
  <c r="AM1586" i="39" s="1"/>
  <c r="AC1586" i="39"/>
  <c r="AN1585" i="39"/>
  <c r="AO1585" i="39" s="1"/>
  <c r="AK1585" i="39"/>
  <c r="AL1585" i="39" s="1"/>
  <c r="AM1585" i="39" s="1"/>
  <c r="AC1585" i="39"/>
  <c r="AN1584" i="39"/>
  <c r="AO1584" i="39" s="1"/>
  <c r="AK1584" i="39"/>
  <c r="AL1584" i="39" s="1"/>
  <c r="AM1584" i="39" s="1"/>
  <c r="AC1584" i="39"/>
  <c r="AN1583" i="39"/>
  <c r="AO1583" i="39" s="1"/>
  <c r="AK1583" i="39"/>
  <c r="AL1583" i="39" s="1"/>
  <c r="AM1583" i="39" s="1"/>
  <c r="AC1583" i="39"/>
  <c r="AN1582" i="39"/>
  <c r="AO1582" i="39" s="1"/>
  <c r="AP1582" i="39" s="1"/>
  <c r="AK1582" i="39"/>
  <c r="AL1582" i="39" s="1"/>
  <c r="AM1582" i="39" s="1"/>
  <c r="AC1582" i="39"/>
  <c r="AN1581" i="39"/>
  <c r="AO1581" i="39" s="1"/>
  <c r="AP1581" i="39" s="1"/>
  <c r="AK1581" i="39"/>
  <c r="AL1581" i="39" s="1"/>
  <c r="AM1581" i="39" s="1"/>
  <c r="AC1581" i="39"/>
  <c r="AN1580" i="39"/>
  <c r="AO1580" i="39" s="1"/>
  <c r="AK1580" i="39"/>
  <c r="AL1580" i="39" s="1"/>
  <c r="AM1580" i="39" s="1"/>
  <c r="AC1580" i="39"/>
  <c r="AN1579" i="39"/>
  <c r="AO1579" i="39" s="1"/>
  <c r="AK1579" i="39"/>
  <c r="AL1579" i="39" s="1"/>
  <c r="AM1579" i="39" s="1"/>
  <c r="AC1579" i="39"/>
  <c r="AN1578" i="39"/>
  <c r="AO1578" i="39" s="1"/>
  <c r="AP1578" i="39" s="1"/>
  <c r="AK1578" i="39"/>
  <c r="AL1578" i="39" s="1"/>
  <c r="AM1578" i="39" s="1"/>
  <c r="AC1578" i="39"/>
  <c r="AN1577" i="39"/>
  <c r="AO1577" i="39" s="1"/>
  <c r="AK1577" i="39"/>
  <c r="AL1577" i="39" s="1"/>
  <c r="AM1577" i="39" s="1"/>
  <c r="AC1577" i="39"/>
  <c r="AN1576" i="39"/>
  <c r="AO1576" i="39" s="1"/>
  <c r="AK1576" i="39"/>
  <c r="AL1576" i="39" s="1"/>
  <c r="AM1576" i="39" s="1"/>
  <c r="AC1576" i="39"/>
  <c r="AN1575" i="39"/>
  <c r="AO1575" i="39" s="1"/>
  <c r="AK1575" i="39"/>
  <c r="AL1575" i="39" s="1"/>
  <c r="AM1575" i="39" s="1"/>
  <c r="AC1575" i="39"/>
  <c r="AN1574" i="39"/>
  <c r="AO1574" i="39" s="1"/>
  <c r="AK1574" i="39"/>
  <c r="AL1574" i="39" s="1"/>
  <c r="AM1574" i="39" s="1"/>
  <c r="AC1574" i="39"/>
  <c r="AN1573" i="39"/>
  <c r="AO1573" i="39" s="1"/>
  <c r="AK1573" i="39"/>
  <c r="AL1573" i="39" s="1"/>
  <c r="AM1573" i="39" s="1"/>
  <c r="AC1573" i="39"/>
  <c r="AN1572" i="39"/>
  <c r="AO1572" i="39" s="1"/>
  <c r="AL1572" i="39"/>
  <c r="AM1572" i="39" s="1"/>
  <c r="AK1572" i="39"/>
  <c r="AC1572" i="39"/>
  <c r="AN1571" i="39"/>
  <c r="AO1571" i="39" s="1"/>
  <c r="AK1571" i="39"/>
  <c r="AL1571" i="39" s="1"/>
  <c r="AM1571" i="39" s="1"/>
  <c r="AC1571" i="39"/>
  <c r="AN1570" i="39"/>
  <c r="AO1570" i="39" s="1"/>
  <c r="AP1570" i="39" s="1"/>
  <c r="AK1570" i="39"/>
  <c r="AL1570" i="39" s="1"/>
  <c r="AM1570" i="39" s="1"/>
  <c r="AC1570" i="39"/>
  <c r="AN1569" i="39"/>
  <c r="AO1569" i="39" s="1"/>
  <c r="AK1569" i="39"/>
  <c r="AL1569" i="39" s="1"/>
  <c r="AM1569" i="39" s="1"/>
  <c r="AC1569" i="39"/>
  <c r="AN1568" i="39"/>
  <c r="AO1568" i="39" s="1"/>
  <c r="AK1568" i="39"/>
  <c r="AL1568" i="39" s="1"/>
  <c r="AM1568" i="39" s="1"/>
  <c r="AC1568" i="39"/>
  <c r="AN1567" i="39"/>
  <c r="AO1567" i="39" s="1"/>
  <c r="AK1567" i="39"/>
  <c r="AL1567" i="39" s="1"/>
  <c r="AM1567" i="39" s="1"/>
  <c r="AC1567" i="39"/>
  <c r="AN1566" i="39"/>
  <c r="AO1566" i="39" s="1"/>
  <c r="AP1566" i="39" s="1"/>
  <c r="AK1566" i="39"/>
  <c r="AL1566" i="39" s="1"/>
  <c r="AM1566" i="39" s="1"/>
  <c r="AC1566" i="39"/>
  <c r="AN1565" i="39"/>
  <c r="AO1565" i="39" s="1"/>
  <c r="AK1565" i="39"/>
  <c r="AL1565" i="39" s="1"/>
  <c r="AM1565" i="39" s="1"/>
  <c r="AC1565" i="39"/>
  <c r="AN1564" i="39"/>
  <c r="AO1564" i="39" s="1"/>
  <c r="AK1564" i="39"/>
  <c r="AL1564" i="39" s="1"/>
  <c r="AM1564" i="39" s="1"/>
  <c r="AC1564" i="39"/>
  <c r="AN1563" i="39"/>
  <c r="AO1563" i="39" s="1"/>
  <c r="AK1563" i="39"/>
  <c r="AL1563" i="39" s="1"/>
  <c r="AM1563" i="39" s="1"/>
  <c r="AC1563" i="39"/>
  <c r="AN1562" i="39"/>
  <c r="AO1562" i="39" s="1"/>
  <c r="AK1562" i="39"/>
  <c r="AL1562" i="39" s="1"/>
  <c r="AM1562" i="39" s="1"/>
  <c r="AC1562" i="39"/>
  <c r="AN1561" i="39"/>
  <c r="AO1561" i="39" s="1"/>
  <c r="AK1561" i="39"/>
  <c r="AL1561" i="39" s="1"/>
  <c r="AM1561" i="39" s="1"/>
  <c r="AC1561" i="39"/>
  <c r="AN1560" i="39"/>
  <c r="AO1560" i="39" s="1"/>
  <c r="AK1560" i="39"/>
  <c r="AL1560" i="39" s="1"/>
  <c r="AM1560" i="39" s="1"/>
  <c r="AC1560" i="39"/>
  <c r="AN1559" i="39"/>
  <c r="AO1559" i="39" s="1"/>
  <c r="AK1559" i="39"/>
  <c r="AL1559" i="39" s="1"/>
  <c r="AM1559" i="39" s="1"/>
  <c r="AC1559" i="39"/>
  <c r="AN1558" i="39"/>
  <c r="AO1558" i="39" s="1"/>
  <c r="AP1558" i="39" s="1"/>
  <c r="AK1558" i="39"/>
  <c r="AL1558" i="39" s="1"/>
  <c r="AM1558" i="39" s="1"/>
  <c r="AC1558" i="39"/>
  <c r="AN1557" i="39"/>
  <c r="AO1557" i="39" s="1"/>
  <c r="AP1557" i="39" s="1"/>
  <c r="AK1557" i="39"/>
  <c r="AL1557" i="39" s="1"/>
  <c r="AM1557" i="39" s="1"/>
  <c r="AC1557" i="39"/>
  <c r="AN1556" i="39"/>
  <c r="AO1556" i="39" s="1"/>
  <c r="AK1556" i="39"/>
  <c r="AL1556" i="39" s="1"/>
  <c r="AM1556" i="39" s="1"/>
  <c r="AC1556" i="39"/>
  <c r="AN1555" i="39"/>
  <c r="AO1555" i="39" s="1"/>
  <c r="AK1555" i="39"/>
  <c r="AL1555" i="39" s="1"/>
  <c r="AM1555" i="39" s="1"/>
  <c r="AC1555" i="39"/>
  <c r="AN1554" i="39"/>
  <c r="AO1554" i="39" s="1"/>
  <c r="AP1554" i="39" s="1"/>
  <c r="AK1554" i="39"/>
  <c r="AL1554" i="39" s="1"/>
  <c r="AM1554" i="39" s="1"/>
  <c r="AC1554" i="39"/>
  <c r="AN1553" i="39"/>
  <c r="AO1553" i="39" s="1"/>
  <c r="AK1553" i="39"/>
  <c r="AL1553" i="39" s="1"/>
  <c r="AM1553" i="39" s="1"/>
  <c r="AC1553" i="39"/>
  <c r="AN1552" i="39"/>
  <c r="AO1552" i="39" s="1"/>
  <c r="AK1552" i="39"/>
  <c r="AL1552" i="39" s="1"/>
  <c r="AM1552" i="39" s="1"/>
  <c r="AC1552" i="39"/>
  <c r="AN1551" i="39"/>
  <c r="AO1551" i="39" s="1"/>
  <c r="AK1551" i="39"/>
  <c r="AL1551" i="39" s="1"/>
  <c r="AM1551" i="39" s="1"/>
  <c r="AC1551" i="39"/>
  <c r="AN1550" i="39"/>
  <c r="AO1550" i="39" s="1"/>
  <c r="AK1550" i="39"/>
  <c r="AL1550" i="39" s="1"/>
  <c r="AM1550" i="39" s="1"/>
  <c r="AC1550" i="39"/>
  <c r="AN1549" i="39"/>
  <c r="AO1549" i="39" s="1"/>
  <c r="AK1549" i="39"/>
  <c r="AL1549" i="39" s="1"/>
  <c r="AM1549" i="39" s="1"/>
  <c r="AC1549" i="39"/>
  <c r="AN1548" i="39"/>
  <c r="AO1548" i="39" s="1"/>
  <c r="AK1548" i="39"/>
  <c r="AL1548" i="39" s="1"/>
  <c r="AM1548" i="39" s="1"/>
  <c r="AC1548" i="39"/>
  <c r="AN1547" i="39"/>
  <c r="AO1547" i="39" s="1"/>
  <c r="AK1547" i="39"/>
  <c r="AL1547" i="39" s="1"/>
  <c r="AM1547" i="39" s="1"/>
  <c r="AC1547" i="39"/>
  <c r="AN1546" i="39"/>
  <c r="AO1546" i="39" s="1"/>
  <c r="AP1546" i="39" s="1"/>
  <c r="AK1546" i="39"/>
  <c r="AL1546" i="39" s="1"/>
  <c r="AM1546" i="39" s="1"/>
  <c r="AC1546" i="39"/>
  <c r="AN1545" i="39"/>
  <c r="AO1545" i="39" s="1"/>
  <c r="AK1545" i="39"/>
  <c r="AL1545" i="39" s="1"/>
  <c r="AM1545" i="39" s="1"/>
  <c r="AC1545" i="39"/>
  <c r="AN1544" i="39"/>
  <c r="AO1544" i="39" s="1"/>
  <c r="AK1544" i="39"/>
  <c r="AL1544" i="39" s="1"/>
  <c r="AM1544" i="39" s="1"/>
  <c r="AC1544" i="39"/>
  <c r="AN1543" i="39"/>
  <c r="AO1543" i="39" s="1"/>
  <c r="AP1543" i="39" s="1"/>
  <c r="AK1543" i="39"/>
  <c r="AL1543" i="39" s="1"/>
  <c r="AM1543" i="39" s="1"/>
  <c r="AC1543" i="39"/>
  <c r="AN1542" i="39"/>
  <c r="AO1542" i="39" s="1"/>
  <c r="AP1542" i="39" s="1"/>
  <c r="AK1542" i="39"/>
  <c r="AL1542" i="39" s="1"/>
  <c r="AM1542" i="39" s="1"/>
  <c r="AC1542" i="39"/>
  <c r="AN1541" i="39"/>
  <c r="AO1541" i="39" s="1"/>
  <c r="AK1541" i="39"/>
  <c r="AL1541" i="39" s="1"/>
  <c r="AM1541" i="39" s="1"/>
  <c r="AC1541" i="39"/>
  <c r="AN1540" i="39"/>
  <c r="AO1540" i="39" s="1"/>
  <c r="AK1540" i="39"/>
  <c r="AL1540" i="39" s="1"/>
  <c r="AM1540" i="39" s="1"/>
  <c r="AC1540" i="39"/>
  <c r="AN1539" i="39"/>
  <c r="AO1539" i="39" s="1"/>
  <c r="AP1539" i="39" s="1"/>
  <c r="AK1539" i="39"/>
  <c r="AL1539" i="39" s="1"/>
  <c r="AM1539" i="39" s="1"/>
  <c r="AC1539" i="39"/>
  <c r="AN1538" i="39"/>
  <c r="AO1538" i="39" s="1"/>
  <c r="AP1538" i="39" s="1"/>
  <c r="AK1538" i="39"/>
  <c r="AL1538" i="39" s="1"/>
  <c r="AM1538" i="39" s="1"/>
  <c r="AC1538" i="39"/>
  <c r="AN1537" i="39"/>
  <c r="AO1537" i="39" s="1"/>
  <c r="AK1537" i="39"/>
  <c r="AL1537" i="39" s="1"/>
  <c r="AM1537" i="39" s="1"/>
  <c r="AC1537" i="39"/>
  <c r="AN1536" i="39"/>
  <c r="AO1536" i="39" s="1"/>
  <c r="AP1536" i="39" s="1"/>
  <c r="AK1536" i="39"/>
  <c r="AL1536" i="39" s="1"/>
  <c r="AM1536" i="39" s="1"/>
  <c r="AC1536" i="39"/>
  <c r="AN1535" i="39"/>
  <c r="AO1535" i="39" s="1"/>
  <c r="AP1535" i="39" s="1"/>
  <c r="AK1535" i="39"/>
  <c r="AL1535" i="39" s="1"/>
  <c r="AM1535" i="39" s="1"/>
  <c r="AC1535" i="39"/>
  <c r="AN1534" i="39"/>
  <c r="AO1534" i="39" s="1"/>
  <c r="AP1534" i="39" s="1"/>
  <c r="AK1534" i="39"/>
  <c r="AL1534" i="39" s="1"/>
  <c r="AM1534" i="39" s="1"/>
  <c r="AC1534" i="39"/>
  <c r="AN1533" i="39"/>
  <c r="AO1533" i="39" s="1"/>
  <c r="AK1533" i="39"/>
  <c r="AL1533" i="39" s="1"/>
  <c r="AM1533" i="39" s="1"/>
  <c r="AC1533" i="39"/>
  <c r="AN1532" i="39"/>
  <c r="AO1532" i="39" s="1"/>
  <c r="AK1532" i="39"/>
  <c r="AL1532" i="39" s="1"/>
  <c r="AM1532" i="39" s="1"/>
  <c r="AC1532" i="39"/>
  <c r="AN1531" i="39"/>
  <c r="AO1531" i="39" s="1"/>
  <c r="AP1531" i="39" s="1"/>
  <c r="AK1531" i="39"/>
  <c r="AL1531" i="39" s="1"/>
  <c r="AM1531" i="39" s="1"/>
  <c r="AC1531" i="39"/>
  <c r="AN1530" i="39"/>
  <c r="AO1530" i="39" s="1"/>
  <c r="AP1530" i="39" s="1"/>
  <c r="AK1530" i="39"/>
  <c r="AL1530" i="39" s="1"/>
  <c r="AM1530" i="39" s="1"/>
  <c r="AC1530" i="39"/>
  <c r="AN1529" i="39"/>
  <c r="AO1529" i="39" s="1"/>
  <c r="AP1529" i="39" s="1"/>
  <c r="AK1529" i="39"/>
  <c r="AL1529" i="39" s="1"/>
  <c r="AM1529" i="39" s="1"/>
  <c r="AC1529" i="39"/>
  <c r="AN1528" i="39"/>
  <c r="AO1528" i="39" s="1"/>
  <c r="AK1528" i="39"/>
  <c r="AL1528" i="39" s="1"/>
  <c r="AM1528" i="39" s="1"/>
  <c r="AC1528" i="39"/>
  <c r="AN1527" i="39"/>
  <c r="AO1527" i="39" s="1"/>
  <c r="AK1527" i="39"/>
  <c r="AL1527" i="39" s="1"/>
  <c r="AM1527" i="39" s="1"/>
  <c r="AC1527" i="39"/>
  <c r="AN1526" i="39"/>
  <c r="AO1526" i="39" s="1"/>
  <c r="AK1526" i="39"/>
  <c r="AL1526" i="39" s="1"/>
  <c r="AM1526" i="39" s="1"/>
  <c r="AC1526" i="39"/>
  <c r="AN1525" i="39"/>
  <c r="AO1525" i="39" s="1"/>
  <c r="AK1525" i="39"/>
  <c r="AL1525" i="39" s="1"/>
  <c r="AM1525" i="39" s="1"/>
  <c r="AC1525" i="39"/>
  <c r="AN1524" i="39"/>
  <c r="AO1524" i="39" s="1"/>
  <c r="AP1524" i="39" s="1"/>
  <c r="AK1524" i="39"/>
  <c r="AL1524" i="39" s="1"/>
  <c r="AM1524" i="39" s="1"/>
  <c r="AC1524" i="39"/>
  <c r="AN1523" i="39"/>
  <c r="AO1523" i="39" s="1"/>
  <c r="AK1523" i="39"/>
  <c r="AL1523" i="39" s="1"/>
  <c r="AM1523" i="39" s="1"/>
  <c r="AC1523" i="39"/>
  <c r="AN1522" i="39"/>
  <c r="AO1522" i="39" s="1"/>
  <c r="AK1522" i="39"/>
  <c r="AL1522" i="39" s="1"/>
  <c r="AM1522" i="39" s="1"/>
  <c r="AC1522" i="39"/>
  <c r="AN1521" i="39"/>
  <c r="AO1521" i="39" s="1"/>
  <c r="AK1521" i="39"/>
  <c r="AL1521" i="39" s="1"/>
  <c r="AM1521" i="39" s="1"/>
  <c r="AC1521" i="39"/>
  <c r="AN1520" i="39"/>
  <c r="AO1520" i="39" s="1"/>
  <c r="AK1520" i="39"/>
  <c r="AL1520" i="39" s="1"/>
  <c r="AM1520" i="39" s="1"/>
  <c r="AC1520" i="39"/>
  <c r="AN1519" i="39"/>
  <c r="AO1519" i="39" s="1"/>
  <c r="AP1519" i="39" s="1"/>
  <c r="AK1519" i="39"/>
  <c r="AL1519" i="39" s="1"/>
  <c r="AM1519" i="39" s="1"/>
  <c r="AC1519" i="39"/>
  <c r="AN1518" i="39"/>
  <c r="AO1518" i="39" s="1"/>
  <c r="AP1518" i="39" s="1"/>
  <c r="AQ1518" i="39" s="1"/>
  <c r="AK1518" i="39"/>
  <c r="AL1518" i="39" s="1"/>
  <c r="AM1518" i="39" s="1"/>
  <c r="AC1518" i="39"/>
  <c r="AN1517" i="39"/>
  <c r="AO1517" i="39" s="1"/>
  <c r="AP1517" i="39" s="1"/>
  <c r="AK1517" i="39"/>
  <c r="AL1517" i="39" s="1"/>
  <c r="AM1517" i="39" s="1"/>
  <c r="AC1517" i="39"/>
  <c r="AN1516" i="39"/>
  <c r="AO1516" i="39" s="1"/>
  <c r="AP1516" i="39" s="1"/>
  <c r="AK1516" i="39"/>
  <c r="AL1516" i="39" s="1"/>
  <c r="AM1516" i="39" s="1"/>
  <c r="AC1516" i="39"/>
  <c r="AN1515" i="39"/>
  <c r="AO1515" i="39" s="1"/>
  <c r="AP1515" i="39" s="1"/>
  <c r="AQ1515" i="39" s="1"/>
  <c r="AK1515" i="39"/>
  <c r="AL1515" i="39" s="1"/>
  <c r="AM1515" i="39" s="1"/>
  <c r="AC1515" i="39"/>
  <c r="AN1514" i="39"/>
  <c r="AO1514" i="39" s="1"/>
  <c r="AP1514" i="39" s="1"/>
  <c r="AK1514" i="39"/>
  <c r="AL1514" i="39" s="1"/>
  <c r="AM1514" i="39" s="1"/>
  <c r="AC1514" i="39"/>
  <c r="AN1513" i="39"/>
  <c r="AO1513" i="39" s="1"/>
  <c r="AK1513" i="39"/>
  <c r="AL1513" i="39" s="1"/>
  <c r="AM1513" i="39" s="1"/>
  <c r="AC1513" i="39"/>
  <c r="AN1512" i="39"/>
  <c r="AO1512" i="39" s="1"/>
  <c r="AP1512" i="39" s="1"/>
  <c r="AQ1512" i="39" s="1"/>
  <c r="AK1512" i="39"/>
  <c r="AL1512" i="39" s="1"/>
  <c r="AM1512" i="39" s="1"/>
  <c r="AC1512" i="39"/>
  <c r="AN1511" i="39"/>
  <c r="AO1511" i="39" s="1"/>
  <c r="AP1511" i="39" s="1"/>
  <c r="AK1511" i="39"/>
  <c r="AL1511" i="39" s="1"/>
  <c r="AM1511" i="39" s="1"/>
  <c r="AC1511" i="39"/>
  <c r="AN1510" i="39"/>
  <c r="AO1510" i="39" s="1"/>
  <c r="AK1510" i="39"/>
  <c r="AL1510" i="39" s="1"/>
  <c r="AM1510" i="39" s="1"/>
  <c r="AC1510" i="39"/>
  <c r="AN1509" i="39"/>
  <c r="AO1509" i="39" s="1"/>
  <c r="AP1509" i="39" s="1"/>
  <c r="AK1509" i="39"/>
  <c r="AL1509" i="39" s="1"/>
  <c r="AM1509" i="39" s="1"/>
  <c r="AC1509" i="39"/>
  <c r="AN1508" i="39"/>
  <c r="AO1508" i="39" s="1"/>
  <c r="AP1508" i="39" s="1"/>
  <c r="AK1508" i="39"/>
  <c r="AL1508" i="39" s="1"/>
  <c r="AM1508" i="39" s="1"/>
  <c r="AC1508" i="39"/>
  <c r="AN1507" i="39"/>
  <c r="AO1507" i="39" s="1"/>
  <c r="AK1507" i="39"/>
  <c r="AL1507" i="39" s="1"/>
  <c r="AM1507" i="39" s="1"/>
  <c r="AC1507" i="39"/>
  <c r="AN1506" i="39"/>
  <c r="AO1506" i="39" s="1"/>
  <c r="AK1506" i="39"/>
  <c r="AL1506" i="39" s="1"/>
  <c r="AM1506" i="39" s="1"/>
  <c r="AC1506" i="39"/>
  <c r="AN1505" i="39"/>
  <c r="AO1505" i="39" s="1"/>
  <c r="AP1505" i="39" s="1"/>
  <c r="AL1505" i="39"/>
  <c r="AM1505" i="39" s="1"/>
  <c r="AK1505" i="39"/>
  <c r="AC1505" i="39"/>
  <c r="AN1504" i="39"/>
  <c r="AO1504" i="39" s="1"/>
  <c r="AK1504" i="39"/>
  <c r="AL1504" i="39" s="1"/>
  <c r="AM1504" i="39" s="1"/>
  <c r="AC1504" i="39"/>
  <c r="AN1503" i="39"/>
  <c r="AO1503" i="39" s="1"/>
  <c r="AK1503" i="39"/>
  <c r="AL1503" i="39" s="1"/>
  <c r="AM1503" i="39" s="1"/>
  <c r="AC1503" i="39"/>
  <c r="AN1502" i="39"/>
  <c r="AO1502" i="39" s="1"/>
  <c r="AK1502" i="39"/>
  <c r="AL1502" i="39" s="1"/>
  <c r="AM1502" i="39" s="1"/>
  <c r="AC1502" i="39"/>
  <c r="AN1501" i="39"/>
  <c r="AO1501" i="39" s="1"/>
  <c r="AK1501" i="39"/>
  <c r="AL1501" i="39" s="1"/>
  <c r="AM1501" i="39" s="1"/>
  <c r="AC1501" i="39"/>
  <c r="AN1500" i="39"/>
  <c r="AO1500" i="39" s="1"/>
  <c r="AK1500" i="39"/>
  <c r="AL1500" i="39" s="1"/>
  <c r="AM1500" i="39" s="1"/>
  <c r="AC1500" i="39"/>
  <c r="AN1499" i="39"/>
  <c r="AO1499" i="39" s="1"/>
  <c r="AP1499" i="39" s="1"/>
  <c r="AQ1499" i="39" s="1"/>
  <c r="AK1499" i="39"/>
  <c r="AL1499" i="39" s="1"/>
  <c r="AM1499" i="39" s="1"/>
  <c r="AC1499" i="39"/>
  <c r="AN1498" i="39"/>
  <c r="AO1498" i="39" s="1"/>
  <c r="AP1498" i="39" s="1"/>
  <c r="AK1498" i="39"/>
  <c r="AL1498" i="39" s="1"/>
  <c r="AM1498" i="39" s="1"/>
  <c r="AC1498" i="39"/>
  <c r="AN1497" i="39"/>
  <c r="AO1497" i="39" s="1"/>
  <c r="AP1497" i="39" s="1"/>
  <c r="AQ1497" i="39" s="1"/>
  <c r="AK1497" i="39"/>
  <c r="AL1497" i="39" s="1"/>
  <c r="AM1497" i="39" s="1"/>
  <c r="AC1497" i="39"/>
  <c r="AN1496" i="39"/>
  <c r="AO1496" i="39" s="1"/>
  <c r="AK1496" i="39"/>
  <c r="AL1496" i="39" s="1"/>
  <c r="AM1496" i="39" s="1"/>
  <c r="AC1496" i="39"/>
  <c r="AN1495" i="39"/>
  <c r="AO1495" i="39" s="1"/>
  <c r="AP1495" i="39" s="1"/>
  <c r="AK1495" i="39"/>
  <c r="AL1495" i="39" s="1"/>
  <c r="AM1495" i="39" s="1"/>
  <c r="AC1495" i="39"/>
  <c r="AN1494" i="39"/>
  <c r="AO1494" i="39" s="1"/>
  <c r="AP1494" i="39" s="1"/>
  <c r="AK1494" i="39"/>
  <c r="AL1494" i="39" s="1"/>
  <c r="AM1494" i="39" s="1"/>
  <c r="AC1494" i="39"/>
  <c r="AN1493" i="39"/>
  <c r="AO1493" i="39" s="1"/>
  <c r="AP1493" i="39" s="1"/>
  <c r="AK1493" i="39"/>
  <c r="AL1493" i="39" s="1"/>
  <c r="AM1493" i="39" s="1"/>
  <c r="AC1493" i="39"/>
  <c r="AN1492" i="39"/>
  <c r="AO1492" i="39" s="1"/>
  <c r="AK1492" i="39"/>
  <c r="AL1492" i="39" s="1"/>
  <c r="AM1492" i="39" s="1"/>
  <c r="AC1492" i="39"/>
  <c r="AN1491" i="39"/>
  <c r="AO1491" i="39" s="1"/>
  <c r="AK1491" i="39"/>
  <c r="AL1491" i="39" s="1"/>
  <c r="AM1491" i="39" s="1"/>
  <c r="AC1491" i="39"/>
  <c r="AN1490" i="39"/>
  <c r="AO1490" i="39" s="1"/>
  <c r="AK1490" i="39"/>
  <c r="AL1490" i="39" s="1"/>
  <c r="AM1490" i="39" s="1"/>
  <c r="AC1490" i="39"/>
  <c r="AN1489" i="39"/>
  <c r="AO1489" i="39" s="1"/>
  <c r="AK1489" i="39"/>
  <c r="AL1489" i="39" s="1"/>
  <c r="AM1489" i="39" s="1"/>
  <c r="AC1489" i="39"/>
  <c r="AN1488" i="39"/>
  <c r="AO1488" i="39" s="1"/>
  <c r="AK1488" i="39"/>
  <c r="AL1488" i="39" s="1"/>
  <c r="AM1488" i="39" s="1"/>
  <c r="AC1488" i="39"/>
  <c r="AN1487" i="39"/>
  <c r="AO1487" i="39" s="1"/>
  <c r="AK1487" i="39"/>
  <c r="AL1487" i="39" s="1"/>
  <c r="AM1487" i="39" s="1"/>
  <c r="AC1487" i="39"/>
  <c r="AN1486" i="39"/>
  <c r="AO1486" i="39" s="1"/>
  <c r="AK1486" i="39"/>
  <c r="AL1486" i="39" s="1"/>
  <c r="AM1486" i="39" s="1"/>
  <c r="AC1486" i="39"/>
  <c r="AN1485" i="39"/>
  <c r="AO1485" i="39" s="1"/>
  <c r="AK1485" i="39"/>
  <c r="AL1485" i="39" s="1"/>
  <c r="AM1485" i="39" s="1"/>
  <c r="AC1485" i="39"/>
  <c r="AN1484" i="39"/>
  <c r="AO1484" i="39" s="1"/>
  <c r="AP1484" i="39" s="1"/>
  <c r="AK1484" i="39"/>
  <c r="AL1484" i="39" s="1"/>
  <c r="AM1484" i="39" s="1"/>
  <c r="AC1484" i="39"/>
  <c r="AN1483" i="39"/>
  <c r="AO1483" i="39" s="1"/>
  <c r="AP1483" i="39" s="1"/>
  <c r="AK1483" i="39"/>
  <c r="AL1483" i="39" s="1"/>
  <c r="AM1483" i="39" s="1"/>
  <c r="AC1483" i="39"/>
  <c r="AN1482" i="39"/>
  <c r="AO1482" i="39" s="1"/>
  <c r="AK1482" i="39"/>
  <c r="AL1482" i="39" s="1"/>
  <c r="AM1482" i="39" s="1"/>
  <c r="AC1482" i="39"/>
  <c r="AN1481" i="39"/>
  <c r="AO1481" i="39" s="1"/>
  <c r="AP1481" i="39" s="1"/>
  <c r="AK1481" i="39"/>
  <c r="AL1481" i="39" s="1"/>
  <c r="AM1481" i="39" s="1"/>
  <c r="AC1481" i="39"/>
  <c r="AN1480" i="39"/>
  <c r="AO1480" i="39" s="1"/>
  <c r="AP1480" i="39" s="1"/>
  <c r="AK1480" i="39"/>
  <c r="AL1480" i="39" s="1"/>
  <c r="AM1480" i="39" s="1"/>
  <c r="AC1480" i="39"/>
  <c r="AN1479" i="39"/>
  <c r="AO1479" i="39" s="1"/>
  <c r="AP1479" i="39" s="1"/>
  <c r="AQ1479" i="39" s="1"/>
  <c r="AK1479" i="39"/>
  <c r="AL1479" i="39" s="1"/>
  <c r="AM1479" i="39" s="1"/>
  <c r="AC1479" i="39"/>
  <c r="AN1478" i="39"/>
  <c r="AO1478" i="39" s="1"/>
  <c r="AP1478" i="39" s="1"/>
  <c r="AK1478" i="39"/>
  <c r="AL1478" i="39" s="1"/>
  <c r="AM1478" i="39" s="1"/>
  <c r="AC1478" i="39"/>
  <c r="AN1477" i="39"/>
  <c r="AO1477" i="39" s="1"/>
  <c r="AK1477" i="39"/>
  <c r="AL1477" i="39" s="1"/>
  <c r="AM1477" i="39" s="1"/>
  <c r="AC1477" i="39"/>
  <c r="AN1476" i="39"/>
  <c r="AO1476" i="39" s="1"/>
  <c r="AP1476" i="39" s="1"/>
  <c r="AQ1476" i="39" s="1"/>
  <c r="AK1476" i="39"/>
  <c r="AL1476" i="39" s="1"/>
  <c r="AM1476" i="39" s="1"/>
  <c r="AC1476" i="39"/>
  <c r="AN1475" i="39"/>
  <c r="AO1475" i="39" s="1"/>
  <c r="AP1475" i="39" s="1"/>
  <c r="AQ1475" i="39" s="1"/>
  <c r="AK1475" i="39"/>
  <c r="AL1475" i="39" s="1"/>
  <c r="AM1475" i="39" s="1"/>
  <c r="AC1475" i="39"/>
  <c r="AN1474" i="39"/>
  <c r="AO1474" i="39" s="1"/>
  <c r="AK1474" i="39"/>
  <c r="AL1474" i="39" s="1"/>
  <c r="AM1474" i="39" s="1"/>
  <c r="AC1474" i="39"/>
  <c r="AN1473" i="39"/>
  <c r="AO1473" i="39" s="1"/>
  <c r="AP1473" i="39" s="1"/>
  <c r="AK1473" i="39"/>
  <c r="AL1473" i="39" s="1"/>
  <c r="AM1473" i="39" s="1"/>
  <c r="AC1473" i="39"/>
  <c r="AN1472" i="39"/>
  <c r="AO1472" i="39" s="1"/>
  <c r="AP1472" i="39" s="1"/>
  <c r="AK1472" i="39"/>
  <c r="AL1472" i="39" s="1"/>
  <c r="AM1472" i="39" s="1"/>
  <c r="AC1472" i="39"/>
  <c r="AN1471" i="39"/>
  <c r="AO1471" i="39" s="1"/>
  <c r="AK1471" i="39"/>
  <c r="AL1471" i="39" s="1"/>
  <c r="AM1471" i="39" s="1"/>
  <c r="AC1471" i="39"/>
  <c r="AN1470" i="39"/>
  <c r="AO1470" i="39" s="1"/>
  <c r="AP1470" i="39" s="1"/>
  <c r="AK1470" i="39"/>
  <c r="AL1470" i="39" s="1"/>
  <c r="AM1470" i="39" s="1"/>
  <c r="AC1470" i="39"/>
  <c r="AN1469" i="39"/>
  <c r="AO1469" i="39" s="1"/>
  <c r="AK1469" i="39"/>
  <c r="AL1469" i="39" s="1"/>
  <c r="AM1469" i="39" s="1"/>
  <c r="AC1469" i="39"/>
  <c r="AN1468" i="39"/>
  <c r="AO1468" i="39" s="1"/>
  <c r="AK1468" i="39"/>
  <c r="AL1468" i="39" s="1"/>
  <c r="AM1468" i="39" s="1"/>
  <c r="AC1468" i="39"/>
  <c r="AN1467" i="39"/>
  <c r="AO1467" i="39" s="1"/>
  <c r="AK1467" i="39"/>
  <c r="AL1467" i="39" s="1"/>
  <c r="AM1467" i="39" s="1"/>
  <c r="AC1467" i="39"/>
  <c r="AN1466" i="39"/>
  <c r="AO1466" i="39" s="1"/>
  <c r="AP1466" i="39" s="1"/>
  <c r="AQ1466" i="39" s="1"/>
  <c r="AK1466" i="39"/>
  <c r="AL1466" i="39" s="1"/>
  <c r="AM1466" i="39" s="1"/>
  <c r="AC1466" i="39"/>
  <c r="AN1465" i="39"/>
  <c r="AO1465" i="39" s="1"/>
  <c r="AK1465" i="39"/>
  <c r="AL1465" i="39" s="1"/>
  <c r="AM1465" i="39" s="1"/>
  <c r="AC1465" i="39"/>
  <c r="AN1464" i="39"/>
  <c r="AO1464" i="39" s="1"/>
  <c r="AP1464" i="39" s="1"/>
  <c r="AQ1464" i="39" s="1"/>
  <c r="AK1464" i="39"/>
  <c r="AL1464" i="39" s="1"/>
  <c r="AM1464" i="39" s="1"/>
  <c r="AC1464" i="39"/>
  <c r="AN1463" i="39"/>
  <c r="AO1463" i="39" s="1"/>
  <c r="AP1463" i="39" s="1"/>
  <c r="AQ1463" i="39" s="1"/>
  <c r="AK1463" i="39"/>
  <c r="AL1463" i="39" s="1"/>
  <c r="AM1463" i="39" s="1"/>
  <c r="AC1463" i="39"/>
  <c r="AN1462" i="39"/>
  <c r="AO1462" i="39" s="1"/>
  <c r="AK1462" i="39"/>
  <c r="AL1462" i="39" s="1"/>
  <c r="AM1462" i="39" s="1"/>
  <c r="AC1462" i="39"/>
  <c r="AN1461" i="39"/>
  <c r="AO1461" i="39" s="1"/>
  <c r="AK1461" i="39"/>
  <c r="AL1461" i="39" s="1"/>
  <c r="AM1461" i="39" s="1"/>
  <c r="AC1461" i="39"/>
  <c r="AN1460" i="39"/>
  <c r="AO1460" i="39" s="1"/>
  <c r="AP1460" i="39" s="1"/>
  <c r="AK1460" i="39"/>
  <c r="AL1460" i="39" s="1"/>
  <c r="AM1460" i="39" s="1"/>
  <c r="AC1460" i="39"/>
  <c r="AN1459" i="39"/>
  <c r="AO1459" i="39" s="1"/>
  <c r="AK1459" i="39"/>
  <c r="AL1459" i="39" s="1"/>
  <c r="AM1459" i="39" s="1"/>
  <c r="AC1459" i="39"/>
  <c r="AN1458" i="39"/>
  <c r="AO1458" i="39" s="1"/>
  <c r="AP1458" i="39" s="1"/>
  <c r="AQ1458" i="39" s="1"/>
  <c r="AK1458" i="39"/>
  <c r="AL1458" i="39" s="1"/>
  <c r="AM1458" i="39" s="1"/>
  <c r="AC1458" i="39"/>
  <c r="AN1457" i="39"/>
  <c r="AO1457" i="39" s="1"/>
  <c r="AK1457" i="39"/>
  <c r="AL1457" i="39" s="1"/>
  <c r="AM1457" i="39" s="1"/>
  <c r="AC1457" i="39"/>
  <c r="AN1456" i="39"/>
  <c r="AO1456" i="39" s="1"/>
  <c r="AP1456" i="39" s="1"/>
  <c r="AK1456" i="39"/>
  <c r="AL1456" i="39" s="1"/>
  <c r="AM1456" i="39" s="1"/>
  <c r="AC1456" i="39"/>
  <c r="AN1455" i="39"/>
  <c r="AO1455" i="39" s="1"/>
  <c r="AP1455" i="39" s="1"/>
  <c r="AQ1455" i="39" s="1"/>
  <c r="AK1455" i="39"/>
  <c r="AL1455" i="39" s="1"/>
  <c r="AM1455" i="39" s="1"/>
  <c r="AC1455" i="39"/>
  <c r="AN1454" i="39"/>
  <c r="AO1454" i="39" s="1"/>
  <c r="AK1454" i="39"/>
  <c r="AL1454" i="39" s="1"/>
  <c r="AM1454" i="39" s="1"/>
  <c r="AC1454" i="39"/>
  <c r="AN1453" i="39"/>
  <c r="AO1453" i="39" s="1"/>
  <c r="AP1453" i="39" s="1"/>
  <c r="AK1453" i="39"/>
  <c r="AL1453" i="39" s="1"/>
  <c r="AM1453" i="39" s="1"/>
  <c r="AC1453" i="39"/>
  <c r="AN1452" i="39"/>
  <c r="AO1452" i="39" s="1"/>
  <c r="AK1452" i="39"/>
  <c r="AL1452" i="39" s="1"/>
  <c r="AM1452" i="39" s="1"/>
  <c r="AC1452" i="39"/>
  <c r="AN1451" i="39"/>
  <c r="AO1451" i="39" s="1"/>
  <c r="AK1451" i="39"/>
  <c r="AL1451" i="39" s="1"/>
  <c r="AM1451" i="39" s="1"/>
  <c r="AC1451" i="39"/>
  <c r="AN1450" i="39"/>
  <c r="AO1450" i="39" s="1"/>
  <c r="AK1450" i="39"/>
  <c r="AL1450" i="39" s="1"/>
  <c r="AM1450" i="39" s="1"/>
  <c r="AC1450" i="39"/>
  <c r="AN1449" i="39"/>
  <c r="AO1449" i="39" s="1"/>
  <c r="AK1449" i="39"/>
  <c r="AL1449" i="39" s="1"/>
  <c r="AM1449" i="39" s="1"/>
  <c r="AC1449" i="39"/>
  <c r="AN1448" i="39"/>
  <c r="AO1448" i="39" s="1"/>
  <c r="AP1448" i="39" s="1"/>
  <c r="AQ1448" i="39" s="1"/>
  <c r="AK1448" i="39"/>
  <c r="AL1448" i="39" s="1"/>
  <c r="AM1448" i="39" s="1"/>
  <c r="AC1448" i="39"/>
  <c r="AN1447" i="39"/>
  <c r="AO1447" i="39" s="1"/>
  <c r="AK1447" i="39"/>
  <c r="AL1447" i="39" s="1"/>
  <c r="AM1447" i="39" s="1"/>
  <c r="AC1447" i="39"/>
  <c r="AN1446" i="39"/>
  <c r="AO1446" i="39" s="1"/>
  <c r="AP1446" i="39" s="1"/>
  <c r="AQ1446" i="39" s="1"/>
  <c r="AK1446" i="39"/>
  <c r="AL1446" i="39" s="1"/>
  <c r="AM1446" i="39" s="1"/>
  <c r="AC1446" i="39"/>
  <c r="AN1445" i="39"/>
  <c r="AO1445" i="39" s="1"/>
  <c r="AK1445" i="39"/>
  <c r="AL1445" i="39" s="1"/>
  <c r="AM1445" i="39" s="1"/>
  <c r="AC1445" i="39"/>
  <c r="AN1444" i="39"/>
  <c r="AO1444" i="39" s="1"/>
  <c r="AK1444" i="39"/>
  <c r="AL1444" i="39" s="1"/>
  <c r="AM1444" i="39" s="1"/>
  <c r="AC1444" i="39"/>
  <c r="AN1443" i="39"/>
  <c r="AO1443" i="39" s="1"/>
  <c r="AK1443" i="39"/>
  <c r="AL1443" i="39" s="1"/>
  <c r="AM1443" i="39" s="1"/>
  <c r="AC1443" i="39"/>
  <c r="AN1442" i="39"/>
  <c r="AO1442" i="39" s="1"/>
  <c r="AP1442" i="39" s="1"/>
  <c r="AQ1442" i="39" s="1"/>
  <c r="AK1442" i="39"/>
  <c r="AL1442" i="39" s="1"/>
  <c r="AM1442" i="39" s="1"/>
  <c r="AC1442" i="39"/>
  <c r="AN1441" i="39"/>
  <c r="AO1441" i="39" s="1"/>
  <c r="AP1441" i="39" s="1"/>
  <c r="AK1441" i="39"/>
  <c r="AL1441" i="39" s="1"/>
  <c r="AM1441" i="39" s="1"/>
  <c r="AC1441" i="39"/>
  <c r="AN1440" i="39"/>
  <c r="AO1440" i="39" s="1"/>
  <c r="AK1440" i="39"/>
  <c r="AL1440" i="39" s="1"/>
  <c r="AM1440" i="39" s="1"/>
  <c r="AC1440" i="39"/>
  <c r="AN1439" i="39"/>
  <c r="AO1439" i="39" s="1"/>
  <c r="AK1439" i="39"/>
  <c r="AL1439" i="39" s="1"/>
  <c r="AM1439" i="39" s="1"/>
  <c r="AC1439" i="39"/>
  <c r="AN1438" i="39"/>
  <c r="AO1438" i="39" s="1"/>
  <c r="AK1438" i="39"/>
  <c r="AL1438" i="39" s="1"/>
  <c r="AM1438" i="39" s="1"/>
  <c r="AC1438" i="39"/>
  <c r="AN1437" i="39"/>
  <c r="AO1437" i="39" s="1"/>
  <c r="AK1437" i="39"/>
  <c r="AL1437" i="39" s="1"/>
  <c r="AM1437" i="39" s="1"/>
  <c r="AC1437" i="39"/>
  <c r="AN1436" i="39"/>
  <c r="AO1436" i="39" s="1"/>
  <c r="AP1436" i="39" s="1"/>
  <c r="AK1436" i="39"/>
  <c r="AL1436" i="39" s="1"/>
  <c r="AM1436" i="39" s="1"/>
  <c r="AC1436" i="39"/>
  <c r="AN1435" i="39"/>
  <c r="AO1435" i="39" s="1"/>
  <c r="AP1435" i="39" s="1"/>
  <c r="AK1435" i="39"/>
  <c r="AL1435" i="39" s="1"/>
  <c r="AM1435" i="39" s="1"/>
  <c r="AC1435" i="39"/>
  <c r="AN1434" i="39"/>
  <c r="AO1434" i="39" s="1"/>
  <c r="AK1434" i="39"/>
  <c r="AL1434" i="39" s="1"/>
  <c r="AM1434" i="39" s="1"/>
  <c r="AC1434" i="39"/>
  <c r="AN1433" i="39"/>
  <c r="AO1433" i="39" s="1"/>
  <c r="AP1433" i="39" s="1"/>
  <c r="AK1433" i="39"/>
  <c r="AL1433" i="39" s="1"/>
  <c r="AM1433" i="39" s="1"/>
  <c r="AC1433" i="39"/>
  <c r="AN1432" i="39"/>
  <c r="AO1432" i="39" s="1"/>
  <c r="AP1432" i="39" s="1"/>
  <c r="AK1432" i="39"/>
  <c r="AL1432" i="39" s="1"/>
  <c r="AM1432" i="39" s="1"/>
  <c r="AC1432" i="39"/>
  <c r="AN1431" i="39"/>
  <c r="AO1431" i="39" s="1"/>
  <c r="AK1431" i="39"/>
  <c r="AL1431" i="39" s="1"/>
  <c r="AM1431" i="39" s="1"/>
  <c r="AC1431" i="39"/>
  <c r="AN1430" i="39"/>
  <c r="AO1430" i="39" s="1"/>
  <c r="AK1430" i="39"/>
  <c r="AL1430" i="39" s="1"/>
  <c r="AM1430" i="39" s="1"/>
  <c r="AC1430" i="39"/>
  <c r="AN1429" i="39"/>
  <c r="AO1429" i="39" s="1"/>
  <c r="AP1429" i="39" s="1"/>
  <c r="AK1429" i="39"/>
  <c r="AL1429" i="39" s="1"/>
  <c r="AM1429" i="39" s="1"/>
  <c r="AC1429" i="39"/>
  <c r="AN1428" i="39"/>
  <c r="AO1428" i="39" s="1"/>
  <c r="AK1428" i="39"/>
  <c r="AL1428" i="39" s="1"/>
  <c r="AM1428" i="39" s="1"/>
  <c r="AC1428" i="39"/>
  <c r="AN1427" i="39"/>
  <c r="AO1427" i="39" s="1"/>
  <c r="AP1427" i="39" s="1"/>
  <c r="AK1427" i="39"/>
  <c r="AL1427" i="39" s="1"/>
  <c r="AM1427" i="39" s="1"/>
  <c r="AC1427" i="39"/>
  <c r="AN1426" i="39"/>
  <c r="AO1426" i="39" s="1"/>
  <c r="AK1426" i="39"/>
  <c r="AL1426" i="39" s="1"/>
  <c r="AM1426" i="39" s="1"/>
  <c r="AC1426" i="39"/>
  <c r="AN1425" i="39"/>
  <c r="AO1425" i="39" s="1"/>
  <c r="AK1425" i="39"/>
  <c r="AL1425" i="39" s="1"/>
  <c r="AM1425" i="39" s="1"/>
  <c r="AC1425" i="39"/>
  <c r="AN1424" i="39"/>
  <c r="AO1424" i="39" s="1"/>
  <c r="AP1424" i="39" s="1"/>
  <c r="AQ1424" i="39" s="1"/>
  <c r="AK1424" i="39"/>
  <c r="AL1424" i="39" s="1"/>
  <c r="AM1424" i="39" s="1"/>
  <c r="AC1424" i="39"/>
  <c r="AN1423" i="39"/>
  <c r="AO1423" i="39" s="1"/>
  <c r="AP1423" i="39" s="1"/>
  <c r="AK1423" i="39"/>
  <c r="AL1423" i="39" s="1"/>
  <c r="AM1423" i="39" s="1"/>
  <c r="AC1423" i="39"/>
  <c r="AN1422" i="39"/>
  <c r="AO1422" i="39" s="1"/>
  <c r="AK1422" i="39"/>
  <c r="AL1422" i="39" s="1"/>
  <c r="AM1422" i="39" s="1"/>
  <c r="AC1422" i="39"/>
  <c r="AN1421" i="39"/>
  <c r="AO1421" i="39" s="1"/>
  <c r="AP1421" i="39" s="1"/>
  <c r="AQ1421" i="39" s="1"/>
  <c r="AK1421" i="39"/>
  <c r="AL1421" i="39" s="1"/>
  <c r="AM1421" i="39" s="1"/>
  <c r="AC1421" i="39"/>
  <c r="AN1420" i="39"/>
  <c r="AO1420" i="39" s="1"/>
  <c r="AP1420" i="39" s="1"/>
  <c r="AK1420" i="39"/>
  <c r="AL1420" i="39" s="1"/>
  <c r="AM1420" i="39" s="1"/>
  <c r="AC1420" i="39"/>
  <c r="AN1419" i="39"/>
  <c r="AO1419" i="39" s="1"/>
  <c r="AK1419" i="39"/>
  <c r="AL1419" i="39" s="1"/>
  <c r="AM1419" i="39" s="1"/>
  <c r="AC1419" i="39"/>
  <c r="AN1418" i="39"/>
  <c r="AO1418" i="39" s="1"/>
  <c r="AP1418" i="39" s="1"/>
  <c r="AQ1418" i="39" s="1"/>
  <c r="AK1418" i="39"/>
  <c r="AL1418" i="39" s="1"/>
  <c r="AM1418" i="39" s="1"/>
  <c r="AC1418" i="39"/>
  <c r="AN1417" i="39"/>
  <c r="AO1417" i="39" s="1"/>
  <c r="AP1417" i="39" s="1"/>
  <c r="AK1417" i="39"/>
  <c r="AL1417" i="39" s="1"/>
  <c r="AM1417" i="39" s="1"/>
  <c r="AC1417" i="39"/>
  <c r="AN1416" i="39"/>
  <c r="AO1416" i="39" s="1"/>
  <c r="AK1416" i="39"/>
  <c r="AL1416" i="39" s="1"/>
  <c r="AM1416" i="39" s="1"/>
  <c r="AC1416" i="39"/>
  <c r="AN1415" i="39"/>
  <c r="AO1415" i="39" s="1"/>
  <c r="AP1415" i="39" s="1"/>
  <c r="AQ1415" i="39" s="1"/>
  <c r="AK1415" i="39"/>
  <c r="AL1415" i="39" s="1"/>
  <c r="AM1415" i="39" s="1"/>
  <c r="AC1415" i="39"/>
  <c r="AN1414" i="39"/>
  <c r="AO1414" i="39" s="1"/>
  <c r="AK1414" i="39"/>
  <c r="AL1414" i="39" s="1"/>
  <c r="AM1414" i="39" s="1"/>
  <c r="AC1414" i="39"/>
  <c r="AN1413" i="39"/>
  <c r="AO1413" i="39" s="1"/>
  <c r="AK1413" i="39"/>
  <c r="AL1413" i="39" s="1"/>
  <c r="AM1413" i="39" s="1"/>
  <c r="AC1413" i="39"/>
  <c r="AN1412" i="39"/>
  <c r="AO1412" i="39" s="1"/>
  <c r="AK1412" i="39"/>
  <c r="AL1412" i="39" s="1"/>
  <c r="AM1412" i="39" s="1"/>
  <c r="AC1412" i="39"/>
  <c r="AN1411" i="39"/>
  <c r="AO1411" i="39" s="1"/>
  <c r="AK1411" i="39"/>
  <c r="AL1411" i="39" s="1"/>
  <c r="AM1411" i="39" s="1"/>
  <c r="AC1411" i="39"/>
  <c r="AN1410" i="39"/>
  <c r="AO1410" i="39" s="1"/>
  <c r="AK1410" i="39"/>
  <c r="AL1410" i="39" s="1"/>
  <c r="AM1410" i="39" s="1"/>
  <c r="AC1410" i="39"/>
  <c r="AN1409" i="39"/>
  <c r="AO1409" i="39" s="1"/>
  <c r="AK1409" i="39"/>
  <c r="AL1409" i="39" s="1"/>
  <c r="AM1409" i="39" s="1"/>
  <c r="AC1409" i="39"/>
  <c r="AN1408" i="39"/>
  <c r="AO1408" i="39" s="1"/>
  <c r="AK1408" i="39"/>
  <c r="AL1408" i="39" s="1"/>
  <c r="AM1408" i="39" s="1"/>
  <c r="AC1408" i="39"/>
  <c r="AN1407" i="39"/>
  <c r="AO1407" i="39" s="1"/>
  <c r="AK1407" i="39"/>
  <c r="AL1407" i="39" s="1"/>
  <c r="AM1407" i="39" s="1"/>
  <c r="AC1407" i="39"/>
  <c r="AN1406" i="39"/>
  <c r="AO1406" i="39" s="1"/>
  <c r="AK1406" i="39"/>
  <c r="AL1406" i="39" s="1"/>
  <c r="AM1406" i="39" s="1"/>
  <c r="AC1406" i="39"/>
  <c r="AN1405" i="39"/>
  <c r="AO1405" i="39" s="1"/>
  <c r="AP1405" i="39" s="1"/>
  <c r="AK1405" i="39"/>
  <c r="AL1405" i="39" s="1"/>
  <c r="AM1405" i="39" s="1"/>
  <c r="AC1405" i="39"/>
  <c r="AN1404" i="39"/>
  <c r="AO1404" i="39" s="1"/>
  <c r="AK1404" i="39"/>
  <c r="AL1404" i="39" s="1"/>
  <c r="AM1404" i="39" s="1"/>
  <c r="AC1404" i="39"/>
  <c r="AN1403" i="39"/>
  <c r="AO1403" i="39" s="1"/>
  <c r="AK1403" i="39"/>
  <c r="AL1403" i="39" s="1"/>
  <c r="AM1403" i="39" s="1"/>
  <c r="AC1403" i="39"/>
  <c r="AN1402" i="39"/>
  <c r="AO1402" i="39" s="1"/>
  <c r="AK1402" i="39"/>
  <c r="AL1402" i="39" s="1"/>
  <c r="AM1402" i="39" s="1"/>
  <c r="AC1402" i="39"/>
  <c r="AN1401" i="39"/>
  <c r="AO1401" i="39" s="1"/>
  <c r="AK1401" i="39"/>
  <c r="AL1401" i="39" s="1"/>
  <c r="AM1401" i="39" s="1"/>
  <c r="AC1401" i="39"/>
  <c r="AN1400" i="39"/>
  <c r="AO1400" i="39" s="1"/>
  <c r="AK1400" i="39"/>
  <c r="AL1400" i="39" s="1"/>
  <c r="AM1400" i="39" s="1"/>
  <c r="AC1400" i="39"/>
  <c r="AN1399" i="39"/>
  <c r="AO1399" i="39" s="1"/>
  <c r="AK1399" i="39"/>
  <c r="AL1399" i="39" s="1"/>
  <c r="AM1399" i="39" s="1"/>
  <c r="AC1399" i="39"/>
  <c r="AN1398" i="39"/>
  <c r="AO1398" i="39" s="1"/>
  <c r="AK1398" i="39"/>
  <c r="AL1398" i="39" s="1"/>
  <c r="AM1398" i="39" s="1"/>
  <c r="AC1398" i="39"/>
  <c r="AN1397" i="39"/>
  <c r="AO1397" i="39" s="1"/>
  <c r="AK1397" i="39"/>
  <c r="AL1397" i="39" s="1"/>
  <c r="AM1397" i="39" s="1"/>
  <c r="AC1397" i="39"/>
  <c r="AN1396" i="39"/>
  <c r="AO1396" i="39" s="1"/>
  <c r="AK1396" i="39"/>
  <c r="AL1396" i="39" s="1"/>
  <c r="AM1396" i="39" s="1"/>
  <c r="AC1396" i="39"/>
  <c r="AN1395" i="39"/>
  <c r="AO1395" i="39" s="1"/>
  <c r="AK1395" i="39"/>
  <c r="AL1395" i="39" s="1"/>
  <c r="AM1395" i="39" s="1"/>
  <c r="AC1395" i="39"/>
  <c r="AN1394" i="39"/>
  <c r="AO1394" i="39" s="1"/>
  <c r="AP1394" i="39" s="1"/>
  <c r="AK1394" i="39"/>
  <c r="AL1394" i="39" s="1"/>
  <c r="AM1394" i="39" s="1"/>
  <c r="AC1394" i="39"/>
  <c r="AN1393" i="39"/>
  <c r="AO1393" i="39" s="1"/>
  <c r="AP1393" i="39" s="1"/>
  <c r="AK1393" i="39"/>
  <c r="AL1393" i="39" s="1"/>
  <c r="AM1393" i="39" s="1"/>
  <c r="AC1393" i="39"/>
  <c r="AN1392" i="39"/>
  <c r="AO1392" i="39" s="1"/>
  <c r="AK1392" i="39"/>
  <c r="AL1392" i="39" s="1"/>
  <c r="AM1392" i="39" s="1"/>
  <c r="AC1392" i="39"/>
  <c r="AN1391" i="39"/>
  <c r="AO1391" i="39" s="1"/>
  <c r="AK1391" i="39"/>
  <c r="AL1391" i="39" s="1"/>
  <c r="AM1391" i="39" s="1"/>
  <c r="AC1391" i="39"/>
  <c r="AN1390" i="39"/>
  <c r="AO1390" i="39" s="1"/>
  <c r="AK1390" i="39"/>
  <c r="AL1390" i="39" s="1"/>
  <c r="AM1390" i="39" s="1"/>
  <c r="AC1390" i="39"/>
  <c r="AN1389" i="39"/>
  <c r="AO1389" i="39" s="1"/>
  <c r="AK1389" i="39"/>
  <c r="AL1389" i="39" s="1"/>
  <c r="AM1389" i="39" s="1"/>
  <c r="AC1389" i="39"/>
  <c r="AN1388" i="39"/>
  <c r="AO1388" i="39" s="1"/>
  <c r="AK1388" i="39"/>
  <c r="AL1388" i="39" s="1"/>
  <c r="AM1388" i="39" s="1"/>
  <c r="AC1388" i="39"/>
  <c r="AN1387" i="39"/>
  <c r="AO1387" i="39" s="1"/>
  <c r="AP1387" i="39" s="1"/>
  <c r="AK1387" i="39"/>
  <c r="AL1387" i="39" s="1"/>
  <c r="AM1387" i="39" s="1"/>
  <c r="AC1387" i="39"/>
  <c r="AN1386" i="39"/>
  <c r="AO1386" i="39" s="1"/>
  <c r="AK1386" i="39"/>
  <c r="AL1386" i="39" s="1"/>
  <c r="AM1386" i="39" s="1"/>
  <c r="AC1386" i="39"/>
  <c r="AN1385" i="39"/>
  <c r="AO1385" i="39" s="1"/>
  <c r="AP1385" i="39" s="1"/>
  <c r="AK1385" i="39"/>
  <c r="AL1385" i="39" s="1"/>
  <c r="AM1385" i="39" s="1"/>
  <c r="AC1385" i="39"/>
  <c r="AN1384" i="39"/>
  <c r="AO1384" i="39" s="1"/>
  <c r="AP1384" i="39" s="1"/>
  <c r="AK1384" i="39"/>
  <c r="AL1384" i="39" s="1"/>
  <c r="AM1384" i="39" s="1"/>
  <c r="AC1384" i="39"/>
  <c r="AN1383" i="39"/>
  <c r="AO1383" i="39" s="1"/>
  <c r="AK1383" i="39"/>
  <c r="AL1383" i="39" s="1"/>
  <c r="AM1383" i="39" s="1"/>
  <c r="AC1383" i="39"/>
  <c r="AN1382" i="39"/>
  <c r="AO1382" i="39" s="1"/>
  <c r="AK1382" i="39"/>
  <c r="AL1382" i="39" s="1"/>
  <c r="AM1382" i="39" s="1"/>
  <c r="AC1382" i="39"/>
  <c r="AN1381" i="39"/>
  <c r="AO1381" i="39" s="1"/>
  <c r="AP1381" i="39" s="1"/>
  <c r="AK1381" i="39"/>
  <c r="AL1381" i="39" s="1"/>
  <c r="AM1381" i="39" s="1"/>
  <c r="AC1381" i="39"/>
  <c r="AN1380" i="39"/>
  <c r="AO1380" i="39" s="1"/>
  <c r="AK1380" i="39"/>
  <c r="AL1380" i="39" s="1"/>
  <c r="AM1380" i="39" s="1"/>
  <c r="AC1380" i="39"/>
  <c r="AN1379" i="39"/>
  <c r="AO1379" i="39" s="1"/>
  <c r="AP1379" i="39" s="1"/>
  <c r="AQ1379" i="39" s="1"/>
  <c r="AK1379" i="39"/>
  <c r="AL1379" i="39" s="1"/>
  <c r="AM1379" i="39" s="1"/>
  <c r="AC1379" i="39"/>
  <c r="AN1378" i="39"/>
  <c r="AO1378" i="39" s="1"/>
  <c r="AP1378" i="39" s="1"/>
  <c r="AK1378" i="39"/>
  <c r="AL1378" i="39" s="1"/>
  <c r="AM1378" i="39" s="1"/>
  <c r="AC1378" i="39"/>
  <c r="AN1377" i="39"/>
  <c r="AO1377" i="39" s="1"/>
  <c r="AK1377" i="39"/>
  <c r="AL1377" i="39" s="1"/>
  <c r="AM1377" i="39" s="1"/>
  <c r="AC1377" i="39"/>
  <c r="AN1376" i="39"/>
  <c r="AO1376" i="39" s="1"/>
  <c r="AK1376" i="39"/>
  <c r="AL1376" i="39" s="1"/>
  <c r="AM1376" i="39" s="1"/>
  <c r="AC1376" i="39"/>
  <c r="AN1375" i="39"/>
  <c r="AO1375" i="39" s="1"/>
  <c r="AK1375" i="39"/>
  <c r="AL1375" i="39" s="1"/>
  <c r="AM1375" i="39" s="1"/>
  <c r="AC1375" i="39"/>
  <c r="AN1374" i="39"/>
  <c r="AO1374" i="39" s="1"/>
  <c r="AK1374" i="39"/>
  <c r="AL1374" i="39" s="1"/>
  <c r="AM1374" i="39" s="1"/>
  <c r="AC1374" i="39"/>
  <c r="AN1373" i="39"/>
  <c r="AO1373" i="39" s="1"/>
  <c r="AK1373" i="39"/>
  <c r="AL1373" i="39" s="1"/>
  <c r="AM1373" i="39" s="1"/>
  <c r="AC1373" i="39"/>
  <c r="AN1372" i="39"/>
  <c r="AO1372" i="39" s="1"/>
  <c r="AK1372" i="39"/>
  <c r="AL1372" i="39" s="1"/>
  <c r="AM1372" i="39" s="1"/>
  <c r="AC1372" i="39"/>
  <c r="AN1371" i="39"/>
  <c r="AO1371" i="39" s="1"/>
  <c r="AK1371" i="39"/>
  <c r="AL1371" i="39" s="1"/>
  <c r="AM1371" i="39" s="1"/>
  <c r="AC1371" i="39"/>
  <c r="AN1370" i="39"/>
  <c r="AO1370" i="39" s="1"/>
  <c r="AP1370" i="39" s="1"/>
  <c r="AK1370" i="39"/>
  <c r="AL1370" i="39" s="1"/>
  <c r="AM1370" i="39" s="1"/>
  <c r="AC1370" i="39"/>
  <c r="AN1369" i="39"/>
  <c r="AO1369" i="39" s="1"/>
  <c r="AP1369" i="39" s="1"/>
  <c r="AK1369" i="39"/>
  <c r="AL1369" i="39" s="1"/>
  <c r="AM1369" i="39" s="1"/>
  <c r="AC1369" i="39"/>
  <c r="AN1368" i="39"/>
  <c r="AO1368" i="39" s="1"/>
  <c r="AK1368" i="39"/>
  <c r="AL1368" i="39" s="1"/>
  <c r="AM1368" i="39" s="1"/>
  <c r="AC1368" i="39"/>
  <c r="AN1367" i="39"/>
  <c r="AO1367" i="39" s="1"/>
  <c r="AK1367" i="39"/>
  <c r="AL1367" i="39" s="1"/>
  <c r="AM1367" i="39" s="1"/>
  <c r="AC1367" i="39"/>
  <c r="AN1366" i="39"/>
  <c r="AO1366" i="39" s="1"/>
  <c r="AP1366" i="39" s="1"/>
  <c r="AK1366" i="39"/>
  <c r="AL1366" i="39" s="1"/>
  <c r="AM1366" i="39" s="1"/>
  <c r="AC1366" i="39"/>
  <c r="AN1365" i="39"/>
  <c r="AO1365" i="39" s="1"/>
  <c r="AK1365" i="39"/>
  <c r="AL1365" i="39" s="1"/>
  <c r="AM1365" i="39" s="1"/>
  <c r="AC1365" i="39"/>
  <c r="AN1364" i="39"/>
  <c r="AO1364" i="39" s="1"/>
  <c r="AK1364" i="39"/>
  <c r="AL1364" i="39" s="1"/>
  <c r="AM1364" i="39" s="1"/>
  <c r="AC1364" i="39"/>
  <c r="AN1363" i="39"/>
  <c r="AO1363" i="39" s="1"/>
  <c r="AP1363" i="39" s="1"/>
  <c r="AQ1363" i="39" s="1"/>
  <c r="AK1363" i="39"/>
  <c r="AL1363" i="39" s="1"/>
  <c r="AM1363" i="39" s="1"/>
  <c r="AC1363" i="39"/>
  <c r="AN1362" i="39"/>
  <c r="AO1362" i="39" s="1"/>
  <c r="AK1362" i="39"/>
  <c r="AL1362" i="39" s="1"/>
  <c r="AM1362" i="39" s="1"/>
  <c r="AC1362" i="39"/>
  <c r="AN1361" i="39"/>
  <c r="AO1361" i="39" s="1"/>
  <c r="AK1361" i="39"/>
  <c r="AL1361" i="39" s="1"/>
  <c r="AM1361" i="39" s="1"/>
  <c r="AC1361" i="39"/>
  <c r="AN1360" i="39"/>
  <c r="AO1360" i="39" s="1"/>
  <c r="AP1360" i="39" s="1"/>
  <c r="AQ1360" i="39" s="1"/>
  <c r="AK1360" i="39"/>
  <c r="AL1360" i="39" s="1"/>
  <c r="AM1360" i="39" s="1"/>
  <c r="AC1360" i="39"/>
  <c r="AN1359" i="39"/>
  <c r="AO1359" i="39" s="1"/>
  <c r="AL1359" i="39"/>
  <c r="AM1359" i="39" s="1"/>
  <c r="AK1359" i="39"/>
  <c r="AC1359" i="39"/>
  <c r="AN1358" i="39"/>
  <c r="AO1358" i="39" s="1"/>
  <c r="AP1358" i="39" s="1"/>
  <c r="AK1358" i="39"/>
  <c r="AL1358" i="39" s="1"/>
  <c r="AM1358" i="39" s="1"/>
  <c r="AC1358" i="39"/>
  <c r="AN1357" i="39"/>
  <c r="AO1357" i="39" s="1"/>
  <c r="AK1357" i="39"/>
  <c r="AL1357" i="39" s="1"/>
  <c r="AM1357" i="39" s="1"/>
  <c r="AC1357" i="39"/>
  <c r="AN1356" i="39"/>
  <c r="AO1356" i="39" s="1"/>
  <c r="AK1356" i="39"/>
  <c r="AL1356" i="39" s="1"/>
  <c r="AM1356" i="39" s="1"/>
  <c r="AC1356" i="39"/>
  <c r="AN1355" i="39"/>
  <c r="AO1355" i="39" s="1"/>
  <c r="AK1355" i="39"/>
  <c r="AL1355" i="39" s="1"/>
  <c r="AM1355" i="39" s="1"/>
  <c r="AC1355" i="39"/>
  <c r="AN1354" i="39"/>
  <c r="AO1354" i="39" s="1"/>
  <c r="AP1354" i="39" s="1"/>
  <c r="AQ1354" i="39" s="1"/>
  <c r="AK1354" i="39"/>
  <c r="AL1354" i="39" s="1"/>
  <c r="AM1354" i="39" s="1"/>
  <c r="AC1354" i="39"/>
  <c r="AN1353" i="39"/>
  <c r="AO1353" i="39" s="1"/>
  <c r="AK1353" i="39"/>
  <c r="AL1353" i="39" s="1"/>
  <c r="AM1353" i="39" s="1"/>
  <c r="AC1353" i="39"/>
  <c r="AN1352" i="39"/>
  <c r="AO1352" i="39" s="1"/>
  <c r="AP1352" i="39" s="1"/>
  <c r="AK1352" i="39"/>
  <c r="AL1352" i="39" s="1"/>
  <c r="AM1352" i="39" s="1"/>
  <c r="AC1352" i="39"/>
  <c r="AN1351" i="39"/>
  <c r="AO1351" i="39" s="1"/>
  <c r="AP1351" i="39" s="1"/>
  <c r="AQ1351" i="39" s="1"/>
  <c r="AK1351" i="39"/>
  <c r="AL1351" i="39" s="1"/>
  <c r="AM1351" i="39" s="1"/>
  <c r="AC1351" i="39"/>
  <c r="AN1350" i="39"/>
  <c r="AO1350" i="39" s="1"/>
  <c r="AK1350" i="39"/>
  <c r="AL1350" i="39" s="1"/>
  <c r="AM1350" i="39" s="1"/>
  <c r="AC1350" i="39"/>
  <c r="AN1349" i="39"/>
  <c r="AO1349" i="39" s="1"/>
  <c r="AP1349" i="39" s="1"/>
  <c r="AK1349" i="39"/>
  <c r="AL1349" i="39" s="1"/>
  <c r="AM1349" i="39" s="1"/>
  <c r="AC1349" i="39"/>
  <c r="AN1348" i="39"/>
  <c r="AO1348" i="39" s="1"/>
  <c r="AK1348" i="39"/>
  <c r="AL1348" i="39" s="1"/>
  <c r="AM1348" i="39" s="1"/>
  <c r="AC1348" i="39"/>
  <c r="AN1347" i="39"/>
  <c r="AO1347" i="39" s="1"/>
  <c r="AK1347" i="39"/>
  <c r="AL1347" i="39" s="1"/>
  <c r="AM1347" i="39" s="1"/>
  <c r="AC1347" i="39"/>
  <c r="AN1346" i="39"/>
  <c r="AO1346" i="39" s="1"/>
  <c r="AP1346" i="39" s="1"/>
  <c r="AQ1346" i="39" s="1"/>
  <c r="AK1346" i="39"/>
  <c r="AL1346" i="39" s="1"/>
  <c r="AM1346" i="39" s="1"/>
  <c r="AC1346" i="39"/>
  <c r="AN1345" i="39"/>
  <c r="AO1345" i="39" s="1"/>
  <c r="AP1345" i="39" s="1"/>
  <c r="AK1345" i="39"/>
  <c r="AL1345" i="39" s="1"/>
  <c r="AM1345" i="39" s="1"/>
  <c r="AC1345" i="39"/>
  <c r="AN1344" i="39"/>
  <c r="AO1344" i="39" s="1"/>
  <c r="AK1344" i="39"/>
  <c r="AL1344" i="39" s="1"/>
  <c r="AM1344" i="39" s="1"/>
  <c r="AC1344" i="39"/>
  <c r="AN1343" i="39"/>
  <c r="AO1343" i="39" s="1"/>
  <c r="AK1343" i="39"/>
  <c r="AL1343" i="39" s="1"/>
  <c r="AM1343" i="39" s="1"/>
  <c r="AC1343" i="39"/>
  <c r="AN1342" i="39"/>
  <c r="AO1342" i="39" s="1"/>
  <c r="AP1342" i="39" s="1"/>
  <c r="AK1342" i="39"/>
  <c r="AL1342" i="39" s="1"/>
  <c r="AM1342" i="39" s="1"/>
  <c r="AC1342" i="39"/>
  <c r="AN1341" i="39"/>
  <c r="AO1341" i="39" s="1"/>
  <c r="AK1341" i="39"/>
  <c r="AL1341" i="39" s="1"/>
  <c r="AM1341" i="39" s="1"/>
  <c r="AC1341" i="39"/>
  <c r="AN1340" i="39"/>
  <c r="AO1340" i="39" s="1"/>
  <c r="AK1340" i="39"/>
  <c r="AL1340" i="39" s="1"/>
  <c r="AM1340" i="39" s="1"/>
  <c r="AC1340" i="39"/>
  <c r="AN1339" i="39"/>
  <c r="AO1339" i="39" s="1"/>
  <c r="AK1339" i="39"/>
  <c r="AL1339" i="39" s="1"/>
  <c r="AM1339" i="39" s="1"/>
  <c r="AC1339" i="39"/>
  <c r="AN1338" i="39"/>
  <c r="AO1338" i="39" s="1"/>
  <c r="AP1338" i="39" s="1"/>
  <c r="AQ1338" i="39" s="1"/>
  <c r="AK1338" i="39"/>
  <c r="AL1338" i="39" s="1"/>
  <c r="AM1338" i="39" s="1"/>
  <c r="AC1338" i="39"/>
  <c r="AN1337" i="39"/>
  <c r="AO1337" i="39" s="1"/>
  <c r="AP1337" i="39" s="1"/>
  <c r="AK1337" i="39"/>
  <c r="AL1337" i="39" s="1"/>
  <c r="AM1337" i="39" s="1"/>
  <c r="AC1337" i="39"/>
  <c r="AN1336" i="39"/>
  <c r="AO1336" i="39" s="1"/>
  <c r="AP1336" i="39" s="1"/>
  <c r="AK1336" i="39"/>
  <c r="AL1336" i="39" s="1"/>
  <c r="AM1336" i="39" s="1"/>
  <c r="AC1336" i="39"/>
  <c r="AN1335" i="39"/>
  <c r="AO1335" i="39" s="1"/>
  <c r="AK1335" i="39"/>
  <c r="AL1335" i="39" s="1"/>
  <c r="AM1335" i="39" s="1"/>
  <c r="AC1335" i="39"/>
  <c r="AN1334" i="39"/>
  <c r="AO1334" i="39" s="1"/>
  <c r="AK1334" i="39"/>
  <c r="AL1334" i="39" s="1"/>
  <c r="AM1334" i="39" s="1"/>
  <c r="AC1334" i="39"/>
  <c r="AN1333" i="39"/>
  <c r="AO1333" i="39" s="1"/>
  <c r="AP1333" i="39" s="1"/>
  <c r="AK1333" i="39"/>
  <c r="AL1333" i="39" s="1"/>
  <c r="AM1333" i="39" s="1"/>
  <c r="AC1333" i="39"/>
  <c r="AN1332" i="39"/>
  <c r="AO1332" i="39" s="1"/>
  <c r="AP1332" i="39" s="1"/>
  <c r="AK1332" i="39"/>
  <c r="AL1332" i="39" s="1"/>
  <c r="AM1332" i="39" s="1"/>
  <c r="AC1332" i="39"/>
  <c r="AN1331" i="39"/>
  <c r="AO1331" i="39" s="1"/>
  <c r="AK1331" i="39"/>
  <c r="AL1331" i="39" s="1"/>
  <c r="AM1331" i="39" s="1"/>
  <c r="AC1331" i="39"/>
  <c r="AN1330" i="39"/>
  <c r="AO1330" i="39" s="1"/>
  <c r="AK1330" i="39"/>
  <c r="AL1330" i="39" s="1"/>
  <c r="AM1330" i="39" s="1"/>
  <c r="AC1330" i="39"/>
  <c r="AN1329" i="39"/>
  <c r="AO1329" i="39" s="1"/>
  <c r="AP1329" i="39" s="1"/>
  <c r="AQ1329" i="39" s="1"/>
  <c r="AK1329" i="39"/>
  <c r="AL1329" i="39" s="1"/>
  <c r="AM1329" i="39" s="1"/>
  <c r="AC1329" i="39"/>
  <c r="AN1328" i="39"/>
  <c r="AO1328" i="39" s="1"/>
  <c r="AK1328" i="39"/>
  <c r="AL1328" i="39" s="1"/>
  <c r="AM1328" i="39" s="1"/>
  <c r="AC1328" i="39"/>
  <c r="AN1327" i="39"/>
  <c r="AO1327" i="39" s="1"/>
  <c r="AP1327" i="39" s="1"/>
  <c r="AK1327" i="39"/>
  <c r="AL1327" i="39" s="1"/>
  <c r="AM1327" i="39" s="1"/>
  <c r="AC1327" i="39"/>
  <c r="AN1326" i="39"/>
  <c r="AO1326" i="39" s="1"/>
  <c r="AP1326" i="39" s="1"/>
  <c r="AQ1326" i="39" s="1"/>
  <c r="AK1326" i="39"/>
  <c r="AL1326" i="39" s="1"/>
  <c r="AM1326" i="39" s="1"/>
  <c r="AC1326" i="39"/>
  <c r="AN1325" i="39"/>
  <c r="AO1325" i="39" s="1"/>
  <c r="AK1325" i="39"/>
  <c r="AL1325" i="39" s="1"/>
  <c r="AM1325" i="39" s="1"/>
  <c r="AC1325" i="39"/>
  <c r="AN1324" i="39"/>
  <c r="AO1324" i="39" s="1"/>
  <c r="AP1324" i="39" s="1"/>
  <c r="AK1324" i="39"/>
  <c r="AL1324" i="39" s="1"/>
  <c r="AM1324" i="39" s="1"/>
  <c r="AC1324" i="39"/>
  <c r="AN1323" i="39"/>
  <c r="AO1323" i="39" s="1"/>
  <c r="AK1323" i="39"/>
  <c r="AL1323" i="39" s="1"/>
  <c r="AM1323" i="39" s="1"/>
  <c r="AC1323" i="39"/>
  <c r="AN1322" i="39"/>
  <c r="AO1322" i="39" s="1"/>
  <c r="AK1322" i="39"/>
  <c r="AL1322" i="39" s="1"/>
  <c r="AM1322" i="39" s="1"/>
  <c r="AC1322" i="39"/>
  <c r="AN1321" i="39"/>
  <c r="AO1321" i="39" s="1"/>
  <c r="AK1321" i="39"/>
  <c r="AL1321" i="39" s="1"/>
  <c r="AM1321" i="39" s="1"/>
  <c r="AC1321" i="39"/>
  <c r="AN1320" i="39"/>
  <c r="AO1320" i="39" s="1"/>
  <c r="AP1320" i="39" s="1"/>
  <c r="AQ1320" i="39" s="1"/>
  <c r="AK1320" i="39"/>
  <c r="AL1320" i="39" s="1"/>
  <c r="AM1320" i="39" s="1"/>
  <c r="AC1320" i="39"/>
  <c r="AN1319" i="39"/>
  <c r="AO1319" i="39" s="1"/>
  <c r="AK1319" i="39"/>
  <c r="AL1319" i="39" s="1"/>
  <c r="AM1319" i="39" s="1"/>
  <c r="AC1319" i="39"/>
  <c r="AN1318" i="39"/>
  <c r="AO1318" i="39" s="1"/>
  <c r="AP1318" i="39" s="1"/>
  <c r="AK1318" i="39"/>
  <c r="AL1318" i="39" s="1"/>
  <c r="AM1318" i="39" s="1"/>
  <c r="AC1318" i="39"/>
  <c r="AN1317" i="39"/>
  <c r="AO1317" i="39" s="1"/>
  <c r="AK1317" i="39"/>
  <c r="AL1317" i="39" s="1"/>
  <c r="AM1317" i="39" s="1"/>
  <c r="AC1317" i="39"/>
  <c r="AN1316" i="39"/>
  <c r="AO1316" i="39" s="1"/>
  <c r="AK1316" i="39"/>
  <c r="AL1316" i="39" s="1"/>
  <c r="AM1316" i="39" s="1"/>
  <c r="AC1316" i="39"/>
  <c r="AN1315" i="39"/>
  <c r="AO1315" i="39" s="1"/>
  <c r="AP1315" i="39" s="1"/>
  <c r="AK1315" i="39"/>
  <c r="AL1315" i="39" s="1"/>
  <c r="AM1315" i="39" s="1"/>
  <c r="AC1315" i="39"/>
  <c r="AN1314" i="39"/>
  <c r="AO1314" i="39" s="1"/>
  <c r="AK1314" i="39"/>
  <c r="AL1314" i="39" s="1"/>
  <c r="AM1314" i="39" s="1"/>
  <c r="AC1314" i="39"/>
  <c r="AN1313" i="39"/>
  <c r="AO1313" i="39" s="1"/>
  <c r="AK1313" i="39"/>
  <c r="AL1313" i="39" s="1"/>
  <c r="AM1313" i="39" s="1"/>
  <c r="AC1313" i="39"/>
  <c r="AN1312" i="39"/>
  <c r="AO1312" i="39" s="1"/>
  <c r="AK1312" i="39"/>
  <c r="AL1312" i="39" s="1"/>
  <c r="AM1312" i="39" s="1"/>
  <c r="AC1312" i="39"/>
  <c r="AN1311" i="39"/>
  <c r="AO1311" i="39" s="1"/>
  <c r="AP1311" i="39" s="1"/>
  <c r="AQ1311" i="39" s="1"/>
  <c r="AK1311" i="39"/>
  <c r="AL1311" i="39" s="1"/>
  <c r="AM1311" i="39" s="1"/>
  <c r="AC1311" i="39"/>
  <c r="AN1310" i="39"/>
  <c r="AO1310" i="39" s="1"/>
  <c r="AP1310" i="39" s="1"/>
  <c r="AK1310" i="39"/>
  <c r="AL1310" i="39" s="1"/>
  <c r="AM1310" i="39" s="1"/>
  <c r="AC1310" i="39"/>
  <c r="AN1309" i="39"/>
  <c r="AO1309" i="39" s="1"/>
  <c r="AP1309" i="39" s="1"/>
  <c r="AK1309" i="39"/>
  <c r="AL1309" i="39" s="1"/>
  <c r="AM1309" i="39" s="1"/>
  <c r="AC1309" i="39"/>
  <c r="AN1308" i="39"/>
  <c r="AO1308" i="39" s="1"/>
  <c r="AP1308" i="39" s="1"/>
  <c r="AK1308" i="39"/>
  <c r="AL1308" i="39" s="1"/>
  <c r="AM1308" i="39" s="1"/>
  <c r="AC1308" i="39"/>
  <c r="AN1307" i="39"/>
  <c r="AO1307" i="39" s="1"/>
  <c r="AK1307" i="39"/>
  <c r="AL1307" i="39" s="1"/>
  <c r="AM1307" i="39" s="1"/>
  <c r="AC1307" i="39"/>
  <c r="AN1306" i="39"/>
  <c r="AO1306" i="39" s="1"/>
  <c r="AP1306" i="39" s="1"/>
  <c r="AK1306" i="39"/>
  <c r="AL1306" i="39" s="1"/>
  <c r="AM1306" i="39" s="1"/>
  <c r="AC1306" i="39"/>
  <c r="AN1305" i="39"/>
  <c r="AO1305" i="39" s="1"/>
  <c r="AK1305" i="39"/>
  <c r="AL1305" i="39" s="1"/>
  <c r="AM1305" i="39" s="1"/>
  <c r="AC1305" i="39"/>
  <c r="AN1304" i="39"/>
  <c r="AO1304" i="39" s="1"/>
  <c r="AK1304" i="39"/>
  <c r="AL1304" i="39" s="1"/>
  <c r="AM1304" i="39" s="1"/>
  <c r="AC1304" i="39"/>
  <c r="AN1303" i="39"/>
  <c r="AO1303" i="39" s="1"/>
  <c r="AK1303" i="39"/>
  <c r="AL1303" i="39" s="1"/>
  <c r="AM1303" i="39" s="1"/>
  <c r="AC1303" i="39"/>
  <c r="AN1302" i="39"/>
  <c r="AO1302" i="39" s="1"/>
  <c r="AK1302" i="39"/>
  <c r="AL1302" i="39" s="1"/>
  <c r="AM1302" i="39" s="1"/>
  <c r="AC1302" i="39"/>
  <c r="AN1301" i="39"/>
  <c r="AO1301" i="39" s="1"/>
  <c r="AK1301" i="39"/>
  <c r="AL1301" i="39" s="1"/>
  <c r="AM1301" i="39" s="1"/>
  <c r="AC1301" i="39"/>
  <c r="AN1300" i="39"/>
  <c r="AO1300" i="39" s="1"/>
  <c r="AP1300" i="39" s="1"/>
  <c r="AK1300" i="39"/>
  <c r="AL1300" i="39" s="1"/>
  <c r="AM1300" i="39" s="1"/>
  <c r="AC1300" i="39"/>
  <c r="AN1299" i="39"/>
  <c r="AO1299" i="39" s="1"/>
  <c r="AK1299" i="39"/>
  <c r="AL1299" i="39" s="1"/>
  <c r="AM1299" i="39" s="1"/>
  <c r="AC1299" i="39"/>
  <c r="AN1298" i="39"/>
  <c r="AO1298" i="39" s="1"/>
  <c r="AK1298" i="39"/>
  <c r="AL1298" i="39" s="1"/>
  <c r="AM1298" i="39" s="1"/>
  <c r="AC1298" i="39"/>
  <c r="AN1297" i="39"/>
  <c r="AO1297" i="39" s="1"/>
  <c r="AP1297" i="39" s="1"/>
  <c r="AK1297" i="39"/>
  <c r="AL1297" i="39" s="1"/>
  <c r="AM1297" i="39" s="1"/>
  <c r="AC1297" i="39"/>
  <c r="AN1296" i="39"/>
  <c r="AO1296" i="39" s="1"/>
  <c r="AP1296" i="39" s="1"/>
  <c r="AQ1296" i="39" s="1"/>
  <c r="AK1296" i="39"/>
  <c r="AL1296" i="39" s="1"/>
  <c r="AM1296" i="39" s="1"/>
  <c r="AC1296" i="39"/>
  <c r="AN1295" i="39"/>
  <c r="AO1295" i="39" s="1"/>
  <c r="AK1295" i="39"/>
  <c r="AL1295" i="39" s="1"/>
  <c r="AM1295" i="39" s="1"/>
  <c r="AC1295" i="39"/>
  <c r="AN1294" i="39"/>
  <c r="AO1294" i="39" s="1"/>
  <c r="AK1294" i="39"/>
  <c r="AL1294" i="39" s="1"/>
  <c r="AM1294" i="39" s="1"/>
  <c r="AC1294" i="39"/>
  <c r="AN1293" i="39"/>
  <c r="AO1293" i="39" s="1"/>
  <c r="AK1293" i="39"/>
  <c r="AL1293" i="39" s="1"/>
  <c r="AM1293" i="39" s="1"/>
  <c r="AC1293" i="39"/>
  <c r="AN1292" i="39"/>
  <c r="AO1292" i="39" s="1"/>
  <c r="AK1292" i="39"/>
  <c r="AL1292" i="39" s="1"/>
  <c r="AM1292" i="39" s="1"/>
  <c r="AC1292" i="39"/>
  <c r="AN1291" i="39"/>
  <c r="AO1291" i="39" s="1"/>
  <c r="AP1291" i="39" s="1"/>
  <c r="AK1291" i="39"/>
  <c r="AL1291" i="39" s="1"/>
  <c r="AM1291" i="39" s="1"/>
  <c r="AC1291" i="39"/>
  <c r="AN1290" i="39"/>
  <c r="AO1290" i="39" s="1"/>
  <c r="AP1290" i="39" s="1"/>
  <c r="AQ1290" i="39" s="1"/>
  <c r="AK1290" i="39"/>
  <c r="AL1290" i="39" s="1"/>
  <c r="AM1290" i="39" s="1"/>
  <c r="AC1290" i="39"/>
  <c r="AN1289" i="39"/>
  <c r="AO1289" i="39" s="1"/>
  <c r="AK1289" i="39"/>
  <c r="AL1289" i="39" s="1"/>
  <c r="AM1289" i="39" s="1"/>
  <c r="AC1289" i="39"/>
  <c r="AN1288" i="39"/>
  <c r="AO1288" i="39" s="1"/>
  <c r="AP1288" i="39" s="1"/>
  <c r="AK1288" i="39"/>
  <c r="AL1288" i="39" s="1"/>
  <c r="AM1288" i="39" s="1"/>
  <c r="AC1288" i="39"/>
  <c r="AN1287" i="39"/>
  <c r="AO1287" i="39" s="1"/>
  <c r="AK1287" i="39"/>
  <c r="AL1287" i="39" s="1"/>
  <c r="AM1287" i="39" s="1"/>
  <c r="AC1287" i="39"/>
  <c r="AN1286" i="39"/>
  <c r="AO1286" i="39" s="1"/>
  <c r="AK1286" i="39"/>
  <c r="AL1286" i="39" s="1"/>
  <c r="AM1286" i="39" s="1"/>
  <c r="AC1286" i="39"/>
  <c r="AN1285" i="39"/>
  <c r="AO1285" i="39" s="1"/>
  <c r="AK1285" i="39"/>
  <c r="AL1285" i="39" s="1"/>
  <c r="AM1285" i="39" s="1"/>
  <c r="AC1285" i="39"/>
  <c r="AN1284" i="39"/>
  <c r="AO1284" i="39" s="1"/>
  <c r="AP1284" i="39" s="1"/>
  <c r="AK1284" i="39"/>
  <c r="AL1284" i="39" s="1"/>
  <c r="AM1284" i="39" s="1"/>
  <c r="AC1284" i="39"/>
  <c r="AN1283" i="39"/>
  <c r="AO1283" i="39" s="1"/>
  <c r="AP1283" i="39" s="1"/>
  <c r="AK1283" i="39"/>
  <c r="AL1283" i="39" s="1"/>
  <c r="AM1283" i="39" s="1"/>
  <c r="AC1283" i="39"/>
  <c r="AN1282" i="39"/>
  <c r="AO1282" i="39" s="1"/>
  <c r="AP1282" i="39" s="1"/>
  <c r="AK1282" i="39"/>
  <c r="AL1282" i="39" s="1"/>
  <c r="AM1282" i="39" s="1"/>
  <c r="AC1282" i="39"/>
  <c r="AN1281" i="39"/>
  <c r="AO1281" i="39" s="1"/>
  <c r="AP1281" i="39" s="1"/>
  <c r="AK1281" i="39"/>
  <c r="AL1281" i="39" s="1"/>
  <c r="AM1281" i="39" s="1"/>
  <c r="AC1281" i="39"/>
  <c r="AN1280" i="39"/>
  <c r="AO1280" i="39" s="1"/>
  <c r="AK1280" i="39"/>
  <c r="AL1280" i="39" s="1"/>
  <c r="AM1280" i="39" s="1"/>
  <c r="AC1280" i="39"/>
  <c r="AN1279" i="39"/>
  <c r="AO1279" i="39" s="1"/>
  <c r="AK1279" i="39"/>
  <c r="AL1279" i="39" s="1"/>
  <c r="AM1279" i="39" s="1"/>
  <c r="AC1279" i="39"/>
  <c r="AN1278" i="39"/>
  <c r="AO1278" i="39" s="1"/>
  <c r="AL1278" i="39"/>
  <c r="AM1278" i="39" s="1"/>
  <c r="AK1278" i="39"/>
  <c r="AC1278" i="39"/>
  <c r="AN1277" i="39"/>
  <c r="AO1277" i="39" s="1"/>
  <c r="AP1277" i="39" s="1"/>
  <c r="AK1277" i="39"/>
  <c r="AL1277" i="39" s="1"/>
  <c r="AM1277" i="39" s="1"/>
  <c r="AC1277" i="39"/>
  <c r="AN1276" i="39"/>
  <c r="AO1276" i="39" s="1"/>
  <c r="AP1276" i="39" s="1"/>
  <c r="AQ1276" i="39" s="1"/>
  <c r="AK1276" i="39"/>
  <c r="AL1276" i="39" s="1"/>
  <c r="AM1276" i="39" s="1"/>
  <c r="AC1276" i="39"/>
  <c r="AN1275" i="39"/>
  <c r="AO1275" i="39" s="1"/>
  <c r="AP1275" i="39" s="1"/>
  <c r="AQ1275" i="39" s="1"/>
  <c r="AK1275" i="39"/>
  <c r="AL1275" i="39" s="1"/>
  <c r="AM1275" i="39" s="1"/>
  <c r="AC1275" i="39"/>
  <c r="AN1274" i="39"/>
  <c r="AO1274" i="39" s="1"/>
  <c r="AK1274" i="39"/>
  <c r="AL1274" i="39" s="1"/>
  <c r="AM1274" i="39" s="1"/>
  <c r="AC1274" i="39"/>
  <c r="AN1273" i="39"/>
  <c r="AO1273" i="39" s="1"/>
  <c r="AK1273" i="39"/>
  <c r="AL1273" i="39" s="1"/>
  <c r="AM1273" i="39" s="1"/>
  <c r="AC1273" i="39"/>
  <c r="AN1272" i="39"/>
  <c r="AO1272" i="39" s="1"/>
  <c r="AK1272" i="39"/>
  <c r="AL1272" i="39" s="1"/>
  <c r="AM1272" i="39" s="1"/>
  <c r="AC1272" i="39"/>
  <c r="AN1271" i="39"/>
  <c r="AO1271" i="39" s="1"/>
  <c r="AK1271" i="39"/>
  <c r="AL1271" i="39" s="1"/>
  <c r="AM1271" i="39" s="1"/>
  <c r="AC1271" i="39"/>
  <c r="AN1270" i="39"/>
  <c r="AO1270" i="39" s="1"/>
  <c r="AK1270" i="39"/>
  <c r="AL1270" i="39" s="1"/>
  <c r="AM1270" i="39" s="1"/>
  <c r="AC1270" i="39"/>
  <c r="AN1269" i="39"/>
  <c r="AO1269" i="39" s="1"/>
  <c r="AK1269" i="39"/>
  <c r="AL1269" i="39" s="1"/>
  <c r="AM1269" i="39" s="1"/>
  <c r="AC1269" i="39"/>
  <c r="AN1268" i="39"/>
  <c r="AO1268" i="39" s="1"/>
  <c r="AP1268" i="39" s="1"/>
  <c r="AK1268" i="39"/>
  <c r="AL1268" i="39" s="1"/>
  <c r="AM1268" i="39" s="1"/>
  <c r="AC1268" i="39"/>
  <c r="AN1267" i="39"/>
  <c r="AO1267" i="39" s="1"/>
  <c r="AK1267" i="39"/>
  <c r="AL1267" i="39" s="1"/>
  <c r="AM1267" i="39" s="1"/>
  <c r="AC1267" i="39"/>
  <c r="AN1266" i="39"/>
  <c r="AO1266" i="39" s="1"/>
  <c r="AP1266" i="39" s="1"/>
  <c r="AQ1266" i="39" s="1"/>
  <c r="AK1266" i="39"/>
  <c r="AL1266" i="39" s="1"/>
  <c r="AM1266" i="39" s="1"/>
  <c r="AC1266" i="39"/>
  <c r="AN1265" i="39"/>
  <c r="AO1265" i="39" s="1"/>
  <c r="AK1265" i="39"/>
  <c r="AL1265" i="39" s="1"/>
  <c r="AM1265" i="39" s="1"/>
  <c r="AC1265" i="39"/>
  <c r="AN1264" i="39"/>
  <c r="AO1264" i="39" s="1"/>
  <c r="AK1264" i="39"/>
  <c r="AL1264" i="39" s="1"/>
  <c r="AM1264" i="39" s="1"/>
  <c r="AC1264" i="39"/>
  <c r="AN1263" i="39"/>
  <c r="AO1263" i="39" s="1"/>
  <c r="AK1263" i="39"/>
  <c r="AL1263" i="39" s="1"/>
  <c r="AM1263" i="39" s="1"/>
  <c r="AC1263" i="39"/>
  <c r="AN1262" i="39"/>
  <c r="AO1262" i="39" s="1"/>
  <c r="AK1262" i="39"/>
  <c r="AL1262" i="39" s="1"/>
  <c r="AM1262" i="39" s="1"/>
  <c r="AC1262" i="39"/>
  <c r="AN1261" i="39"/>
  <c r="AO1261" i="39" s="1"/>
  <c r="AK1261" i="39"/>
  <c r="AL1261" i="39" s="1"/>
  <c r="AM1261" i="39" s="1"/>
  <c r="AC1261" i="39"/>
  <c r="AN1260" i="39"/>
  <c r="AO1260" i="39" s="1"/>
  <c r="AK1260" i="39"/>
  <c r="AL1260" i="39" s="1"/>
  <c r="AM1260" i="39" s="1"/>
  <c r="AC1260" i="39"/>
  <c r="AN1259" i="39"/>
  <c r="AO1259" i="39" s="1"/>
  <c r="AK1259" i="39"/>
  <c r="AL1259" i="39" s="1"/>
  <c r="AM1259" i="39" s="1"/>
  <c r="AC1259" i="39"/>
  <c r="AN1258" i="39"/>
  <c r="AO1258" i="39" s="1"/>
  <c r="AK1258" i="39"/>
  <c r="AL1258" i="39" s="1"/>
  <c r="AM1258" i="39" s="1"/>
  <c r="AC1258" i="39"/>
  <c r="AN1257" i="39"/>
  <c r="AO1257" i="39" s="1"/>
  <c r="AK1257" i="39"/>
  <c r="AL1257" i="39" s="1"/>
  <c r="AM1257" i="39" s="1"/>
  <c r="AC1257" i="39"/>
  <c r="AN1256" i="39"/>
  <c r="AO1256" i="39" s="1"/>
  <c r="AK1256" i="39"/>
  <c r="AL1256" i="39" s="1"/>
  <c r="AM1256" i="39" s="1"/>
  <c r="AC1256" i="39"/>
  <c r="AN1255" i="39"/>
  <c r="AO1255" i="39" s="1"/>
  <c r="AK1255" i="39"/>
  <c r="AL1255" i="39" s="1"/>
  <c r="AM1255" i="39" s="1"/>
  <c r="AC1255" i="39"/>
  <c r="AN1254" i="39"/>
  <c r="AO1254" i="39" s="1"/>
  <c r="AK1254" i="39"/>
  <c r="AL1254" i="39" s="1"/>
  <c r="AM1254" i="39" s="1"/>
  <c r="AC1254" i="39"/>
  <c r="AN1253" i="39"/>
  <c r="AO1253" i="39" s="1"/>
  <c r="AK1253" i="39"/>
  <c r="AL1253" i="39" s="1"/>
  <c r="AM1253" i="39" s="1"/>
  <c r="AC1253" i="39"/>
  <c r="AN1252" i="39"/>
  <c r="AO1252" i="39" s="1"/>
  <c r="AK1252" i="39"/>
  <c r="AL1252" i="39" s="1"/>
  <c r="AM1252" i="39" s="1"/>
  <c r="AC1252" i="39"/>
  <c r="AN1251" i="39"/>
  <c r="AO1251" i="39" s="1"/>
  <c r="AK1251" i="39"/>
  <c r="AL1251" i="39" s="1"/>
  <c r="AM1251" i="39" s="1"/>
  <c r="AC1251" i="39"/>
  <c r="AN1250" i="39"/>
  <c r="AO1250" i="39" s="1"/>
  <c r="AK1250" i="39"/>
  <c r="AL1250" i="39" s="1"/>
  <c r="AM1250" i="39" s="1"/>
  <c r="AC1250" i="39"/>
  <c r="AN1249" i="39"/>
  <c r="AO1249" i="39" s="1"/>
  <c r="AK1249" i="39"/>
  <c r="AL1249" i="39" s="1"/>
  <c r="AM1249" i="39" s="1"/>
  <c r="AC1249" i="39"/>
  <c r="AN1248" i="39"/>
  <c r="AO1248" i="39" s="1"/>
  <c r="AK1248" i="39"/>
  <c r="AL1248" i="39" s="1"/>
  <c r="AM1248" i="39" s="1"/>
  <c r="AC1248" i="39"/>
  <c r="AN1247" i="39"/>
  <c r="AO1247" i="39" s="1"/>
  <c r="AK1247" i="39"/>
  <c r="AL1247" i="39" s="1"/>
  <c r="AM1247" i="39" s="1"/>
  <c r="AC1247" i="39"/>
  <c r="AN1246" i="39"/>
  <c r="AO1246" i="39" s="1"/>
  <c r="AK1246" i="39"/>
  <c r="AL1246" i="39" s="1"/>
  <c r="AM1246" i="39" s="1"/>
  <c r="AC1246" i="39"/>
  <c r="AN1245" i="39"/>
  <c r="AO1245" i="39" s="1"/>
  <c r="AK1245" i="39"/>
  <c r="AL1245" i="39" s="1"/>
  <c r="AM1245" i="39" s="1"/>
  <c r="AC1245" i="39"/>
  <c r="AN1244" i="39"/>
  <c r="AO1244" i="39" s="1"/>
  <c r="AK1244" i="39"/>
  <c r="AL1244" i="39" s="1"/>
  <c r="AM1244" i="39" s="1"/>
  <c r="AC1244" i="39"/>
  <c r="AN1243" i="39"/>
  <c r="AO1243" i="39" s="1"/>
  <c r="AK1243" i="39"/>
  <c r="AL1243" i="39" s="1"/>
  <c r="AM1243" i="39" s="1"/>
  <c r="AC1243" i="39"/>
  <c r="AN1242" i="39"/>
  <c r="AO1242" i="39" s="1"/>
  <c r="AK1242" i="39"/>
  <c r="AL1242" i="39" s="1"/>
  <c r="AM1242" i="39" s="1"/>
  <c r="AC1242" i="39"/>
  <c r="AN1241" i="39"/>
  <c r="AO1241" i="39" s="1"/>
  <c r="AK1241" i="39"/>
  <c r="AL1241" i="39" s="1"/>
  <c r="AM1241" i="39" s="1"/>
  <c r="AC1241" i="39"/>
  <c r="AN1240" i="39"/>
  <c r="AO1240" i="39" s="1"/>
  <c r="AK1240" i="39"/>
  <c r="AL1240" i="39" s="1"/>
  <c r="AM1240" i="39" s="1"/>
  <c r="AC1240" i="39"/>
  <c r="AN1239" i="39"/>
  <c r="AO1239" i="39" s="1"/>
  <c r="AK1239" i="39"/>
  <c r="AL1239" i="39" s="1"/>
  <c r="AM1239" i="39" s="1"/>
  <c r="AC1239" i="39"/>
  <c r="AN1238" i="39"/>
  <c r="AO1238" i="39" s="1"/>
  <c r="AK1238" i="39"/>
  <c r="AL1238" i="39" s="1"/>
  <c r="AM1238" i="39" s="1"/>
  <c r="AC1238" i="39"/>
  <c r="AN1237" i="39"/>
  <c r="AO1237" i="39" s="1"/>
  <c r="AK1237" i="39"/>
  <c r="AL1237" i="39" s="1"/>
  <c r="AM1237" i="39" s="1"/>
  <c r="AC1237" i="39"/>
  <c r="AN1236" i="39"/>
  <c r="AO1236" i="39" s="1"/>
  <c r="AK1236" i="39"/>
  <c r="AL1236" i="39" s="1"/>
  <c r="AM1236" i="39" s="1"/>
  <c r="AC1236" i="39"/>
  <c r="AN1235" i="39"/>
  <c r="AO1235" i="39" s="1"/>
  <c r="AK1235" i="39"/>
  <c r="AL1235" i="39" s="1"/>
  <c r="AM1235" i="39" s="1"/>
  <c r="AC1235" i="39"/>
  <c r="AN1234" i="39"/>
  <c r="AO1234" i="39" s="1"/>
  <c r="AK1234" i="39"/>
  <c r="AL1234" i="39" s="1"/>
  <c r="AM1234" i="39" s="1"/>
  <c r="AC1234" i="39"/>
  <c r="AN1233" i="39"/>
  <c r="AO1233" i="39" s="1"/>
  <c r="AK1233" i="39"/>
  <c r="AL1233" i="39" s="1"/>
  <c r="AM1233" i="39" s="1"/>
  <c r="AC1233" i="39"/>
  <c r="AN1232" i="39"/>
  <c r="AO1232" i="39" s="1"/>
  <c r="AK1232" i="39"/>
  <c r="AL1232" i="39" s="1"/>
  <c r="AM1232" i="39" s="1"/>
  <c r="AC1232" i="39"/>
  <c r="AN1231" i="39"/>
  <c r="AO1231" i="39" s="1"/>
  <c r="AK1231" i="39"/>
  <c r="AL1231" i="39" s="1"/>
  <c r="AM1231" i="39" s="1"/>
  <c r="AC1231" i="39"/>
  <c r="AN1230" i="39"/>
  <c r="AO1230" i="39" s="1"/>
  <c r="AK1230" i="39"/>
  <c r="AL1230" i="39" s="1"/>
  <c r="AM1230" i="39" s="1"/>
  <c r="AC1230" i="39"/>
  <c r="AN1229" i="39"/>
  <c r="AO1229" i="39" s="1"/>
  <c r="AK1229" i="39"/>
  <c r="AL1229" i="39" s="1"/>
  <c r="AM1229" i="39" s="1"/>
  <c r="AC1229" i="39"/>
  <c r="AN1228" i="39"/>
  <c r="AO1228" i="39" s="1"/>
  <c r="AK1228" i="39"/>
  <c r="AL1228" i="39" s="1"/>
  <c r="AM1228" i="39" s="1"/>
  <c r="AC1228" i="39"/>
  <c r="AN1227" i="39"/>
  <c r="AO1227" i="39" s="1"/>
  <c r="AK1227" i="39"/>
  <c r="AL1227" i="39" s="1"/>
  <c r="AM1227" i="39" s="1"/>
  <c r="AC1227" i="39"/>
  <c r="AN1226" i="39"/>
  <c r="AO1226" i="39" s="1"/>
  <c r="AK1226" i="39"/>
  <c r="AL1226" i="39" s="1"/>
  <c r="AM1226" i="39" s="1"/>
  <c r="AC1226" i="39"/>
  <c r="AN1225" i="39"/>
  <c r="AO1225" i="39" s="1"/>
  <c r="AK1225" i="39"/>
  <c r="AL1225" i="39" s="1"/>
  <c r="AM1225" i="39" s="1"/>
  <c r="AC1225" i="39"/>
  <c r="AN1224" i="39"/>
  <c r="AO1224" i="39" s="1"/>
  <c r="AP1224" i="39" s="1"/>
  <c r="AK1224" i="39"/>
  <c r="AL1224" i="39" s="1"/>
  <c r="AM1224" i="39" s="1"/>
  <c r="AC1224" i="39"/>
  <c r="AN1223" i="39"/>
  <c r="AO1223" i="39" s="1"/>
  <c r="AK1223" i="39"/>
  <c r="AL1223" i="39" s="1"/>
  <c r="AM1223" i="39" s="1"/>
  <c r="AC1223" i="39"/>
  <c r="AN1222" i="39"/>
  <c r="AO1222" i="39" s="1"/>
  <c r="AK1222" i="39"/>
  <c r="AL1222" i="39" s="1"/>
  <c r="AM1222" i="39" s="1"/>
  <c r="AC1222" i="39"/>
  <c r="AN1221" i="39"/>
  <c r="AO1221" i="39" s="1"/>
  <c r="AK1221" i="39"/>
  <c r="AL1221" i="39" s="1"/>
  <c r="AM1221" i="39" s="1"/>
  <c r="AC1221" i="39"/>
  <c r="AN1220" i="39"/>
  <c r="AO1220" i="39" s="1"/>
  <c r="AK1220" i="39"/>
  <c r="AL1220" i="39" s="1"/>
  <c r="AM1220" i="39" s="1"/>
  <c r="AC1220" i="39"/>
  <c r="AN1219" i="39"/>
  <c r="AO1219" i="39" s="1"/>
  <c r="AK1219" i="39"/>
  <c r="AL1219" i="39" s="1"/>
  <c r="AM1219" i="39" s="1"/>
  <c r="AC1219" i="39"/>
  <c r="AN1218" i="39"/>
  <c r="AO1218" i="39" s="1"/>
  <c r="AK1218" i="39"/>
  <c r="AL1218" i="39" s="1"/>
  <c r="AM1218" i="39" s="1"/>
  <c r="AC1218" i="39"/>
  <c r="AN1217" i="39"/>
  <c r="AO1217" i="39" s="1"/>
  <c r="AK1217" i="39"/>
  <c r="AL1217" i="39" s="1"/>
  <c r="AM1217" i="39" s="1"/>
  <c r="AC1217" i="39"/>
  <c r="AN1216" i="39"/>
  <c r="AO1216" i="39" s="1"/>
  <c r="AK1216" i="39"/>
  <c r="AL1216" i="39" s="1"/>
  <c r="AM1216" i="39" s="1"/>
  <c r="AC1216" i="39"/>
  <c r="AN1215" i="39"/>
  <c r="AO1215" i="39" s="1"/>
  <c r="AK1215" i="39"/>
  <c r="AL1215" i="39" s="1"/>
  <c r="AM1215" i="39" s="1"/>
  <c r="AC1215" i="39"/>
  <c r="AN1214" i="39"/>
  <c r="AO1214" i="39" s="1"/>
  <c r="AK1214" i="39"/>
  <c r="AL1214" i="39" s="1"/>
  <c r="AM1214" i="39" s="1"/>
  <c r="AC1214" i="39"/>
  <c r="AN1213" i="39"/>
  <c r="AO1213" i="39" s="1"/>
  <c r="AK1213" i="39"/>
  <c r="AL1213" i="39" s="1"/>
  <c r="AM1213" i="39" s="1"/>
  <c r="AC1213" i="39"/>
  <c r="AN1212" i="39"/>
  <c r="AO1212" i="39" s="1"/>
  <c r="AK1212" i="39"/>
  <c r="AL1212" i="39" s="1"/>
  <c r="AM1212" i="39" s="1"/>
  <c r="AC1212" i="39"/>
  <c r="AN1211" i="39"/>
  <c r="AO1211" i="39" s="1"/>
  <c r="AP1211" i="39" s="1"/>
  <c r="AK1211" i="39"/>
  <c r="AL1211" i="39" s="1"/>
  <c r="AM1211" i="39" s="1"/>
  <c r="AC1211" i="39"/>
  <c r="AN1210" i="39"/>
  <c r="AO1210" i="39" s="1"/>
  <c r="AK1210" i="39"/>
  <c r="AL1210" i="39" s="1"/>
  <c r="AM1210" i="39" s="1"/>
  <c r="AC1210" i="39"/>
  <c r="AN1209" i="39"/>
  <c r="AO1209" i="39" s="1"/>
  <c r="AK1209" i="39"/>
  <c r="AL1209" i="39" s="1"/>
  <c r="AM1209" i="39" s="1"/>
  <c r="AC1209" i="39"/>
  <c r="AN1208" i="39"/>
  <c r="AO1208" i="39" s="1"/>
  <c r="AK1208" i="39"/>
  <c r="AL1208" i="39" s="1"/>
  <c r="AM1208" i="39" s="1"/>
  <c r="AC1208" i="39"/>
  <c r="AN1207" i="39"/>
  <c r="AO1207" i="39" s="1"/>
  <c r="AK1207" i="39"/>
  <c r="AL1207" i="39" s="1"/>
  <c r="AM1207" i="39" s="1"/>
  <c r="AC1207" i="39"/>
  <c r="AN1206" i="39"/>
  <c r="AO1206" i="39" s="1"/>
  <c r="AK1206" i="39"/>
  <c r="AL1206" i="39" s="1"/>
  <c r="AM1206" i="39" s="1"/>
  <c r="AC1206" i="39"/>
  <c r="AN1205" i="39"/>
  <c r="AO1205" i="39" s="1"/>
  <c r="AK1205" i="39"/>
  <c r="AL1205" i="39" s="1"/>
  <c r="AM1205" i="39" s="1"/>
  <c r="AC1205" i="39"/>
  <c r="AN1204" i="39"/>
  <c r="AO1204" i="39" s="1"/>
  <c r="AK1204" i="39"/>
  <c r="AL1204" i="39" s="1"/>
  <c r="AM1204" i="39" s="1"/>
  <c r="AC1204" i="39"/>
  <c r="AN1203" i="39"/>
  <c r="AO1203" i="39" s="1"/>
  <c r="AK1203" i="39"/>
  <c r="AL1203" i="39" s="1"/>
  <c r="AM1203" i="39" s="1"/>
  <c r="AC1203" i="39"/>
  <c r="AN1202" i="39"/>
  <c r="AO1202" i="39" s="1"/>
  <c r="AK1202" i="39"/>
  <c r="AL1202" i="39" s="1"/>
  <c r="AM1202" i="39" s="1"/>
  <c r="AC1202" i="39"/>
  <c r="AN1201" i="39"/>
  <c r="AO1201" i="39" s="1"/>
  <c r="AK1201" i="39"/>
  <c r="AL1201" i="39" s="1"/>
  <c r="AM1201" i="39" s="1"/>
  <c r="AC1201" i="39"/>
  <c r="AN1200" i="39"/>
  <c r="AO1200" i="39" s="1"/>
  <c r="AK1200" i="39"/>
  <c r="AL1200" i="39" s="1"/>
  <c r="AM1200" i="39" s="1"/>
  <c r="AC1200" i="39"/>
  <c r="AN1199" i="39"/>
  <c r="AO1199" i="39" s="1"/>
  <c r="AK1199" i="39"/>
  <c r="AL1199" i="39" s="1"/>
  <c r="AM1199" i="39" s="1"/>
  <c r="AC1199" i="39"/>
  <c r="AN1198" i="39"/>
  <c r="AO1198" i="39" s="1"/>
  <c r="AK1198" i="39"/>
  <c r="AL1198" i="39" s="1"/>
  <c r="AM1198" i="39" s="1"/>
  <c r="AC1198" i="39"/>
  <c r="AN1197" i="39"/>
  <c r="AO1197" i="39" s="1"/>
  <c r="AP1197" i="39" s="1"/>
  <c r="AK1197" i="39"/>
  <c r="AL1197" i="39" s="1"/>
  <c r="AM1197" i="39" s="1"/>
  <c r="AC1197" i="39"/>
  <c r="AN1196" i="39"/>
  <c r="AO1196" i="39" s="1"/>
  <c r="AK1196" i="39"/>
  <c r="AL1196" i="39" s="1"/>
  <c r="AM1196" i="39" s="1"/>
  <c r="AC1196" i="39"/>
  <c r="AN1195" i="39"/>
  <c r="AO1195" i="39" s="1"/>
  <c r="AK1195" i="39"/>
  <c r="AL1195" i="39" s="1"/>
  <c r="AM1195" i="39" s="1"/>
  <c r="AC1195" i="39"/>
  <c r="AN1194" i="39"/>
  <c r="AO1194" i="39" s="1"/>
  <c r="AK1194" i="39"/>
  <c r="AL1194" i="39" s="1"/>
  <c r="AM1194" i="39" s="1"/>
  <c r="AC1194" i="39"/>
  <c r="AN1193" i="39"/>
  <c r="AO1193" i="39" s="1"/>
  <c r="AK1193" i="39"/>
  <c r="AL1193" i="39" s="1"/>
  <c r="AM1193" i="39" s="1"/>
  <c r="AC1193" i="39"/>
  <c r="AN1192" i="39"/>
  <c r="AO1192" i="39" s="1"/>
  <c r="AK1192" i="39"/>
  <c r="AL1192" i="39" s="1"/>
  <c r="AM1192" i="39" s="1"/>
  <c r="AC1192" i="39"/>
  <c r="AN1191" i="39"/>
  <c r="AO1191" i="39" s="1"/>
  <c r="AK1191" i="39"/>
  <c r="AL1191" i="39" s="1"/>
  <c r="AM1191" i="39" s="1"/>
  <c r="AC1191" i="39"/>
  <c r="AN1190" i="39"/>
  <c r="AO1190" i="39" s="1"/>
  <c r="AK1190" i="39"/>
  <c r="AL1190" i="39" s="1"/>
  <c r="AM1190" i="39" s="1"/>
  <c r="AC1190" i="39"/>
  <c r="AN1189" i="39"/>
  <c r="AO1189" i="39" s="1"/>
  <c r="AK1189" i="39"/>
  <c r="AL1189" i="39" s="1"/>
  <c r="AM1189" i="39" s="1"/>
  <c r="AC1189" i="39"/>
  <c r="AN1188" i="39"/>
  <c r="AO1188" i="39" s="1"/>
  <c r="AK1188" i="39"/>
  <c r="AL1188" i="39" s="1"/>
  <c r="AM1188" i="39" s="1"/>
  <c r="AC1188" i="39"/>
  <c r="AN1187" i="39"/>
  <c r="AO1187" i="39" s="1"/>
  <c r="AP1187" i="39" s="1"/>
  <c r="AQ1187" i="39" s="1"/>
  <c r="AK1187" i="39"/>
  <c r="AL1187" i="39" s="1"/>
  <c r="AM1187" i="39" s="1"/>
  <c r="AC1187" i="39"/>
  <c r="AN1186" i="39"/>
  <c r="AO1186" i="39" s="1"/>
  <c r="AK1186" i="39"/>
  <c r="AL1186" i="39" s="1"/>
  <c r="AM1186" i="39" s="1"/>
  <c r="AC1186" i="39"/>
  <c r="AN1185" i="39"/>
  <c r="AO1185" i="39" s="1"/>
  <c r="AK1185" i="39"/>
  <c r="AL1185" i="39" s="1"/>
  <c r="AM1185" i="39" s="1"/>
  <c r="AC1185" i="39"/>
  <c r="AN1184" i="39"/>
  <c r="AO1184" i="39" s="1"/>
  <c r="AK1184" i="39"/>
  <c r="AL1184" i="39" s="1"/>
  <c r="AM1184" i="39" s="1"/>
  <c r="AC1184" i="39"/>
  <c r="AN1183" i="39"/>
  <c r="AO1183" i="39" s="1"/>
  <c r="AK1183" i="39"/>
  <c r="AL1183" i="39" s="1"/>
  <c r="AM1183" i="39" s="1"/>
  <c r="AC1183" i="39"/>
  <c r="AN1182" i="39"/>
  <c r="AO1182" i="39" s="1"/>
  <c r="AP1182" i="39" s="1"/>
  <c r="AK1182" i="39"/>
  <c r="AL1182" i="39" s="1"/>
  <c r="AM1182" i="39" s="1"/>
  <c r="AC1182" i="39"/>
  <c r="AN1181" i="39"/>
  <c r="AO1181" i="39" s="1"/>
  <c r="AK1181" i="39"/>
  <c r="AL1181" i="39" s="1"/>
  <c r="AM1181" i="39" s="1"/>
  <c r="AC1181" i="39"/>
  <c r="AN1180" i="39"/>
  <c r="AO1180" i="39" s="1"/>
  <c r="AK1180" i="39"/>
  <c r="AL1180" i="39" s="1"/>
  <c r="AM1180" i="39" s="1"/>
  <c r="AC1180" i="39"/>
  <c r="AN1179" i="39"/>
  <c r="AO1179" i="39" s="1"/>
  <c r="AK1179" i="39"/>
  <c r="AL1179" i="39" s="1"/>
  <c r="AM1179" i="39" s="1"/>
  <c r="AC1179" i="39"/>
  <c r="AN1178" i="39"/>
  <c r="AO1178" i="39" s="1"/>
  <c r="AP1178" i="39" s="1"/>
  <c r="AQ1178" i="39" s="1"/>
  <c r="AK1178" i="39"/>
  <c r="AL1178" i="39" s="1"/>
  <c r="AM1178" i="39" s="1"/>
  <c r="AC1178" i="39"/>
  <c r="AN1177" i="39"/>
  <c r="AO1177" i="39" s="1"/>
  <c r="AK1177" i="39"/>
  <c r="AL1177" i="39" s="1"/>
  <c r="AM1177" i="39" s="1"/>
  <c r="AC1177" i="39"/>
  <c r="AN1176" i="39"/>
  <c r="AO1176" i="39" s="1"/>
  <c r="AK1176" i="39"/>
  <c r="AL1176" i="39" s="1"/>
  <c r="AM1176" i="39" s="1"/>
  <c r="AC1176" i="39"/>
  <c r="AN1175" i="39"/>
  <c r="AO1175" i="39" s="1"/>
  <c r="AK1175" i="39"/>
  <c r="AL1175" i="39" s="1"/>
  <c r="AM1175" i="39" s="1"/>
  <c r="AC1175" i="39"/>
  <c r="AN1174" i="39"/>
  <c r="AO1174" i="39" s="1"/>
  <c r="AK1174" i="39"/>
  <c r="AL1174" i="39" s="1"/>
  <c r="AM1174" i="39" s="1"/>
  <c r="AC1174" i="39"/>
  <c r="AN1173" i="39"/>
  <c r="AO1173" i="39" s="1"/>
  <c r="AK1173" i="39"/>
  <c r="AL1173" i="39" s="1"/>
  <c r="AM1173" i="39" s="1"/>
  <c r="AC1173" i="39"/>
  <c r="AN1172" i="39"/>
  <c r="AO1172" i="39" s="1"/>
  <c r="AK1172" i="39"/>
  <c r="AL1172" i="39" s="1"/>
  <c r="AM1172" i="39" s="1"/>
  <c r="AC1172" i="39"/>
  <c r="AN1171" i="39"/>
  <c r="AO1171" i="39" s="1"/>
  <c r="AK1171" i="39"/>
  <c r="AL1171" i="39" s="1"/>
  <c r="AM1171" i="39" s="1"/>
  <c r="AC1171" i="39"/>
  <c r="AN1170" i="39"/>
  <c r="AO1170" i="39" s="1"/>
  <c r="AK1170" i="39"/>
  <c r="AL1170" i="39" s="1"/>
  <c r="AM1170" i="39" s="1"/>
  <c r="AC1170" i="39"/>
  <c r="AN1169" i="39"/>
  <c r="AO1169" i="39" s="1"/>
  <c r="AP1169" i="39" s="1"/>
  <c r="AK1169" i="39"/>
  <c r="AL1169" i="39" s="1"/>
  <c r="AM1169" i="39" s="1"/>
  <c r="AC1169" i="39"/>
  <c r="AN1168" i="39"/>
  <c r="AO1168" i="39" s="1"/>
  <c r="AK1168" i="39"/>
  <c r="AL1168" i="39" s="1"/>
  <c r="AM1168" i="39" s="1"/>
  <c r="AC1168" i="39"/>
  <c r="AN1167" i="39"/>
  <c r="AO1167" i="39" s="1"/>
  <c r="AK1167" i="39"/>
  <c r="AL1167" i="39" s="1"/>
  <c r="AM1167" i="39" s="1"/>
  <c r="AC1167" i="39"/>
  <c r="AN1166" i="39"/>
  <c r="AO1166" i="39" s="1"/>
  <c r="AP1166" i="39" s="1"/>
  <c r="AQ1166" i="39" s="1"/>
  <c r="AK1166" i="39"/>
  <c r="AL1166" i="39" s="1"/>
  <c r="AM1166" i="39" s="1"/>
  <c r="AC1166" i="39"/>
  <c r="AN1165" i="39"/>
  <c r="AO1165" i="39" s="1"/>
  <c r="AP1165" i="39" s="1"/>
  <c r="AK1165" i="39"/>
  <c r="AL1165" i="39" s="1"/>
  <c r="AM1165" i="39" s="1"/>
  <c r="AC1165" i="39"/>
  <c r="AN1164" i="39"/>
  <c r="AO1164" i="39" s="1"/>
  <c r="AP1164" i="39" s="1"/>
  <c r="AK1164" i="39"/>
  <c r="AL1164" i="39" s="1"/>
  <c r="AM1164" i="39" s="1"/>
  <c r="AC1164" i="39"/>
  <c r="AN1163" i="39"/>
  <c r="AO1163" i="39" s="1"/>
  <c r="AP1163" i="39" s="1"/>
  <c r="AQ1163" i="39" s="1"/>
  <c r="AK1163" i="39"/>
  <c r="AL1163" i="39" s="1"/>
  <c r="AM1163" i="39" s="1"/>
  <c r="AC1163" i="39"/>
  <c r="AN1162" i="39"/>
  <c r="AO1162" i="39" s="1"/>
  <c r="AP1162" i="39" s="1"/>
  <c r="AK1162" i="39"/>
  <c r="AL1162" i="39" s="1"/>
  <c r="AM1162" i="39" s="1"/>
  <c r="AC1162" i="39"/>
  <c r="AN1161" i="39"/>
  <c r="AO1161" i="39" s="1"/>
  <c r="AK1161" i="39"/>
  <c r="AL1161" i="39" s="1"/>
  <c r="AM1161" i="39" s="1"/>
  <c r="AC1161" i="39"/>
  <c r="AN1160" i="39"/>
  <c r="AO1160" i="39" s="1"/>
  <c r="AK1160" i="39"/>
  <c r="AL1160" i="39" s="1"/>
  <c r="AM1160" i="39" s="1"/>
  <c r="AC1160" i="39"/>
  <c r="AN1159" i="39"/>
  <c r="AO1159" i="39" s="1"/>
  <c r="AP1159" i="39" s="1"/>
  <c r="AQ1159" i="39" s="1"/>
  <c r="AK1159" i="39"/>
  <c r="AL1159" i="39" s="1"/>
  <c r="AM1159" i="39" s="1"/>
  <c r="AC1159" i="39"/>
  <c r="AN1158" i="39"/>
  <c r="AO1158" i="39" s="1"/>
  <c r="AP1158" i="39" s="1"/>
  <c r="AQ1158" i="39" s="1"/>
  <c r="AK1158" i="39"/>
  <c r="AL1158" i="39" s="1"/>
  <c r="AM1158" i="39" s="1"/>
  <c r="AC1158" i="39"/>
  <c r="AN1157" i="39"/>
  <c r="AO1157" i="39" s="1"/>
  <c r="AP1157" i="39" s="1"/>
  <c r="AK1157" i="39"/>
  <c r="AL1157" i="39" s="1"/>
  <c r="AM1157" i="39" s="1"/>
  <c r="AC1157" i="39"/>
  <c r="AN1156" i="39"/>
  <c r="AO1156" i="39" s="1"/>
  <c r="AP1156" i="39" s="1"/>
  <c r="AQ1156" i="39" s="1"/>
  <c r="AK1156" i="39"/>
  <c r="AL1156" i="39" s="1"/>
  <c r="AM1156" i="39" s="1"/>
  <c r="AC1156" i="39"/>
  <c r="AO1155" i="39"/>
  <c r="AP1155" i="39" s="1"/>
  <c r="AQ1155" i="39" s="1"/>
  <c r="AN1155" i="39"/>
  <c r="AK1155" i="39"/>
  <c r="AL1155" i="39" s="1"/>
  <c r="AM1155" i="39" s="1"/>
  <c r="AC1155" i="39"/>
  <c r="AN1154" i="39"/>
  <c r="AO1154" i="39" s="1"/>
  <c r="AK1154" i="39"/>
  <c r="AL1154" i="39" s="1"/>
  <c r="AM1154" i="39" s="1"/>
  <c r="AC1154" i="39"/>
  <c r="AN1153" i="39"/>
  <c r="AO1153" i="39" s="1"/>
  <c r="AK1153" i="39"/>
  <c r="AL1153" i="39" s="1"/>
  <c r="AM1153" i="39" s="1"/>
  <c r="AC1153" i="39"/>
  <c r="AN1152" i="39"/>
  <c r="AO1152" i="39" s="1"/>
  <c r="AP1152" i="39" s="1"/>
  <c r="AQ1152" i="39" s="1"/>
  <c r="AK1152" i="39"/>
  <c r="AL1152" i="39" s="1"/>
  <c r="AM1152" i="39" s="1"/>
  <c r="AC1152" i="39"/>
  <c r="AN1151" i="39"/>
  <c r="AO1151" i="39" s="1"/>
  <c r="AP1151" i="39" s="1"/>
  <c r="AK1151" i="39"/>
  <c r="AL1151" i="39" s="1"/>
  <c r="AM1151" i="39" s="1"/>
  <c r="AC1151" i="39"/>
  <c r="AN1150" i="39"/>
  <c r="AO1150" i="39" s="1"/>
  <c r="AP1150" i="39" s="1"/>
  <c r="AK1150" i="39"/>
  <c r="AL1150" i="39" s="1"/>
  <c r="AM1150" i="39" s="1"/>
  <c r="AC1150" i="39"/>
  <c r="AN1149" i="39"/>
  <c r="AO1149" i="39" s="1"/>
  <c r="AP1149" i="39" s="1"/>
  <c r="AQ1149" i="39" s="1"/>
  <c r="AK1149" i="39"/>
  <c r="AL1149" i="39" s="1"/>
  <c r="AM1149" i="39" s="1"/>
  <c r="AC1149" i="39"/>
  <c r="AN1148" i="39"/>
  <c r="AO1148" i="39" s="1"/>
  <c r="AP1148" i="39" s="1"/>
  <c r="AK1148" i="39"/>
  <c r="AL1148" i="39" s="1"/>
  <c r="AM1148" i="39" s="1"/>
  <c r="AC1148" i="39"/>
  <c r="AN1147" i="39"/>
  <c r="AO1147" i="39" s="1"/>
  <c r="AP1147" i="39" s="1"/>
  <c r="AQ1147" i="39" s="1"/>
  <c r="AK1147" i="39"/>
  <c r="AL1147" i="39" s="1"/>
  <c r="AM1147" i="39" s="1"/>
  <c r="AC1147" i="39"/>
  <c r="AN1146" i="39"/>
  <c r="AO1146" i="39" s="1"/>
  <c r="AP1146" i="39" s="1"/>
  <c r="AQ1146" i="39" s="1"/>
  <c r="AK1146" i="39"/>
  <c r="AL1146" i="39" s="1"/>
  <c r="AM1146" i="39" s="1"/>
  <c r="AC1146" i="39"/>
  <c r="AN1145" i="39"/>
  <c r="AO1145" i="39" s="1"/>
  <c r="AK1145" i="39"/>
  <c r="AL1145" i="39" s="1"/>
  <c r="AM1145" i="39" s="1"/>
  <c r="AC1145" i="39"/>
  <c r="AN1144" i="39"/>
  <c r="AO1144" i="39" s="1"/>
  <c r="AK1144" i="39"/>
  <c r="AL1144" i="39" s="1"/>
  <c r="AM1144" i="39" s="1"/>
  <c r="AC1144" i="39"/>
  <c r="AN1143" i="39"/>
  <c r="AO1143" i="39" s="1"/>
  <c r="AP1143" i="39" s="1"/>
  <c r="AQ1143" i="39" s="1"/>
  <c r="AK1143" i="39"/>
  <c r="AL1143" i="39" s="1"/>
  <c r="AM1143" i="39" s="1"/>
  <c r="AC1143" i="39"/>
  <c r="AN1142" i="39"/>
  <c r="AO1142" i="39" s="1"/>
  <c r="AP1142" i="39" s="1"/>
  <c r="AK1142" i="39"/>
  <c r="AL1142" i="39" s="1"/>
  <c r="AM1142" i="39" s="1"/>
  <c r="AC1142" i="39"/>
  <c r="AN1141" i="39"/>
  <c r="AO1141" i="39" s="1"/>
  <c r="AK1141" i="39"/>
  <c r="AL1141" i="39" s="1"/>
  <c r="AM1141" i="39" s="1"/>
  <c r="AC1141" i="39"/>
  <c r="AN1140" i="39"/>
  <c r="AO1140" i="39" s="1"/>
  <c r="AP1140" i="39" s="1"/>
  <c r="AQ1140" i="39" s="1"/>
  <c r="AK1140" i="39"/>
  <c r="AL1140" i="39" s="1"/>
  <c r="AM1140" i="39" s="1"/>
  <c r="AC1140" i="39"/>
  <c r="AN1139" i="39"/>
  <c r="AO1139" i="39" s="1"/>
  <c r="AP1139" i="39" s="1"/>
  <c r="AK1139" i="39"/>
  <c r="AL1139" i="39" s="1"/>
  <c r="AM1139" i="39" s="1"/>
  <c r="AC1139" i="39"/>
  <c r="AN1138" i="39"/>
  <c r="AO1138" i="39" s="1"/>
  <c r="AP1138" i="39" s="1"/>
  <c r="AQ1138" i="39" s="1"/>
  <c r="AK1138" i="39"/>
  <c r="AL1138" i="39" s="1"/>
  <c r="AM1138" i="39" s="1"/>
  <c r="AC1138" i="39"/>
  <c r="AN1137" i="39"/>
  <c r="AO1137" i="39" s="1"/>
  <c r="AP1137" i="39" s="1"/>
  <c r="AQ1137" i="39" s="1"/>
  <c r="AK1137" i="39"/>
  <c r="AL1137" i="39" s="1"/>
  <c r="AM1137" i="39" s="1"/>
  <c r="AC1137" i="39"/>
  <c r="AN1136" i="39"/>
  <c r="AO1136" i="39" s="1"/>
  <c r="AK1136" i="39"/>
  <c r="AL1136" i="39" s="1"/>
  <c r="AM1136" i="39" s="1"/>
  <c r="AC1136" i="39"/>
  <c r="AN1135" i="39"/>
  <c r="AO1135" i="39" s="1"/>
  <c r="AP1135" i="39" s="1"/>
  <c r="AK1135" i="39"/>
  <c r="AL1135" i="39" s="1"/>
  <c r="AM1135" i="39" s="1"/>
  <c r="AC1135" i="39"/>
  <c r="AN1134" i="39"/>
  <c r="AO1134" i="39" s="1"/>
  <c r="AK1134" i="39"/>
  <c r="AL1134" i="39" s="1"/>
  <c r="AM1134" i="39" s="1"/>
  <c r="AC1134" i="39"/>
  <c r="AN1133" i="39"/>
  <c r="AO1133" i="39" s="1"/>
  <c r="AK1133" i="39"/>
  <c r="AL1133" i="39" s="1"/>
  <c r="AM1133" i="39" s="1"/>
  <c r="AC1133" i="39"/>
  <c r="AN1132" i="39"/>
  <c r="AO1132" i="39" s="1"/>
  <c r="AP1132" i="39" s="1"/>
  <c r="AK1132" i="39"/>
  <c r="AL1132" i="39" s="1"/>
  <c r="AM1132" i="39" s="1"/>
  <c r="AC1132" i="39"/>
  <c r="AN1131" i="39"/>
  <c r="AO1131" i="39" s="1"/>
  <c r="AP1131" i="39" s="1"/>
  <c r="AQ1131" i="39" s="1"/>
  <c r="AK1131" i="39"/>
  <c r="AL1131" i="39" s="1"/>
  <c r="AM1131" i="39" s="1"/>
  <c r="AC1131" i="39"/>
  <c r="AN1130" i="39"/>
  <c r="AO1130" i="39" s="1"/>
  <c r="AP1130" i="39" s="1"/>
  <c r="AK1130" i="39"/>
  <c r="AL1130" i="39" s="1"/>
  <c r="AM1130" i="39" s="1"/>
  <c r="AC1130" i="39"/>
  <c r="AN1129" i="39"/>
  <c r="AO1129" i="39" s="1"/>
  <c r="AP1129" i="39" s="1"/>
  <c r="AQ1129" i="39" s="1"/>
  <c r="AK1129" i="39"/>
  <c r="AL1129" i="39" s="1"/>
  <c r="AM1129" i="39" s="1"/>
  <c r="AC1129" i="39"/>
  <c r="AN1128" i="39"/>
  <c r="AO1128" i="39" s="1"/>
  <c r="AP1128" i="39" s="1"/>
  <c r="AQ1128" i="39" s="1"/>
  <c r="AK1128" i="39"/>
  <c r="AL1128" i="39" s="1"/>
  <c r="AM1128" i="39" s="1"/>
  <c r="AC1128" i="39"/>
  <c r="AN1127" i="39"/>
  <c r="AO1127" i="39" s="1"/>
  <c r="AK1127" i="39"/>
  <c r="AL1127" i="39" s="1"/>
  <c r="AM1127" i="39" s="1"/>
  <c r="AC1127" i="39"/>
  <c r="AN1126" i="39"/>
  <c r="AO1126" i="39" s="1"/>
  <c r="AK1126" i="39"/>
  <c r="AL1126" i="39" s="1"/>
  <c r="AM1126" i="39" s="1"/>
  <c r="AC1126" i="39"/>
  <c r="AN1125" i="39"/>
  <c r="AO1125" i="39" s="1"/>
  <c r="AP1125" i="39" s="1"/>
  <c r="AK1125" i="39"/>
  <c r="AL1125" i="39" s="1"/>
  <c r="AM1125" i="39" s="1"/>
  <c r="AC1125" i="39"/>
  <c r="AN1124" i="39"/>
  <c r="AO1124" i="39" s="1"/>
  <c r="AP1124" i="39" s="1"/>
  <c r="AK1124" i="39"/>
  <c r="AL1124" i="39" s="1"/>
  <c r="AM1124" i="39" s="1"/>
  <c r="AC1124" i="39"/>
  <c r="AN1123" i="39"/>
  <c r="AO1123" i="39" s="1"/>
  <c r="AP1123" i="39" s="1"/>
  <c r="AK1123" i="39"/>
  <c r="AL1123" i="39" s="1"/>
  <c r="AM1123" i="39" s="1"/>
  <c r="AC1123" i="39"/>
  <c r="AN1122" i="39"/>
  <c r="AO1122" i="39" s="1"/>
  <c r="AP1122" i="39" s="1"/>
  <c r="AQ1122" i="39" s="1"/>
  <c r="AK1122" i="39"/>
  <c r="AL1122" i="39" s="1"/>
  <c r="AM1122" i="39" s="1"/>
  <c r="AC1122" i="39"/>
  <c r="AN1121" i="39"/>
  <c r="AO1121" i="39" s="1"/>
  <c r="AP1121" i="39" s="1"/>
  <c r="AK1121" i="39"/>
  <c r="AL1121" i="39" s="1"/>
  <c r="AM1121" i="39" s="1"/>
  <c r="AC1121" i="39"/>
  <c r="AN1120" i="39"/>
  <c r="AO1120" i="39" s="1"/>
  <c r="AP1120" i="39" s="1"/>
  <c r="AQ1120" i="39" s="1"/>
  <c r="AK1120" i="39"/>
  <c r="AL1120" i="39" s="1"/>
  <c r="AM1120" i="39" s="1"/>
  <c r="AC1120" i="39"/>
  <c r="AN1119" i="39"/>
  <c r="AO1119" i="39" s="1"/>
  <c r="AP1119" i="39" s="1"/>
  <c r="AQ1119" i="39" s="1"/>
  <c r="AK1119" i="39"/>
  <c r="AL1119" i="39" s="1"/>
  <c r="AM1119" i="39" s="1"/>
  <c r="AC1119" i="39"/>
  <c r="AN1118" i="39"/>
  <c r="AO1118" i="39" s="1"/>
  <c r="AK1118" i="39"/>
  <c r="AL1118" i="39" s="1"/>
  <c r="AM1118" i="39" s="1"/>
  <c r="AC1118" i="39"/>
  <c r="AN1117" i="39"/>
  <c r="AO1117" i="39" s="1"/>
  <c r="AK1117" i="39"/>
  <c r="AL1117" i="39" s="1"/>
  <c r="AM1117" i="39" s="1"/>
  <c r="AC1117" i="39"/>
  <c r="AN1116" i="39"/>
  <c r="AO1116" i="39" s="1"/>
  <c r="AP1116" i="39" s="1"/>
  <c r="AQ1116" i="39" s="1"/>
  <c r="AK1116" i="39"/>
  <c r="AL1116" i="39" s="1"/>
  <c r="AM1116" i="39" s="1"/>
  <c r="AC1116" i="39"/>
  <c r="AN1115" i="39"/>
  <c r="AO1115" i="39" s="1"/>
  <c r="AP1115" i="39" s="1"/>
  <c r="AK1115" i="39"/>
  <c r="AL1115" i="39" s="1"/>
  <c r="AM1115" i="39" s="1"/>
  <c r="AC1115" i="39"/>
  <c r="AN1114" i="39"/>
  <c r="AO1114" i="39" s="1"/>
  <c r="AK1114" i="39"/>
  <c r="AL1114" i="39" s="1"/>
  <c r="AM1114" i="39" s="1"/>
  <c r="AC1114" i="39"/>
  <c r="AN1113" i="39"/>
  <c r="AO1113" i="39" s="1"/>
  <c r="AP1113" i="39" s="1"/>
  <c r="AQ1113" i="39" s="1"/>
  <c r="AK1113" i="39"/>
  <c r="AL1113" i="39" s="1"/>
  <c r="AM1113" i="39" s="1"/>
  <c r="AC1113" i="39"/>
  <c r="AN1112" i="39"/>
  <c r="AO1112" i="39" s="1"/>
  <c r="AP1112" i="39" s="1"/>
  <c r="AK1112" i="39"/>
  <c r="AL1112" i="39" s="1"/>
  <c r="AM1112" i="39" s="1"/>
  <c r="AC1112" i="39"/>
  <c r="AN1111" i="39"/>
  <c r="AO1111" i="39" s="1"/>
  <c r="AP1111" i="39" s="1"/>
  <c r="AQ1111" i="39" s="1"/>
  <c r="AK1111" i="39"/>
  <c r="AL1111" i="39" s="1"/>
  <c r="AM1111" i="39" s="1"/>
  <c r="AC1111" i="39"/>
  <c r="AN1110" i="39"/>
  <c r="AO1110" i="39" s="1"/>
  <c r="AP1110" i="39" s="1"/>
  <c r="AQ1110" i="39" s="1"/>
  <c r="AK1110" i="39"/>
  <c r="AL1110" i="39" s="1"/>
  <c r="AM1110" i="39" s="1"/>
  <c r="AC1110" i="39"/>
  <c r="AN1109" i="39"/>
  <c r="AO1109" i="39" s="1"/>
  <c r="AK1109" i="39"/>
  <c r="AL1109" i="39" s="1"/>
  <c r="AM1109" i="39" s="1"/>
  <c r="AC1109" i="39"/>
  <c r="AN1108" i="39"/>
  <c r="AO1108" i="39" s="1"/>
  <c r="AK1108" i="39"/>
  <c r="AL1108" i="39" s="1"/>
  <c r="AM1108" i="39" s="1"/>
  <c r="AC1108" i="39"/>
  <c r="AN1107" i="39"/>
  <c r="AO1107" i="39" s="1"/>
  <c r="AP1107" i="39" s="1"/>
  <c r="AQ1107" i="39" s="1"/>
  <c r="AK1107" i="39"/>
  <c r="AL1107" i="39" s="1"/>
  <c r="AM1107" i="39" s="1"/>
  <c r="AC1107" i="39"/>
  <c r="AN1106" i="39"/>
  <c r="AO1106" i="39" s="1"/>
  <c r="AP1106" i="39" s="1"/>
  <c r="AK1106" i="39"/>
  <c r="AL1106" i="39" s="1"/>
  <c r="AM1106" i="39" s="1"/>
  <c r="AC1106" i="39"/>
  <c r="AN1105" i="39"/>
  <c r="AO1105" i="39" s="1"/>
  <c r="AP1105" i="39" s="1"/>
  <c r="AK1105" i="39"/>
  <c r="AL1105" i="39" s="1"/>
  <c r="AM1105" i="39" s="1"/>
  <c r="AC1105" i="39"/>
  <c r="AN1104" i="39"/>
  <c r="AO1104" i="39" s="1"/>
  <c r="AP1104" i="39" s="1"/>
  <c r="AQ1104" i="39" s="1"/>
  <c r="AK1104" i="39"/>
  <c r="AL1104" i="39" s="1"/>
  <c r="AM1104" i="39" s="1"/>
  <c r="AC1104" i="39"/>
  <c r="AN1103" i="39"/>
  <c r="AO1103" i="39" s="1"/>
  <c r="AP1103" i="39" s="1"/>
  <c r="AK1103" i="39"/>
  <c r="AL1103" i="39" s="1"/>
  <c r="AM1103" i="39" s="1"/>
  <c r="AC1103" i="39"/>
  <c r="AN1102" i="39"/>
  <c r="AO1102" i="39" s="1"/>
  <c r="AP1102" i="39" s="1"/>
  <c r="AQ1102" i="39" s="1"/>
  <c r="AK1102" i="39"/>
  <c r="AL1102" i="39" s="1"/>
  <c r="AM1102" i="39" s="1"/>
  <c r="AC1102" i="39"/>
  <c r="AN1101" i="39"/>
  <c r="AO1101" i="39" s="1"/>
  <c r="AP1101" i="39" s="1"/>
  <c r="AQ1101" i="39" s="1"/>
  <c r="AK1101" i="39"/>
  <c r="AL1101" i="39" s="1"/>
  <c r="AM1101" i="39" s="1"/>
  <c r="AC1101" i="39"/>
  <c r="AN1100" i="39"/>
  <c r="AO1100" i="39" s="1"/>
  <c r="AK1100" i="39"/>
  <c r="AL1100" i="39" s="1"/>
  <c r="AM1100" i="39" s="1"/>
  <c r="AC1100" i="39"/>
  <c r="AN1099" i="39"/>
  <c r="AO1099" i="39" s="1"/>
  <c r="AK1099" i="39"/>
  <c r="AL1099" i="39" s="1"/>
  <c r="AM1099" i="39" s="1"/>
  <c r="AC1099" i="39"/>
  <c r="AO1098" i="39"/>
  <c r="AP1098" i="39" s="1"/>
  <c r="AN1098" i="39"/>
  <c r="AK1098" i="39"/>
  <c r="AL1098" i="39" s="1"/>
  <c r="AM1098" i="39" s="1"/>
  <c r="AC1098" i="39"/>
  <c r="AN1097" i="39"/>
  <c r="AO1097" i="39" s="1"/>
  <c r="AP1097" i="39" s="1"/>
  <c r="AK1097" i="39"/>
  <c r="AL1097" i="39" s="1"/>
  <c r="AM1097" i="39" s="1"/>
  <c r="AC1097" i="39"/>
  <c r="AN1096" i="39"/>
  <c r="AO1096" i="39" s="1"/>
  <c r="AP1096" i="39" s="1"/>
  <c r="AK1096" i="39"/>
  <c r="AL1096" i="39" s="1"/>
  <c r="AM1096" i="39" s="1"/>
  <c r="AC1096" i="39"/>
  <c r="AN1095" i="39"/>
  <c r="AO1095" i="39" s="1"/>
  <c r="AP1095" i="39" s="1"/>
  <c r="AK1095" i="39"/>
  <c r="AL1095" i="39" s="1"/>
  <c r="AM1095" i="39" s="1"/>
  <c r="AC1095" i="39"/>
  <c r="AN1094" i="39"/>
  <c r="AO1094" i="39" s="1"/>
  <c r="AK1094" i="39"/>
  <c r="AL1094" i="39" s="1"/>
  <c r="AM1094" i="39" s="1"/>
  <c r="AC1094" i="39"/>
  <c r="AN1093" i="39"/>
  <c r="AO1093" i="39" s="1"/>
  <c r="AP1093" i="39" s="1"/>
  <c r="AQ1093" i="39" s="1"/>
  <c r="AK1093" i="39"/>
  <c r="AL1093" i="39" s="1"/>
  <c r="AM1093" i="39" s="1"/>
  <c r="AC1093" i="39"/>
  <c r="AN1092" i="39"/>
  <c r="AO1092" i="39" s="1"/>
  <c r="AP1092" i="39" s="1"/>
  <c r="AK1092" i="39"/>
  <c r="AL1092" i="39" s="1"/>
  <c r="AM1092" i="39" s="1"/>
  <c r="AC1092" i="39"/>
  <c r="AN1091" i="39"/>
  <c r="AO1091" i="39" s="1"/>
  <c r="AK1091" i="39"/>
  <c r="AL1091" i="39" s="1"/>
  <c r="AM1091" i="39" s="1"/>
  <c r="AC1091" i="39"/>
  <c r="AN1090" i="39"/>
  <c r="AO1090" i="39" s="1"/>
  <c r="AK1090" i="39"/>
  <c r="AL1090" i="39" s="1"/>
  <c r="AM1090" i="39" s="1"/>
  <c r="AC1090" i="39"/>
  <c r="AN1089" i="39"/>
  <c r="AO1089" i="39" s="1"/>
  <c r="AK1089" i="39"/>
  <c r="AL1089" i="39" s="1"/>
  <c r="AM1089" i="39" s="1"/>
  <c r="AC1089" i="39"/>
  <c r="AN1088" i="39"/>
  <c r="AO1088" i="39" s="1"/>
  <c r="AP1088" i="39" s="1"/>
  <c r="AK1088" i="39"/>
  <c r="AL1088" i="39" s="1"/>
  <c r="AM1088" i="39" s="1"/>
  <c r="AC1088" i="39"/>
  <c r="AN1087" i="39"/>
  <c r="AO1087" i="39" s="1"/>
  <c r="AK1087" i="39"/>
  <c r="AL1087" i="39" s="1"/>
  <c r="AM1087" i="39" s="1"/>
  <c r="AC1087" i="39"/>
  <c r="AN1086" i="39"/>
  <c r="AO1086" i="39" s="1"/>
  <c r="AP1086" i="39" s="1"/>
  <c r="AK1086" i="39"/>
  <c r="AL1086" i="39" s="1"/>
  <c r="AM1086" i="39" s="1"/>
  <c r="AC1086" i="39"/>
  <c r="AN1085" i="39"/>
  <c r="AO1085" i="39" s="1"/>
  <c r="AP1085" i="39" s="1"/>
  <c r="AK1085" i="39"/>
  <c r="AL1085" i="39" s="1"/>
  <c r="AM1085" i="39" s="1"/>
  <c r="AC1085" i="39"/>
  <c r="AN1084" i="39"/>
  <c r="AO1084" i="39" s="1"/>
  <c r="AP1084" i="39" s="1"/>
  <c r="AQ1084" i="39" s="1"/>
  <c r="AK1084" i="39"/>
  <c r="AL1084" i="39" s="1"/>
  <c r="AM1084" i="39" s="1"/>
  <c r="AC1084" i="39"/>
  <c r="AN1083" i="39"/>
  <c r="AO1083" i="39" s="1"/>
  <c r="AP1083" i="39" s="1"/>
  <c r="AK1083" i="39"/>
  <c r="AL1083" i="39" s="1"/>
  <c r="AM1083" i="39" s="1"/>
  <c r="AC1083" i="39"/>
  <c r="AN1082" i="39"/>
  <c r="AO1082" i="39" s="1"/>
  <c r="AK1082" i="39"/>
  <c r="AL1082" i="39" s="1"/>
  <c r="AM1082" i="39" s="1"/>
  <c r="AC1082" i="39"/>
  <c r="AN1081" i="39"/>
  <c r="AO1081" i="39" s="1"/>
  <c r="AP1081" i="39" s="1"/>
  <c r="AK1081" i="39"/>
  <c r="AL1081" i="39" s="1"/>
  <c r="AM1081" i="39" s="1"/>
  <c r="AC1081" i="39"/>
  <c r="AN1080" i="39"/>
  <c r="AO1080" i="39" s="1"/>
  <c r="AK1080" i="39"/>
  <c r="AL1080" i="39" s="1"/>
  <c r="AM1080" i="39" s="1"/>
  <c r="AC1080" i="39"/>
  <c r="AN1079" i="39"/>
  <c r="AO1079" i="39" s="1"/>
  <c r="AM1079" i="39"/>
  <c r="AK1079" i="39"/>
  <c r="AL1079" i="39" s="1"/>
  <c r="AC1079" i="39"/>
  <c r="AN1078" i="39"/>
  <c r="AO1078" i="39" s="1"/>
  <c r="AP1078" i="39" s="1"/>
  <c r="AK1078" i="39"/>
  <c r="AL1078" i="39" s="1"/>
  <c r="AM1078" i="39" s="1"/>
  <c r="AC1078" i="39"/>
  <c r="AN1077" i="39"/>
  <c r="AO1077" i="39" s="1"/>
  <c r="AP1077" i="39" s="1"/>
  <c r="AK1077" i="39"/>
  <c r="AL1077" i="39" s="1"/>
  <c r="AM1077" i="39" s="1"/>
  <c r="AC1077" i="39"/>
  <c r="AN1076" i="39"/>
  <c r="AO1076" i="39" s="1"/>
  <c r="AP1076" i="39" s="1"/>
  <c r="AK1076" i="39"/>
  <c r="AL1076" i="39" s="1"/>
  <c r="AM1076" i="39" s="1"/>
  <c r="AC1076" i="39"/>
  <c r="AO1075" i="39"/>
  <c r="AP1075" i="39" s="1"/>
  <c r="AQ1075" i="39" s="1"/>
  <c r="AN1075" i="39"/>
  <c r="AK1075" i="39"/>
  <c r="AL1075" i="39" s="1"/>
  <c r="AM1075" i="39" s="1"/>
  <c r="AC1075" i="39"/>
  <c r="AN1074" i="39"/>
  <c r="AO1074" i="39" s="1"/>
  <c r="AP1074" i="39" s="1"/>
  <c r="AK1074" i="39"/>
  <c r="AL1074" i="39" s="1"/>
  <c r="AM1074" i="39" s="1"/>
  <c r="AC1074" i="39"/>
  <c r="AN1073" i="39"/>
  <c r="AO1073" i="39" s="1"/>
  <c r="AK1073" i="39"/>
  <c r="AL1073" i="39" s="1"/>
  <c r="AM1073" i="39" s="1"/>
  <c r="AC1073" i="39"/>
  <c r="AN1072" i="39"/>
  <c r="AO1072" i="39" s="1"/>
  <c r="AK1072" i="39"/>
  <c r="AL1072" i="39" s="1"/>
  <c r="AM1072" i="39" s="1"/>
  <c r="AC1072" i="39"/>
  <c r="AN1071" i="39"/>
  <c r="AO1071" i="39" s="1"/>
  <c r="AK1071" i="39"/>
  <c r="AL1071" i="39" s="1"/>
  <c r="AM1071" i="39" s="1"/>
  <c r="AC1071" i="39"/>
  <c r="AN1070" i="39"/>
  <c r="AO1070" i="39" s="1"/>
  <c r="AP1070" i="39" s="1"/>
  <c r="AK1070" i="39"/>
  <c r="AL1070" i="39" s="1"/>
  <c r="AM1070" i="39" s="1"/>
  <c r="AC1070" i="39"/>
  <c r="AN1069" i="39"/>
  <c r="AO1069" i="39" s="1"/>
  <c r="AP1069" i="39" s="1"/>
  <c r="AK1069" i="39"/>
  <c r="AL1069" i="39" s="1"/>
  <c r="AM1069" i="39" s="1"/>
  <c r="AC1069" i="39"/>
  <c r="AN1068" i="39"/>
  <c r="AO1068" i="39" s="1"/>
  <c r="AP1068" i="39" s="1"/>
  <c r="AK1068" i="39"/>
  <c r="AL1068" i="39" s="1"/>
  <c r="AM1068" i="39" s="1"/>
  <c r="AC1068" i="39"/>
  <c r="AN1067" i="39"/>
  <c r="AO1067" i="39" s="1"/>
  <c r="AP1067" i="39" s="1"/>
  <c r="AK1067" i="39"/>
  <c r="AL1067" i="39" s="1"/>
  <c r="AM1067" i="39" s="1"/>
  <c r="AC1067" i="39"/>
  <c r="AN1066" i="39"/>
  <c r="AO1066" i="39" s="1"/>
  <c r="AK1066" i="39"/>
  <c r="AL1066" i="39" s="1"/>
  <c r="AM1066" i="39" s="1"/>
  <c r="AC1066" i="39"/>
  <c r="AN1065" i="39"/>
  <c r="AO1065" i="39" s="1"/>
  <c r="AK1065" i="39"/>
  <c r="AL1065" i="39" s="1"/>
  <c r="AM1065" i="39" s="1"/>
  <c r="AC1065" i="39"/>
  <c r="AN1064" i="39"/>
  <c r="AO1064" i="39" s="1"/>
  <c r="AP1064" i="39" s="1"/>
  <c r="AK1064" i="39"/>
  <c r="AL1064" i="39" s="1"/>
  <c r="AM1064" i="39" s="1"/>
  <c r="AC1064" i="39"/>
  <c r="AN1063" i="39"/>
  <c r="AO1063" i="39" s="1"/>
  <c r="AK1063" i="39"/>
  <c r="AL1063" i="39" s="1"/>
  <c r="AM1063" i="39" s="1"/>
  <c r="AC1063" i="39"/>
  <c r="AN1062" i="39"/>
  <c r="AO1062" i="39" s="1"/>
  <c r="AP1062" i="39" s="1"/>
  <c r="AQ1062" i="39" s="1"/>
  <c r="AK1062" i="39"/>
  <c r="AL1062" i="39" s="1"/>
  <c r="AM1062" i="39" s="1"/>
  <c r="AC1062" i="39"/>
  <c r="AN1061" i="39"/>
  <c r="AO1061" i="39" s="1"/>
  <c r="AK1061" i="39"/>
  <c r="AL1061" i="39" s="1"/>
  <c r="AM1061" i="39" s="1"/>
  <c r="AC1061" i="39"/>
  <c r="AN1060" i="39"/>
  <c r="AO1060" i="39" s="1"/>
  <c r="AK1060" i="39"/>
  <c r="AL1060" i="39" s="1"/>
  <c r="AM1060" i="39" s="1"/>
  <c r="AC1060" i="39"/>
  <c r="AN1059" i="39"/>
  <c r="AO1059" i="39" s="1"/>
  <c r="AP1059" i="39" s="1"/>
  <c r="AK1059" i="39"/>
  <c r="AL1059" i="39" s="1"/>
  <c r="AM1059" i="39" s="1"/>
  <c r="AC1059" i="39"/>
  <c r="AN1058" i="39"/>
  <c r="AO1058" i="39" s="1"/>
  <c r="AK1058" i="39"/>
  <c r="AL1058" i="39" s="1"/>
  <c r="AM1058" i="39" s="1"/>
  <c r="AC1058" i="39"/>
  <c r="AN1057" i="39"/>
  <c r="AO1057" i="39" s="1"/>
  <c r="AK1057" i="39"/>
  <c r="AL1057" i="39" s="1"/>
  <c r="AM1057" i="39" s="1"/>
  <c r="AC1057" i="39"/>
  <c r="AN1056" i="39"/>
  <c r="AO1056" i="39" s="1"/>
  <c r="AK1056" i="39"/>
  <c r="AL1056" i="39" s="1"/>
  <c r="AM1056" i="39" s="1"/>
  <c r="AC1056" i="39"/>
  <c r="AN1055" i="39"/>
  <c r="AO1055" i="39" s="1"/>
  <c r="AK1055" i="39"/>
  <c r="AL1055" i="39" s="1"/>
  <c r="AM1055" i="39" s="1"/>
  <c r="AC1055" i="39"/>
  <c r="AN1054" i="39"/>
  <c r="AO1054" i="39" s="1"/>
  <c r="AK1054" i="39"/>
  <c r="AL1054" i="39" s="1"/>
  <c r="AM1054" i="39" s="1"/>
  <c r="AC1054" i="39"/>
  <c r="AN1053" i="39"/>
  <c r="AO1053" i="39" s="1"/>
  <c r="AP1053" i="39" s="1"/>
  <c r="AK1053" i="39"/>
  <c r="AL1053" i="39" s="1"/>
  <c r="AM1053" i="39" s="1"/>
  <c r="AC1053" i="39"/>
  <c r="AN1052" i="39"/>
  <c r="AO1052" i="39" s="1"/>
  <c r="AK1052" i="39"/>
  <c r="AL1052" i="39" s="1"/>
  <c r="AM1052" i="39" s="1"/>
  <c r="AC1052" i="39"/>
  <c r="AN1051" i="39"/>
  <c r="AO1051" i="39" s="1"/>
  <c r="AK1051" i="39"/>
  <c r="AL1051" i="39" s="1"/>
  <c r="AM1051" i="39" s="1"/>
  <c r="AC1051" i="39"/>
  <c r="AN1050" i="39"/>
  <c r="AO1050" i="39" s="1"/>
  <c r="AP1050" i="39" s="1"/>
  <c r="AK1050" i="39"/>
  <c r="AL1050" i="39" s="1"/>
  <c r="AM1050" i="39" s="1"/>
  <c r="AC1050" i="39"/>
  <c r="AN1049" i="39"/>
  <c r="AO1049" i="39" s="1"/>
  <c r="AK1049" i="39"/>
  <c r="AL1049" i="39" s="1"/>
  <c r="AM1049" i="39" s="1"/>
  <c r="AC1049" i="39"/>
  <c r="AN1048" i="39"/>
  <c r="AO1048" i="39" s="1"/>
  <c r="AP1048" i="39" s="1"/>
  <c r="AK1048" i="39"/>
  <c r="AL1048" i="39" s="1"/>
  <c r="AM1048" i="39" s="1"/>
  <c r="AC1048" i="39"/>
  <c r="AN1047" i="39"/>
  <c r="AO1047" i="39" s="1"/>
  <c r="AK1047" i="39"/>
  <c r="AL1047" i="39" s="1"/>
  <c r="AM1047" i="39" s="1"/>
  <c r="AC1047" i="39"/>
  <c r="AN1046" i="39"/>
  <c r="AO1046" i="39" s="1"/>
  <c r="AP1046" i="39" s="1"/>
  <c r="AK1046" i="39"/>
  <c r="AL1046" i="39" s="1"/>
  <c r="AM1046" i="39" s="1"/>
  <c r="AC1046" i="39"/>
  <c r="AN1045" i="39"/>
  <c r="AO1045" i="39" s="1"/>
  <c r="AK1045" i="39"/>
  <c r="AL1045" i="39" s="1"/>
  <c r="AM1045" i="39" s="1"/>
  <c r="AC1045" i="39"/>
  <c r="AN1044" i="39"/>
  <c r="AO1044" i="39" s="1"/>
  <c r="AP1044" i="39" s="1"/>
  <c r="AK1044" i="39"/>
  <c r="AL1044" i="39" s="1"/>
  <c r="AM1044" i="39" s="1"/>
  <c r="AC1044" i="39"/>
  <c r="AN1043" i="39"/>
  <c r="AO1043" i="39" s="1"/>
  <c r="AK1043" i="39"/>
  <c r="AL1043" i="39" s="1"/>
  <c r="AM1043" i="39" s="1"/>
  <c r="AC1043" i="39"/>
  <c r="AN1042" i="39"/>
  <c r="AO1042" i="39" s="1"/>
  <c r="AP1042" i="39" s="1"/>
  <c r="AK1042" i="39"/>
  <c r="AL1042" i="39" s="1"/>
  <c r="AM1042" i="39" s="1"/>
  <c r="AC1042" i="39"/>
  <c r="AN1041" i="39"/>
  <c r="AO1041" i="39" s="1"/>
  <c r="AP1041" i="39" s="1"/>
  <c r="AK1041" i="39"/>
  <c r="AL1041" i="39" s="1"/>
  <c r="AM1041" i="39" s="1"/>
  <c r="AC1041" i="39"/>
  <c r="AN1040" i="39"/>
  <c r="AO1040" i="39" s="1"/>
  <c r="AP1040" i="39" s="1"/>
  <c r="AK1040" i="39"/>
  <c r="AL1040" i="39" s="1"/>
  <c r="AM1040" i="39" s="1"/>
  <c r="AC1040" i="39"/>
  <c r="AN1039" i="39"/>
  <c r="AO1039" i="39" s="1"/>
  <c r="AP1039" i="39" s="1"/>
  <c r="AK1039" i="39"/>
  <c r="AL1039" i="39" s="1"/>
  <c r="AM1039" i="39" s="1"/>
  <c r="AC1039" i="39"/>
  <c r="AN1038" i="39"/>
  <c r="AO1038" i="39" s="1"/>
  <c r="AK1038" i="39"/>
  <c r="AL1038" i="39" s="1"/>
  <c r="AM1038" i="39" s="1"/>
  <c r="AC1038" i="39"/>
  <c r="AN1037" i="39"/>
  <c r="AO1037" i="39" s="1"/>
  <c r="AP1037" i="39" s="1"/>
  <c r="AK1037" i="39"/>
  <c r="AL1037" i="39" s="1"/>
  <c r="AM1037" i="39" s="1"/>
  <c r="AC1037" i="39"/>
  <c r="AN1036" i="39"/>
  <c r="AO1036" i="39" s="1"/>
  <c r="AP1036" i="39" s="1"/>
  <c r="AL1036" i="39"/>
  <c r="AM1036" i="39" s="1"/>
  <c r="AK1036" i="39"/>
  <c r="AC1036" i="39"/>
  <c r="AN1035" i="39"/>
  <c r="AO1035" i="39" s="1"/>
  <c r="AK1035" i="39"/>
  <c r="AL1035" i="39" s="1"/>
  <c r="AM1035" i="39" s="1"/>
  <c r="AC1035" i="39"/>
  <c r="AN1034" i="39"/>
  <c r="AO1034" i="39" s="1"/>
  <c r="AP1034" i="39" s="1"/>
  <c r="AK1034" i="39"/>
  <c r="AL1034" i="39" s="1"/>
  <c r="AM1034" i="39" s="1"/>
  <c r="AC1034" i="39"/>
  <c r="AN1033" i="39"/>
  <c r="AO1033" i="39" s="1"/>
  <c r="AK1033" i="39"/>
  <c r="AL1033" i="39" s="1"/>
  <c r="AM1033" i="39" s="1"/>
  <c r="AC1033" i="39"/>
  <c r="AN1032" i="39"/>
  <c r="AO1032" i="39" s="1"/>
  <c r="AP1032" i="39" s="1"/>
  <c r="AK1032" i="39"/>
  <c r="AL1032" i="39" s="1"/>
  <c r="AM1032" i="39" s="1"/>
  <c r="AC1032" i="39"/>
  <c r="AN1031" i="39"/>
  <c r="AO1031" i="39" s="1"/>
  <c r="AK1031" i="39"/>
  <c r="AL1031" i="39" s="1"/>
  <c r="AM1031" i="39" s="1"/>
  <c r="AC1031" i="39"/>
  <c r="AN1030" i="39"/>
  <c r="AO1030" i="39" s="1"/>
  <c r="AP1030" i="39" s="1"/>
  <c r="AK1030" i="39"/>
  <c r="AL1030" i="39" s="1"/>
  <c r="AM1030" i="39" s="1"/>
  <c r="AC1030" i="39"/>
  <c r="AN1029" i="39"/>
  <c r="AO1029" i="39" s="1"/>
  <c r="AP1029" i="39" s="1"/>
  <c r="AK1029" i="39"/>
  <c r="AL1029" i="39" s="1"/>
  <c r="AM1029" i="39" s="1"/>
  <c r="AC1029" i="39"/>
  <c r="AN1028" i="39"/>
  <c r="AO1028" i="39" s="1"/>
  <c r="AP1028" i="39" s="1"/>
  <c r="AK1028" i="39"/>
  <c r="AL1028" i="39" s="1"/>
  <c r="AM1028" i="39" s="1"/>
  <c r="AC1028" i="39"/>
  <c r="AN1027" i="39"/>
  <c r="AO1027" i="39" s="1"/>
  <c r="AK1027" i="39"/>
  <c r="AL1027" i="39" s="1"/>
  <c r="AM1027" i="39" s="1"/>
  <c r="AC1027" i="39"/>
  <c r="AN1026" i="39"/>
  <c r="AO1026" i="39" s="1"/>
  <c r="AP1026" i="39" s="1"/>
  <c r="AK1026" i="39"/>
  <c r="AL1026" i="39" s="1"/>
  <c r="AM1026" i="39" s="1"/>
  <c r="AC1026" i="39"/>
  <c r="AN1025" i="39"/>
  <c r="AO1025" i="39" s="1"/>
  <c r="AK1025" i="39"/>
  <c r="AL1025" i="39" s="1"/>
  <c r="AM1025" i="39" s="1"/>
  <c r="AC1025" i="39"/>
  <c r="AN1024" i="39"/>
  <c r="AO1024" i="39" s="1"/>
  <c r="AK1024" i="39"/>
  <c r="AL1024" i="39" s="1"/>
  <c r="AM1024" i="39" s="1"/>
  <c r="AC1024" i="39"/>
  <c r="AN1023" i="39"/>
  <c r="AO1023" i="39" s="1"/>
  <c r="AK1023" i="39"/>
  <c r="AL1023" i="39" s="1"/>
  <c r="AM1023" i="39" s="1"/>
  <c r="AC1023" i="39"/>
  <c r="AN1022" i="39"/>
  <c r="AO1022" i="39" s="1"/>
  <c r="AK1022" i="39"/>
  <c r="AL1022" i="39" s="1"/>
  <c r="AM1022" i="39" s="1"/>
  <c r="AC1022" i="39"/>
  <c r="AN1021" i="39"/>
  <c r="AO1021" i="39" s="1"/>
  <c r="AK1021" i="39"/>
  <c r="AL1021" i="39" s="1"/>
  <c r="AM1021" i="39" s="1"/>
  <c r="AC1021" i="39"/>
  <c r="AN1020" i="39"/>
  <c r="AO1020" i="39" s="1"/>
  <c r="AK1020" i="39"/>
  <c r="AL1020" i="39" s="1"/>
  <c r="AM1020" i="39" s="1"/>
  <c r="AC1020" i="39"/>
  <c r="AN1019" i="39"/>
  <c r="AO1019" i="39" s="1"/>
  <c r="AK1019" i="39"/>
  <c r="AL1019" i="39" s="1"/>
  <c r="AM1019" i="39" s="1"/>
  <c r="AC1019" i="39"/>
  <c r="AN1018" i="39"/>
  <c r="AO1018" i="39" s="1"/>
  <c r="AK1018" i="39"/>
  <c r="AL1018" i="39" s="1"/>
  <c r="AM1018" i="39" s="1"/>
  <c r="AC1018" i="39"/>
  <c r="AN1017" i="39"/>
  <c r="AO1017" i="39" s="1"/>
  <c r="AK1017" i="39"/>
  <c r="AL1017" i="39" s="1"/>
  <c r="AM1017" i="39" s="1"/>
  <c r="AC1017" i="39"/>
  <c r="AN1016" i="39"/>
  <c r="AO1016" i="39" s="1"/>
  <c r="AK1016" i="39"/>
  <c r="AL1016" i="39" s="1"/>
  <c r="AM1016" i="39" s="1"/>
  <c r="AC1016" i="39"/>
  <c r="AN1015" i="39"/>
  <c r="AO1015" i="39" s="1"/>
  <c r="AK1015" i="39"/>
  <c r="AL1015" i="39" s="1"/>
  <c r="AM1015" i="39" s="1"/>
  <c r="AC1015" i="39"/>
  <c r="AN1014" i="39"/>
  <c r="AO1014" i="39" s="1"/>
  <c r="AP1014" i="39" s="1"/>
  <c r="AK1014" i="39"/>
  <c r="AL1014" i="39" s="1"/>
  <c r="AM1014" i="39" s="1"/>
  <c r="AC1014" i="39"/>
  <c r="AN1013" i="39"/>
  <c r="AO1013" i="39" s="1"/>
  <c r="AK1013" i="39"/>
  <c r="AL1013" i="39" s="1"/>
  <c r="AM1013" i="39" s="1"/>
  <c r="AC1013" i="39"/>
  <c r="AN1012" i="39"/>
  <c r="AO1012" i="39" s="1"/>
  <c r="AP1012" i="39" s="1"/>
  <c r="AK1012" i="39"/>
  <c r="AL1012" i="39" s="1"/>
  <c r="AM1012" i="39" s="1"/>
  <c r="AC1012" i="39"/>
  <c r="AN1011" i="39"/>
  <c r="AO1011" i="39" s="1"/>
  <c r="AP1011" i="39" s="1"/>
  <c r="AK1011" i="39"/>
  <c r="AL1011" i="39" s="1"/>
  <c r="AM1011" i="39" s="1"/>
  <c r="AC1011" i="39"/>
  <c r="AN1010" i="39"/>
  <c r="AO1010" i="39" s="1"/>
  <c r="AP1010" i="39" s="1"/>
  <c r="AK1010" i="39"/>
  <c r="AL1010" i="39" s="1"/>
  <c r="AM1010" i="39" s="1"/>
  <c r="AC1010" i="39"/>
  <c r="AN1009" i="39"/>
  <c r="AO1009" i="39" s="1"/>
  <c r="AK1009" i="39"/>
  <c r="AL1009" i="39" s="1"/>
  <c r="AM1009" i="39" s="1"/>
  <c r="AC1009" i="39"/>
  <c r="AN1008" i="39"/>
  <c r="AO1008" i="39" s="1"/>
  <c r="AP1008" i="39" s="1"/>
  <c r="AK1008" i="39"/>
  <c r="AL1008" i="39" s="1"/>
  <c r="AM1008" i="39" s="1"/>
  <c r="AC1008" i="39"/>
  <c r="AN1007" i="39"/>
  <c r="AO1007" i="39" s="1"/>
  <c r="AK1007" i="39"/>
  <c r="AL1007" i="39" s="1"/>
  <c r="AM1007" i="39" s="1"/>
  <c r="AC1007" i="39"/>
  <c r="AN1006" i="39"/>
  <c r="AO1006" i="39" s="1"/>
  <c r="AP1006" i="39" s="1"/>
  <c r="AK1006" i="39"/>
  <c r="AL1006" i="39" s="1"/>
  <c r="AM1006" i="39" s="1"/>
  <c r="AC1006" i="39"/>
  <c r="AN1005" i="39"/>
  <c r="AO1005" i="39" s="1"/>
  <c r="AP1005" i="39" s="1"/>
  <c r="AK1005" i="39"/>
  <c r="AL1005" i="39" s="1"/>
  <c r="AM1005" i="39" s="1"/>
  <c r="AC1005" i="39"/>
  <c r="AN1004" i="39"/>
  <c r="AO1004" i="39" s="1"/>
  <c r="AP1004" i="39" s="1"/>
  <c r="AK1004" i="39"/>
  <c r="AL1004" i="39" s="1"/>
  <c r="AM1004" i="39" s="1"/>
  <c r="AC1004" i="39"/>
  <c r="AN1003" i="39"/>
  <c r="AO1003" i="39" s="1"/>
  <c r="AP1003" i="39" s="1"/>
  <c r="AK1003" i="39"/>
  <c r="AL1003" i="39" s="1"/>
  <c r="AM1003" i="39" s="1"/>
  <c r="AC1003" i="39"/>
  <c r="AN1002" i="39"/>
  <c r="AO1002" i="39" s="1"/>
  <c r="AP1002" i="39" s="1"/>
  <c r="AK1002" i="39"/>
  <c r="AL1002" i="39" s="1"/>
  <c r="AM1002" i="39" s="1"/>
  <c r="AC1002" i="39"/>
  <c r="AN1001" i="39"/>
  <c r="AO1001" i="39" s="1"/>
  <c r="AP1001" i="39" s="1"/>
  <c r="AK1001" i="39"/>
  <c r="AL1001" i="39" s="1"/>
  <c r="AM1001" i="39" s="1"/>
  <c r="AC1001" i="39"/>
  <c r="AN1000" i="39"/>
  <c r="AO1000" i="39" s="1"/>
  <c r="AK1000" i="39"/>
  <c r="AL1000" i="39" s="1"/>
  <c r="AM1000" i="39" s="1"/>
  <c r="AC1000" i="39"/>
  <c r="AN999" i="39"/>
  <c r="AO999" i="39" s="1"/>
  <c r="AP999" i="39" s="1"/>
  <c r="AK999" i="39"/>
  <c r="AL999" i="39" s="1"/>
  <c r="AM999" i="39" s="1"/>
  <c r="AC999" i="39"/>
  <c r="AN998" i="39"/>
  <c r="AO998" i="39" s="1"/>
  <c r="AK998" i="39"/>
  <c r="AL998" i="39" s="1"/>
  <c r="AM998" i="39" s="1"/>
  <c r="AC998" i="39"/>
  <c r="AN997" i="39"/>
  <c r="AO997" i="39" s="1"/>
  <c r="AP997" i="39" s="1"/>
  <c r="AK997" i="39"/>
  <c r="AL997" i="39" s="1"/>
  <c r="AM997" i="39" s="1"/>
  <c r="AC997" i="39"/>
  <c r="AN996" i="39"/>
  <c r="AO996" i="39" s="1"/>
  <c r="AK996" i="39"/>
  <c r="AL996" i="39" s="1"/>
  <c r="AM996" i="39" s="1"/>
  <c r="AC996" i="39"/>
  <c r="AN995" i="39"/>
  <c r="AO995" i="39" s="1"/>
  <c r="AP995" i="39" s="1"/>
  <c r="AK995" i="39"/>
  <c r="AL995" i="39" s="1"/>
  <c r="AM995" i="39" s="1"/>
  <c r="AC995" i="39"/>
  <c r="AN994" i="39"/>
  <c r="AO994" i="39" s="1"/>
  <c r="AK994" i="39"/>
  <c r="AL994" i="39" s="1"/>
  <c r="AM994" i="39" s="1"/>
  <c r="AC994" i="39"/>
  <c r="AN993" i="39"/>
  <c r="AO993" i="39" s="1"/>
  <c r="AP993" i="39" s="1"/>
  <c r="AK993" i="39"/>
  <c r="AL993" i="39" s="1"/>
  <c r="AM993" i="39" s="1"/>
  <c r="AC993" i="39"/>
  <c r="AN992" i="39"/>
  <c r="AO992" i="39" s="1"/>
  <c r="AK992" i="39"/>
  <c r="AL992" i="39" s="1"/>
  <c r="AM992" i="39" s="1"/>
  <c r="AC992" i="39"/>
  <c r="AN991" i="39"/>
  <c r="AO991" i="39" s="1"/>
  <c r="AP991" i="39" s="1"/>
  <c r="AK991" i="39"/>
  <c r="AL991" i="39" s="1"/>
  <c r="AM991" i="39" s="1"/>
  <c r="AC991" i="39"/>
  <c r="AN990" i="39"/>
  <c r="AO990" i="39" s="1"/>
  <c r="AK990" i="39"/>
  <c r="AL990" i="39" s="1"/>
  <c r="AM990" i="39" s="1"/>
  <c r="AC990" i="39"/>
  <c r="AN989" i="39"/>
  <c r="AO989" i="39" s="1"/>
  <c r="AK989" i="39"/>
  <c r="AL989" i="39" s="1"/>
  <c r="AM989" i="39" s="1"/>
  <c r="AC989" i="39"/>
  <c r="AN988" i="39"/>
  <c r="AO988" i="39" s="1"/>
  <c r="AK988" i="39"/>
  <c r="AL988" i="39" s="1"/>
  <c r="AM988" i="39" s="1"/>
  <c r="AC988" i="39"/>
  <c r="AN987" i="39"/>
  <c r="AO987" i="39" s="1"/>
  <c r="AK987" i="39"/>
  <c r="AL987" i="39" s="1"/>
  <c r="AM987" i="39" s="1"/>
  <c r="AC987" i="39"/>
  <c r="AN986" i="39"/>
  <c r="AO986" i="39" s="1"/>
  <c r="AK986" i="39"/>
  <c r="AL986" i="39" s="1"/>
  <c r="AM986" i="39" s="1"/>
  <c r="AC986" i="39"/>
  <c r="AN985" i="39"/>
  <c r="AO985" i="39" s="1"/>
  <c r="AP985" i="39" s="1"/>
  <c r="AK985" i="39"/>
  <c r="AL985" i="39" s="1"/>
  <c r="AM985" i="39" s="1"/>
  <c r="AC985" i="39"/>
  <c r="AN984" i="39"/>
  <c r="AO984" i="39" s="1"/>
  <c r="AK984" i="39"/>
  <c r="AL984" i="39" s="1"/>
  <c r="AM984" i="39" s="1"/>
  <c r="AC984" i="39"/>
  <c r="AN983" i="39"/>
  <c r="AO983" i="39" s="1"/>
  <c r="AK983" i="39"/>
  <c r="AL983" i="39" s="1"/>
  <c r="AM983" i="39" s="1"/>
  <c r="AC983" i="39"/>
  <c r="AN982" i="39"/>
  <c r="AO982" i="39" s="1"/>
  <c r="AK982" i="39"/>
  <c r="AL982" i="39" s="1"/>
  <c r="AM982" i="39" s="1"/>
  <c r="AC982" i="39"/>
  <c r="AN981" i="39"/>
  <c r="AO981" i="39" s="1"/>
  <c r="AK981" i="39"/>
  <c r="AL981" i="39" s="1"/>
  <c r="AM981" i="39" s="1"/>
  <c r="AC981" i="39"/>
  <c r="AN980" i="39"/>
  <c r="AO980" i="39" s="1"/>
  <c r="AP980" i="39" s="1"/>
  <c r="AK980" i="39"/>
  <c r="AL980" i="39" s="1"/>
  <c r="AM980" i="39" s="1"/>
  <c r="AC980" i="39"/>
  <c r="AN979" i="39"/>
  <c r="AO979" i="39" s="1"/>
  <c r="AK979" i="39"/>
  <c r="AL979" i="39" s="1"/>
  <c r="AM979" i="39" s="1"/>
  <c r="AC979" i="39"/>
  <c r="AN978" i="39"/>
  <c r="AO978" i="39" s="1"/>
  <c r="AK978" i="39"/>
  <c r="AL978" i="39" s="1"/>
  <c r="AM978" i="39" s="1"/>
  <c r="AC978" i="39"/>
  <c r="AN977" i="39"/>
  <c r="AO977" i="39" s="1"/>
  <c r="AK977" i="39"/>
  <c r="AL977" i="39" s="1"/>
  <c r="AM977" i="39" s="1"/>
  <c r="AC977" i="39"/>
  <c r="AN976" i="39"/>
  <c r="AO976" i="39" s="1"/>
  <c r="AP976" i="39" s="1"/>
  <c r="AK976" i="39"/>
  <c r="AL976" i="39" s="1"/>
  <c r="AM976" i="39" s="1"/>
  <c r="AC976" i="39"/>
  <c r="AN975" i="39"/>
  <c r="AO975" i="39" s="1"/>
  <c r="AK975" i="39"/>
  <c r="AL975" i="39" s="1"/>
  <c r="AM975" i="39" s="1"/>
  <c r="AC975" i="39"/>
  <c r="AN974" i="39"/>
  <c r="AO974" i="39" s="1"/>
  <c r="AK974" i="39"/>
  <c r="AL974" i="39" s="1"/>
  <c r="AM974" i="39" s="1"/>
  <c r="AC974" i="39"/>
  <c r="AN973" i="39"/>
  <c r="AO973" i="39" s="1"/>
  <c r="AP973" i="39" s="1"/>
  <c r="AK973" i="39"/>
  <c r="AL973" i="39" s="1"/>
  <c r="AM973" i="39" s="1"/>
  <c r="AC973" i="39"/>
  <c r="AN972" i="39"/>
  <c r="AO972" i="39" s="1"/>
  <c r="AK972" i="39"/>
  <c r="AL972" i="39" s="1"/>
  <c r="AM972" i="39" s="1"/>
  <c r="AC972" i="39"/>
  <c r="AN971" i="39"/>
  <c r="AO971" i="39" s="1"/>
  <c r="AK971" i="39"/>
  <c r="AL971" i="39" s="1"/>
  <c r="AM971" i="39" s="1"/>
  <c r="AC971" i="39"/>
  <c r="AN970" i="39"/>
  <c r="AO970" i="39" s="1"/>
  <c r="AK970" i="39"/>
  <c r="AL970" i="39" s="1"/>
  <c r="AM970" i="39" s="1"/>
  <c r="AC970" i="39"/>
  <c r="AN969" i="39"/>
  <c r="AO969" i="39" s="1"/>
  <c r="AK969" i="39"/>
  <c r="AL969" i="39" s="1"/>
  <c r="AM969" i="39" s="1"/>
  <c r="AC969" i="39"/>
  <c r="AN968" i="39"/>
  <c r="AO968" i="39" s="1"/>
  <c r="AK968" i="39"/>
  <c r="AL968" i="39" s="1"/>
  <c r="AM968" i="39" s="1"/>
  <c r="AC968" i="39"/>
  <c r="AN967" i="39"/>
  <c r="AO967" i="39" s="1"/>
  <c r="AP967" i="39" s="1"/>
  <c r="AK967" i="39"/>
  <c r="AL967" i="39" s="1"/>
  <c r="AM967" i="39" s="1"/>
  <c r="AC967" i="39"/>
  <c r="AN966" i="39"/>
  <c r="AO966" i="39" s="1"/>
  <c r="AK966" i="39"/>
  <c r="AL966" i="39" s="1"/>
  <c r="AM966" i="39" s="1"/>
  <c r="AC966" i="39"/>
  <c r="AN965" i="39"/>
  <c r="AO965" i="39" s="1"/>
  <c r="AP965" i="39" s="1"/>
  <c r="AK965" i="39"/>
  <c r="AL965" i="39" s="1"/>
  <c r="AM965" i="39" s="1"/>
  <c r="AC965" i="39"/>
  <c r="AN964" i="39"/>
  <c r="AO964" i="39" s="1"/>
  <c r="AK964" i="39"/>
  <c r="AL964" i="39" s="1"/>
  <c r="AM964" i="39" s="1"/>
  <c r="AC964" i="39"/>
  <c r="AN963" i="39"/>
  <c r="AO963" i="39" s="1"/>
  <c r="AK963" i="39"/>
  <c r="AL963" i="39" s="1"/>
  <c r="AM963" i="39" s="1"/>
  <c r="AC963" i="39"/>
  <c r="AN962" i="39"/>
  <c r="AO962" i="39" s="1"/>
  <c r="AK962" i="39"/>
  <c r="AL962" i="39" s="1"/>
  <c r="AM962" i="39" s="1"/>
  <c r="AC962" i="39"/>
  <c r="AN961" i="39"/>
  <c r="AO961" i="39" s="1"/>
  <c r="AK961" i="39"/>
  <c r="AL961" i="39" s="1"/>
  <c r="AM961" i="39" s="1"/>
  <c r="AC961" i="39"/>
  <c r="AN960" i="39"/>
  <c r="AO960" i="39" s="1"/>
  <c r="AK960" i="39"/>
  <c r="AL960" i="39" s="1"/>
  <c r="AM960" i="39" s="1"/>
  <c r="AC960" i="39"/>
  <c r="AN959" i="39"/>
  <c r="AO959" i="39" s="1"/>
  <c r="AK959" i="39"/>
  <c r="AL959" i="39" s="1"/>
  <c r="AM959" i="39" s="1"/>
  <c r="AC959" i="39"/>
  <c r="AN958" i="39"/>
  <c r="AO958" i="39" s="1"/>
  <c r="AK958" i="39"/>
  <c r="AL958" i="39" s="1"/>
  <c r="AM958" i="39" s="1"/>
  <c r="AC958" i="39"/>
  <c r="AN957" i="39"/>
  <c r="AO957" i="39" s="1"/>
  <c r="AK957" i="39"/>
  <c r="AL957" i="39" s="1"/>
  <c r="AM957" i="39" s="1"/>
  <c r="AC957" i="39"/>
  <c r="AN956" i="39"/>
  <c r="AO956" i="39" s="1"/>
  <c r="AK956" i="39"/>
  <c r="AL956" i="39" s="1"/>
  <c r="AM956" i="39" s="1"/>
  <c r="AC956" i="39"/>
  <c r="AN955" i="39"/>
  <c r="AO955" i="39" s="1"/>
  <c r="AK955" i="39"/>
  <c r="AL955" i="39" s="1"/>
  <c r="AM955" i="39" s="1"/>
  <c r="AC955" i="39"/>
  <c r="AN954" i="39"/>
  <c r="AO954" i="39" s="1"/>
  <c r="AK954" i="39"/>
  <c r="AL954" i="39" s="1"/>
  <c r="AM954" i="39" s="1"/>
  <c r="AC954" i="39"/>
  <c r="AN953" i="39"/>
  <c r="AO953" i="39" s="1"/>
  <c r="AK953" i="39"/>
  <c r="AL953" i="39" s="1"/>
  <c r="AM953" i="39" s="1"/>
  <c r="AC953" i="39"/>
  <c r="AN952" i="39"/>
  <c r="AO952" i="39" s="1"/>
  <c r="AK952" i="39"/>
  <c r="AL952" i="39" s="1"/>
  <c r="AM952" i="39" s="1"/>
  <c r="AC952" i="39"/>
  <c r="AN951" i="39"/>
  <c r="AO951" i="39" s="1"/>
  <c r="AK951" i="39"/>
  <c r="AL951" i="39" s="1"/>
  <c r="AM951" i="39" s="1"/>
  <c r="AC951" i="39"/>
  <c r="AN950" i="39"/>
  <c r="AO950" i="39" s="1"/>
  <c r="AK950" i="39"/>
  <c r="AL950" i="39" s="1"/>
  <c r="AM950" i="39" s="1"/>
  <c r="AC950" i="39"/>
  <c r="AN949" i="39"/>
  <c r="AO949" i="39" s="1"/>
  <c r="AK949" i="39"/>
  <c r="AL949" i="39" s="1"/>
  <c r="AM949" i="39" s="1"/>
  <c r="AC949" i="39"/>
  <c r="AN948" i="39"/>
  <c r="AO948" i="39" s="1"/>
  <c r="AK948" i="39"/>
  <c r="AL948" i="39" s="1"/>
  <c r="AM948" i="39" s="1"/>
  <c r="AC948" i="39"/>
  <c r="AN947" i="39"/>
  <c r="AO947" i="39" s="1"/>
  <c r="AK947" i="39"/>
  <c r="AL947" i="39" s="1"/>
  <c r="AM947" i="39" s="1"/>
  <c r="AC947" i="39"/>
  <c r="AN946" i="39"/>
  <c r="AO946" i="39" s="1"/>
  <c r="AK946" i="39"/>
  <c r="AL946" i="39" s="1"/>
  <c r="AM946" i="39" s="1"/>
  <c r="AC946" i="39"/>
  <c r="AN945" i="39"/>
  <c r="AO945" i="39" s="1"/>
  <c r="AK945" i="39"/>
  <c r="AL945" i="39" s="1"/>
  <c r="AM945" i="39" s="1"/>
  <c r="AC945" i="39"/>
  <c r="AN944" i="39"/>
  <c r="AO944" i="39" s="1"/>
  <c r="AK944" i="39"/>
  <c r="AL944" i="39" s="1"/>
  <c r="AM944" i="39" s="1"/>
  <c r="AC944" i="39"/>
  <c r="AN943" i="39"/>
  <c r="AO943" i="39" s="1"/>
  <c r="AK943" i="39"/>
  <c r="AL943" i="39" s="1"/>
  <c r="AM943" i="39" s="1"/>
  <c r="AC943" i="39"/>
  <c r="AN942" i="39"/>
  <c r="AO942" i="39" s="1"/>
  <c r="AK942" i="39"/>
  <c r="AL942" i="39" s="1"/>
  <c r="AM942" i="39" s="1"/>
  <c r="AC942" i="39"/>
  <c r="AN941" i="39"/>
  <c r="AO941" i="39" s="1"/>
  <c r="AK941" i="39"/>
  <c r="AL941" i="39" s="1"/>
  <c r="AM941" i="39" s="1"/>
  <c r="AC941" i="39"/>
  <c r="AN940" i="39"/>
  <c r="AO940" i="39" s="1"/>
  <c r="AK940" i="39"/>
  <c r="AL940" i="39" s="1"/>
  <c r="AM940" i="39" s="1"/>
  <c r="AC940" i="39"/>
  <c r="AN939" i="39"/>
  <c r="AO939" i="39" s="1"/>
  <c r="AP939" i="39" s="1"/>
  <c r="AK939" i="39"/>
  <c r="AL939" i="39" s="1"/>
  <c r="AM939" i="39" s="1"/>
  <c r="AC939" i="39"/>
  <c r="AN938" i="39"/>
  <c r="AO938" i="39" s="1"/>
  <c r="AK938" i="39"/>
  <c r="AL938" i="39" s="1"/>
  <c r="AM938" i="39" s="1"/>
  <c r="AC938" i="39"/>
  <c r="AN937" i="39"/>
  <c r="AO937" i="39" s="1"/>
  <c r="AP937" i="39" s="1"/>
  <c r="AK937" i="39"/>
  <c r="AL937" i="39" s="1"/>
  <c r="AM937" i="39" s="1"/>
  <c r="AC937" i="39"/>
  <c r="AN936" i="39"/>
  <c r="AO936" i="39" s="1"/>
  <c r="AK936" i="39"/>
  <c r="AL936" i="39" s="1"/>
  <c r="AM936" i="39" s="1"/>
  <c r="AC936" i="39"/>
  <c r="AN935" i="39"/>
  <c r="AO935" i="39" s="1"/>
  <c r="AK935" i="39"/>
  <c r="AL935" i="39" s="1"/>
  <c r="AM935" i="39" s="1"/>
  <c r="AC935" i="39"/>
  <c r="AN934" i="39"/>
  <c r="AO934" i="39" s="1"/>
  <c r="AK934" i="39"/>
  <c r="AL934" i="39" s="1"/>
  <c r="AM934" i="39" s="1"/>
  <c r="AC934" i="39"/>
  <c r="AN933" i="39"/>
  <c r="AO933" i="39" s="1"/>
  <c r="AK933" i="39"/>
  <c r="AL933" i="39" s="1"/>
  <c r="AM933" i="39" s="1"/>
  <c r="AC933" i="39"/>
  <c r="AN932" i="39"/>
  <c r="AO932" i="39" s="1"/>
  <c r="AK932" i="39"/>
  <c r="AL932" i="39" s="1"/>
  <c r="AM932" i="39" s="1"/>
  <c r="AC932" i="39"/>
  <c r="AN931" i="39"/>
  <c r="AO931" i="39" s="1"/>
  <c r="AP931" i="39" s="1"/>
  <c r="AQ931" i="39" s="1"/>
  <c r="AK931" i="39"/>
  <c r="AL931" i="39" s="1"/>
  <c r="AM931" i="39" s="1"/>
  <c r="AC931" i="39"/>
  <c r="AN930" i="39"/>
  <c r="AO930" i="39" s="1"/>
  <c r="AK930" i="39"/>
  <c r="AL930" i="39" s="1"/>
  <c r="AM930" i="39" s="1"/>
  <c r="AC930" i="39"/>
  <c r="AN929" i="39"/>
  <c r="AO929" i="39" s="1"/>
  <c r="AK929" i="39"/>
  <c r="AL929" i="39" s="1"/>
  <c r="AM929" i="39" s="1"/>
  <c r="AC929" i="39"/>
  <c r="AN928" i="39"/>
  <c r="AO928" i="39" s="1"/>
  <c r="AK928" i="39"/>
  <c r="AL928" i="39" s="1"/>
  <c r="AM928" i="39" s="1"/>
  <c r="AC928" i="39"/>
  <c r="AN927" i="39"/>
  <c r="AO927" i="39" s="1"/>
  <c r="AP927" i="39" s="1"/>
  <c r="AK927" i="39"/>
  <c r="AL927" i="39" s="1"/>
  <c r="AM927" i="39" s="1"/>
  <c r="AC927" i="39"/>
  <c r="AN926" i="39"/>
  <c r="AO926" i="39" s="1"/>
  <c r="AK926" i="39"/>
  <c r="AL926" i="39" s="1"/>
  <c r="AM926" i="39" s="1"/>
  <c r="AC926" i="39"/>
  <c r="AN925" i="39"/>
  <c r="AO925" i="39" s="1"/>
  <c r="AK925" i="39"/>
  <c r="AL925" i="39" s="1"/>
  <c r="AM925" i="39" s="1"/>
  <c r="AC925" i="39"/>
  <c r="AN924" i="39"/>
  <c r="AO924" i="39" s="1"/>
  <c r="AK924" i="39"/>
  <c r="AL924" i="39" s="1"/>
  <c r="AM924" i="39" s="1"/>
  <c r="AC924" i="39"/>
  <c r="AN923" i="39"/>
  <c r="AO923" i="39" s="1"/>
  <c r="AK923" i="39"/>
  <c r="AL923" i="39" s="1"/>
  <c r="AM923" i="39" s="1"/>
  <c r="AC923" i="39"/>
  <c r="AN922" i="39"/>
  <c r="AO922" i="39" s="1"/>
  <c r="AK922" i="39"/>
  <c r="AL922" i="39" s="1"/>
  <c r="AM922" i="39" s="1"/>
  <c r="AC922" i="39"/>
  <c r="AN921" i="39"/>
  <c r="AO921" i="39" s="1"/>
  <c r="AK921" i="39"/>
  <c r="AL921" i="39" s="1"/>
  <c r="AM921" i="39" s="1"/>
  <c r="AC921" i="39"/>
  <c r="AN920" i="39"/>
  <c r="AO920" i="39" s="1"/>
  <c r="AK920" i="39"/>
  <c r="AL920" i="39" s="1"/>
  <c r="AM920" i="39" s="1"/>
  <c r="AC920" i="39"/>
  <c r="AN919" i="39"/>
  <c r="AO919" i="39" s="1"/>
  <c r="AK919" i="39"/>
  <c r="AL919" i="39" s="1"/>
  <c r="AM919" i="39" s="1"/>
  <c r="AC919" i="39"/>
  <c r="AN918" i="39"/>
  <c r="AO918" i="39" s="1"/>
  <c r="AK918" i="39"/>
  <c r="AL918" i="39" s="1"/>
  <c r="AM918" i="39" s="1"/>
  <c r="AC918" i="39"/>
  <c r="AN917" i="39"/>
  <c r="AO917" i="39" s="1"/>
  <c r="AK917" i="39"/>
  <c r="AL917" i="39" s="1"/>
  <c r="AM917" i="39" s="1"/>
  <c r="AC917" i="39"/>
  <c r="AN916" i="39"/>
  <c r="AO916" i="39" s="1"/>
  <c r="AK916" i="39"/>
  <c r="AL916" i="39" s="1"/>
  <c r="AM916" i="39" s="1"/>
  <c r="AC916" i="39"/>
  <c r="AN915" i="39"/>
  <c r="AO915" i="39" s="1"/>
  <c r="AK915" i="39"/>
  <c r="AL915" i="39" s="1"/>
  <c r="AM915" i="39" s="1"/>
  <c r="AC915" i="39"/>
  <c r="AN914" i="39"/>
  <c r="AO914" i="39" s="1"/>
  <c r="AK914" i="39"/>
  <c r="AL914" i="39" s="1"/>
  <c r="AM914" i="39" s="1"/>
  <c r="AC914" i="39"/>
  <c r="AN913" i="39"/>
  <c r="AO913" i="39" s="1"/>
  <c r="AP913" i="39" s="1"/>
  <c r="AQ913" i="39" s="1"/>
  <c r="AK913" i="39"/>
  <c r="AL913" i="39" s="1"/>
  <c r="AM913" i="39" s="1"/>
  <c r="AC913" i="39"/>
  <c r="AN912" i="39"/>
  <c r="AO912" i="39" s="1"/>
  <c r="AK912" i="39"/>
  <c r="AL912" i="39" s="1"/>
  <c r="AM912" i="39" s="1"/>
  <c r="AC912" i="39"/>
  <c r="AN911" i="39"/>
  <c r="AO911" i="39" s="1"/>
  <c r="AK911" i="39"/>
  <c r="AL911" i="39" s="1"/>
  <c r="AM911" i="39" s="1"/>
  <c r="AC911" i="39"/>
  <c r="AN910" i="39"/>
  <c r="AO910" i="39" s="1"/>
  <c r="AP910" i="39" s="1"/>
  <c r="AQ910" i="39" s="1"/>
  <c r="AK910" i="39"/>
  <c r="AL910" i="39" s="1"/>
  <c r="AM910" i="39" s="1"/>
  <c r="AC910" i="39"/>
  <c r="AN909" i="39"/>
  <c r="AO909" i="39" s="1"/>
  <c r="AK909" i="39"/>
  <c r="AL909" i="39" s="1"/>
  <c r="AM909" i="39" s="1"/>
  <c r="AC909" i="39"/>
  <c r="AN908" i="39"/>
  <c r="AO908" i="39" s="1"/>
  <c r="AK908" i="39"/>
  <c r="AL908" i="39" s="1"/>
  <c r="AM908" i="39" s="1"/>
  <c r="AC908" i="39"/>
  <c r="AN907" i="39"/>
  <c r="AO907" i="39" s="1"/>
  <c r="AP907" i="39" s="1"/>
  <c r="AQ907" i="39" s="1"/>
  <c r="AK907" i="39"/>
  <c r="AL907" i="39" s="1"/>
  <c r="AM907" i="39" s="1"/>
  <c r="AC907" i="39"/>
  <c r="AN906" i="39"/>
  <c r="AO906" i="39" s="1"/>
  <c r="AK906" i="39"/>
  <c r="AL906" i="39" s="1"/>
  <c r="AM906" i="39" s="1"/>
  <c r="AC906" i="39"/>
  <c r="AN905" i="39"/>
  <c r="AO905" i="39" s="1"/>
  <c r="AK905" i="39"/>
  <c r="AL905" i="39" s="1"/>
  <c r="AM905" i="39" s="1"/>
  <c r="AC905" i="39"/>
  <c r="AN904" i="39"/>
  <c r="AO904" i="39" s="1"/>
  <c r="AP904" i="39" s="1"/>
  <c r="AQ904" i="39" s="1"/>
  <c r="AK904" i="39"/>
  <c r="AL904" i="39" s="1"/>
  <c r="AM904" i="39" s="1"/>
  <c r="AC904" i="39"/>
  <c r="AN903" i="39"/>
  <c r="AO903" i="39" s="1"/>
  <c r="AK903" i="39"/>
  <c r="AL903" i="39" s="1"/>
  <c r="AM903" i="39" s="1"/>
  <c r="AC903" i="39"/>
  <c r="AN902" i="39"/>
  <c r="AO902" i="39" s="1"/>
  <c r="AK902" i="39"/>
  <c r="AL902" i="39" s="1"/>
  <c r="AM902" i="39" s="1"/>
  <c r="AC902" i="39"/>
  <c r="AN901" i="39"/>
  <c r="AO901" i="39" s="1"/>
  <c r="AP901" i="39" s="1"/>
  <c r="AQ901" i="39" s="1"/>
  <c r="AK901" i="39"/>
  <c r="AL901" i="39" s="1"/>
  <c r="AM901" i="39" s="1"/>
  <c r="AC901" i="39"/>
  <c r="AN900" i="39"/>
  <c r="AO900" i="39" s="1"/>
  <c r="AK900" i="39"/>
  <c r="AL900" i="39" s="1"/>
  <c r="AM900" i="39" s="1"/>
  <c r="AC900" i="39"/>
  <c r="AN899" i="39"/>
  <c r="AO899" i="39" s="1"/>
  <c r="AK899" i="39"/>
  <c r="AL899" i="39" s="1"/>
  <c r="AM899" i="39" s="1"/>
  <c r="AC899" i="39"/>
  <c r="AN898" i="39"/>
  <c r="AO898" i="39" s="1"/>
  <c r="AP898" i="39" s="1"/>
  <c r="AQ898" i="39" s="1"/>
  <c r="AK898" i="39"/>
  <c r="AL898" i="39" s="1"/>
  <c r="AM898" i="39" s="1"/>
  <c r="AC898" i="39"/>
  <c r="AN897" i="39"/>
  <c r="AO897" i="39" s="1"/>
  <c r="AK897" i="39"/>
  <c r="AL897" i="39" s="1"/>
  <c r="AM897" i="39" s="1"/>
  <c r="AC897" i="39"/>
  <c r="AN896" i="39"/>
  <c r="AO896" i="39" s="1"/>
  <c r="AP896" i="39" s="1"/>
  <c r="AQ896" i="39" s="1"/>
  <c r="AK896" i="39"/>
  <c r="AL896" i="39" s="1"/>
  <c r="AM896" i="39" s="1"/>
  <c r="AC896" i="39"/>
  <c r="AN895" i="39"/>
  <c r="AO895" i="39" s="1"/>
  <c r="AK895" i="39"/>
  <c r="AL895" i="39" s="1"/>
  <c r="AM895" i="39" s="1"/>
  <c r="AC895" i="39"/>
  <c r="AN894" i="39"/>
  <c r="AO894" i="39" s="1"/>
  <c r="AP894" i="39" s="1"/>
  <c r="AQ894" i="39" s="1"/>
  <c r="AK894" i="39"/>
  <c r="AL894" i="39" s="1"/>
  <c r="AM894" i="39" s="1"/>
  <c r="AC894" i="39"/>
  <c r="AN893" i="39"/>
  <c r="AO893" i="39" s="1"/>
  <c r="AK893" i="39"/>
  <c r="AL893" i="39" s="1"/>
  <c r="AM893" i="39" s="1"/>
  <c r="AC893" i="39"/>
  <c r="AN892" i="39"/>
  <c r="AO892" i="39" s="1"/>
  <c r="AK892" i="39"/>
  <c r="AL892" i="39" s="1"/>
  <c r="AM892" i="39" s="1"/>
  <c r="AC892" i="39"/>
  <c r="AN891" i="39"/>
  <c r="AO891" i="39" s="1"/>
  <c r="AP891" i="39" s="1"/>
  <c r="AQ891" i="39" s="1"/>
  <c r="AK891" i="39"/>
  <c r="AL891" i="39" s="1"/>
  <c r="AM891" i="39" s="1"/>
  <c r="AC891" i="39"/>
  <c r="AN890" i="39"/>
  <c r="AO890" i="39" s="1"/>
  <c r="AK890" i="39"/>
  <c r="AL890" i="39" s="1"/>
  <c r="AM890" i="39" s="1"/>
  <c r="AC890" i="39"/>
  <c r="AN889" i="39"/>
  <c r="AO889" i="39" s="1"/>
  <c r="AP889" i="39" s="1"/>
  <c r="AQ889" i="39" s="1"/>
  <c r="AK889" i="39"/>
  <c r="AL889" i="39" s="1"/>
  <c r="AM889" i="39" s="1"/>
  <c r="AC889" i="39"/>
  <c r="AN888" i="39"/>
  <c r="AO888" i="39" s="1"/>
  <c r="AK888" i="39"/>
  <c r="AL888" i="39" s="1"/>
  <c r="AM888" i="39" s="1"/>
  <c r="AC888" i="39"/>
  <c r="AN887" i="39"/>
  <c r="AO887" i="39" s="1"/>
  <c r="AL887" i="39"/>
  <c r="AM887" i="39" s="1"/>
  <c r="AK887" i="39"/>
  <c r="AC887" i="39"/>
  <c r="AN886" i="39"/>
  <c r="AO886" i="39" s="1"/>
  <c r="AP886" i="39" s="1"/>
  <c r="AQ886" i="39" s="1"/>
  <c r="AK886" i="39"/>
  <c r="AL886" i="39" s="1"/>
  <c r="AM886" i="39" s="1"/>
  <c r="AC886" i="39"/>
  <c r="AN885" i="39"/>
  <c r="AO885" i="39" s="1"/>
  <c r="AK885" i="39"/>
  <c r="AL885" i="39" s="1"/>
  <c r="AM885" i="39" s="1"/>
  <c r="AC885" i="39"/>
  <c r="AN884" i="39"/>
  <c r="AO884" i="39" s="1"/>
  <c r="AK884" i="39"/>
  <c r="AL884" i="39" s="1"/>
  <c r="AM884" i="39" s="1"/>
  <c r="AC884" i="39"/>
  <c r="AN883" i="39"/>
  <c r="AO883" i="39" s="1"/>
  <c r="AP883" i="39" s="1"/>
  <c r="AQ883" i="39" s="1"/>
  <c r="AK883" i="39"/>
  <c r="AL883" i="39" s="1"/>
  <c r="AM883" i="39" s="1"/>
  <c r="AC883" i="39"/>
  <c r="AN882" i="39"/>
  <c r="AO882" i="39" s="1"/>
  <c r="AK882" i="39"/>
  <c r="AL882" i="39" s="1"/>
  <c r="AM882" i="39" s="1"/>
  <c r="AC882" i="39"/>
  <c r="AN881" i="39"/>
  <c r="AO881" i="39" s="1"/>
  <c r="AK881" i="39"/>
  <c r="AL881" i="39" s="1"/>
  <c r="AM881" i="39" s="1"/>
  <c r="AC881" i="39"/>
  <c r="AN880" i="39"/>
  <c r="AO880" i="39" s="1"/>
  <c r="AP880" i="39" s="1"/>
  <c r="AQ880" i="39" s="1"/>
  <c r="AK880" i="39"/>
  <c r="AL880" i="39" s="1"/>
  <c r="AM880" i="39" s="1"/>
  <c r="AC880" i="39"/>
  <c r="AN879" i="39"/>
  <c r="AO879" i="39" s="1"/>
  <c r="AK879" i="39"/>
  <c r="AL879" i="39" s="1"/>
  <c r="AM879" i="39" s="1"/>
  <c r="AC879" i="39"/>
  <c r="AN878" i="39"/>
  <c r="AO878" i="39" s="1"/>
  <c r="AK878" i="39"/>
  <c r="AL878" i="39" s="1"/>
  <c r="AM878" i="39" s="1"/>
  <c r="AC878" i="39"/>
  <c r="AN877" i="39"/>
  <c r="AO877" i="39" s="1"/>
  <c r="AP877" i="39" s="1"/>
  <c r="AQ877" i="39" s="1"/>
  <c r="AK877" i="39"/>
  <c r="AL877" i="39" s="1"/>
  <c r="AM877" i="39" s="1"/>
  <c r="AC877" i="39"/>
  <c r="AN876" i="39"/>
  <c r="AO876" i="39" s="1"/>
  <c r="AK876" i="39"/>
  <c r="AL876" i="39" s="1"/>
  <c r="AM876" i="39" s="1"/>
  <c r="AC876" i="39"/>
  <c r="AN875" i="39"/>
  <c r="AO875" i="39" s="1"/>
  <c r="AK875" i="39"/>
  <c r="AL875" i="39" s="1"/>
  <c r="AM875" i="39" s="1"/>
  <c r="AC875" i="39"/>
  <c r="AN874" i="39"/>
  <c r="AO874" i="39" s="1"/>
  <c r="AP874" i="39" s="1"/>
  <c r="AQ874" i="39" s="1"/>
  <c r="AK874" i="39"/>
  <c r="AL874" i="39" s="1"/>
  <c r="AM874" i="39" s="1"/>
  <c r="AC874" i="39"/>
  <c r="AN873" i="39"/>
  <c r="AO873" i="39" s="1"/>
  <c r="AP873" i="39" s="1"/>
  <c r="AK873" i="39"/>
  <c r="AL873" i="39" s="1"/>
  <c r="AM873" i="39" s="1"/>
  <c r="AC873" i="39"/>
  <c r="AN872" i="39"/>
  <c r="AO872" i="39" s="1"/>
  <c r="AP872" i="39" s="1"/>
  <c r="AK872" i="39"/>
  <c r="AL872" i="39" s="1"/>
  <c r="AM872" i="39" s="1"/>
  <c r="AC872" i="39"/>
  <c r="AN871" i="39"/>
  <c r="AO871" i="39" s="1"/>
  <c r="AP871" i="39" s="1"/>
  <c r="AQ871" i="39" s="1"/>
  <c r="AK871" i="39"/>
  <c r="AL871" i="39" s="1"/>
  <c r="AM871" i="39" s="1"/>
  <c r="AC871" i="39"/>
  <c r="AN870" i="39"/>
  <c r="AO870" i="39" s="1"/>
  <c r="AP870" i="39" s="1"/>
  <c r="AK870" i="39"/>
  <c r="AL870" i="39" s="1"/>
  <c r="AM870" i="39" s="1"/>
  <c r="AC870" i="39"/>
  <c r="AN863" i="39"/>
  <c r="AO863" i="39" s="1"/>
  <c r="AP863" i="39" s="1"/>
  <c r="AK863" i="39"/>
  <c r="AL863" i="39" s="1"/>
  <c r="AM863" i="39" s="1"/>
  <c r="AI863" i="39"/>
  <c r="AC863" i="39"/>
  <c r="AN862" i="39"/>
  <c r="AO862" i="39" s="1"/>
  <c r="AK862" i="39"/>
  <c r="AL862" i="39" s="1"/>
  <c r="AM862" i="39" s="1"/>
  <c r="AI862" i="39"/>
  <c r="AC862" i="39"/>
  <c r="AN861" i="39"/>
  <c r="AO861" i="39" s="1"/>
  <c r="AK861" i="39"/>
  <c r="AL861" i="39" s="1"/>
  <c r="AM861" i="39" s="1"/>
  <c r="AI861" i="39"/>
  <c r="AC861" i="39"/>
  <c r="AN860" i="39"/>
  <c r="AO860" i="39" s="1"/>
  <c r="AP860" i="39" s="1"/>
  <c r="AQ860" i="39" s="1"/>
  <c r="AK860" i="39"/>
  <c r="AL860" i="39" s="1"/>
  <c r="AM860" i="39" s="1"/>
  <c r="AI860" i="39"/>
  <c r="AC860" i="39"/>
  <c r="AN859" i="39"/>
  <c r="AO859" i="39" s="1"/>
  <c r="AP859" i="39" s="1"/>
  <c r="AK859" i="39"/>
  <c r="AL859" i="39" s="1"/>
  <c r="AM859" i="39" s="1"/>
  <c r="AI859" i="39"/>
  <c r="AC859" i="39"/>
  <c r="AN858" i="39"/>
  <c r="AO858" i="39" s="1"/>
  <c r="AP858" i="39" s="1"/>
  <c r="AK858" i="39"/>
  <c r="AL858" i="39" s="1"/>
  <c r="AM858" i="39" s="1"/>
  <c r="AI858" i="39"/>
  <c r="AC858" i="39"/>
  <c r="AN857" i="39"/>
  <c r="AO857" i="39" s="1"/>
  <c r="AK857" i="39"/>
  <c r="AL857" i="39" s="1"/>
  <c r="AM857" i="39" s="1"/>
  <c r="AI857" i="39"/>
  <c r="AC857" i="39"/>
  <c r="AN856" i="39"/>
  <c r="AO856" i="39" s="1"/>
  <c r="AP856" i="39" s="1"/>
  <c r="AK856" i="39"/>
  <c r="AL856" i="39" s="1"/>
  <c r="AM856" i="39" s="1"/>
  <c r="AI856" i="39"/>
  <c r="AC856" i="39"/>
  <c r="AN855" i="39"/>
  <c r="AO855" i="39" s="1"/>
  <c r="AP855" i="39" s="1"/>
  <c r="AK855" i="39"/>
  <c r="AL855" i="39" s="1"/>
  <c r="AM855" i="39" s="1"/>
  <c r="AI855" i="39"/>
  <c r="AC855" i="39"/>
  <c r="AN854" i="39"/>
  <c r="AO854" i="39" s="1"/>
  <c r="AK854" i="39"/>
  <c r="AL854" i="39" s="1"/>
  <c r="AM854" i="39" s="1"/>
  <c r="AI854" i="39"/>
  <c r="AC854" i="39"/>
  <c r="AN853" i="39"/>
  <c r="AO853" i="39" s="1"/>
  <c r="AK853" i="39"/>
  <c r="AL853" i="39" s="1"/>
  <c r="AM853" i="39" s="1"/>
  <c r="AI853" i="39"/>
  <c r="AC853" i="39"/>
  <c r="AN852" i="39"/>
  <c r="AO852" i="39" s="1"/>
  <c r="AP852" i="39" s="1"/>
  <c r="AQ852" i="39" s="1"/>
  <c r="AK852" i="39"/>
  <c r="AL852" i="39" s="1"/>
  <c r="AM852" i="39" s="1"/>
  <c r="AI852" i="39"/>
  <c r="AC852" i="39"/>
  <c r="AN851" i="39"/>
  <c r="AO851" i="39" s="1"/>
  <c r="AP851" i="39" s="1"/>
  <c r="AK851" i="39"/>
  <c r="AL851" i="39" s="1"/>
  <c r="AM851" i="39" s="1"/>
  <c r="AI851" i="39"/>
  <c r="AC851" i="39"/>
  <c r="AN850" i="39"/>
  <c r="AO850" i="39" s="1"/>
  <c r="AP850" i="39" s="1"/>
  <c r="AK850" i="39"/>
  <c r="AL850" i="39" s="1"/>
  <c r="AM850" i="39" s="1"/>
  <c r="AI850" i="39"/>
  <c r="AC850" i="39"/>
  <c r="AN849" i="39"/>
  <c r="AO849" i="39" s="1"/>
  <c r="AK849" i="39"/>
  <c r="AL849" i="39" s="1"/>
  <c r="AM849" i="39" s="1"/>
  <c r="AI849" i="39"/>
  <c r="AC849" i="39"/>
  <c r="AN848" i="39"/>
  <c r="AO848" i="39" s="1"/>
  <c r="AP848" i="39" s="1"/>
  <c r="AQ848" i="39" s="1"/>
  <c r="AK848" i="39"/>
  <c r="AL848" i="39" s="1"/>
  <c r="AM848" i="39" s="1"/>
  <c r="AI848" i="39"/>
  <c r="AC848" i="39"/>
  <c r="AN847" i="39"/>
  <c r="AO847" i="39" s="1"/>
  <c r="AP847" i="39" s="1"/>
  <c r="AQ847" i="39" s="1"/>
  <c r="AK847" i="39"/>
  <c r="AL847" i="39" s="1"/>
  <c r="AM847" i="39" s="1"/>
  <c r="AI847" i="39"/>
  <c r="AC847" i="39"/>
  <c r="AN846" i="39"/>
  <c r="AO846" i="39" s="1"/>
  <c r="AK846" i="39"/>
  <c r="AL846" i="39" s="1"/>
  <c r="AM846" i="39" s="1"/>
  <c r="AI846" i="39"/>
  <c r="AC846" i="39"/>
  <c r="AN845" i="39"/>
  <c r="AO845" i="39" s="1"/>
  <c r="AP845" i="39" s="1"/>
  <c r="AQ845" i="39" s="1"/>
  <c r="AK845" i="39"/>
  <c r="AL845" i="39" s="1"/>
  <c r="AM845" i="39" s="1"/>
  <c r="AI845" i="39"/>
  <c r="AC845" i="39"/>
  <c r="AN844" i="39"/>
  <c r="AO844" i="39" s="1"/>
  <c r="AK844" i="39"/>
  <c r="AL844" i="39" s="1"/>
  <c r="AM844" i="39" s="1"/>
  <c r="AI844" i="39"/>
  <c r="AC844" i="39"/>
  <c r="AN843" i="39"/>
  <c r="AO843" i="39" s="1"/>
  <c r="AP843" i="39" s="1"/>
  <c r="AQ843" i="39" s="1"/>
  <c r="AK843" i="39"/>
  <c r="AL843" i="39" s="1"/>
  <c r="AM843" i="39" s="1"/>
  <c r="AI843" i="39"/>
  <c r="AC843" i="39"/>
  <c r="AN842" i="39"/>
  <c r="AO842" i="39" s="1"/>
  <c r="AK842" i="39"/>
  <c r="AL842" i="39" s="1"/>
  <c r="AM842" i="39" s="1"/>
  <c r="AI842" i="39"/>
  <c r="AC842" i="39"/>
  <c r="AN841" i="39"/>
  <c r="AO841" i="39" s="1"/>
  <c r="AP841" i="39" s="1"/>
  <c r="AQ841" i="39" s="1"/>
  <c r="AK841" i="39"/>
  <c r="AL841" i="39" s="1"/>
  <c r="AM841" i="39" s="1"/>
  <c r="AI841" i="39"/>
  <c r="AC841" i="39"/>
  <c r="AN840" i="39"/>
  <c r="AO840" i="39" s="1"/>
  <c r="AK840" i="39"/>
  <c r="AL840" i="39" s="1"/>
  <c r="AM840" i="39" s="1"/>
  <c r="AI840" i="39"/>
  <c r="AC840" i="39"/>
  <c r="AN839" i="39"/>
  <c r="AO839" i="39" s="1"/>
  <c r="AK839" i="39"/>
  <c r="AL839" i="39" s="1"/>
  <c r="AM839" i="39" s="1"/>
  <c r="AI839" i="39"/>
  <c r="AC839" i="39"/>
  <c r="AN838" i="39"/>
  <c r="AO838" i="39" s="1"/>
  <c r="AK838" i="39"/>
  <c r="AL838" i="39" s="1"/>
  <c r="AM838" i="39" s="1"/>
  <c r="AI838" i="39"/>
  <c r="AC838" i="39"/>
  <c r="AN837" i="39"/>
  <c r="AO837" i="39" s="1"/>
  <c r="AP837" i="39" s="1"/>
  <c r="AQ837" i="39" s="1"/>
  <c r="AK837" i="39"/>
  <c r="AL837" i="39" s="1"/>
  <c r="AM837" i="39" s="1"/>
  <c r="AI837" i="39"/>
  <c r="AC837" i="39"/>
  <c r="AN836" i="39"/>
  <c r="AO836" i="39" s="1"/>
  <c r="AK836" i="39"/>
  <c r="AL836" i="39" s="1"/>
  <c r="AM836" i="39" s="1"/>
  <c r="AI836" i="39"/>
  <c r="AC836" i="39"/>
  <c r="AN835" i="39"/>
  <c r="AO835" i="39" s="1"/>
  <c r="AP835" i="39" s="1"/>
  <c r="AK835" i="39"/>
  <c r="AL835" i="39" s="1"/>
  <c r="AM835" i="39" s="1"/>
  <c r="AI835" i="39"/>
  <c r="AC835" i="39"/>
  <c r="AN834" i="39"/>
  <c r="AO834" i="39" s="1"/>
  <c r="AK834" i="39"/>
  <c r="AL834" i="39" s="1"/>
  <c r="AM834" i="39" s="1"/>
  <c r="AI834" i="39"/>
  <c r="AC834" i="39"/>
  <c r="AN833" i="39"/>
  <c r="AO833" i="39" s="1"/>
  <c r="AP833" i="39" s="1"/>
  <c r="AQ833" i="39" s="1"/>
  <c r="AK833" i="39"/>
  <c r="AL833" i="39" s="1"/>
  <c r="AM833" i="39" s="1"/>
  <c r="AI833" i="39"/>
  <c r="AC833" i="39"/>
  <c r="AN832" i="39"/>
  <c r="AO832" i="39" s="1"/>
  <c r="AK832" i="39"/>
  <c r="AL832" i="39" s="1"/>
  <c r="AM832" i="39" s="1"/>
  <c r="AI832" i="39"/>
  <c r="AC832" i="39"/>
  <c r="AN831" i="39"/>
  <c r="AO831" i="39" s="1"/>
  <c r="AP831" i="39" s="1"/>
  <c r="AQ831" i="39" s="1"/>
  <c r="AK831" i="39"/>
  <c r="AL831" i="39" s="1"/>
  <c r="AM831" i="39" s="1"/>
  <c r="AI831" i="39"/>
  <c r="AC831" i="39"/>
  <c r="AN830" i="39"/>
  <c r="AO830" i="39" s="1"/>
  <c r="AK830" i="39"/>
  <c r="AL830" i="39" s="1"/>
  <c r="AM830" i="39" s="1"/>
  <c r="AI830" i="39"/>
  <c r="AC830" i="39"/>
  <c r="AN829" i="39"/>
  <c r="AO829" i="39" s="1"/>
  <c r="AP829" i="39" s="1"/>
  <c r="AQ829" i="39" s="1"/>
  <c r="AK829" i="39"/>
  <c r="AL829" i="39" s="1"/>
  <c r="AM829" i="39" s="1"/>
  <c r="AI829" i="39"/>
  <c r="AC829" i="39"/>
  <c r="AN828" i="39"/>
  <c r="AO828" i="39" s="1"/>
  <c r="AK828" i="39"/>
  <c r="AL828" i="39" s="1"/>
  <c r="AM828" i="39" s="1"/>
  <c r="AI828" i="39"/>
  <c r="AC828" i="39"/>
  <c r="AN827" i="39"/>
  <c r="AO827" i="39" s="1"/>
  <c r="AP827" i="39" s="1"/>
  <c r="AQ827" i="39" s="1"/>
  <c r="AK827" i="39"/>
  <c r="AL827" i="39" s="1"/>
  <c r="AM827" i="39" s="1"/>
  <c r="AI827" i="39"/>
  <c r="AC827" i="39"/>
  <c r="AN826" i="39"/>
  <c r="AO826" i="39" s="1"/>
  <c r="AK826" i="39"/>
  <c r="AL826" i="39" s="1"/>
  <c r="AM826" i="39" s="1"/>
  <c r="AI826" i="39"/>
  <c r="AC826" i="39"/>
  <c r="AN825" i="39"/>
  <c r="AO825" i="39" s="1"/>
  <c r="AP825" i="39" s="1"/>
  <c r="AQ825" i="39" s="1"/>
  <c r="AK825" i="39"/>
  <c r="AL825" i="39" s="1"/>
  <c r="AM825" i="39" s="1"/>
  <c r="AI825" i="39"/>
  <c r="AC825" i="39"/>
  <c r="AN824" i="39"/>
  <c r="AO824" i="39" s="1"/>
  <c r="AK824" i="39"/>
  <c r="AL824" i="39" s="1"/>
  <c r="AM824" i="39" s="1"/>
  <c r="AI824" i="39"/>
  <c r="AC824" i="39"/>
  <c r="AN823" i="39"/>
  <c r="AO823" i="39" s="1"/>
  <c r="AK823" i="39"/>
  <c r="AL823" i="39" s="1"/>
  <c r="AM823" i="39" s="1"/>
  <c r="AI823" i="39"/>
  <c r="AC823" i="39"/>
  <c r="AN822" i="39"/>
  <c r="AO822" i="39" s="1"/>
  <c r="AK822" i="39"/>
  <c r="AL822" i="39" s="1"/>
  <c r="AM822" i="39" s="1"/>
  <c r="AI822" i="39"/>
  <c r="AC822" i="39"/>
  <c r="AN821" i="39"/>
  <c r="AO821" i="39" s="1"/>
  <c r="AP821" i="39" s="1"/>
  <c r="AQ821" i="39" s="1"/>
  <c r="AK821" i="39"/>
  <c r="AL821" i="39" s="1"/>
  <c r="AM821" i="39" s="1"/>
  <c r="AI821" i="39"/>
  <c r="AC821" i="39"/>
  <c r="AN820" i="39"/>
  <c r="AO820" i="39" s="1"/>
  <c r="AK820" i="39"/>
  <c r="AL820" i="39" s="1"/>
  <c r="AM820" i="39" s="1"/>
  <c r="AI820" i="39"/>
  <c r="AC820" i="39"/>
  <c r="AN819" i="39"/>
  <c r="AO819" i="39" s="1"/>
  <c r="AP819" i="39" s="1"/>
  <c r="AQ819" i="39" s="1"/>
  <c r="AK819" i="39"/>
  <c r="AL819" i="39" s="1"/>
  <c r="AM819" i="39" s="1"/>
  <c r="AI819" i="39"/>
  <c r="AC819" i="39"/>
  <c r="AN818" i="39"/>
  <c r="AO818" i="39" s="1"/>
  <c r="AK818" i="39"/>
  <c r="AL818" i="39" s="1"/>
  <c r="AM818" i="39" s="1"/>
  <c r="AI818" i="39"/>
  <c r="AC818" i="39"/>
  <c r="AN817" i="39"/>
  <c r="AO817" i="39" s="1"/>
  <c r="AP817" i="39" s="1"/>
  <c r="AQ817" i="39" s="1"/>
  <c r="AK817" i="39"/>
  <c r="AL817" i="39" s="1"/>
  <c r="AM817" i="39" s="1"/>
  <c r="AI817" i="39"/>
  <c r="AC817" i="39"/>
  <c r="AN816" i="39"/>
  <c r="AO816" i="39" s="1"/>
  <c r="AK816" i="39"/>
  <c r="AL816" i="39" s="1"/>
  <c r="AM816" i="39" s="1"/>
  <c r="AI816" i="39"/>
  <c r="AC816" i="39"/>
  <c r="AN815" i="39"/>
  <c r="AO815" i="39" s="1"/>
  <c r="AP815" i="39" s="1"/>
  <c r="AQ815" i="39" s="1"/>
  <c r="AK815" i="39"/>
  <c r="AL815" i="39" s="1"/>
  <c r="AM815" i="39" s="1"/>
  <c r="AI815" i="39"/>
  <c r="AC815" i="39"/>
  <c r="AN814" i="39"/>
  <c r="AO814" i="39" s="1"/>
  <c r="AK814" i="39"/>
  <c r="AL814" i="39" s="1"/>
  <c r="AM814" i="39" s="1"/>
  <c r="AI814" i="39"/>
  <c r="AC814" i="39"/>
  <c r="AN813" i="39"/>
  <c r="AO813" i="39" s="1"/>
  <c r="AP813" i="39" s="1"/>
  <c r="AQ813" i="39" s="1"/>
  <c r="AK813" i="39"/>
  <c r="AL813" i="39" s="1"/>
  <c r="AM813" i="39" s="1"/>
  <c r="AI813" i="39"/>
  <c r="AC813" i="39"/>
  <c r="AN812" i="39"/>
  <c r="AO812" i="39" s="1"/>
  <c r="AK812" i="39"/>
  <c r="AL812" i="39" s="1"/>
  <c r="AM812" i="39" s="1"/>
  <c r="AI812" i="39"/>
  <c r="AC812" i="39"/>
  <c r="AN811" i="39"/>
  <c r="AO811" i="39" s="1"/>
  <c r="AP811" i="39" s="1"/>
  <c r="AQ811" i="39" s="1"/>
  <c r="AK811" i="39"/>
  <c r="AL811" i="39" s="1"/>
  <c r="AM811" i="39" s="1"/>
  <c r="AI811" i="39"/>
  <c r="AC811" i="39"/>
  <c r="AN810" i="39"/>
  <c r="AO810" i="39" s="1"/>
  <c r="AK810" i="39"/>
  <c r="AL810" i="39" s="1"/>
  <c r="AM810" i="39" s="1"/>
  <c r="AI810" i="39"/>
  <c r="AC810" i="39"/>
  <c r="AN809" i="39"/>
  <c r="AO809" i="39" s="1"/>
  <c r="AP809" i="39" s="1"/>
  <c r="AQ809" i="39" s="1"/>
  <c r="AK809" i="39"/>
  <c r="AL809" i="39" s="1"/>
  <c r="AM809" i="39" s="1"/>
  <c r="AI809" i="39"/>
  <c r="AC809" i="39"/>
  <c r="AN808" i="39"/>
  <c r="AO808" i="39" s="1"/>
  <c r="AK808" i="39"/>
  <c r="AL808" i="39" s="1"/>
  <c r="AM808" i="39" s="1"/>
  <c r="AI808" i="39"/>
  <c r="AC808" i="39"/>
  <c r="AN807" i="39"/>
  <c r="AO807" i="39" s="1"/>
  <c r="AK807" i="39"/>
  <c r="AL807" i="39" s="1"/>
  <c r="AM807" i="39" s="1"/>
  <c r="AI807" i="39"/>
  <c r="AC807" i="39"/>
  <c r="AN806" i="39"/>
  <c r="AO806" i="39" s="1"/>
  <c r="AK806" i="39"/>
  <c r="AL806" i="39" s="1"/>
  <c r="AM806" i="39" s="1"/>
  <c r="AI806" i="39"/>
  <c r="AC806" i="39"/>
  <c r="AN805" i="39"/>
  <c r="AO805" i="39" s="1"/>
  <c r="AP805" i="39" s="1"/>
  <c r="AQ805" i="39" s="1"/>
  <c r="AK805" i="39"/>
  <c r="AL805" i="39" s="1"/>
  <c r="AM805" i="39" s="1"/>
  <c r="AI805" i="39"/>
  <c r="AC805" i="39"/>
  <c r="AN804" i="39"/>
  <c r="AO804" i="39" s="1"/>
  <c r="AK804" i="39"/>
  <c r="AL804" i="39" s="1"/>
  <c r="AM804" i="39" s="1"/>
  <c r="AI804" i="39"/>
  <c r="AC804" i="39"/>
  <c r="AN803" i="39"/>
  <c r="AO803" i="39" s="1"/>
  <c r="AP803" i="39" s="1"/>
  <c r="AQ803" i="39" s="1"/>
  <c r="AK803" i="39"/>
  <c r="AL803" i="39" s="1"/>
  <c r="AM803" i="39" s="1"/>
  <c r="AI803" i="39"/>
  <c r="AC803" i="39"/>
  <c r="AN802" i="39"/>
  <c r="AO802" i="39" s="1"/>
  <c r="AK802" i="39"/>
  <c r="AL802" i="39" s="1"/>
  <c r="AM802" i="39" s="1"/>
  <c r="AI802" i="39"/>
  <c r="AC802" i="39"/>
  <c r="AN801" i="39"/>
  <c r="AO801" i="39" s="1"/>
  <c r="AP801" i="39" s="1"/>
  <c r="AQ801" i="39" s="1"/>
  <c r="AK801" i="39"/>
  <c r="AL801" i="39" s="1"/>
  <c r="AM801" i="39" s="1"/>
  <c r="AI801" i="39"/>
  <c r="AC801" i="39"/>
  <c r="AN800" i="39"/>
  <c r="AO800" i="39" s="1"/>
  <c r="AK800" i="39"/>
  <c r="AL800" i="39" s="1"/>
  <c r="AM800" i="39" s="1"/>
  <c r="AI800" i="39"/>
  <c r="AC800" i="39"/>
  <c r="AN799" i="39"/>
  <c r="AO799" i="39" s="1"/>
  <c r="AP799" i="39" s="1"/>
  <c r="AQ799" i="39" s="1"/>
  <c r="AK799" i="39"/>
  <c r="AL799" i="39" s="1"/>
  <c r="AM799" i="39" s="1"/>
  <c r="AI799" i="39"/>
  <c r="AC799" i="39"/>
  <c r="AN798" i="39"/>
  <c r="AO798" i="39" s="1"/>
  <c r="AK798" i="39"/>
  <c r="AL798" i="39" s="1"/>
  <c r="AM798" i="39" s="1"/>
  <c r="AI798" i="39"/>
  <c r="AC798" i="39"/>
  <c r="AN797" i="39"/>
  <c r="AO797" i="39" s="1"/>
  <c r="AP797" i="39" s="1"/>
  <c r="AQ797" i="39" s="1"/>
  <c r="AK797" i="39"/>
  <c r="AL797" i="39" s="1"/>
  <c r="AM797" i="39" s="1"/>
  <c r="AI797" i="39"/>
  <c r="AC797" i="39"/>
  <c r="AN796" i="39"/>
  <c r="AO796" i="39" s="1"/>
  <c r="AK796" i="39"/>
  <c r="AL796" i="39" s="1"/>
  <c r="AM796" i="39" s="1"/>
  <c r="AI796" i="39"/>
  <c r="AC796" i="39"/>
  <c r="AN795" i="39"/>
  <c r="AO795" i="39" s="1"/>
  <c r="AP795" i="39" s="1"/>
  <c r="AQ795" i="39" s="1"/>
  <c r="AK795" i="39"/>
  <c r="AL795" i="39" s="1"/>
  <c r="AM795" i="39" s="1"/>
  <c r="AI795" i="39"/>
  <c r="AC795" i="39"/>
  <c r="AN794" i="39"/>
  <c r="AO794" i="39" s="1"/>
  <c r="AK794" i="39"/>
  <c r="AL794" i="39" s="1"/>
  <c r="AM794" i="39" s="1"/>
  <c r="AI794" i="39"/>
  <c r="AC794" i="39"/>
  <c r="AN793" i="39"/>
  <c r="AO793" i="39" s="1"/>
  <c r="AP793" i="39" s="1"/>
  <c r="AQ793" i="39" s="1"/>
  <c r="AK793" i="39"/>
  <c r="AL793" i="39" s="1"/>
  <c r="AM793" i="39" s="1"/>
  <c r="AI793" i="39"/>
  <c r="AC793" i="39"/>
  <c r="AN792" i="39"/>
  <c r="AO792" i="39" s="1"/>
  <c r="AP792" i="39" s="1"/>
  <c r="AK792" i="39"/>
  <c r="AL792" i="39" s="1"/>
  <c r="AM792" i="39" s="1"/>
  <c r="AI792" i="39"/>
  <c r="AC792" i="39"/>
  <c r="AN791" i="39"/>
  <c r="AO791" i="39" s="1"/>
  <c r="AK791" i="39"/>
  <c r="AL791" i="39" s="1"/>
  <c r="AM791" i="39" s="1"/>
  <c r="AI791" i="39"/>
  <c r="AC791" i="39"/>
  <c r="AN790" i="39"/>
  <c r="AO790" i="39" s="1"/>
  <c r="AK790" i="39"/>
  <c r="AL790" i="39" s="1"/>
  <c r="AM790" i="39" s="1"/>
  <c r="AI790" i="39"/>
  <c r="AC790" i="39"/>
  <c r="AN789" i="39"/>
  <c r="AO789" i="39" s="1"/>
  <c r="AP789" i="39" s="1"/>
  <c r="AQ789" i="39" s="1"/>
  <c r="AK789" i="39"/>
  <c r="AL789" i="39" s="1"/>
  <c r="AM789" i="39" s="1"/>
  <c r="AI789" i="39"/>
  <c r="AC789" i="39"/>
  <c r="AN788" i="39"/>
  <c r="AO788" i="39" s="1"/>
  <c r="AK788" i="39"/>
  <c r="AL788" i="39" s="1"/>
  <c r="AM788" i="39" s="1"/>
  <c r="AI788" i="39"/>
  <c r="AC788" i="39"/>
  <c r="AN787" i="39"/>
  <c r="AO787" i="39" s="1"/>
  <c r="AP787" i="39" s="1"/>
  <c r="AQ787" i="39" s="1"/>
  <c r="AK787" i="39"/>
  <c r="AL787" i="39" s="1"/>
  <c r="AM787" i="39" s="1"/>
  <c r="AI787" i="39"/>
  <c r="AC787" i="39"/>
  <c r="AN786" i="39"/>
  <c r="AO786" i="39" s="1"/>
  <c r="AK786" i="39"/>
  <c r="AL786" i="39" s="1"/>
  <c r="AM786" i="39" s="1"/>
  <c r="AI786" i="39"/>
  <c r="AC786" i="39"/>
  <c r="AN785" i="39"/>
  <c r="AO785" i="39" s="1"/>
  <c r="AP785" i="39" s="1"/>
  <c r="AQ785" i="39" s="1"/>
  <c r="AK785" i="39"/>
  <c r="AL785" i="39" s="1"/>
  <c r="AM785" i="39" s="1"/>
  <c r="AI785" i="39"/>
  <c r="AC785" i="39"/>
  <c r="AN784" i="39"/>
  <c r="AO784" i="39" s="1"/>
  <c r="AP784" i="39" s="1"/>
  <c r="AK784" i="39"/>
  <c r="AL784" i="39" s="1"/>
  <c r="AM784" i="39" s="1"/>
  <c r="AI784" i="39"/>
  <c r="AC784" i="39"/>
  <c r="AN783" i="39"/>
  <c r="AO783" i="39" s="1"/>
  <c r="AK783" i="39"/>
  <c r="AL783" i="39" s="1"/>
  <c r="AM783" i="39" s="1"/>
  <c r="AI783" i="39"/>
  <c r="AC783" i="39"/>
  <c r="AN782" i="39"/>
  <c r="AO782" i="39" s="1"/>
  <c r="AK782" i="39"/>
  <c r="AL782" i="39" s="1"/>
  <c r="AM782" i="39" s="1"/>
  <c r="AI782" i="39"/>
  <c r="AC782" i="39"/>
  <c r="AN781" i="39"/>
  <c r="AO781" i="39" s="1"/>
  <c r="AP781" i="39" s="1"/>
  <c r="AQ781" i="39" s="1"/>
  <c r="AK781" i="39"/>
  <c r="AL781" i="39" s="1"/>
  <c r="AM781" i="39" s="1"/>
  <c r="AI781" i="39"/>
  <c r="AC781" i="39"/>
  <c r="AN780" i="39"/>
  <c r="AO780" i="39" s="1"/>
  <c r="AP780" i="39" s="1"/>
  <c r="AK780" i="39"/>
  <c r="AL780" i="39" s="1"/>
  <c r="AM780" i="39" s="1"/>
  <c r="AI780" i="39"/>
  <c r="AC780" i="39"/>
  <c r="AN779" i="39"/>
  <c r="AO779" i="39" s="1"/>
  <c r="AP779" i="39" s="1"/>
  <c r="AQ779" i="39" s="1"/>
  <c r="AK779" i="39"/>
  <c r="AL779" i="39" s="1"/>
  <c r="AM779" i="39" s="1"/>
  <c r="AI779" i="39"/>
  <c r="AC779" i="39"/>
  <c r="AN778" i="39"/>
  <c r="AO778" i="39" s="1"/>
  <c r="AK778" i="39"/>
  <c r="AL778" i="39" s="1"/>
  <c r="AM778" i="39" s="1"/>
  <c r="AI778" i="39"/>
  <c r="AC778" i="39"/>
  <c r="AO777" i="39"/>
  <c r="AP777" i="39" s="1"/>
  <c r="AQ777" i="39" s="1"/>
  <c r="AN777" i="39"/>
  <c r="AK777" i="39"/>
  <c r="AL777" i="39" s="1"/>
  <c r="AM777" i="39" s="1"/>
  <c r="AI777" i="39"/>
  <c r="AC777" i="39"/>
  <c r="AN776" i="39"/>
  <c r="AO776" i="39" s="1"/>
  <c r="AK776" i="39"/>
  <c r="AL776" i="39" s="1"/>
  <c r="AM776" i="39" s="1"/>
  <c r="AI776" i="39"/>
  <c r="AC776" i="39"/>
  <c r="AN775" i="39"/>
  <c r="AO775" i="39" s="1"/>
  <c r="AK775" i="39"/>
  <c r="AL775" i="39" s="1"/>
  <c r="AM775" i="39" s="1"/>
  <c r="AI775" i="39"/>
  <c r="AC775" i="39"/>
  <c r="AN774" i="39"/>
  <c r="AO774" i="39" s="1"/>
  <c r="AK774" i="39"/>
  <c r="AL774" i="39" s="1"/>
  <c r="AM774" i="39" s="1"/>
  <c r="AI774" i="39"/>
  <c r="AC774" i="39"/>
  <c r="AN773" i="39"/>
  <c r="AO773" i="39" s="1"/>
  <c r="AP773" i="39" s="1"/>
  <c r="AQ773" i="39" s="1"/>
  <c r="AK773" i="39"/>
  <c r="AL773" i="39" s="1"/>
  <c r="AM773" i="39" s="1"/>
  <c r="AI773" i="39"/>
  <c r="AC773" i="39"/>
  <c r="AN772" i="39"/>
  <c r="AO772" i="39" s="1"/>
  <c r="AK772" i="39"/>
  <c r="AL772" i="39" s="1"/>
  <c r="AM772" i="39" s="1"/>
  <c r="AI772" i="39"/>
  <c r="AC772" i="39"/>
  <c r="AN771" i="39"/>
  <c r="AO771" i="39" s="1"/>
  <c r="AP771" i="39" s="1"/>
  <c r="AQ771" i="39" s="1"/>
  <c r="AK771" i="39"/>
  <c r="AL771" i="39" s="1"/>
  <c r="AM771" i="39" s="1"/>
  <c r="AI771" i="39"/>
  <c r="AC771" i="39"/>
  <c r="AN770" i="39"/>
  <c r="AO770" i="39" s="1"/>
  <c r="AL770" i="39"/>
  <c r="AM770" i="39" s="1"/>
  <c r="AK770" i="39"/>
  <c r="AI770" i="39"/>
  <c r="AC770" i="39"/>
  <c r="AN769" i="39"/>
  <c r="AO769" i="39" s="1"/>
  <c r="AP769" i="39" s="1"/>
  <c r="AQ769" i="39" s="1"/>
  <c r="AK769" i="39"/>
  <c r="AL769" i="39" s="1"/>
  <c r="AM769" i="39" s="1"/>
  <c r="AI769" i="39"/>
  <c r="AC769" i="39"/>
  <c r="AN768" i="39"/>
  <c r="AO768" i="39" s="1"/>
  <c r="AP768" i="39" s="1"/>
  <c r="AK768" i="39"/>
  <c r="AL768" i="39" s="1"/>
  <c r="AM768" i="39" s="1"/>
  <c r="AI768" i="39"/>
  <c r="AC768" i="39"/>
  <c r="AO767" i="39"/>
  <c r="AP767" i="39" s="1"/>
  <c r="AN767" i="39"/>
  <c r="AK767" i="39"/>
  <c r="AL767" i="39" s="1"/>
  <c r="AM767" i="39" s="1"/>
  <c r="AI767" i="39"/>
  <c r="AC767" i="39"/>
  <c r="AN766" i="39"/>
  <c r="AO766" i="39" s="1"/>
  <c r="AK766" i="39"/>
  <c r="AL766" i="39" s="1"/>
  <c r="AM766" i="39" s="1"/>
  <c r="AI766" i="39"/>
  <c r="AC766" i="39"/>
  <c r="AN765" i="39"/>
  <c r="AO765" i="39" s="1"/>
  <c r="AP765" i="39" s="1"/>
  <c r="AQ765" i="39" s="1"/>
  <c r="AK765" i="39"/>
  <c r="AL765" i="39" s="1"/>
  <c r="AM765" i="39" s="1"/>
  <c r="AI765" i="39"/>
  <c r="AC765" i="39"/>
  <c r="AN764" i="39"/>
  <c r="AO764" i="39" s="1"/>
  <c r="AK764" i="39"/>
  <c r="AL764" i="39" s="1"/>
  <c r="AM764" i="39" s="1"/>
  <c r="AI764" i="39"/>
  <c r="AC764" i="39"/>
  <c r="AN763" i="39"/>
  <c r="AO763" i="39" s="1"/>
  <c r="AP763" i="39" s="1"/>
  <c r="AK763" i="39"/>
  <c r="AL763" i="39" s="1"/>
  <c r="AM763" i="39" s="1"/>
  <c r="AI763" i="39"/>
  <c r="AC763" i="39"/>
  <c r="AN762" i="39"/>
  <c r="AO762" i="39" s="1"/>
  <c r="AP762" i="39" s="1"/>
  <c r="AK762" i="39"/>
  <c r="AL762" i="39" s="1"/>
  <c r="AM762" i="39" s="1"/>
  <c r="AI762" i="39"/>
  <c r="AC762" i="39"/>
  <c r="AN761" i="39"/>
  <c r="AO761" i="39" s="1"/>
  <c r="AP761" i="39" s="1"/>
  <c r="AQ761" i="39" s="1"/>
  <c r="AK761" i="39"/>
  <c r="AL761" i="39" s="1"/>
  <c r="AM761" i="39" s="1"/>
  <c r="AI761" i="39"/>
  <c r="AC761" i="39"/>
  <c r="AN760" i="39"/>
  <c r="AO760" i="39" s="1"/>
  <c r="AP760" i="39" s="1"/>
  <c r="AK760" i="39"/>
  <c r="AL760" i="39" s="1"/>
  <c r="AM760" i="39" s="1"/>
  <c r="AI760" i="39"/>
  <c r="AC760" i="39"/>
  <c r="AN759" i="39"/>
  <c r="AO759" i="39" s="1"/>
  <c r="AK759" i="39"/>
  <c r="AL759" i="39" s="1"/>
  <c r="AM759" i="39" s="1"/>
  <c r="AI759" i="39"/>
  <c r="AC759" i="39"/>
  <c r="AN758" i="39"/>
  <c r="AO758" i="39" s="1"/>
  <c r="AK758" i="39"/>
  <c r="AL758" i="39" s="1"/>
  <c r="AM758" i="39" s="1"/>
  <c r="AI758" i="39"/>
  <c r="AC758" i="39"/>
  <c r="AN757" i="39"/>
  <c r="AO757" i="39" s="1"/>
  <c r="AP757" i="39" s="1"/>
  <c r="AQ757" i="39" s="1"/>
  <c r="AK757" i="39"/>
  <c r="AL757" i="39" s="1"/>
  <c r="AM757" i="39" s="1"/>
  <c r="AI757" i="39"/>
  <c r="AC757" i="39"/>
  <c r="AN756" i="39"/>
  <c r="AO756" i="39" s="1"/>
  <c r="AK756" i="39"/>
  <c r="AL756" i="39" s="1"/>
  <c r="AM756" i="39" s="1"/>
  <c r="AI756" i="39"/>
  <c r="AC756" i="39"/>
  <c r="AN755" i="39"/>
  <c r="AO755" i="39" s="1"/>
  <c r="AP755" i="39" s="1"/>
  <c r="AK755" i="39"/>
  <c r="AL755" i="39" s="1"/>
  <c r="AM755" i="39" s="1"/>
  <c r="AI755" i="39"/>
  <c r="AC755" i="39"/>
  <c r="AN754" i="39"/>
  <c r="AO754" i="39" s="1"/>
  <c r="AK754" i="39"/>
  <c r="AL754" i="39" s="1"/>
  <c r="AM754" i="39" s="1"/>
  <c r="AI754" i="39"/>
  <c r="AC754" i="39"/>
  <c r="AN753" i="39"/>
  <c r="AO753" i="39" s="1"/>
  <c r="AK753" i="39"/>
  <c r="AL753" i="39" s="1"/>
  <c r="AM753" i="39" s="1"/>
  <c r="AI753" i="39"/>
  <c r="AC753" i="39"/>
  <c r="AN752" i="39"/>
  <c r="AO752" i="39" s="1"/>
  <c r="AP752" i="39" s="1"/>
  <c r="AK752" i="39"/>
  <c r="AL752" i="39" s="1"/>
  <c r="AM752" i="39" s="1"/>
  <c r="AI752" i="39"/>
  <c r="AC752" i="39"/>
  <c r="AN751" i="39"/>
  <c r="AO751" i="39" s="1"/>
  <c r="AP751" i="39" s="1"/>
  <c r="AK751" i="39"/>
  <c r="AL751" i="39" s="1"/>
  <c r="AM751" i="39" s="1"/>
  <c r="AI751" i="39"/>
  <c r="AC751" i="39"/>
  <c r="AN750" i="39"/>
  <c r="AO750" i="39" s="1"/>
  <c r="AP750" i="39" s="1"/>
  <c r="AK750" i="39"/>
  <c r="AL750" i="39" s="1"/>
  <c r="AM750" i="39" s="1"/>
  <c r="AI750" i="39"/>
  <c r="AC750" i="39"/>
  <c r="AN749" i="39"/>
  <c r="AO749" i="39" s="1"/>
  <c r="AK749" i="39"/>
  <c r="AL749" i="39" s="1"/>
  <c r="AM749" i="39" s="1"/>
  <c r="AI749" i="39"/>
  <c r="AC749" i="39"/>
  <c r="AN748" i="39"/>
  <c r="AO748" i="39" s="1"/>
  <c r="AP748" i="39" s="1"/>
  <c r="AQ748" i="39" s="1"/>
  <c r="AK748" i="39"/>
  <c r="AL748" i="39" s="1"/>
  <c r="AM748" i="39" s="1"/>
  <c r="AI748" i="39"/>
  <c r="AC748" i="39"/>
  <c r="AN747" i="39"/>
  <c r="AO747" i="39" s="1"/>
  <c r="AK747" i="39"/>
  <c r="AL747" i="39" s="1"/>
  <c r="AM747" i="39" s="1"/>
  <c r="AI747" i="39"/>
  <c r="AC747" i="39"/>
  <c r="AN746" i="39"/>
  <c r="AO746" i="39" s="1"/>
  <c r="AK746" i="39"/>
  <c r="AL746" i="39" s="1"/>
  <c r="AM746" i="39" s="1"/>
  <c r="AI746" i="39"/>
  <c r="AC746" i="39"/>
  <c r="AN745" i="39"/>
  <c r="AO745" i="39" s="1"/>
  <c r="AP745" i="39" s="1"/>
  <c r="AK745" i="39"/>
  <c r="AL745" i="39" s="1"/>
  <c r="AM745" i="39" s="1"/>
  <c r="AI745" i="39"/>
  <c r="AC745" i="39"/>
  <c r="AN744" i="39"/>
  <c r="AO744" i="39" s="1"/>
  <c r="AK744" i="39"/>
  <c r="AL744" i="39" s="1"/>
  <c r="AM744" i="39" s="1"/>
  <c r="AI744" i="39"/>
  <c r="AC744" i="39"/>
  <c r="AN743" i="39"/>
  <c r="AO743" i="39" s="1"/>
  <c r="AK743" i="39"/>
  <c r="AL743" i="39" s="1"/>
  <c r="AM743" i="39" s="1"/>
  <c r="AI743" i="39"/>
  <c r="AC743" i="39"/>
  <c r="AN742" i="39"/>
  <c r="AO742" i="39" s="1"/>
  <c r="AP742" i="39" s="1"/>
  <c r="AK742" i="39"/>
  <c r="AL742" i="39" s="1"/>
  <c r="AM742" i="39" s="1"/>
  <c r="AI742" i="39"/>
  <c r="AC742" i="39"/>
  <c r="AN741" i="39"/>
  <c r="AO741" i="39" s="1"/>
  <c r="AP741" i="39" s="1"/>
  <c r="AK741" i="39"/>
  <c r="AL741" i="39" s="1"/>
  <c r="AM741" i="39" s="1"/>
  <c r="AI741" i="39"/>
  <c r="AC741" i="39"/>
  <c r="AN740" i="39"/>
  <c r="AO740" i="39" s="1"/>
  <c r="AP740" i="39" s="1"/>
  <c r="AQ740" i="39" s="1"/>
  <c r="AK740" i="39"/>
  <c r="AL740" i="39" s="1"/>
  <c r="AM740" i="39" s="1"/>
  <c r="AI740" i="39"/>
  <c r="AC740" i="39"/>
  <c r="AN739" i="39"/>
  <c r="AO739" i="39" s="1"/>
  <c r="AK739" i="39"/>
  <c r="AL739" i="39" s="1"/>
  <c r="AM739" i="39" s="1"/>
  <c r="AI739" i="39"/>
  <c r="AC739" i="39"/>
  <c r="AN738" i="39"/>
  <c r="AO738" i="39" s="1"/>
  <c r="AK738" i="39"/>
  <c r="AL738" i="39" s="1"/>
  <c r="AM738" i="39" s="1"/>
  <c r="AI738" i="39"/>
  <c r="AC738" i="39"/>
  <c r="AN737" i="39"/>
  <c r="AO737" i="39" s="1"/>
  <c r="AP737" i="39" s="1"/>
  <c r="AK737" i="39"/>
  <c r="AL737" i="39" s="1"/>
  <c r="AM737" i="39" s="1"/>
  <c r="AI737" i="39"/>
  <c r="AC737" i="39"/>
  <c r="AN736" i="39"/>
  <c r="AO736" i="39" s="1"/>
  <c r="AP736" i="39" s="1"/>
  <c r="AK736" i="39"/>
  <c r="AL736" i="39" s="1"/>
  <c r="AM736" i="39" s="1"/>
  <c r="AI736" i="39"/>
  <c r="AC736" i="39"/>
  <c r="AN735" i="39"/>
  <c r="AO735" i="39" s="1"/>
  <c r="AP735" i="39" s="1"/>
  <c r="AK735" i="39"/>
  <c r="AL735" i="39" s="1"/>
  <c r="AM735" i="39" s="1"/>
  <c r="AI735" i="39"/>
  <c r="AC735" i="39"/>
  <c r="AN734" i="39"/>
  <c r="AI734" i="39"/>
  <c r="AB734" i="39"/>
  <c r="AC734" i="39" s="1"/>
  <c r="AN733" i="39"/>
  <c r="AO733" i="39" s="1"/>
  <c r="AP733" i="39" s="1"/>
  <c r="AK733" i="39"/>
  <c r="AL733" i="39" s="1"/>
  <c r="AM733" i="39" s="1"/>
  <c r="AI733" i="39"/>
  <c r="AC733" i="39"/>
  <c r="AN732" i="39"/>
  <c r="AO732" i="39" s="1"/>
  <c r="AP732" i="39" s="1"/>
  <c r="AK732" i="39"/>
  <c r="AL732" i="39" s="1"/>
  <c r="AM732" i="39" s="1"/>
  <c r="AI732" i="39"/>
  <c r="AC732" i="39"/>
  <c r="AN731" i="39"/>
  <c r="AO731" i="39" s="1"/>
  <c r="AK731" i="39"/>
  <c r="AL731" i="39" s="1"/>
  <c r="AM731" i="39" s="1"/>
  <c r="AI731" i="39"/>
  <c r="AC731" i="39"/>
  <c r="AN730" i="39"/>
  <c r="AO730" i="39" s="1"/>
  <c r="AK730" i="39"/>
  <c r="AL730" i="39" s="1"/>
  <c r="AM730" i="39" s="1"/>
  <c r="AI730" i="39"/>
  <c r="AC730" i="39"/>
  <c r="AB730" i="39"/>
  <c r="AN729" i="39"/>
  <c r="AO729" i="39" s="1"/>
  <c r="AK729" i="39"/>
  <c r="AL729" i="39" s="1"/>
  <c r="AM729" i="39" s="1"/>
  <c r="AI729" i="39"/>
  <c r="AC729" i="39"/>
  <c r="AN728" i="39"/>
  <c r="AB728" i="39"/>
  <c r="AN727" i="39"/>
  <c r="AO727" i="39" s="1"/>
  <c r="AK727" i="39"/>
  <c r="AL727" i="39" s="1"/>
  <c r="AM727" i="39" s="1"/>
  <c r="AI727" i="39"/>
  <c r="AC727" i="39"/>
  <c r="AN726" i="39"/>
  <c r="AO726" i="39" s="1"/>
  <c r="AK726" i="39"/>
  <c r="AL726" i="39" s="1"/>
  <c r="AM726" i="39" s="1"/>
  <c r="AI726" i="39"/>
  <c r="AC726" i="39"/>
  <c r="AN725" i="39"/>
  <c r="AO725" i="39" s="1"/>
  <c r="AK725" i="39"/>
  <c r="AL725" i="39" s="1"/>
  <c r="AM725" i="39" s="1"/>
  <c r="AI725" i="39"/>
  <c r="AC725" i="39"/>
  <c r="AN724" i="39"/>
  <c r="AO724" i="39" s="1"/>
  <c r="AP724" i="39" s="1"/>
  <c r="AK724" i="39"/>
  <c r="AL724" i="39" s="1"/>
  <c r="AM724" i="39" s="1"/>
  <c r="AI724" i="39"/>
  <c r="AC724" i="39"/>
  <c r="AN723" i="39"/>
  <c r="AO723" i="39" s="1"/>
  <c r="AP723" i="39" s="1"/>
  <c r="AQ723" i="39" s="1"/>
  <c r="AK723" i="39"/>
  <c r="AL723" i="39" s="1"/>
  <c r="AM723" i="39" s="1"/>
  <c r="AI723" i="39"/>
  <c r="AC723" i="39"/>
  <c r="AN722" i="39"/>
  <c r="AO722" i="39" s="1"/>
  <c r="AK722" i="39"/>
  <c r="AL722" i="39" s="1"/>
  <c r="AM722" i="39" s="1"/>
  <c r="AI722" i="39"/>
  <c r="AC722" i="39"/>
  <c r="AN721" i="39"/>
  <c r="AO721" i="39" s="1"/>
  <c r="AP721" i="39" s="1"/>
  <c r="AK721" i="39"/>
  <c r="AL721" i="39" s="1"/>
  <c r="AM721" i="39" s="1"/>
  <c r="AI721" i="39"/>
  <c r="AC721" i="39"/>
  <c r="AN720" i="39"/>
  <c r="AO720" i="39" s="1"/>
  <c r="AP720" i="39" s="1"/>
  <c r="AK720" i="39"/>
  <c r="AL720" i="39" s="1"/>
  <c r="AM720" i="39" s="1"/>
  <c r="AI720" i="39"/>
  <c r="AC720" i="39"/>
  <c r="AN719" i="39"/>
  <c r="AO719" i="39" s="1"/>
  <c r="AP719" i="39" s="1"/>
  <c r="AQ719" i="39" s="1"/>
  <c r="AK719" i="39"/>
  <c r="AL719" i="39" s="1"/>
  <c r="AM719" i="39" s="1"/>
  <c r="AI719" i="39"/>
  <c r="AC719" i="39"/>
  <c r="AN718" i="39"/>
  <c r="AO718" i="39" s="1"/>
  <c r="AK718" i="39"/>
  <c r="AL718" i="39" s="1"/>
  <c r="AM718" i="39" s="1"/>
  <c r="AI718" i="39"/>
  <c r="AC718" i="39"/>
  <c r="AN717" i="39"/>
  <c r="AO717" i="39" s="1"/>
  <c r="AK717" i="39"/>
  <c r="AL717" i="39" s="1"/>
  <c r="AM717" i="39" s="1"/>
  <c r="AI717" i="39"/>
  <c r="AC717" i="39"/>
  <c r="AN716" i="39"/>
  <c r="AO716" i="39" s="1"/>
  <c r="AP716" i="39" s="1"/>
  <c r="AK716" i="39"/>
  <c r="AL716" i="39" s="1"/>
  <c r="AM716" i="39" s="1"/>
  <c r="AI716" i="39"/>
  <c r="AC716" i="39"/>
  <c r="AN715" i="39"/>
  <c r="AO715" i="39" s="1"/>
  <c r="AP715" i="39" s="1"/>
  <c r="AQ715" i="39" s="1"/>
  <c r="AK715" i="39"/>
  <c r="AL715" i="39" s="1"/>
  <c r="AM715" i="39" s="1"/>
  <c r="AI715" i="39"/>
  <c r="AC715" i="39"/>
  <c r="AN714" i="39"/>
  <c r="AO714" i="39" s="1"/>
  <c r="AP714" i="39" s="1"/>
  <c r="AK714" i="39"/>
  <c r="AL714" i="39" s="1"/>
  <c r="AM714" i="39" s="1"/>
  <c r="AI714" i="39"/>
  <c r="AC714" i="39"/>
  <c r="AN713" i="39"/>
  <c r="AO713" i="39" s="1"/>
  <c r="AK713" i="39"/>
  <c r="AL713" i="39" s="1"/>
  <c r="AM713" i="39" s="1"/>
  <c r="AI713" i="39"/>
  <c r="AC713" i="39"/>
  <c r="AN712" i="39"/>
  <c r="AO712" i="39" s="1"/>
  <c r="AP712" i="39" s="1"/>
  <c r="AK712" i="39"/>
  <c r="AL712" i="39" s="1"/>
  <c r="AM712" i="39" s="1"/>
  <c r="AI712" i="39"/>
  <c r="AC712" i="39"/>
  <c r="AN711" i="39"/>
  <c r="AO711" i="39" s="1"/>
  <c r="AK711" i="39"/>
  <c r="AL711" i="39" s="1"/>
  <c r="AM711" i="39" s="1"/>
  <c r="AI711" i="39"/>
  <c r="AC711" i="39"/>
  <c r="AN710" i="39"/>
  <c r="AO710" i="39" s="1"/>
  <c r="AK710" i="39"/>
  <c r="AL710" i="39" s="1"/>
  <c r="AM710" i="39" s="1"/>
  <c r="AI710" i="39"/>
  <c r="AC710" i="39"/>
  <c r="AN709" i="39"/>
  <c r="AO709" i="39" s="1"/>
  <c r="AK709" i="39"/>
  <c r="AL709" i="39" s="1"/>
  <c r="AM709" i="39" s="1"/>
  <c r="AI709" i="39"/>
  <c r="AC709" i="39"/>
  <c r="AN708" i="39"/>
  <c r="AO708" i="39" s="1"/>
  <c r="AP708" i="39" s="1"/>
  <c r="AK708" i="39"/>
  <c r="AL708" i="39" s="1"/>
  <c r="AM708" i="39" s="1"/>
  <c r="AI708" i="39"/>
  <c r="AC708" i="39"/>
  <c r="AN707" i="39"/>
  <c r="AO707" i="39" s="1"/>
  <c r="AP707" i="39" s="1"/>
  <c r="AQ707" i="39" s="1"/>
  <c r="AK707" i="39"/>
  <c r="AL707" i="39" s="1"/>
  <c r="AM707" i="39" s="1"/>
  <c r="AI707" i="39"/>
  <c r="AC707" i="39"/>
  <c r="AN706" i="39"/>
  <c r="AO706" i="39" s="1"/>
  <c r="AK706" i="39"/>
  <c r="AL706" i="39" s="1"/>
  <c r="AM706" i="39" s="1"/>
  <c r="AI706" i="39"/>
  <c r="AC706" i="39"/>
  <c r="AN705" i="39"/>
  <c r="AO705" i="39" s="1"/>
  <c r="AP705" i="39" s="1"/>
  <c r="AK705" i="39"/>
  <c r="AL705" i="39" s="1"/>
  <c r="AM705" i="39" s="1"/>
  <c r="AI705" i="39"/>
  <c r="AC705" i="39"/>
  <c r="AN704" i="39"/>
  <c r="AO704" i="39" s="1"/>
  <c r="AP704" i="39" s="1"/>
  <c r="AK704" i="39"/>
  <c r="AL704" i="39" s="1"/>
  <c r="AM704" i="39" s="1"/>
  <c r="AI704" i="39"/>
  <c r="AC704" i="39"/>
  <c r="AN703" i="39"/>
  <c r="AO703" i="39" s="1"/>
  <c r="AP703" i="39" s="1"/>
  <c r="AQ703" i="39" s="1"/>
  <c r="AK703" i="39"/>
  <c r="AL703" i="39" s="1"/>
  <c r="AM703" i="39" s="1"/>
  <c r="AI703" i="39"/>
  <c r="AC703" i="39"/>
  <c r="AN702" i="39"/>
  <c r="AO702" i="39" s="1"/>
  <c r="AK702" i="39"/>
  <c r="AL702" i="39" s="1"/>
  <c r="AM702" i="39" s="1"/>
  <c r="AI702" i="39"/>
  <c r="AC702" i="39"/>
  <c r="AN701" i="39"/>
  <c r="AO701" i="39" s="1"/>
  <c r="AK701" i="39"/>
  <c r="AL701" i="39" s="1"/>
  <c r="AM701" i="39" s="1"/>
  <c r="AI701" i="39"/>
  <c r="AC701" i="39"/>
  <c r="AN700" i="39"/>
  <c r="AO700" i="39" s="1"/>
  <c r="AP700" i="39" s="1"/>
  <c r="AK700" i="39"/>
  <c r="AL700" i="39" s="1"/>
  <c r="AM700" i="39" s="1"/>
  <c r="AI700" i="39"/>
  <c r="AC700" i="39"/>
  <c r="AN699" i="39"/>
  <c r="AO699" i="39" s="1"/>
  <c r="AP699" i="39" s="1"/>
  <c r="AQ699" i="39" s="1"/>
  <c r="AL699" i="39"/>
  <c r="AM699" i="39" s="1"/>
  <c r="AK699" i="39"/>
  <c r="AI699" i="39"/>
  <c r="AC699" i="39"/>
  <c r="AN698" i="39"/>
  <c r="AO698" i="39" s="1"/>
  <c r="AP698" i="39" s="1"/>
  <c r="AK698" i="39"/>
  <c r="AL698" i="39" s="1"/>
  <c r="AM698" i="39" s="1"/>
  <c r="AI698" i="39"/>
  <c r="AC698" i="39"/>
  <c r="AN697" i="39"/>
  <c r="AO697" i="39" s="1"/>
  <c r="AK697" i="39"/>
  <c r="AL697" i="39" s="1"/>
  <c r="AM697" i="39" s="1"/>
  <c r="AI697" i="39"/>
  <c r="AC697" i="39"/>
  <c r="AN696" i="39"/>
  <c r="AB696" i="39"/>
  <c r="AI696" i="39" s="1"/>
  <c r="AA696" i="39"/>
  <c r="AN695" i="39"/>
  <c r="AO695" i="39" s="1"/>
  <c r="AP695" i="39" s="1"/>
  <c r="AK695" i="39"/>
  <c r="AL695" i="39" s="1"/>
  <c r="AM695" i="39" s="1"/>
  <c r="AI695" i="39"/>
  <c r="AC695" i="39"/>
  <c r="AN694" i="39"/>
  <c r="AO694" i="39" s="1"/>
  <c r="AP694" i="39" s="1"/>
  <c r="AQ694" i="39" s="1"/>
  <c r="AK694" i="39"/>
  <c r="AL694" i="39" s="1"/>
  <c r="AM694" i="39" s="1"/>
  <c r="AI694" i="39"/>
  <c r="AC694" i="39"/>
  <c r="AP693" i="39"/>
  <c r="AN693" i="39"/>
  <c r="AO693" i="39" s="1"/>
  <c r="AK693" i="39"/>
  <c r="AL693" i="39" s="1"/>
  <c r="AM693" i="39" s="1"/>
  <c r="AI693" i="39"/>
  <c r="AC693" i="39"/>
  <c r="AN692" i="39"/>
  <c r="AO692" i="39" s="1"/>
  <c r="AP692" i="39" s="1"/>
  <c r="AK692" i="39"/>
  <c r="AL692" i="39" s="1"/>
  <c r="AM692" i="39" s="1"/>
  <c r="AI692" i="39"/>
  <c r="AC692" i="39"/>
  <c r="AN691" i="39"/>
  <c r="AO691" i="39" s="1"/>
  <c r="AP691" i="39" s="1"/>
  <c r="AK691" i="39"/>
  <c r="AL691" i="39" s="1"/>
  <c r="AM691" i="39" s="1"/>
  <c r="AI691" i="39"/>
  <c r="AC691" i="39"/>
  <c r="AN690" i="39"/>
  <c r="AO690" i="39" s="1"/>
  <c r="AP690" i="39" s="1"/>
  <c r="AQ690" i="39" s="1"/>
  <c r="AK690" i="39"/>
  <c r="AL690" i="39" s="1"/>
  <c r="AM690" i="39" s="1"/>
  <c r="AI690" i="39"/>
  <c r="AC690" i="39"/>
  <c r="AN689" i="39"/>
  <c r="AO689" i="39" s="1"/>
  <c r="AP689" i="39" s="1"/>
  <c r="AK689" i="39"/>
  <c r="AL689" i="39" s="1"/>
  <c r="AM689" i="39" s="1"/>
  <c r="AI689" i="39"/>
  <c r="AC689" i="39"/>
  <c r="AN688" i="39"/>
  <c r="AO688" i="39" s="1"/>
  <c r="AP688" i="39" s="1"/>
  <c r="AK688" i="39"/>
  <c r="AL688" i="39" s="1"/>
  <c r="AM688" i="39" s="1"/>
  <c r="AI688" i="39"/>
  <c r="AC688" i="39"/>
  <c r="AN687" i="39"/>
  <c r="AO687" i="39" s="1"/>
  <c r="AP687" i="39" s="1"/>
  <c r="AK687" i="39"/>
  <c r="AL687" i="39" s="1"/>
  <c r="AM687" i="39" s="1"/>
  <c r="AI687" i="39"/>
  <c r="AC687" i="39"/>
  <c r="AN686" i="39"/>
  <c r="AO686" i="39" s="1"/>
  <c r="AP686" i="39" s="1"/>
  <c r="AQ686" i="39" s="1"/>
  <c r="AK686" i="39"/>
  <c r="AL686" i="39" s="1"/>
  <c r="AM686" i="39" s="1"/>
  <c r="AI686" i="39"/>
  <c r="AC686" i="39"/>
  <c r="AN685" i="39"/>
  <c r="AO685" i="39" s="1"/>
  <c r="AK685" i="39"/>
  <c r="AL685" i="39" s="1"/>
  <c r="AM685" i="39" s="1"/>
  <c r="AI685" i="39"/>
  <c r="AC685" i="39"/>
  <c r="AN684" i="39"/>
  <c r="AO684" i="39" s="1"/>
  <c r="AP684" i="39" s="1"/>
  <c r="AK684" i="39"/>
  <c r="AL684" i="39" s="1"/>
  <c r="AM684" i="39" s="1"/>
  <c r="AI684" i="39"/>
  <c r="AC684" i="39"/>
  <c r="AN683" i="39"/>
  <c r="AO683" i="39" s="1"/>
  <c r="AP683" i="39" s="1"/>
  <c r="AK683" i="39"/>
  <c r="AL683" i="39" s="1"/>
  <c r="AM683" i="39" s="1"/>
  <c r="AI683" i="39"/>
  <c r="AC683" i="39"/>
  <c r="AN682" i="39"/>
  <c r="AO682" i="39" s="1"/>
  <c r="AP682" i="39" s="1"/>
  <c r="AQ682" i="39" s="1"/>
  <c r="AK682" i="39"/>
  <c r="AL682" i="39" s="1"/>
  <c r="AM682" i="39" s="1"/>
  <c r="AI682" i="39"/>
  <c r="AC682" i="39"/>
  <c r="AN681" i="39"/>
  <c r="AO681" i="39" s="1"/>
  <c r="AP681" i="39" s="1"/>
  <c r="AK681" i="39"/>
  <c r="AL681" i="39" s="1"/>
  <c r="AM681" i="39" s="1"/>
  <c r="AI681" i="39"/>
  <c r="AC681" i="39"/>
  <c r="AN680" i="39"/>
  <c r="AO680" i="39" s="1"/>
  <c r="AP680" i="39" s="1"/>
  <c r="AK680" i="39"/>
  <c r="AL680" i="39" s="1"/>
  <c r="AM680" i="39" s="1"/>
  <c r="AI680" i="39"/>
  <c r="AC680" i="39"/>
  <c r="AN679" i="39"/>
  <c r="AO679" i="39" s="1"/>
  <c r="AP679" i="39" s="1"/>
  <c r="AK679" i="39"/>
  <c r="AL679" i="39" s="1"/>
  <c r="AM679" i="39" s="1"/>
  <c r="AI679" i="39"/>
  <c r="AC679" i="39"/>
  <c r="AN678" i="39"/>
  <c r="AO678" i="39" s="1"/>
  <c r="AP678" i="39" s="1"/>
  <c r="AQ678" i="39" s="1"/>
  <c r="AK678" i="39"/>
  <c r="AL678" i="39" s="1"/>
  <c r="AM678" i="39" s="1"/>
  <c r="AI678" i="39"/>
  <c r="AC678" i="39"/>
  <c r="AN677" i="39"/>
  <c r="AO677" i="39" s="1"/>
  <c r="AP677" i="39" s="1"/>
  <c r="AK677" i="39"/>
  <c r="AL677" i="39" s="1"/>
  <c r="AM677" i="39" s="1"/>
  <c r="AI677" i="39"/>
  <c r="AC677" i="39"/>
  <c r="AN676" i="39"/>
  <c r="AO676" i="39" s="1"/>
  <c r="AP676" i="39" s="1"/>
  <c r="AK676" i="39"/>
  <c r="AL676" i="39" s="1"/>
  <c r="AM676" i="39" s="1"/>
  <c r="AI676" i="39"/>
  <c r="AC676" i="39"/>
  <c r="AN675" i="39"/>
  <c r="AO675" i="39" s="1"/>
  <c r="AP675" i="39" s="1"/>
  <c r="AK675" i="39"/>
  <c r="AL675" i="39" s="1"/>
  <c r="AM675" i="39" s="1"/>
  <c r="AI675" i="39"/>
  <c r="AC675" i="39"/>
  <c r="AN674" i="39"/>
  <c r="AO674" i="39" s="1"/>
  <c r="AP674" i="39" s="1"/>
  <c r="AQ674" i="39" s="1"/>
  <c r="AK674" i="39"/>
  <c r="AL674" i="39" s="1"/>
  <c r="AM674" i="39" s="1"/>
  <c r="AI674" i="39"/>
  <c r="AC674" i="39"/>
  <c r="AN673" i="39"/>
  <c r="AO673" i="39" s="1"/>
  <c r="AK673" i="39"/>
  <c r="AL673" i="39" s="1"/>
  <c r="AM673" i="39" s="1"/>
  <c r="AI673" i="39"/>
  <c r="AC673" i="39"/>
  <c r="AN672" i="39"/>
  <c r="AO672" i="39" s="1"/>
  <c r="AP672" i="39" s="1"/>
  <c r="AK672" i="39"/>
  <c r="AL672" i="39" s="1"/>
  <c r="AM672" i="39" s="1"/>
  <c r="AI672" i="39"/>
  <c r="AC672" i="39"/>
  <c r="AN671" i="39"/>
  <c r="AO671" i="39" s="1"/>
  <c r="AP671" i="39" s="1"/>
  <c r="AK671" i="39"/>
  <c r="AL671" i="39" s="1"/>
  <c r="AM671" i="39" s="1"/>
  <c r="AI671" i="39"/>
  <c r="AC671" i="39"/>
  <c r="AN670" i="39"/>
  <c r="AO670" i="39" s="1"/>
  <c r="AP670" i="39" s="1"/>
  <c r="AQ670" i="39" s="1"/>
  <c r="AK670" i="39"/>
  <c r="AL670" i="39" s="1"/>
  <c r="AM670" i="39" s="1"/>
  <c r="AI670" i="39"/>
  <c r="AC670" i="39"/>
  <c r="AN669" i="39"/>
  <c r="AO669" i="39" s="1"/>
  <c r="AP669" i="39" s="1"/>
  <c r="AK669" i="39"/>
  <c r="AL669" i="39" s="1"/>
  <c r="AM669" i="39" s="1"/>
  <c r="AI669" i="39"/>
  <c r="AC669" i="39"/>
  <c r="AN668" i="39"/>
  <c r="AO668" i="39" s="1"/>
  <c r="AP668" i="39" s="1"/>
  <c r="AK668" i="39"/>
  <c r="AL668" i="39" s="1"/>
  <c r="AM668" i="39" s="1"/>
  <c r="AI668" i="39"/>
  <c r="AC668" i="39"/>
  <c r="AN667" i="39"/>
  <c r="AO667" i="39" s="1"/>
  <c r="AP667" i="39" s="1"/>
  <c r="AK667" i="39"/>
  <c r="AL667" i="39" s="1"/>
  <c r="AM667" i="39" s="1"/>
  <c r="AI667" i="39"/>
  <c r="AC667" i="39"/>
  <c r="AN666" i="39"/>
  <c r="AO666" i="39" s="1"/>
  <c r="AP666" i="39" s="1"/>
  <c r="AQ666" i="39" s="1"/>
  <c r="AK666" i="39"/>
  <c r="AL666" i="39" s="1"/>
  <c r="AM666" i="39" s="1"/>
  <c r="AI666" i="39"/>
  <c r="AC666" i="39"/>
  <c r="AN665" i="39"/>
  <c r="AO665" i="39" s="1"/>
  <c r="AP665" i="39" s="1"/>
  <c r="AK665" i="39"/>
  <c r="AL665" i="39" s="1"/>
  <c r="AM665" i="39" s="1"/>
  <c r="AI665" i="39"/>
  <c r="AC665" i="39"/>
  <c r="AN664" i="39"/>
  <c r="AO664" i="39" s="1"/>
  <c r="AP664" i="39" s="1"/>
  <c r="AK664" i="39"/>
  <c r="AL664" i="39" s="1"/>
  <c r="AM664" i="39" s="1"/>
  <c r="AI664" i="39"/>
  <c r="AC664" i="39"/>
  <c r="AN663" i="39"/>
  <c r="AO663" i="39" s="1"/>
  <c r="AP663" i="39" s="1"/>
  <c r="AK663" i="39"/>
  <c r="AL663" i="39" s="1"/>
  <c r="AM663" i="39" s="1"/>
  <c r="AI663" i="39"/>
  <c r="AC663" i="39"/>
  <c r="AN662" i="39"/>
  <c r="AO662" i="39" s="1"/>
  <c r="AP662" i="39" s="1"/>
  <c r="AQ662" i="39" s="1"/>
  <c r="AK662" i="39"/>
  <c r="AL662" i="39" s="1"/>
  <c r="AM662" i="39" s="1"/>
  <c r="AI662" i="39"/>
  <c r="AC662" i="39"/>
  <c r="AN661" i="39"/>
  <c r="AO661" i="39" s="1"/>
  <c r="AK661" i="39"/>
  <c r="AL661" i="39" s="1"/>
  <c r="AM661" i="39" s="1"/>
  <c r="AI661" i="39"/>
  <c r="AC661" i="39"/>
  <c r="AN660" i="39"/>
  <c r="AO660" i="39" s="1"/>
  <c r="AP660" i="39" s="1"/>
  <c r="AK660" i="39"/>
  <c r="AL660" i="39" s="1"/>
  <c r="AM660" i="39" s="1"/>
  <c r="AI660" i="39"/>
  <c r="AC660" i="39"/>
  <c r="AN659" i="39"/>
  <c r="AO659" i="39" s="1"/>
  <c r="AP659" i="39" s="1"/>
  <c r="AK659" i="39"/>
  <c r="AL659" i="39" s="1"/>
  <c r="AM659" i="39" s="1"/>
  <c r="AI659" i="39"/>
  <c r="AC659" i="39"/>
  <c r="AN658" i="39"/>
  <c r="AO658" i="39" s="1"/>
  <c r="AP658" i="39" s="1"/>
  <c r="AQ658" i="39" s="1"/>
  <c r="AK658" i="39"/>
  <c r="AL658" i="39" s="1"/>
  <c r="AM658" i="39" s="1"/>
  <c r="AI658" i="39"/>
  <c r="AC658" i="39"/>
  <c r="AN657" i="39"/>
  <c r="AO657" i="39" s="1"/>
  <c r="AP657" i="39" s="1"/>
  <c r="AK657" i="39"/>
  <c r="AL657" i="39" s="1"/>
  <c r="AM657" i="39" s="1"/>
  <c r="AI657" i="39"/>
  <c r="AC657" i="39"/>
  <c r="AN656" i="39"/>
  <c r="AO656" i="39" s="1"/>
  <c r="AP656" i="39" s="1"/>
  <c r="AM656" i="39"/>
  <c r="AK656" i="39"/>
  <c r="AL656" i="39" s="1"/>
  <c r="AI656" i="39"/>
  <c r="AC656" i="39"/>
  <c r="AN655" i="39"/>
  <c r="AO655" i="39" s="1"/>
  <c r="AP655" i="39" s="1"/>
  <c r="AK655" i="39"/>
  <c r="AL655" i="39" s="1"/>
  <c r="AM655" i="39" s="1"/>
  <c r="AI655" i="39"/>
  <c r="AC655" i="39"/>
  <c r="AN654" i="39"/>
  <c r="AO654" i="39" s="1"/>
  <c r="AP654" i="39" s="1"/>
  <c r="AQ654" i="39" s="1"/>
  <c r="AK654" i="39"/>
  <c r="AL654" i="39" s="1"/>
  <c r="AM654" i="39" s="1"/>
  <c r="AI654" i="39"/>
  <c r="AC654" i="39"/>
  <c r="AN653" i="39"/>
  <c r="AO653" i="39" s="1"/>
  <c r="AP653" i="39" s="1"/>
  <c r="AK653" i="39"/>
  <c r="AL653" i="39" s="1"/>
  <c r="AM653" i="39" s="1"/>
  <c r="AI653" i="39"/>
  <c r="AC653" i="39"/>
  <c r="AN652" i="39"/>
  <c r="AO652" i="39" s="1"/>
  <c r="AP652" i="39" s="1"/>
  <c r="AK652" i="39"/>
  <c r="AL652" i="39" s="1"/>
  <c r="AM652" i="39" s="1"/>
  <c r="AI652" i="39"/>
  <c r="AC652" i="39"/>
  <c r="AN651" i="39"/>
  <c r="AO651" i="39" s="1"/>
  <c r="AP651" i="39" s="1"/>
  <c r="AK651" i="39"/>
  <c r="AL651" i="39" s="1"/>
  <c r="AM651" i="39" s="1"/>
  <c r="AI651" i="39"/>
  <c r="AC651" i="39"/>
  <c r="AO650" i="39"/>
  <c r="AP650" i="39" s="1"/>
  <c r="AQ650" i="39" s="1"/>
  <c r="AN650" i="39"/>
  <c r="AK650" i="39"/>
  <c r="AL650" i="39" s="1"/>
  <c r="AM650" i="39" s="1"/>
  <c r="AI650" i="39"/>
  <c r="AC650" i="39"/>
  <c r="AN649" i="39"/>
  <c r="AO649" i="39" s="1"/>
  <c r="AK649" i="39"/>
  <c r="AL649" i="39" s="1"/>
  <c r="AM649" i="39" s="1"/>
  <c r="AI649" i="39"/>
  <c r="AC649" i="39"/>
  <c r="AN648" i="39"/>
  <c r="AO648" i="39" s="1"/>
  <c r="AP648" i="39" s="1"/>
  <c r="AK648" i="39"/>
  <c r="AL648" i="39" s="1"/>
  <c r="AM648" i="39" s="1"/>
  <c r="AI648" i="39"/>
  <c r="AC648" i="39"/>
  <c r="AN647" i="39"/>
  <c r="AO647" i="39" s="1"/>
  <c r="AP647" i="39" s="1"/>
  <c r="AK647" i="39"/>
  <c r="AL647" i="39" s="1"/>
  <c r="AM647" i="39" s="1"/>
  <c r="AI647" i="39"/>
  <c r="AC647" i="39"/>
  <c r="AN646" i="39"/>
  <c r="AO646" i="39" s="1"/>
  <c r="AP646" i="39" s="1"/>
  <c r="AQ646" i="39" s="1"/>
  <c r="AK646" i="39"/>
  <c r="AL646" i="39" s="1"/>
  <c r="AM646" i="39" s="1"/>
  <c r="AI646" i="39"/>
  <c r="AC646" i="39"/>
  <c r="AN645" i="39"/>
  <c r="AO645" i="39" s="1"/>
  <c r="AP645" i="39" s="1"/>
  <c r="AK645" i="39"/>
  <c r="AL645" i="39" s="1"/>
  <c r="AM645" i="39" s="1"/>
  <c r="AI645" i="39"/>
  <c r="AC645" i="39"/>
  <c r="AN644" i="39"/>
  <c r="AO644" i="39" s="1"/>
  <c r="AP644" i="39" s="1"/>
  <c r="AK644" i="39"/>
  <c r="AL644" i="39" s="1"/>
  <c r="AM644" i="39" s="1"/>
  <c r="AI644" i="39"/>
  <c r="AC644" i="39"/>
  <c r="AN643" i="39"/>
  <c r="AO643" i="39" s="1"/>
  <c r="AP643" i="39" s="1"/>
  <c r="AK643" i="39"/>
  <c r="AL643" i="39" s="1"/>
  <c r="AM643" i="39" s="1"/>
  <c r="AI643" i="39"/>
  <c r="AC643" i="39"/>
  <c r="AN642" i="39"/>
  <c r="AO642" i="39" s="1"/>
  <c r="AP642" i="39" s="1"/>
  <c r="AQ642" i="39" s="1"/>
  <c r="AK642" i="39"/>
  <c r="AL642" i="39" s="1"/>
  <c r="AM642" i="39" s="1"/>
  <c r="AI642" i="39"/>
  <c r="AC642" i="39"/>
  <c r="AN641" i="39"/>
  <c r="AO641" i="39" s="1"/>
  <c r="AP641" i="39" s="1"/>
  <c r="AK641" i="39"/>
  <c r="AL641" i="39" s="1"/>
  <c r="AM641" i="39" s="1"/>
  <c r="AI641" i="39"/>
  <c r="AC641" i="39"/>
  <c r="AN640" i="39"/>
  <c r="AO640" i="39" s="1"/>
  <c r="AP640" i="39" s="1"/>
  <c r="AK640" i="39"/>
  <c r="AL640" i="39" s="1"/>
  <c r="AM640" i="39" s="1"/>
  <c r="AI640" i="39"/>
  <c r="AC640" i="39"/>
  <c r="AN639" i="39"/>
  <c r="AO639" i="39" s="1"/>
  <c r="AP639" i="39" s="1"/>
  <c r="AK639" i="39"/>
  <c r="AL639" i="39" s="1"/>
  <c r="AM639" i="39" s="1"/>
  <c r="AI639" i="39"/>
  <c r="AC639" i="39"/>
  <c r="AN638" i="39"/>
  <c r="AO638" i="39" s="1"/>
  <c r="AP638" i="39" s="1"/>
  <c r="AQ638" i="39" s="1"/>
  <c r="AK638" i="39"/>
  <c r="AL638" i="39" s="1"/>
  <c r="AM638" i="39" s="1"/>
  <c r="AI638" i="39"/>
  <c r="AC638" i="39"/>
  <c r="AN637" i="39"/>
  <c r="AO637" i="39" s="1"/>
  <c r="AK637" i="39"/>
  <c r="AL637" i="39" s="1"/>
  <c r="AM637" i="39" s="1"/>
  <c r="AI637" i="39"/>
  <c r="AC637" i="39"/>
  <c r="AN636" i="39"/>
  <c r="AO636" i="39" s="1"/>
  <c r="AP636" i="39" s="1"/>
  <c r="AK636" i="39"/>
  <c r="AL636" i="39" s="1"/>
  <c r="AM636" i="39" s="1"/>
  <c r="AI636" i="39"/>
  <c r="AC636" i="39"/>
  <c r="AN635" i="39"/>
  <c r="AO635" i="39" s="1"/>
  <c r="AP635" i="39" s="1"/>
  <c r="AK635" i="39"/>
  <c r="AL635" i="39" s="1"/>
  <c r="AM635" i="39" s="1"/>
  <c r="AI635" i="39"/>
  <c r="AC635" i="39"/>
  <c r="AN634" i="39"/>
  <c r="AO634" i="39" s="1"/>
  <c r="AP634" i="39" s="1"/>
  <c r="AQ634" i="39" s="1"/>
  <c r="AK634" i="39"/>
  <c r="AL634" i="39" s="1"/>
  <c r="AM634" i="39" s="1"/>
  <c r="AI634" i="39"/>
  <c r="AC634" i="39"/>
  <c r="AN633" i="39"/>
  <c r="AO633" i="39" s="1"/>
  <c r="AP633" i="39" s="1"/>
  <c r="AL633" i="39"/>
  <c r="AM633" i="39" s="1"/>
  <c r="AK633" i="39"/>
  <c r="AI633" i="39"/>
  <c r="AC633" i="39"/>
  <c r="AN632" i="39"/>
  <c r="AO632" i="39" s="1"/>
  <c r="AP632" i="39" s="1"/>
  <c r="AK632" i="39"/>
  <c r="AL632" i="39" s="1"/>
  <c r="AM632" i="39" s="1"/>
  <c r="AI632" i="39"/>
  <c r="AC632" i="39"/>
  <c r="AN631" i="39"/>
  <c r="AO631" i="39" s="1"/>
  <c r="AP631" i="39" s="1"/>
  <c r="AK631" i="39"/>
  <c r="AL631" i="39" s="1"/>
  <c r="AM631" i="39" s="1"/>
  <c r="AI631" i="39"/>
  <c r="AC631" i="39"/>
  <c r="AN630" i="39"/>
  <c r="AO630" i="39" s="1"/>
  <c r="AP630" i="39" s="1"/>
  <c r="AQ630" i="39" s="1"/>
  <c r="AC630" i="39"/>
  <c r="AB630" i="39"/>
  <c r="AK630" i="39" s="1"/>
  <c r="AL630" i="39" s="1"/>
  <c r="AM630" i="39" s="1"/>
  <c r="AN629" i="39"/>
  <c r="AO629" i="39" s="1"/>
  <c r="AP629" i="39" s="1"/>
  <c r="AK629" i="39"/>
  <c r="AL629" i="39" s="1"/>
  <c r="AM629" i="39" s="1"/>
  <c r="AI629" i="39"/>
  <c r="AC629" i="39"/>
  <c r="AN628" i="39"/>
  <c r="AO628" i="39" s="1"/>
  <c r="AP628" i="39" s="1"/>
  <c r="AK628" i="39"/>
  <c r="AL628" i="39" s="1"/>
  <c r="AM628" i="39" s="1"/>
  <c r="AI628" i="39"/>
  <c r="AC628" i="39"/>
  <c r="AN627" i="39"/>
  <c r="AO627" i="39" s="1"/>
  <c r="AP627" i="39" s="1"/>
  <c r="AK627" i="39"/>
  <c r="AL627" i="39" s="1"/>
  <c r="AM627" i="39" s="1"/>
  <c r="AI627" i="39"/>
  <c r="AC627" i="39"/>
  <c r="AN626" i="39"/>
  <c r="AO626" i="39" s="1"/>
  <c r="AP626" i="39" s="1"/>
  <c r="AK626" i="39"/>
  <c r="AL626" i="39" s="1"/>
  <c r="AM626" i="39" s="1"/>
  <c r="AI626" i="39"/>
  <c r="AC626" i="39"/>
  <c r="AN625" i="39"/>
  <c r="AO625" i="39" s="1"/>
  <c r="AP625" i="39" s="1"/>
  <c r="AK625" i="39"/>
  <c r="AL625" i="39" s="1"/>
  <c r="AM625" i="39" s="1"/>
  <c r="AI625" i="39"/>
  <c r="AC625" i="39"/>
  <c r="AN624" i="39"/>
  <c r="AO624" i="39" s="1"/>
  <c r="AK624" i="39"/>
  <c r="AL624" i="39" s="1"/>
  <c r="AM624" i="39" s="1"/>
  <c r="AI624" i="39"/>
  <c r="AC624" i="39"/>
  <c r="AN623" i="39"/>
  <c r="AO623" i="39" s="1"/>
  <c r="AP623" i="39" s="1"/>
  <c r="AK623" i="39"/>
  <c r="AL623" i="39" s="1"/>
  <c r="AM623" i="39" s="1"/>
  <c r="AI623" i="39"/>
  <c r="AC623" i="39"/>
  <c r="AN622" i="39"/>
  <c r="AO622" i="39" s="1"/>
  <c r="AP622" i="39" s="1"/>
  <c r="AQ622" i="39" s="1"/>
  <c r="AK622" i="39"/>
  <c r="AL622" i="39" s="1"/>
  <c r="AM622" i="39" s="1"/>
  <c r="AI622" i="39"/>
  <c r="AC622" i="39"/>
  <c r="AN621" i="39"/>
  <c r="AO621" i="39" s="1"/>
  <c r="AP621" i="39" s="1"/>
  <c r="AK621" i="39"/>
  <c r="AL621" i="39" s="1"/>
  <c r="AM621" i="39" s="1"/>
  <c r="AI621" i="39"/>
  <c r="AC621" i="39"/>
  <c r="AN620" i="39"/>
  <c r="AO620" i="39" s="1"/>
  <c r="AP620" i="39" s="1"/>
  <c r="AK620" i="39"/>
  <c r="AL620" i="39" s="1"/>
  <c r="AM620" i="39" s="1"/>
  <c r="AI620" i="39"/>
  <c r="AC620" i="39"/>
  <c r="AN619" i="39"/>
  <c r="AO619" i="39" s="1"/>
  <c r="AP619" i="39" s="1"/>
  <c r="AK619" i="39"/>
  <c r="AL619" i="39" s="1"/>
  <c r="AM619" i="39" s="1"/>
  <c r="AI619" i="39"/>
  <c r="AC619" i="39"/>
  <c r="AN618" i="39"/>
  <c r="AO618" i="39" s="1"/>
  <c r="AK618" i="39"/>
  <c r="AL618" i="39" s="1"/>
  <c r="AM618" i="39" s="1"/>
  <c r="AI618" i="39"/>
  <c r="AC618" i="39"/>
  <c r="AN617" i="39"/>
  <c r="AO617" i="39" s="1"/>
  <c r="AK617" i="39"/>
  <c r="AL617" i="39" s="1"/>
  <c r="AM617" i="39" s="1"/>
  <c r="AI617" i="39"/>
  <c r="AC617" i="39"/>
  <c r="AN616" i="39"/>
  <c r="AO616" i="39" s="1"/>
  <c r="AP616" i="39" s="1"/>
  <c r="AK616" i="39"/>
  <c r="AL616" i="39" s="1"/>
  <c r="AM616" i="39" s="1"/>
  <c r="AI616" i="39"/>
  <c r="AC616" i="39"/>
  <c r="AN615" i="39"/>
  <c r="AO615" i="39" s="1"/>
  <c r="AP615" i="39" s="1"/>
  <c r="AK615" i="39"/>
  <c r="AL615" i="39" s="1"/>
  <c r="AM615" i="39" s="1"/>
  <c r="AI615" i="39"/>
  <c r="AC615" i="39"/>
  <c r="AN614" i="39"/>
  <c r="AO614" i="39" s="1"/>
  <c r="AK614" i="39"/>
  <c r="AL614" i="39" s="1"/>
  <c r="AM614" i="39" s="1"/>
  <c r="AI614" i="39"/>
  <c r="AC614" i="39"/>
  <c r="AN613" i="39"/>
  <c r="AO613" i="39" s="1"/>
  <c r="AP613" i="39" s="1"/>
  <c r="AK613" i="39"/>
  <c r="AL613" i="39" s="1"/>
  <c r="AM613" i="39" s="1"/>
  <c r="AI613" i="39"/>
  <c r="AC613" i="39"/>
  <c r="AN612" i="39"/>
  <c r="AO612" i="39" s="1"/>
  <c r="AP612" i="39" s="1"/>
  <c r="AK612" i="39"/>
  <c r="AL612" i="39" s="1"/>
  <c r="AM612" i="39" s="1"/>
  <c r="AI612" i="39"/>
  <c r="AC612" i="39"/>
  <c r="AN611" i="39"/>
  <c r="AO611" i="39" s="1"/>
  <c r="AK611" i="39"/>
  <c r="AL611" i="39" s="1"/>
  <c r="AM611" i="39" s="1"/>
  <c r="AI611" i="39"/>
  <c r="AC611" i="39"/>
  <c r="AN610" i="39"/>
  <c r="AO610" i="39" s="1"/>
  <c r="AP610" i="39" s="1"/>
  <c r="AK610" i="39"/>
  <c r="AL610" i="39" s="1"/>
  <c r="AM610" i="39" s="1"/>
  <c r="AI610" i="39"/>
  <c r="AC610" i="39"/>
  <c r="AN609" i="39"/>
  <c r="AO609" i="39" s="1"/>
  <c r="AP609" i="39" s="1"/>
  <c r="AK609" i="39"/>
  <c r="AL609" i="39" s="1"/>
  <c r="AM609" i="39" s="1"/>
  <c r="AI609" i="39"/>
  <c r="AC609" i="39"/>
  <c r="AN608" i="39"/>
  <c r="AO608" i="39" s="1"/>
  <c r="AK608" i="39"/>
  <c r="AL608" i="39" s="1"/>
  <c r="AM608" i="39" s="1"/>
  <c r="AI608" i="39"/>
  <c r="AC608" i="39"/>
  <c r="AN607" i="39"/>
  <c r="AO607" i="39" s="1"/>
  <c r="AK607" i="39"/>
  <c r="AL607" i="39" s="1"/>
  <c r="AM607" i="39" s="1"/>
  <c r="AI607" i="39"/>
  <c r="AC607" i="39"/>
  <c r="AN606" i="39"/>
  <c r="AO606" i="39" s="1"/>
  <c r="AP606" i="39" s="1"/>
  <c r="AQ606" i="39" s="1"/>
  <c r="AK606" i="39"/>
  <c r="AL606" i="39" s="1"/>
  <c r="AM606" i="39" s="1"/>
  <c r="AI606" i="39"/>
  <c r="AC606" i="39"/>
  <c r="AN605" i="39"/>
  <c r="AO605" i="39" s="1"/>
  <c r="AP605" i="39" s="1"/>
  <c r="AK605" i="39"/>
  <c r="AL605" i="39" s="1"/>
  <c r="AM605" i="39" s="1"/>
  <c r="AI605" i="39"/>
  <c r="AC605" i="39"/>
  <c r="AN604" i="39"/>
  <c r="AO604" i="39" s="1"/>
  <c r="AP604" i="39" s="1"/>
  <c r="AK604" i="39"/>
  <c r="AL604" i="39" s="1"/>
  <c r="AM604" i="39" s="1"/>
  <c r="AI604" i="39"/>
  <c r="AC604" i="39"/>
  <c r="AN603" i="39"/>
  <c r="AO603" i="39" s="1"/>
  <c r="AK603" i="39"/>
  <c r="AL603" i="39" s="1"/>
  <c r="AM603" i="39" s="1"/>
  <c r="AI603" i="39"/>
  <c r="AC603" i="39"/>
  <c r="AN602" i="39"/>
  <c r="AO602" i="39" s="1"/>
  <c r="AK602" i="39"/>
  <c r="AL602" i="39" s="1"/>
  <c r="AM602" i="39" s="1"/>
  <c r="AI602" i="39"/>
  <c r="AC602" i="39"/>
  <c r="AN601" i="39"/>
  <c r="AO601" i="39" s="1"/>
  <c r="AK601" i="39"/>
  <c r="AL601" i="39" s="1"/>
  <c r="AM601" i="39" s="1"/>
  <c r="AI601" i="39"/>
  <c r="AC601" i="39"/>
  <c r="AN600" i="39"/>
  <c r="AO600" i="39" s="1"/>
  <c r="AP600" i="39" s="1"/>
  <c r="AK600" i="39"/>
  <c r="AL600" i="39" s="1"/>
  <c r="AM600" i="39" s="1"/>
  <c r="AI600" i="39"/>
  <c r="AC600" i="39"/>
  <c r="AN599" i="39"/>
  <c r="AO599" i="39" s="1"/>
  <c r="AP599" i="39" s="1"/>
  <c r="AK599" i="39"/>
  <c r="AL599" i="39" s="1"/>
  <c r="AM599" i="39" s="1"/>
  <c r="AI599" i="39"/>
  <c r="AC599" i="39"/>
  <c r="AN598" i="39"/>
  <c r="AO598" i="39" s="1"/>
  <c r="AK598" i="39"/>
  <c r="AL598" i="39" s="1"/>
  <c r="AM598" i="39" s="1"/>
  <c r="AI598" i="39"/>
  <c r="AC598" i="39"/>
  <c r="AN597" i="39"/>
  <c r="AO597" i="39" s="1"/>
  <c r="AP597" i="39" s="1"/>
  <c r="AK597" i="39"/>
  <c r="AL597" i="39" s="1"/>
  <c r="AM597" i="39" s="1"/>
  <c r="AI597" i="39"/>
  <c r="AC597" i="39"/>
  <c r="AN596" i="39"/>
  <c r="AO596" i="39" s="1"/>
  <c r="AP596" i="39" s="1"/>
  <c r="AK596" i="39"/>
  <c r="AL596" i="39" s="1"/>
  <c r="AM596" i="39" s="1"/>
  <c r="AI596" i="39"/>
  <c r="AC596" i="39"/>
  <c r="AN595" i="39"/>
  <c r="AO595" i="39" s="1"/>
  <c r="AP595" i="39" s="1"/>
  <c r="AK595" i="39"/>
  <c r="AL595" i="39" s="1"/>
  <c r="AM595" i="39" s="1"/>
  <c r="AI595" i="39"/>
  <c r="AC595" i="39"/>
  <c r="AN594" i="39"/>
  <c r="AO594" i="39" s="1"/>
  <c r="AK594" i="39"/>
  <c r="AL594" i="39" s="1"/>
  <c r="AM594" i="39" s="1"/>
  <c r="AI594" i="39"/>
  <c r="AC594" i="39"/>
  <c r="AN593" i="39"/>
  <c r="AO593" i="39" s="1"/>
  <c r="AP593" i="39" s="1"/>
  <c r="AK593" i="39"/>
  <c r="AL593" i="39" s="1"/>
  <c r="AM593" i="39" s="1"/>
  <c r="AI593" i="39"/>
  <c r="AC593" i="39"/>
  <c r="AN592" i="39"/>
  <c r="AO592" i="39" s="1"/>
  <c r="AP592" i="39" s="1"/>
  <c r="AQ592" i="39" s="1"/>
  <c r="AK592" i="39"/>
  <c r="AL592" i="39" s="1"/>
  <c r="AM592" i="39" s="1"/>
  <c r="AI592" i="39"/>
  <c r="AC592" i="39"/>
  <c r="AN591" i="39"/>
  <c r="AO591" i="39" s="1"/>
  <c r="AK591" i="39"/>
  <c r="AL591" i="39" s="1"/>
  <c r="AM591" i="39" s="1"/>
  <c r="AI591" i="39"/>
  <c r="AC591" i="39"/>
  <c r="AN590" i="39"/>
  <c r="AO590" i="39" s="1"/>
  <c r="AK590" i="39"/>
  <c r="AL590" i="39" s="1"/>
  <c r="AM590" i="39" s="1"/>
  <c r="AI590" i="39"/>
  <c r="AC590" i="39"/>
  <c r="AN589" i="39"/>
  <c r="AO589" i="39" s="1"/>
  <c r="AP589" i="39" s="1"/>
  <c r="AK589" i="39"/>
  <c r="AL589" i="39" s="1"/>
  <c r="AM589" i="39" s="1"/>
  <c r="AI589" i="39"/>
  <c r="AC589" i="39"/>
  <c r="AN588" i="39"/>
  <c r="AO588" i="39" s="1"/>
  <c r="AK588" i="39"/>
  <c r="AL588" i="39" s="1"/>
  <c r="AM588" i="39" s="1"/>
  <c r="AI588" i="39"/>
  <c r="AC588" i="39"/>
  <c r="AN587" i="39"/>
  <c r="AO587" i="39" s="1"/>
  <c r="AP587" i="39" s="1"/>
  <c r="AK587" i="39"/>
  <c r="AL587" i="39" s="1"/>
  <c r="AM587" i="39" s="1"/>
  <c r="AI587" i="39"/>
  <c r="AC587" i="39"/>
  <c r="AN586" i="39"/>
  <c r="AO586" i="39" s="1"/>
  <c r="AK586" i="39"/>
  <c r="AL586" i="39" s="1"/>
  <c r="AM586" i="39" s="1"/>
  <c r="AI586" i="39"/>
  <c r="AC586" i="39"/>
  <c r="AN585" i="39"/>
  <c r="AO585" i="39" s="1"/>
  <c r="AP585" i="39" s="1"/>
  <c r="AK585" i="39"/>
  <c r="AL585" i="39" s="1"/>
  <c r="AM585" i="39" s="1"/>
  <c r="AI585" i="39"/>
  <c r="AC585" i="39"/>
  <c r="AN584" i="39"/>
  <c r="AO584" i="39" s="1"/>
  <c r="AK584" i="39"/>
  <c r="AL584" i="39" s="1"/>
  <c r="AM584" i="39" s="1"/>
  <c r="AI584" i="39"/>
  <c r="AC584" i="39"/>
  <c r="AN583" i="39"/>
  <c r="AO583" i="39" s="1"/>
  <c r="AP583" i="39" s="1"/>
  <c r="AK583" i="39"/>
  <c r="AL583" i="39" s="1"/>
  <c r="AM583" i="39" s="1"/>
  <c r="AI583" i="39"/>
  <c r="AC583" i="39"/>
  <c r="AN582" i="39"/>
  <c r="AO582" i="39" s="1"/>
  <c r="AK582" i="39"/>
  <c r="AL582" i="39" s="1"/>
  <c r="AM582" i="39" s="1"/>
  <c r="AI582" i="39"/>
  <c r="AC582" i="39"/>
  <c r="AN581" i="39"/>
  <c r="AO581" i="39" s="1"/>
  <c r="AP581" i="39" s="1"/>
  <c r="AK581" i="39"/>
  <c r="AL581" i="39" s="1"/>
  <c r="AM581" i="39" s="1"/>
  <c r="AI581" i="39"/>
  <c r="AC581" i="39"/>
  <c r="AN580" i="39"/>
  <c r="AO580" i="39" s="1"/>
  <c r="AK580" i="39"/>
  <c r="AL580" i="39" s="1"/>
  <c r="AM580" i="39" s="1"/>
  <c r="AI580" i="39"/>
  <c r="AC580" i="39"/>
  <c r="AN579" i="39"/>
  <c r="AO579" i="39" s="1"/>
  <c r="AP579" i="39" s="1"/>
  <c r="AK579" i="39"/>
  <c r="AL579" i="39" s="1"/>
  <c r="AM579" i="39" s="1"/>
  <c r="AI579" i="39"/>
  <c r="AC579" i="39"/>
  <c r="AN578" i="39"/>
  <c r="AO578" i="39" s="1"/>
  <c r="AK578" i="39"/>
  <c r="AL578" i="39" s="1"/>
  <c r="AM578" i="39" s="1"/>
  <c r="AI578" i="39"/>
  <c r="AC578" i="39"/>
  <c r="AN577" i="39"/>
  <c r="AO577" i="39" s="1"/>
  <c r="AP577" i="39" s="1"/>
  <c r="AK577" i="39"/>
  <c r="AL577" i="39" s="1"/>
  <c r="AM577" i="39" s="1"/>
  <c r="AI577" i="39"/>
  <c r="AC577" i="39"/>
  <c r="AN576" i="39"/>
  <c r="AO576" i="39" s="1"/>
  <c r="AK576" i="39"/>
  <c r="AL576" i="39" s="1"/>
  <c r="AM576" i="39" s="1"/>
  <c r="AI576" i="39"/>
  <c r="AC576" i="39"/>
  <c r="AN575" i="39"/>
  <c r="AO575" i="39" s="1"/>
  <c r="AP575" i="39" s="1"/>
  <c r="AK575" i="39"/>
  <c r="AL575" i="39" s="1"/>
  <c r="AM575" i="39" s="1"/>
  <c r="AI575" i="39"/>
  <c r="AC575" i="39"/>
  <c r="AN574" i="39"/>
  <c r="AO574" i="39" s="1"/>
  <c r="AK574" i="39"/>
  <c r="AL574" i="39" s="1"/>
  <c r="AM574" i="39" s="1"/>
  <c r="AI574" i="39"/>
  <c r="AC574" i="39"/>
  <c r="AN573" i="39"/>
  <c r="AO573" i="39" s="1"/>
  <c r="AK573" i="39"/>
  <c r="AL573" i="39" s="1"/>
  <c r="AM573" i="39" s="1"/>
  <c r="AI573" i="39"/>
  <c r="AC573" i="39"/>
  <c r="AN572" i="39"/>
  <c r="AO572" i="39" s="1"/>
  <c r="AK572" i="39"/>
  <c r="AL572" i="39" s="1"/>
  <c r="AM572" i="39" s="1"/>
  <c r="AI572" i="39"/>
  <c r="AC572" i="39"/>
  <c r="AN571" i="39"/>
  <c r="AO571" i="39" s="1"/>
  <c r="AP571" i="39" s="1"/>
  <c r="AK571" i="39"/>
  <c r="AL571" i="39" s="1"/>
  <c r="AM571" i="39" s="1"/>
  <c r="AI571" i="39"/>
  <c r="AC571" i="39"/>
  <c r="AN570" i="39"/>
  <c r="AO570" i="39" s="1"/>
  <c r="AK570" i="39"/>
  <c r="AL570" i="39" s="1"/>
  <c r="AM570" i="39" s="1"/>
  <c r="AI570" i="39"/>
  <c r="AC570" i="39"/>
  <c r="AN569" i="39"/>
  <c r="AO569" i="39" s="1"/>
  <c r="AP569" i="39" s="1"/>
  <c r="AK569" i="39"/>
  <c r="AL569" i="39" s="1"/>
  <c r="AM569" i="39" s="1"/>
  <c r="AI569" i="39"/>
  <c r="AC569" i="39"/>
  <c r="AN568" i="39"/>
  <c r="AO568" i="39" s="1"/>
  <c r="AK568" i="39"/>
  <c r="AL568" i="39" s="1"/>
  <c r="AM568" i="39" s="1"/>
  <c r="AI568" i="39"/>
  <c r="AC568" i="39"/>
  <c r="AN567" i="39"/>
  <c r="AO567" i="39" s="1"/>
  <c r="AP567" i="39" s="1"/>
  <c r="AK567" i="39"/>
  <c r="AL567" i="39" s="1"/>
  <c r="AM567" i="39" s="1"/>
  <c r="AI567" i="39"/>
  <c r="AC567" i="39"/>
  <c r="AN566" i="39"/>
  <c r="AO566" i="39" s="1"/>
  <c r="AK566" i="39"/>
  <c r="AL566" i="39" s="1"/>
  <c r="AM566" i="39" s="1"/>
  <c r="AI566" i="39"/>
  <c r="AC566" i="39"/>
  <c r="AN565" i="39"/>
  <c r="AO565" i="39" s="1"/>
  <c r="AP565" i="39" s="1"/>
  <c r="AK565" i="39"/>
  <c r="AL565" i="39" s="1"/>
  <c r="AM565" i="39" s="1"/>
  <c r="AI565" i="39"/>
  <c r="AC565" i="39"/>
  <c r="AN564" i="39"/>
  <c r="AO564" i="39" s="1"/>
  <c r="AK564" i="39"/>
  <c r="AL564" i="39" s="1"/>
  <c r="AM564" i="39" s="1"/>
  <c r="AI564" i="39"/>
  <c r="AC564" i="39"/>
  <c r="AN563" i="39"/>
  <c r="AO563" i="39" s="1"/>
  <c r="AK563" i="39"/>
  <c r="AL563" i="39" s="1"/>
  <c r="AM563" i="39" s="1"/>
  <c r="AI563" i="39"/>
  <c r="AC563" i="39"/>
  <c r="AN562" i="39"/>
  <c r="AO562" i="39" s="1"/>
  <c r="AK562" i="39"/>
  <c r="AL562" i="39" s="1"/>
  <c r="AM562" i="39" s="1"/>
  <c r="AI562" i="39"/>
  <c r="AC562" i="39"/>
  <c r="AN561" i="39"/>
  <c r="AO561" i="39" s="1"/>
  <c r="AP561" i="39" s="1"/>
  <c r="AQ561" i="39" s="1"/>
  <c r="AK561" i="39"/>
  <c r="AL561" i="39" s="1"/>
  <c r="AM561" i="39" s="1"/>
  <c r="AI561" i="39"/>
  <c r="AC561" i="39"/>
  <c r="AN560" i="39"/>
  <c r="AO560" i="39" s="1"/>
  <c r="AK560" i="39"/>
  <c r="AL560" i="39" s="1"/>
  <c r="AM560" i="39" s="1"/>
  <c r="AI560" i="39"/>
  <c r="AC560" i="39"/>
  <c r="AN559" i="39"/>
  <c r="AO559" i="39" s="1"/>
  <c r="AK559" i="39"/>
  <c r="AL559" i="39" s="1"/>
  <c r="AM559" i="39" s="1"/>
  <c r="AI559" i="39"/>
  <c r="AC559" i="39"/>
  <c r="AN558" i="39"/>
  <c r="AO558" i="39" s="1"/>
  <c r="AK558" i="39"/>
  <c r="AL558" i="39" s="1"/>
  <c r="AM558" i="39" s="1"/>
  <c r="AI558" i="39"/>
  <c r="AC558" i="39"/>
  <c r="AN557" i="39"/>
  <c r="AO557" i="39" s="1"/>
  <c r="AP557" i="39" s="1"/>
  <c r="AQ557" i="39" s="1"/>
  <c r="AK557" i="39"/>
  <c r="AL557" i="39" s="1"/>
  <c r="AM557" i="39" s="1"/>
  <c r="AI557" i="39"/>
  <c r="AC557" i="39"/>
  <c r="AN556" i="39"/>
  <c r="AO556" i="39" s="1"/>
  <c r="AI556" i="39"/>
  <c r="AB556" i="39"/>
  <c r="AK556" i="39" s="1"/>
  <c r="AL556" i="39" s="1"/>
  <c r="AM556" i="39" s="1"/>
  <c r="AN555" i="39"/>
  <c r="AO555" i="39" s="1"/>
  <c r="AK555" i="39"/>
  <c r="AL555" i="39" s="1"/>
  <c r="AM555" i="39" s="1"/>
  <c r="AI555" i="39"/>
  <c r="AC555" i="39"/>
  <c r="AN554" i="39"/>
  <c r="AO554" i="39" s="1"/>
  <c r="AP554" i="39" s="1"/>
  <c r="AQ554" i="39" s="1"/>
  <c r="AK554" i="39"/>
  <c r="AL554" i="39" s="1"/>
  <c r="AM554" i="39" s="1"/>
  <c r="AI554" i="39"/>
  <c r="AC554" i="39"/>
  <c r="AN553" i="39"/>
  <c r="AO553" i="39" s="1"/>
  <c r="AK553" i="39"/>
  <c r="AL553" i="39" s="1"/>
  <c r="AM553" i="39" s="1"/>
  <c r="AI553" i="39"/>
  <c r="AC553" i="39"/>
  <c r="AN552" i="39"/>
  <c r="AO552" i="39" s="1"/>
  <c r="AK552" i="39"/>
  <c r="AL552" i="39" s="1"/>
  <c r="AM552" i="39" s="1"/>
  <c r="AI552" i="39"/>
  <c r="AC552" i="39"/>
  <c r="AN551" i="39"/>
  <c r="AO551" i="39" s="1"/>
  <c r="AK551" i="39"/>
  <c r="AL551" i="39" s="1"/>
  <c r="AM551" i="39" s="1"/>
  <c r="AI551" i="39"/>
  <c r="AC551" i="39"/>
  <c r="AN550" i="39"/>
  <c r="AO550" i="39" s="1"/>
  <c r="AP550" i="39" s="1"/>
  <c r="AQ550" i="39" s="1"/>
  <c r="AK550" i="39"/>
  <c r="AL550" i="39" s="1"/>
  <c r="AM550" i="39" s="1"/>
  <c r="AI550" i="39"/>
  <c r="AC550" i="39"/>
  <c r="AN549" i="39"/>
  <c r="AO549" i="39" s="1"/>
  <c r="AK549" i="39"/>
  <c r="AL549" i="39" s="1"/>
  <c r="AM549" i="39" s="1"/>
  <c r="AI549" i="39"/>
  <c r="AC549" i="39"/>
  <c r="AN548" i="39"/>
  <c r="AO548" i="39" s="1"/>
  <c r="AK548" i="39"/>
  <c r="AL548" i="39" s="1"/>
  <c r="AM548" i="39" s="1"/>
  <c r="AI548" i="39"/>
  <c r="AC548" i="39"/>
  <c r="AN547" i="39"/>
  <c r="AO547" i="39" s="1"/>
  <c r="AK547" i="39"/>
  <c r="AL547" i="39" s="1"/>
  <c r="AM547" i="39" s="1"/>
  <c r="AI547" i="39"/>
  <c r="AC547" i="39"/>
  <c r="AN546" i="39"/>
  <c r="AO546" i="39" s="1"/>
  <c r="AP546" i="39" s="1"/>
  <c r="AQ546" i="39" s="1"/>
  <c r="AK546" i="39"/>
  <c r="AL546" i="39" s="1"/>
  <c r="AM546" i="39" s="1"/>
  <c r="AI546" i="39"/>
  <c r="AC546" i="39"/>
  <c r="AN545" i="39"/>
  <c r="AO545" i="39" s="1"/>
  <c r="AK545" i="39"/>
  <c r="AL545" i="39" s="1"/>
  <c r="AM545" i="39" s="1"/>
  <c r="AI545" i="39"/>
  <c r="AC545" i="39"/>
  <c r="AN544" i="39"/>
  <c r="AO544" i="39" s="1"/>
  <c r="AK544" i="39"/>
  <c r="AL544" i="39" s="1"/>
  <c r="AM544" i="39" s="1"/>
  <c r="AI544" i="39"/>
  <c r="AC544" i="39"/>
  <c r="AN543" i="39"/>
  <c r="AO543" i="39" s="1"/>
  <c r="AK543" i="39"/>
  <c r="AL543" i="39" s="1"/>
  <c r="AM543" i="39" s="1"/>
  <c r="AI543" i="39"/>
  <c r="AC543" i="39"/>
  <c r="AN542" i="39"/>
  <c r="AO542" i="39" s="1"/>
  <c r="AP542" i="39" s="1"/>
  <c r="AQ542" i="39" s="1"/>
  <c r="AK542" i="39"/>
  <c r="AL542" i="39" s="1"/>
  <c r="AM542" i="39" s="1"/>
  <c r="AI542" i="39"/>
  <c r="AC542" i="39"/>
  <c r="AN541" i="39"/>
  <c r="AO541" i="39" s="1"/>
  <c r="AK541" i="39"/>
  <c r="AL541" i="39" s="1"/>
  <c r="AM541" i="39" s="1"/>
  <c r="AI541" i="39"/>
  <c r="AC541" i="39"/>
  <c r="AN540" i="39"/>
  <c r="AO540" i="39" s="1"/>
  <c r="AK540" i="39"/>
  <c r="AL540" i="39" s="1"/>
  <c r="AM540" i="39" s="1"/>
  <c r="AI540" i="39"/>
  <c r="AC540" i="39"/>
  <c r="AN539" i="39"/>
  <c r="AO539" i="39" s="1"/>
  <c r="AK539" i="39"/>
  <c r="AL539" i="39" s="1"/>
  <c r="AM539" i="39" s="1"/>
  <c r="AI539" i="39"/>
  <c r="AC539" i="39"/>
  <c r="AN538" i="39"/>
  <c r="AO538" i="39" s="1"/>
  <c r="AP538" i="39" s="1"/>
  <c r="AQ538" i="39" s="1"/>
  <c r="AL538" i="39"/>
  <c r="AM538" i="39" s="1"/>
  <c r="AK538" i="39"/>
  <c r="AI538" i="39"/>
  <c r="AC538" i="39"/>
  <c r="AN537" i="39"/>
  <c r="AO537" i="39" s="1"/>
  <c r="AK537" i="39"/>
  <c r="AL537" i="39" s="1"/>
  <c r="AM537" i="39" s="1"/>
  <c r="AI537" i="39"/>
  <c r="AC537" i="39"/>
  <c r="AN536" i="39"/>
  <c r="AO536" i="39" s="1"/>
  <c r="AK536" i="39"/>
  <c r="AL536" i="39" s="1"/>
  <c r="AM536" i="39" s="1"/>
  <c r="AI536" i="39"/>
  <c r="AC536" i="39"/>
  <c r="AN535" i="39"/>
  <c r="AO535" i="39" s="1"/>
  <c r="AK535" i="39"/>
  <c r="AL535" i="39" s="1"/>
  <c r="AM535" i="39" s="1"/>
  <c r="AI535" i="39"/>
  <c r="AC535" i="39"/>
  <c r="AN534" i="39"/>
  <c r="AO534" i="39" s="1"/>
  <c r="AP534" i="39" s="1"/>
  <c r="AQ534" i="39" s="1"/>
  <c r="AK534" i="39"/>
  <c r="AL534" i="39" s="1"/>
  <c r="AM534" i="39" s="1"/>
  <c r="AI534" i="39"/>
  <c r="AC534" i="39"/>
  <c r="AN533" i="39"/>
  <c r="AO533" i="39" s="1"/>
  <c r="AK533" i="39"/>
  <c r="AL533" i="39" s="1"/>
  <c r="AM533" i="39" s="1"/>
  <c r="AI533" i="39"/>
  <c r="AC533" i="39"/>
  <c r="AN532" i="39"/>
  <c r="AO532" i="39" s="1"/>
  <c r="AK532" i="39"/>
  <c r="AL532" i="39" s="1"/>
  <c r="AM532" i="39" s="1"/>
  <c r="AI532" i="39"/>
  <c r="AC532" i="39"/>
  <c r="AN531" i="39"/>
  <c r="AO531" i="39" s="1"/>
  <c r="AK531" i="39"/>
  <c r="AL531" i="39" s="1"/>
  <c r="AM531" i="39" s="1"/>
  <c r="AI531" i="39"/>
  <c r="AC531" i="39"/>
  <c r="AN530" i="39"/>
  <c r="AO530" i="39" s="1"/>
  <c r="AP530" i="39" s="1"/>
  <c r="AQ530" i="39" s="1"/>
  <c r="AK530" i="39"/>
  <c r="AL530" i="39" s="1"/>
  <c r="AM530" i="39" s="1"/>
  <c r="AI530" i="39"/>
  <c r="AC530" i="39"/>
  <c r="AN529" i="39"/>
  <c r="AO529" i="39" s="1"/>
  <c r="AK529" i="39"/>
  <c r="AL529" i="39" s="1"/>
  <c r="AM529" i="39" s="1"/>
  <c r="AI529" i="39"/>
  <c r="AC529" i="39"/>
  <c r="AN528" i="39"/>
  <c r="AO528" i="39" s="1"/>
  <c r="AK528" i="39"/>
  <c r="AL528" i="39" s="1"/>
  <c r="AM528" i="39" s="1"/>
  <c r="AI528" i="39"/>
  <c r="AC528" i="39"/>
  <c r="AN527" i="39"/>
  <c r="AO527" i="39" s="1"/>
  <c r="AK527" i="39"/>
  <c r="AL527" i="39" s="1"/>
  <c r="AM527" i="39" s="1"/>
  <c r="AI527" i="39"/>
  <c r="AC527" i="39"/>
  <c r="AN526" i="39"/>
  <c r="AO526" i="39" s="1"/>
  <c r="AP526" i="39" s="1"/>
  <c r="AQ526" i="39" s="1"/>
  <c r="AK526" i="39"/>
  <c r="AL526" i="39" s="1"/>
  <c r="AM526" i="39" s="1"/>
  <c r="AI526" i="39"/>
  <c r="AC526" i="39"/>
  <c r="AN525" i="39"/>
  <c r="AO525" i="39" s="1"/>
  <c r="AK525" i="39"/>
  <c r="AL525" i="39" s="1"/>
  <c r="AM525" i="39" s="1"/>
  <c r="AI525" i="39"/>
  <c r="AC525" i="39"/>
  <c r="AN524" i="39"/>
  <c r="AO524" i="39" s="1"/>
  <c r="AK524" i="39"/>
  <c r="AL524" i="39" s="1"/>
  <c r="AM524" i="39" s="1"/>
  <c r="AI524" i="39"/>
  <c r="AC524" i="39"/>
  <c r="AN523" i="39"/>
  <c r="AO523" i="39" s="1"/>
  <c r="AK523" i="39"/>
  <c r="AL523" i="39" s="1"/>
  <c r="AM523" i="39" s="1"/>
  <c r="AI523" i="39"/>
  <c r="AC523" i="39"/>
  <c r="AN522" i="39"/>
  <c r="AO522" i="39" s="1"/>
  <c r="AP522" i="39" s="1"/>
  <c r="AQ522" i="39" s="1"/>
  <c r="AK522" i="39"/>
  <c r="AL522" i="39" s="1"/>
  <c r="AM522" i="39" s="1"/>
  <c r="AI522" i="39"/>
  <c r="AC522" i="39"/>
  <c r="AN521" i="39"/>
  <c r="AO521" i="39" s="1"/>
  <c r="AK521" i="39"/>
  <c r="AL521" i="39" s="1"/>
  <c r="AM521" i="39" s="1"/>
  <c r="AI521" i="39"/>
  <c r="AC521" i="39"/>
  <c r="AN520" i="39"/>
  <c r="AO520" i="39" s="1"/>
  <c r="AK520" i="39"/>
  <c r="AL520" i="39" s="1"/>
  <c r="AM520" i="39" s="1"/>
  <c r="AI520" i="39"/>
  <c r="AC520" i="39"/>
  <c r="AN519" i="39"/>
  <c r="AO519" i="39" s="1"/>
  <c r="AK519" i="39"/>
  <c r="AL519" i="39" s="1"/>
  <c r="AM519" i="39" s="1"/>
  <c r="AI519" i="39"/>
  <c r="AC519" i="39"/>
  <c r="AN518" i="39"/>
  <c r="AO518" i="39" s="1"/>
  <c r="AP518" i="39" s="1"/>
  <c r="AQ518" i="39" s="1"/>
  <c r="AK518" i="39"/>
  <c r="AL518" i="39" s="1"/>
  <c r="AM518" i="39" s="1"/>
  <c r="AI518" i="39"/>
  <c r="AC518" i="39"/>
  <c r="AN517" i="39"/>
  <c r="AO517" i="39" s="1"/>
  <c r="AK517" i="39"/>
  <c r="AL517" i="39" s="1"/>
  <c r="AM517" i="39" s="1"/>
  <c r="AI517" i="39"/>
  <c r="AC517" i="39"/>
  <c r="AN516" i="39"/>
  <c r="AO516" i="39" s="1"/>
  <c r="AK516" i="39"/>
  <c r="AL516" i="39" s="1"/>
  <c r="AM516" i="39" s="1"/>
  <c r="AI516" i="39"/>
  <c r="AC516" i="39"/>
  <c r="AN515" i="39"/>
  <c r="AO515" i="39" s="1"/>
  <c r="AK515" i="39"/>
  <c r="AL515" i="39" s="1"/>
  <c r="AM515" i="39" s="1"/>
  <c r="AI515" i="39"/>
  <c r="AC515" i="39"/>
  <c r="AN514" i="39"/>
  <c r="AO514" i="39" s="1"/>
  <c r="AP514" i="39" s="1"/>
  <c r="AQ514" i="39" s="1"/>
  <c r="AK514" i="39"/>
  <c r="AL514" i="39" s="1"/>
  <c r="AM514" i="39" s="1"/>
  <c r="AI514" i="39"/>
  <c r="AC514" i="39"/>
  <c r="AN513" i="39"/>
  <c r="AO513" i="39" s="1"/>
  <c r="AK513" i="39"/>
  <c r="AL513" i="39" s="1"/>
  <c r="AM513" i="39" s="1"/>
  <c r="AI513" i="39"/>
  <c r="AC513" i="39"/>
  <c r="AN512" i="39"/>
  <c r="AO512" i="39" s="1"/>
  <c r="AK512" i="39"/>
  <c r="AL512" i="39" s="1"/>
  <c r="AM512" i="39" s="1"/>
  <c r="AI512" i="39"/>
  <c r="AC512" i="39"/>
  <c r="AN511" i="39"/>
  <c r="AO511" i="39" s="1"/>
  <c r="AK511" i="39"/>
  <c r="AL511" i="39" s="1"/>
  <c r="AM511" i="39" s="1"/>
  <c r="AI511" i="39"/>
  <c r="AC511" i="39"/>
  <c r="AN510" i="39"/>
  <c r="AO510" i="39" s="1"/>
  <c r="AP510" i="39" s="1"/>
  <c r="AQ510" i="39" s="1"/>
  <c r="AK510" i="39"/>
  <c r="AL510" i="39" s="1"/>
  <c r="AM510" i="39" s="1"/>
  <c r="AI510" i="39"/>
  <c r="AC510" i="39"/>
  <c r="AN509" i="39"/>
  <c r="AO509" i="39" s="1"/>
  <c r="AK509" i="39"/>
  <c r="AL509" i="39" s="1"/>
  <c r="AM509" i="39" s="1"/>
  <c r="AI509" i="39"/>
  <c r="AC509" i="39"/>
  <c r="AN508" i="39"/>
  <c r="AO508" i="39" s="1"/>
  <c r="AK508" i="39"/>
  <c r="AL508" i="39" s="1"/>
  <c r="AM508" i="39" s="1"/>
  <c r="AI508" i="39"/>
  <c r="AC508" i="39"/>
  <c r="AN507" i="39"/>
  <c r="AO507" i="39" s="1"/>
  <c r="AK507" i="39"/>
  <c r="AL507" i="39" s="1"/>
  <c r="AM507" i="39" s="1"/>
  <c r="AI507" i="39"/>
  <c r="AC507" i="39"/>
  <c r="AN506" i="39"/>
  <c r="AO506" i="39" s="1"/>
  <c r="AP506" i="39" s="1"/>
  <c r="AQ506" i="39" s="1"/>
  <c r="AK506" i="39"/>
  <c r="AL506" i="39" s="1"/>
  <c r="AM506" i="39" s="1"/>
  <c r="AI506" i="39"/>
  <c r="AC506" i="39"/>
  <c r="AN505" i="39"/>
  <c r="AO505" i="39" s="1"/>
  <c r="AK505" i="39"/>
  <c r="AL505" i="39" s="1"/>
  <c r="AM505" i="39" s="1"/>
  <c r="AI505" i="39"/>
  <c r="AC505" i="39"/>
  <c r="AN504" i="39"/>
  <c r="AO504" i="39" s="1"/>
  <c r="AK504" i="39"/>
  <c r="AL504" i="39" s="1"/>
  <c r="AM504" i="39" s="1"/>
  <c r="AI504" i="39"/>
  <c r="AC504" i="39"/>
  <c r="AN503" i="39"/>
  <c r="AO503" i="39" s="1"/>
  <c r="AK503" i="39"/>
  <c r="AL503" i="39" s="1"/>
  <c r="AM503" i="39" s="1"/>
  <c r="AI503" i="39"/>
  <c r="AC503" i="39"/>
  <c r="AN502" i="39"/>
  <c r="AO502" i="39" s="1"/>
  <c r="AP502" i="39" s="1"/>
  <c r="AQ502" i="39" s="1"/>
  <c r="AK502" i="39"/>
  <c r="AL502" i="39" s="1"/>
  <c r="AM502" i="39" s="1"/>
  <c r="AI502" i="39"/>
  <c r="AC502" i="39"/>
  <c r="AN501" i="39"/>
  <c r="AO501" i="39" s="1"/>
  <c r="AK501" i="39"/>
  <c r="AL501" i="39" s="1"/>
  <c r="AM501" i="39" s="1"/>
  <c r="AI501" i="39"/>
  <c r="AC501" i="39"/>
  <c r="AN500" i="39"/>
  <c r="AO500" i="39" s="1"/>
  <c r="AK500" i="39"/>
  <c r="AL500" i="39" s="1"/>
  <c r="AM500" i="39" s="1"/>
  <c r="AI500" i="39"/>
  <c r="AC500" i="39"/>
  <c r="AN499" i="39"/>
  <c r="AO499" i="39" s="1"/>
  <c r="AP499" i="39" s="1"/>
  <c r="AQ499" i="39" s="1"/>
  <c r="AL499" i="39"/>
  <c r="AM499" i="39" s="1"/>
  <c r="AK499" i="39"/>
  <c r="AI499" i="39"/>
  <c r="AC499" i="39"/>
  <c r="AN498" i="39"/>
  <c r="AO498" i="39" s="1"/>
  <c r="AK498" i="39"/>
  <c r="AL498" i="39" s="1"/>
  <c r="AM498" i="39" s="1"/>
  <c r="AI498" i="39"/>
  <c r="AC498" i="39"/>
  <c r="AN497" i="39"/>
  <c r="AO497" i="39" s="1"/>
  <c r="AK497" i="39"/>
  <c r="AL497" i="39" s="1"/>
  <c r="AM497" i="39" s="1"/>
  <c r="AI497" i="39"/>
  <c r="AC497" i="39"/>
  <c r="AN496" i="39"/>
  <c r="AO496" i="39" s="1"/>
  <c r="AK496" i="39"/>
  <c r="AL496" i="39" s="1"/>
  <c r="AM496" i="39" s="1"/>
  <c r="AI496" i="39"/>
  <c r="AC496" i="39"/>
  <c r="AN495" i="39"/>
  <c r="AO495" i="39" s="1"/>
  <c r="AK495" i="39"/>
  <c r="AL495" i="39" s="1"/>
  <c r="AM495" i="39" s="1"/>
  <c r="AI495" i="39"/>
  <c r="AC495" i="39"/>
  <c r="AN494" i="39"/>
  <c r="AO494" i="39" s="1"/>
  <c r="AK494" i="39"/>
  <c r="AL494" i="39" s="1"/>
  <c r="AM494" i="39" s="1"/>
  <c r="AI494" i="39"/>
  <c r="AC494" i="39"/>
  <c r="AO493" i="39"/>
  <c r="AP493" i="39" s="1"/>
  <c r="AQ493" i="39" s="1"/>
  <c r="AN493" i="39"/>
  <c r="AK493" i="39"/>
  <c r="AL493" i="39" s="1"/>
  <c r="AM493" i="39" s="1"/>
  <c r="AI493" i="39"/>
  <c r="AC493" i="39"/>
  <c r="AN492" i="39"/>
  <c r="AO492" i="39" s="1"/>
  <c r="AK492" i="39"/>
  <c r="AL492" i="39" s="1"/>
  <c r="AM492" i="39" s="1"/>
  <c r="AI492" i="39"/>
  <c r="AC492" i="39"/>
  <c r="AN491" i="39"/>
  <c r="AO491" i="39" s="1"/>
  <c r="AK491" i="39"/>
  <c r="AL491" i="39" s="1"/>
  <c r="AM491" i="39" s="1"/>
  <c r="AI491" i="39"/>
  <c r="AC491" i="39"/>
  <c r="AN490" i="39"/>
  <c r="AO490" i="39" s="1"/>
  <c r="AK490" i="39"/>
  <c r="AL490" i="39" s="1"/>
  <c r="AM490" i="39" s="1"/>
  <c r="AI490" i="39"/>
  <c r="AC490" i="39"/>
  <c r="AN489" i="39"/>
  <c r="AO489" i="39" s="1"/>
  <c r="AP489" i="39" s="1"/>
  <c r="AQ489" i="39" s="1"/>
  <c r="AK489" i="39"/>
  <c r="AL489" i="39" s="1"/>
  <c r="AM489" i="39" s="1"/>
  <c r="AI489" i="39"/>
  <c r="AC489" i="39"/>
  <c r="AN488" i="39"/>
  <c r="AO488" i="39" s="1"/>
  <c r="AK488" i="39"/>
  <c r="AL488" i="39" s="1"/>
  <c r="AM488" i="39" s="1"/>
  <c r="AI488" i="39"/>
  <c r="AC488" i="39"/>
  <c r="AN487" i="39"/>
  <c r="AO487" i="39" s="1"/>
  <c r="AK487" i="39"/>
  <c r="AL487" i="39" s="1"/>
  <c r="AM487" i="39" s="1"/>
  <c r="AI487" i="39"/>
  <c r="AC487" i="39"/>
  <c r="AN486" i="39"/>
  <c r="AO486" i="39" s="1"/>
  <c r="AK486" i="39"/>
  <c r="AL486" i="39" s="1"/>
  <c r="AM486" i="39" s="1"/>
  <c r="AI486" i="39"/>
  <c r="AC486" i="39"/>
  <c r="AN485" i="39"/>
  <c r="AO485" i="39" s="1"/>
  <c r="AK485" i="39"/>
  <c r="AL485" i="39" s="1"/>
  <c r="AM485" i="39" s="1"/>
  <c r="AI485" i="39"/>
  <c r="AC485" i="39"/>
  <c r="AN484" i="39"/>
  <c r="AO484" i="39" s="1"/>
  <c r="AK484" i="39"/>
  <c r="AL484" i="39" s="1"/>
  <c r="AM484" i="39" s="1"/>
  <c r="AI484" i="39"/>
  <c r="AC484" i="39"/>
  <c r="AN483" i="39"/>
  <c r="AO483" i="39" s="1"/>
  <c r="AK483" i="39"/>
  <c r="AL483" i="39" s="1"/>
  <c r="AM483" i="39" s="1"/>
  <c r="AI483" i="39"/>
  <c r="AC483" i="39"/>
  <c r="AN482" i="39"/>
  <c r="AO482" i="39" s="1"/>
  <c r="AK482" i="39"/>
  <c r="AL482" i="39" s="1"/>
  <c r="AM482" i="39" s="1"/>
  <c r="AI482" i="39"/>
  <c r="AC482" i="39"/>
  <c r="AN481" i="39"/>
  <c r="AO481" i="39" s="1"/>
  <c r="AP481" i="39" s="1"/>
  <c r="AK481" i="39"/>
  <c r="AL481" i="39" s="1"/>
  <c r="AM481" i="39" s="1"/>
  <c r="AI481" i="39"/>
  <c r="AC481" i="39"/>
  <c r="AN480" i="39"/>
  <c r="AO480" i="39" s="1"/>
  <c r="AK480" i="39"/>
  <c r="AL480" i="39" s="1"/>
  <c r="AM480" i="39" s="1"/>
  <c r="AI480" i="39"/>
  <c r="AC480" i="39"/>
  <c r="AN479" i="39"/>
  <c r="AO479" i="39" s="1"/>
  <c r="AK479" i="39"/>
  <c r="AL479" i="39" s="1"/>
  <c r="AM479" i="39" s="1"/>
  <c r="AI479" i="39"/>
  <c r="AC479" i="39"/>
  <c r="AN478" i="39"/>
  <c r="AO478" i="39" s="1"/>
  <c r="AK478" i="39"/>
  <c r="AL478" i="39" s="1"/>
  <c r="AM478" i="39" s="1"/>
  <c r="AI478" i="39"/>
  <c r="AC478" i="39"/>
  <c r="AN477" i="39"/>
  <c r="AO477" i="39" s="1"/>
  <c r="AP477" i="39" s="1"/>
  <c r="AK477" i="39"/>
  <c r="AL477" i="39" s="1"/>
  <c r="AM477" i="39" s="1"/>
  <c r="AI477" i="39"/>
  <c r="AC477" i="39"/>
  <c r="AN476" i="39"/>
  <c r="AO476" i="39" s="1"/>
  <c r="AK476" i="39"/>
  <c r="AL476" i="39" s="1"/>
  <c r="AM476" i="39" s="1"/>
  <c r="AI476" i="39"/>
  <c r="AC476" i="39"/>
  <c r="AN475" i="39"/>
  <c r="AO475" i="39" s="1"/>
  <c r="AK475" i="39"/>
  <c r="AL475" i="39" s="1"/>
  <c r="AM475" i="39" s="1"/>
  <c r="AI475" i="39"/>
  <c r="AC475" i="39"/>
  <c r="AN474" i="39"/>
  <c r="AO474" i="39" s="1"/>
  <c r="AK474" i="39"/>
  <c r="AL474" i="39" s="1"/>
  <c r="AM474" i="39" s="1"/>
  <c r="AI474" i="39"/>
  <c r="AC474" i="39"/>
  <c r="AN473" i="39"/>
  <c r="AO473" i="39" s="1"/>
  <c r="AK473" i="39"/>
  <c r="AL473" i="39" s="1"/>
  <c r="AM473" i="39" s="1"/>
  <c r="AI473" i="39"/>
  <c r="AC473" i="39"/>
  <c r="AN472" i="39"/>
  <c r="AO472" i="39" s="1"/>
  <c r="AK472" i="39"/>
  <c r="AL472" i="39" s="1"/>
  <c r="AM472" i="39" s="1"/>
  <c r="AI472" i="39"/>
  <c r="AC472" i="39"/>
  <c r="AN471" i="39"/>
  <c r="AO471" i="39" s="1"/>
  <c r="AK471" i="39"/>
  <c r="AL471" i="39" s="1"/>
  <c r="AM471" i="39" s="1"/>
  <c r="AI471" i="39"/>
  <c r="AC471" i="39"/>
  <c r="AN470" i="39"/>
  <c r="AO470" i="39" s="1"/>
  <c r="AK470" i="39"/>
  <c r="AL470" i="39" s="1"/>
  <c r="AM470" i="39" s="1"/>
  <c r="AI470" i="39"/>
  <c r="AC470" i="39"/>
  <c r="AN469" i="39"/>
  <c r="AO469" i="39" s="1"/>
  <c r="AK469" i="39"/>
  <c r="AL469" i="39" s="1"/>
  <c r="AM469" i="39" s="1"/>
  <c r="AI469" i="39"/>
  <c r="AC469" i="39"/>
  <c r="AN468" i="39"/>
  <c r="AO468" i="39" s="1"/>
  <c r="AK468" i="39"/>
  <c r="AL468" i="39" s="1"/>
  <c r="AM468" i="39" s="1"/>
  <c r="AI468" i="39"/>
  <c r="AC468" i="39"/>
  <c r="AN467" i="39"/>
  <c r="AO467" i="39" s="1"/>
  <c r="AK467" i="39"/>
  <c r="AL467" i="39" s="1"/>
  <c r="AM467" i="39" s="1"/>
  <c r="AI467" i="39"/>
  <c r="AC467" i="39"/>
  <c r="AN466" i="39"/>
  <c r="AO466" i="39" s="1"/>
  <c r="AK466" i="39"/>
  <c r="AL466" i="39" s="1"/>
  <c r="AM466" i="39" s="1"/>
  <c r="AI466" i="39"/>
  <c r="AC466" i="39"/>
  <c r="AN465" i="39"/>
  <c r="AO465" i="39" s="1"/>
  <c r="AK465" i="39"/>
  <c r="AL465" i="39" s="1"/>
  <c r="AM465" i="39" s="1"/>
  <c r="AI465" i="39"/>
  <c r="AC465" i="39"/>
  <c r="AN464" i="39"/>
  <c r="AO464" i="39" s="1"/>
  <c r="AK464" i="39"/>
  <c r="AL464" i="39" s="1"/>
  <c r="AM464" i="39" s="1"/>
  <c r="AI464" i="39"/>
  <c r="AC464" i="39"/>
  <c r="AN463" i="39"/>
  <c r="AO463" i="39" s="1"/>
  <c r="AK463" i="39"/>
  <c r="AL463" i="39" s="1"/>
  <c r="AM463" i="39" s="1"/>
  <c r="AI463" i="39"/>
  <c r="AC463" i="39"/>
  <c r="AN462" i="39"/>
  <c r="AO462" i="39" s="1"/>
  <c r="AK462" i="39"/>
  <c r="AL462" i="39" s="1"/>
  <c r="AM462" i="39" s="1"/>
  <c r="AI462" i="39"/>
  <c r="AC462" i="39"/>
  <c r="AN461" i="39"/>
  <c r="AO461" i="39" s="1"/>
  <c r="AK461" i="39"/>
  <c r="AL461" i="39" s="1"/>
  <c r="AM461" i="39" s="1"/>
  <c r="AI461" i="39"/>
  <c r="AC461" i="39"/>
  <c r="AN460" i="39"/>
  <c r="AO460" i="39" s="1"/>
  <c r="AK460" i="39"/>
  <c r="AL460" i="39" s="1"/>
  <c r="AM460" i="39" s="1"/>
  <c r="AI460" i="39"/>
  <c r="AC460" i="39"/>
  <c r="AN459" i="39"/>
  <c r="AO459" i="39" s="1"/>
  <c r="AK459" i="39"/>
  <c r="AL459" i="39" s="1"/>
  <c r="AM459" i="39" s="1"/>
  <c r="AI459" i="39"/>
  <c r="AC459" i="39"/>
  <c r="AN458" i="39"/>
  <c r="AO458" i="39" s="1"/>
  <c r="AK458" i="39"/>
  <c r="AL458" i="39" s="1"/>
  <c r="AM458" i="39" s="1"/>
  <c r="AI458" i="39"/>
  <c r="AC458" i="39"/>
  <c r="AN457" i="39"/>
  <c r="AO457" i="39" s="1"/>
  <c r="AP457" i="39" s="1"/>
  <c r="AK457" i="39"/>
  <c r="AL457" i="39" s="1"/>
  <c r="AM457" i="39" s="1"/>
  <c r="AI457" i="39"/>
  <c r="AC457" i="39"/>
  <c r="AN456" i="39"/>
  <c r="AO456" i="39" s="1"/>
  <c r="AK456" i="39"/>
  <c r="AL456" i="39" s="1"/>
  <c r="AM456" i="39" s="1"/>
  <c r="AI456" i="39"/>
  <c r="AC456" i="39"/>
  <c r="AN455" i="39"/>
  <c r="AO455" i="39" s="1"/>
  <c r="AK455" i="39"/>
  <c r="AL455" i="39" s="1"/>
  <c r="AM455" i="39" s="1"/>
  <c r="AI455" i="39"/>
  <c r="AC455" i="39"/>
  <c r="AN454" i="39"/>
  <c r="AO454" i="39" s="1"/>
  <c r="AP454" i="39" s="1"/>
  <c r="AK454" i="39"/>
  <c r="AL454" i="39" s="1"/>
  <c r="AM454" i="39" s="1"/>
  <c r="AI454" i="39"/>
  <c r="AC454" i="39"/>
  <c r="AN453" i="39"/>
  <c r="AO453" i="39" s="1"/>
  <c r="AK453" i="39"/>
  <c r="AL453" i="39" s="1"/>
  <c r="AM453" i="39" s="1"/>
  <c r="AI453" i="39"/>
  <c r="AC453" i="39"/>
  <c r="AN452" i="39"/>
  <c r="AO452" i="39" s="1"/>
  <c r="AK452" i="39"/>
  <c r="AL452" i="39" s="1"/>
  <c r="AM452" i="39" s="1"/>
  <c r="AI452" i="39"/>
  <c r="AC452" i="39"/>
  <c r="AN451" i="39"/>
  <c r="AO451" i="39" s="1"/>
  <c r="AK451" i="39"/>
  <c r="AL451" i="39" s="1"/>
  <c r="AM451" i="39" s="1"/>
  <c r="AI451" i="39"/>
  <c r="AC451" i="39"/>
  <c r="AN450" i="39"/>
  <c r="AO450" i="39" s="1"/>
  <c r="AK450" i="39"/>
  <c r="AL450" i="39" s="1"/>
  <c r="AM450" i="39" s="1"/>
  <c r="AI450" i="39"/>
  <c r="AC450" i="39"/>
  <c r="AN449" i="39"/>
  <c r="AO449" i="39" s="1"/>
  <c r="AP449" i="39" s="1"/>
  <c r="AK449" i="39"/>
  <c r="AL449" i="39" s="1"/>
  <c r="AM449" i="39" s="1"/>
  <c r="AI449" i="39"/>
  <c r="AC449" i="39"/>
  <c r="AN448" i="39"/>
  <c r="AO448" i="39" s="1"/>
  <c r="AK448" i="39"/>
  <c r="AL448" i="39" s="1"/>
  <c r="AM448" i="39" s="1"/>
  <c r="AI448" i="39"/>
  <c r="AC448" i="39"/>
  <c r="AN447" i="39"/>
  <c r="AO447" i="39" s="1"/>
  <c r="AK447" i="39"/>
  <c r="AL447" i="39" s="1"/>
  <c r="AM447" i="39" s="1"/>
  <c r="AI447" i="39"/>
  <c r="AC447" i="39"/>
  <c r="AN446" i="39"/>
  <c r="AO446" i="39" s="1"/>
  <c r="AK446" i="39"/>
  <c r="AL446" i="39" s="1"/>
  <c r="AM446" i="39" s="1"/>
  <c r="AI446" i="39"/>
  <c r="AC446" i="39"/>
  <c r="AN445" i="39"/>
  <c r="AO445" i="39" s="1"/>
  <c r="AK445" i="39"/>
  <c r="AL445" i="39" s="1"/>
  <c r="AM445" i="39" s="1"/>
  <c r="AI445" i="39"/>
  <c r="AC445" i="39"/>
  <c r="AN444" i="39"/>
  <c r="AO444" i="39" s="1"/>
  <c r="AK444" i="39"/>
  <c r="AL444" i="39" s="1"/>
  <c r="AM444" i="39" s="1"/>
  <c r="AI444" i="39"/>
  <c r="AC444" i="39"/>
  <c r="AN443" i="39"/>
  <c r="AO443" i="39" s="1"/>
  <c r="AK443" i="39"/>
  <c r="AL443" i="39" s="1"/>
  <c r="AM443" i="39" s="1"/>
  <c r="AI443" i="39"/>
  <c r="AC443" i="39"/>
  <c r="AN442" i="39"/>
  <c r="AO442" i="39" s="1"/>
  <c r="AP442" i="39" s="1"/>
  <c r="AK442" i="39"/>
  <c r="AL442" i="39" s="1"/>
  <c r="AM442" i="39" s="1"/>
  <c r="AI442" i="39"/>
  <c r="AC442" i="39"/>
  <c r="AN441" i="39"/>
  <c r="AO441" i="39" s="1"/>
  <c r="AP441" i="39" s="1"/>
  <c r="AK441" i="39"/>
  <c r="AL441" i="39" s="1"/>
  <c r="AM441" i="39" s="1"/>
  <c r="AI441" i="39"/>
  <c r="AC441" i="39"/>
  <c r="AN440" i="39"/>
  <c r="AO440" i="39" s="1"/>
  <c r="AK440" i="39"/>
  <c r="AL440" i="39" s="1"/>
  <c r="AM440" i="39" s="1"/>
  <c r="AI440" i="39"/>
  <c r="AC440" i="39"/>
  <c r="AN439" i="39"/>
  <c r="AO439" i="39" s="1"/>
  <c r="AK439" i="39"/>
  <c r="AL439" i="39" s="1"/>
  <c r="AM439" i="39" s="1"/>
  <c r="AI439" i="39"/>
  <c r="AC439" i="39"/>
  <c r="AN438" i="39"/>
  <c r="AO438" i="39" s="1"/>
  <c r="AK438" i="39"/>
  <c r="AL438" i="39" s="1"/>
  <c r="AM438" i="39" s="1"/>
  <c r="AI438" i="39"/>
  <c r="AC438" i="39"/>
  <c r="AN437" i="39"/>
  <c r="AO437" i="39" s="1"/>
  <c r="AP437" i="39" s="1"/>
  <c r="AK437" i="39"/>
  <c r="AL437" i="39" s="1"/>
  <c r="AM437" i="39" s="1"/>
  <c r="AI437" i="39"/>
  <c r="AC437" i="39"/>
  <c r="AN436" i="39"/>
  <c r="AO436" i="39" s="1"/>
  <c r="AK436" i="39"/>
  <c r="AL436" i="39" s="1"/>
  <c r="AM436" i="39" s="1"/>
  <c r="AI436" i="39"/>
  <c r="AC436" i="39"/>
  <c r="AN435" i="39"/>
  <c r="AO435" i="39" s="1"/>
  <c r="AK435" i="39"/>
  <c r="AL435" i="39" s="1"/>
  <c r="AM435" i="39" s="1"/>
  <c r="AI435" i="39"/>
  <c r="AC435" i="39"/>
  <c r="AN434" i="39"/>
  <c r="AO434" i="39" s="1"/>
  <c r="AK434" i="39"/>
  <c r="AL434" i="39" s="1"/>
  <c r="AM434" i="39" s="1"/>
  <c r="AI434" i="39"/>
  <c r="AC434" i="39"/>
  <c r="AN433" i="39"/>
  <c r="AO433" i="39" s="1"/>
  <c r="AK433" i="39"/>
  <c r="AL433" i="39" s="1"/>
  <c r="AM433" i="39" s="1"/>
  <c r="AI433" i="39"/>
  <c r="AC433" i="39"/>
  <c r="AN432" i="39"/>
  <c r="AO432" i="39" s="1"/>
  <c r="AK432" i="39"/>
  <c r="AL432" i="39" s="1"/>
  <c r="AM432" i="39" s="1"/>
  <c r="AI432" i="39"/>
  <c r="AC432" i="39"/>
  <c r="AN431" i="39"/>
  <c r="AO431" i="39" s="1"/>
  <c r="AK431" i="39"/>
  <c r="AL431" i="39" s="1"/>
  <c r="AM431" i="39" s="1"/>
  <c r="AI431" i="39"/>
  <c r="AC431" i="39"/>
  <c r="AN430" i="39"/>
  <c r="AO430" i="39" s="1"/>
  <c r="AP430" i="39" s="1"/>
  <c r="AK430" i="39"/>
  <c r="AL430" i="39" s="1"/>
  <c r="AM430" i="39" s="1"/>
  <c r="AI430" i="39"/>
  <c r="AC430" i="39"/>
  <c r="AN429" i="39"/>
  <c r="AO429" i="39" s="1"/>
  <c r="AP429" i="39" s="1"/>
  <c r="AK429" i="39"/>
  <c r="AL429" i="39" s="1"/>
  <c r="AM429" i="39" s="1"/>
  <c r="AI429" i="39"/>
  <c r="AC429" i="39"/>
  <c r="AN428" i="39"/>
  <c r="AO428" i="39" s="1"/>
  <c r="AK428" i="39"/>
  <c r="AL428" i="39" s="1"/>
  <c r="AM428" i="39" s="1"/>
  <c r="AI428" i="39"/>
  <c r="AC428" i="39"/>
  <c r="AN427" i="39"/>
  <c r="AO427" i="39" s="1"/>
  <c r="AK427" i="39"/>
  <c r="AL427" i="39" s="1"/>
  <c r="AM427" i="39" s="1"/>
  <c r="AI427" i="39"/>
  <c r="AC427" i="39"/>
  <c r="AN426" i="39"/>
  <c r="AO426" i="39" s="1"/>
  <c r="AP426" i="39" s="1"/>
  <c r="AK426" i="39"/>
  <c r="AL426" i="39" s="1"/>
  <c r="AM426" i="39" s="1"/>
  <c r="AI426" i="39"/>
  <c r="AC426" i="39"/>
  <c r="AN425" i="39"/>
  <c r="AO425" i="39" s="1"/>
  <c r="AP425" i="39" s="1"/>
  <c r="AK425" i="39"/>
  <c r="AL425" i="39" s="1"/>
  <c r="AM425" i="39" s="1"/>
  <c r="AI425" i="39"/>
  <c r="AC425" i="39"/>
  <c r="AN424" i="39"/>
  <c r="AO424" i="39" s="1"/>
  <c r="AK424" i="39"/>
  <c r="AL424" i="39" s="1"/>
  <c r="AM424" i="39" s="1"/>
  <c r="AI424" i="39"/>
  <c r="AC424" i="39"/>
  <c r="AN423" i="39"/>
  <c r="AO423" i="39" s="1"/>
  <c r="AK423" i="39"/>
  <c r="AL423" i="39" s="1"/>
  <c r="AM423" i="39" s="1"/>
  <c r="AI423" i="39"/>
  <c r="AC423" i="39"/>
  <c r="AN422" i="39"/>
  <c r="AO422" i="39" s="1"/>
  <c r="AK422" i="39"/>
  <c r="AL422" i="39" s="1"/>
  <c r="AM422" i="39" s="1"/>
  <c r="AI422" i="39"/>
  <c r="AC422" i="39"/>
  <c r="AN421" i="39"/>
  <c r="AO421" i="39" s="1"/>
  <c r="AP421" i="39" s="1"/>
  <c r="AK421" i="39"/>
  <c r="AL421" i="39" s="1"/>
  <c r="AM421" i="39" s="1"/>
  <c r="AI421" i="39"/>
  <c r="AC421" i="39"/>
  <c r="AN420" i="39"/>
  <c r="AO420" i="39" s="1"/>
  <c r="AP420" i="39" s="1"/>
  <c r="AK420" i="39"/>
  <c r="AL420" i="39" s="1"/>
  <c r="AM420" i="39" s="1"/>
  <c r="AI420" i="39"/>
  <c r="AC420" i="39"/>
  <c r="AN419" i="39"/>
  <c r="AO419" i="39" s="1"/>
  <c r="AK419" i="39"/>
  <c r="AL419" i="39" s="1"/>
  <c r="AM419" i="39" s="1"/>
  <c r="AI419" i="39"/>
  <c r="AC419" i="39"/>
  <c r="AN418" i="39"/>
  <c r="AO418" i="39" s="1"/>
  <c r="AK418" i="39"/>
  <c r="AL418" i="39" s="1"/>
  <c r="AM418" i="39" s="1"/>
  <c r="AI418" i="39"/>
  <c r="AC418" i="39"/>
  <c r="AN417" i="39"/>
  <c r="AO417" i="39" s="1"/>
  <c r="AK417" i="39"/>
  <c r="AL417" i="39" s="1"/>
  <c r="AM417" i="39" s="1"/>
  <c r="AI417" i="39"/>
  <c r="AC417" i="39"/>
  <c r="AN416" i="39"/>
  <c r="AO416" i="39" s="1"/>
  <c r="AK416" i="39"/>
  <c r="AL416" i="39" s="1"/>
  <c r="AM416" i="39" s="1"/>
  <c r="AI416" i="39"/>
  <c r="AC416" i="39"/>
  <c r="AN415" i="39"/>
  <c r="AO415" i="39" s="1"/>
  <c r="AK415" i="39"/>
  <c r="AL415" i="39" s="1"/>
  <c r="AM415" i="39" s="1"/>
  <c r="AI415" i="39"/>
  <c r="AC415" i="39"/>
  <c r="AN414" i="39"/>
  <c r="AO414" i="39" s="1"/>
  <c r="AK414" i="39"/>
  <c r="AL414" i="39" s="1"/>
  <c r="AM414" i="39" s="1"/>
  <c r="AI414" i="39"/>
  <c r="AC414" i="39"/>
  <c r="AN413" i="39"/>
  <c r="AO413" i="39" s="1"/>
  <c r="AP413" i="39" s="1"/>
  <c r="AK413" i="39"/>
  <c r="AL413" i="39" s="1"/>
  <c r="AM413" i="39" s="1"/>
  <c r="AI413" i="39"/>
  <c r="AC413" i="39"/>
  <c r="AN412" i="39"/>
  <c r="AO412" i="39" s="1"/>
  <c r="AP412" i="39" s="1"/>
  <c r="AK412" i="39"/>
  <c r="AL412" i="39" s="1"/>
  <c r="AM412" i="39" s="1"/>
  <c r="AI412" i="39"/>
  <c r="AC412" i="39"/>
  <c r="AN411" i="39"/>
  <c r="AO411" i="39" s="1"/>
  <c r="AP411" i="39" s="1"/>
  <c r="AK411" i="39"/>
  <c r="AL411" i="39" s="1"/>
  <c r="AM411" i="39" s="1"/>
  <c r="AI411" i="39"/>
  <c r="AC411" i="39"/>
  <c r="AN410" i="39"/>
  <c r="AO410" i="39" s="1"/>
  <c r="AL410" i="39"/>
  <c r="AM410" i="39" s="1"/>
  <c r="AK410" i="39"/>
  <c r="AI410" i="39"/>
  <c r="AC410" i="39"/>
  <c r="AN409" i="39"/>
  <c r="AO409" i="39" s="1"/>
  <c r="AP409" i="39" s="1"/>
  <c r="AK409" i="39"/>
  <c r="AL409" i="39" s="1"/>
  <c r="AM409" i="39" s="1"/>
  <c r="AI409" i="39"/>
  <c r="AC409" i="39"/>
  <c r="AN408" i="39"/>
  <c r="AO408" i="39" s="1"/>
  <c r="AP408" i="39" s="1"/>
  <c r="AK408" i="39"/>
  <c r="AL408" i="39" s="1"/>
  <c r="AM408" i="39" s="1"/>
  <c r="AI408" i="39"/>
  <c r="AC408" i="39"/>
  <c r="AN407" i="39"/>
  <c r="AO407" i="39" s="1"/>
  <c r="AK407" i="39"/>
  <c r="AL407" i="39" s="1"/>
  <c r="AM407" i="39" s="1"/>
  <c r="AI407" i="39"/>
  <c r="AC407" i="39"/>
  <c r="AN406" i="39"/>
  <c r="AO406" i="39" s="1"/>
  <c r="AK406" i="39"/>
  <c r="AL406" i="39" s="1"/>
  <c r="AM406" i="39" s="1"/>
  <c r="AI406" i="39"/>
  <c r="AC406" i="39"/>
  <c r="AN405" i="39"/>
  <c r="AO405" i="39" s="1"/>
  <c r="AK405" i="39"/>
  <c r="AL405" i="39" s="1"/>
  <c r="AM405" i="39" s="1"/>
  <c r="AI405" i="39"/>
  <c r="AC405" i="39"/>
  <c r="AN404" i="39"/>
  <c r="AO404" i="39" s="1"/>
  <c r="AK404" i="39"/>
  <c r="AL404" i="39" s="1"/>
  <c r="AM404" i="39" s="1"/>
  <c r="AI404" i="39"/>
  <c r="AC404" i="39"/>
  <c r="AN403" i="39"/>
  <c r="AO403" i="39" s="1"/>
  <c r="AP403" i="39" s="1"/>
  <c r="AK403" i="39"/>
  <c r="AL403" i="39" s="1"/>
  <c r="AM403" i="39" s="1"/>
  <c r="AI403" i="39"/>
  <c r="AC403" i="39"/>
  <c r="AN402" i="39"/>
  <c r="AO402" i="39" s="1"/>
  <c r="AK402" i="39"/>
  <c r="AL402" i="39" s="1"/>
  <c r="AM402" i="39" s="1"/>
  <c r="AI402" i="39"/>
  <c r="AC402" i="39"/>
  <c r="AN401" i="39"/>
  <c r="AO401" i="39" s="1"/>
  <c r="AP401" i="39" s="1"/>
  <c r="AK401" i="39"/>
  <c r="AL401" i="39" s="1"/>
  <c r="AM401" i="39" s="1"/>
  <c r="AI401" i="39"/>
  <c r="AC401" i="39"/>
  <c r="AN400" i="39"/>
  <c r="AO400" i="39" s="1"/>
  <c r="AP400" i="39" s="1"/>
  <c r="AK400" i="39"/>
  <c r="AL400" i="39" s="1"/>
  <c r="AM400" i="39" s="1"/>
  <c r="AI400" i="39"/>
  <c r="AC400" i="39"/>
  <c r="AN399" i="39"/>
  <c r="AO399" i="39" s="1"/>
  <c r="AP399" i="39" s="1"/>
  <c r="AK399" i="39"/>
  <c r="AL399" i="39" s="1"/>
  <c r="AM399" i="39" s="1"/>
  <c r="AI399" i="39"/>
  <c r="AC399" i="39"/>
  <c r="AN398" i="39"/>
  <c r="AO398" i="39" s="1"/>
  <c r="AK398" i="39"/>
  <c r="AL398" i="39" s="1"/>
  <c r="AM398" i="39" s="1"/>
  <c r="AI398" i="39"/>
  <c r="AC398" i="39"/>
  <c r="AN397" i="39"/>
  <c r="AO397" i="39" s="1"/>
  <c r="AP397" i="39" s="1"/>
  <c r="AK397" i="39"/>
  <c r="AL397" i="39" s="1"/>
  <c r="AM397" i="39" s="1"/>
  <c r="AI397" i="39"/>
  <c r="AC397" i="39"/>
  <c r="AN396" i="39"/>
  <c r="AO396" i="39" s="1"/>
  <c r="AP396" i="39" s="1"/>
  <c r="AK396" i="39"/>
  <c r="AL396" i="39" s="1"/>
  <c r="AM396" i="39" s="1"/>
  <c r="AI396" i="39"/>
  <c r="AC396" i="39"/>
  <c r="AN395" i="39"/>
  <c r="AO395" i="39" s="1"/>
  <c r="AK395" i="39"/>
  <c r="AL395" i="39" s="1"/>
  <c r="AM395" i="39" s="1"/>
  <c r="AI395" i="39"/>
  <c r="AC395" i="39"/>
  <c r="AN394" i="39"/>
  <c r="AO394" i="39" s="1"/>
  <c r="AK394" i="39"/>
  <c r="AL394" i="39" s="1"/>
  <c r="AM394" i="39" s="1"/>
  <c r="AI394" i="39"/>
  <c r="AC394" i="39"/>
  <c r="AN393" i="39"/>
  <c r="AO393" i="39" s="1"/>
  <c r="AK393" i="39"/>
  <c r="AL393" i="39" s="1"/>
  <c r="AM393" i="39" s="1"/>
  <c r="AI393" i="39"/>
  <c r="AC393" i="39"/>
  <c r="AN392" i="39"/>
  <c r="AO392" i="39" s="1"/>
  <c r="AL392" i="39"/>
  <c r="AM392" i="39" s="1"/>
  <c r="AK392" i="39"/>
  <c r="AI392" i="39"/>
  <c r="AC392" i="39"/>
  <c r="AN391" i="39"/>
  <c r="AO391" i="39" s="1"/>
  <c r="AP391" i="39" s="1"/>
  <c r="AK391" i="39"/>
  <c r="AL391" i="39" s="1"/>
  <c r="AM391" i="39" s="1"/>
  <c r="AI391" i="39"/>
  <c r="AC391" i="39"/>
  <c r="AN390" i="39"/>
  <c r="AO390" i="39" s="1"/>
  <c r="AK390" i="39"/>
  <c r="AL390" i="39" s="1"/>
  <c r="AM390" i="39" s="1"/>
  <c r="AI390" i="39"/>
  <c r="AC390" i="39"/>
  <c r="AN389" i="39"/>
  <c r="AO389" i="39" s="1"/>
  <c r="AK389" i="39"/>
  <c r="AL389" i="39" s="1"/>
  <c r="AM389" i="39" s="1"/>
  <c r="AC389" i="39"/>
  <c r="AN388" i="39"/>
  <c r="AO388" i="39" s="1"/>
  <c r="AK388" i="39"/>
  <c r="AL388" i="39" s="1"/>
  <c r="AM388" i="39" s="1"/>
  <c r="AC388" i="39"/>
  <c r="AN387" i="39"/>
  <c r="AO387" i="39" s="1"/>
  <c r="AK387" i="39"/>
  <c r="AL387" i="39" s="1"/>
  <c r="AM387" i="39" s="1"/>
  <c r="AC387" i="39"/>
  <c r="AN386" i="39"/>
  <c r="AO386" i="39" s="1"/>
  <c r="AK386" i="39"/>
  <c r="AL386" i="39" s="1"/>
  <c r="AM386" i="39" s="1"/>
  <c r="AC386" i="39"/>
  <c r="AN385" i="39"/>
  <c r="AO385" i="39" s="1"/>
  <c r="AK385" i="39"/>
  <c r="AL385" i="39" s="1"/>
  <c r="AM385" i="39" s="1"/>
  <c r="AC385" i="39"/>
  <c r="AN384" i="39"/>
  <c r="AO384" i="39" s="1"/>
  <c r="AK384" i="39"/>
  <c r="AL384" i="39" s="1"/>
  <c r="AM384" i="39" s="1"/>
  <c r="AE384" i="39"/>
  <c r="AC384" i="39"/>
  <c r="AN383" i="39"/>
  <c r="AO383" i="39" s="1"/>
  <c r="AK383" i="39"/>
  <c r="AL383" i="39" s="1"/>
  <c r="AM383" i="39" s="1"/>
  <c r="AC383" i="39"/>
  <c r="AN382" i="39"/>
  <c r="AO382" i="39" s="1"/>
  <c r="AK382" i="39"/>
  <c r="AL382" i="39" s="1"/>
  <c r="AM382" i="39" s="1"/>
  <c r="AC382" i="39"/>
  <c r="AN381" i="39"/>
  <c r="AO381" i="39" s="1"/>
  <c r="AB381" i="39"/>
  <c r="AK381" i="39" s="1"/>
  <c r="AL381" i="39" s="1"/>
  <c r="AM381" i="39" s="1"/>
  <c r="AN380" i="39"/>
  <c r="AO380" i="39" s="1"/>
  <c r="AP380" i="39" s="1"/>
  <c r="AK380" i="39"/>
  <c r="AL380" i="39" s="1"/>
  <c r="AM380" i="39" s="1"/>
  <c r="AC380" i="39"/>
  <c r="AN379" i="39"/>
  <c r="AO379" i="39" s="1"/>
  <c r="AP379" i="39" s="1"/>
  <c r="AK379" i="39"/>
  <c r="AL379" i="39" s="1"/>
  <c r="AM379" i="39" s="1"/>
  <c r="AC379" i="39"/>
  <c r="AN378" i="39"/>
  <c r="AO378" i="39" s="1"/>
  <c r="AP378" i="39" s="1"/>
  <c r="AB378" i="39"/>
  <c r="AC378" i="39" s="1"/>
  <c r="AN377" i="39"/>
  <c r="AO377" i="39" s="1"/>
  <c r="AK377" i="39"/>
  <c r="AL377" i="39" s="1"/>
  <c r="AM377" i="39" s="1"/>
  <c r="AC377" i="39"/>
  <c r="AN376" i="39"/>
  <c r="AO376" i="39" s="1"/>
  <c r="AK376" i="39"/>
  <c r="AL376" i="39" s="1"/>
  <c r="AM376" i="39" s="1"/>
  <c r="AC376" i="39"/>
  <c r="AN375" i="39"/>
  <c r="AO375" i="39" s="1"/>
  <c r="AK375" i="39"/>
  <c r="AL375" i="39" s="1"/>
  <c r="AM375" i="39" s="1"/>
  <c r="AC375" i="39"/>
  <c r="AN374" i="39"/>
  <c r="AO374" i="39" s="1"/>
  <c r="AK374" i="39"/>
  <c r="AL374" i="39" s="1"/>
  <c r="AM374" i="39" s="1"/>
  <c r="AC374" i="39"/>
  <c r="AN373" i="39"/>
  <c r="AO373" i="39" s="1"/>
  <c r="AP373" i="39" s="1"/>
  <c r="AK373" i="39"/>
  <c r="AL373" i="39" s="1"/>
  <c r="AM373" i="39" s="1"/>
  <c r="AC373" i="39"/>
  <c r="AN372" i="39"/>
  <c r="AO372" i="39" s="1"/>
  <c r="AP372" i="39" s="1"/>
  <c r="AK372" i="39"/>
  <c r="AL372" i="39" s="1"/>
  <c r="AM372" i="39" s="1"/>
  <c r="AC372" i="39"/>
  <c r="AN371" i="39"/>
  <c r="AO371" i="39" s="1"/>
  <c r="AK371" i="39"/>
  <c r="AL371" i="39" s="1"/>
  <c r="AM371" i="39" s="1"/>
  <c r="AC371" i="39"/>
  <c r="AN370" i="39"/>
  <c r="AO370" i="39" s="1"/>
  <c r="AP370" i="39" s="1"/>
  <c r="AK370" i="39"/>
  <c r="AL370" i="39" s="1"/>
  <c r="AM370" i="39" s="1"/>
  <c r="AC370" i="39"/>
  <c r="AN369" i="39"/>
  <c r="AO369" i="39" s="1"/>
  <c r="AP369" i="39" s="1"/>
  <c r="AK369" i="39"/>
  <c r="AL369" i="39" s="1"/>
  <c r="AM369" i="39" s="1"/>
  <c r="AC369" i="39"/>
  <c r="AN368" i="39"/>
  <c r="AO368" i="39" s="1"/>
  <c r="AK368" i="39"/>
  <c r="AL368" i="39" s="1"/>
  <c r="AM368" i="39" s="1"/>
  <c r="AC368" i="39"/>
  <c r="AN367" i="39"/>
  <c r="AO367" i="39" s="1"/>
  <c r="AK367" i="39"/>
  <c r="AL367" i="39" s="1"/>
  <c r="AM367" i="39" s="1"/>
  <c r="AC367" i="39"/>
  <c r="AN366" i="39"/>
  <c r="AO366" i="39" s="1"/>
  <c r="AK366" i="39"/>
  <c r="AL366" i="39" s="1"/>
  <c r="AM366" i="39" s="1"/>
  <c r="AC366" i="39"/>
  <c r="AN365" i="39"/>
  <c r="AO365" i="39" s="1"/>
  <c r="AK365" i="39"/>
  <c r="AL365" i="39" s="1"/>
  <c r="AM365" i="39" s="1"/>
  <c r="AC365" i="39"/>
  <c r="AN364" i="39"/>
  <c r="AO364" i="39" s="1"/>
  <c r="AP364" i="39" s="1"/>
  <c r="AK364" i="39"/>
  <c r="AL364" i="39" s="1"/>
  <c r="AM364" i="39" s="1"/>
  <c r="AC364" i="39"/>
  <c r="AN363" i="39"/>
  <c r="AO363" i="39" s="1"/>
  <c r="AP363" i="39" s="1"/>
  <c r="AK363" i="39"/>
  <c r="AL363" i="39" s="1"/>
  <c r="AM363" i="39" s="1"/>
  <c r="AC363" i="39"/>
  <c r="AN362" i="39"/>
  <c r="AO362" i="39" s="1"/>
  <c r="AK362" i="39"/>
  <c r="AL362" i="39" s="1"/>
  <c r="AM362" i="39" s="1"/>
  <c r="AC362" i="39"/>
  <c r="AN361" i="39"/>
  <c r="AO361" i="39" s="1"/>
  <c r="AK361" i="39"/>
  <c r="AL361" i="39" s="1"/>
  <c r="AM361" i="39" s="1"/>
  <c r="AC361" i="39"/>
  <c r="AN360" i="39"/>
  <c r="AO360" i="39" s="1"/>
  <c r="AK360" i="39"/>
  <c r="AL360" i="39" s="1"/>
  <c r="AM360" i="39" s="1"/>
  <c r="AC360" i="39"/>
  <c r="AN359" i="39"/>
  <c r="AO359" i="39" s="1"/>
  <c r="AK359" i="39"/>
  <c r="AL359" i="39" s="1"/>
  <c r="AM359" i="39" s="1"/>
  <c r="AC359" i="39"/>
  <c r="AN358" i="39"/>
  <c r="AO358" i="39" s="1"/>
  <c r="AP358" i="39" s="1"/>
  <c r="AQ358" i="39" s="1"/>
  <c r="AK358" i="39"/>
  <c r="AL358" i="39" s="1"/>
  <c r="AM358" i="39" s="1"/>
  <c r="AC358" i="39"/>
  <c r="AN357" i="39"/>
  <c r="AO357" i="39" s="1"/>
  <c r="AP357" i="39" s="1"/>
  <c r="AK357" i="39"/>
  <c r="AL357" i="39" s="1"/>
  <c r="AM357" i="39" s="1"/>
  <c r="AC357" i="39"/>
  <c r="AN356" i="39"/>
  <c r="AO356" i="39" s="1"/>
  <c r="AK356" i="39"/>
  <c r="AL356" i="39" s="1"/>
  <c r="AM356" i="39" s="1"/>
  <c r="AC356" i="39"/>
  <c r="AN355" i="39"/>
  <c r="AO355" i="39" s="1"/>
  <c r="AK355" i="39"/>
  <c r="AL355" i="39" s="1"/>
  <c r="AM355" i="39" s="1"/>
  <c r="AC355" i="39"/>
  <c r="AN354" i="39"/>
  <c r="AO354" i="39" s="1"/>
  <c r="AK354" i="39"/>
  <c r="AL354" i="39" s="1"/>
  <c r="AM354" i="39" s="1"/>
  <c r="AC354" i="39"/>
  <c r="AN353" i="39"/>
  <c r="AO353" i="39" s="1"/>
  <c r="AK353" i="39"/>
  <c r="AL353" i="39" s="1"/>
  <c r="AM353" i="39" s="1"/>
  <c r="AC353" i="39"/>
  <c r="AN352" i="39"/>
  <c r="AO352" i="39" s="1"/>
  <c r="AP352" i="39" s="1"/>
  <c r="AQ352" i="39" s="1"/>
  <c r="AK352" i="39"/>
  <c r="AL352" i="39" s="1"/>
  <c r="AM352" i="39" s="1"/>
  <c r="AC352" i="39"/>
  <c r="AN351" i="39"/>
  <c r="AO351" i="39" s="1"/>
  <c r="AP351" i="39" s="1"/>
  <c r="AK351" i="39"/>
  <c r="AL351" i="39" s="1"/>
  <c r="AM351" i="39" s="1"/>
  <c r="AC351" i="39"/>
  <c r="AN350" i="39"/>
  <c r="AO350" i="39" s="1"/>
  <c r="AC350" i="39"/>
  <c r="AB350" i="39"/>
  <c r="AK350" i="39" s="1"/>
  <c r="AL350" i="39" s="1"/>
  <c r="AM350" i="39" s="1"/>
  <c r="AN349" i="39"/>
  <c r="AO349" i="39" s="1"/>
  <c r="AK349" i="39"/>
  <c r="AL349" i="39" s="1"/>
  <c r="AM349" i="39" s="1"/>
  <c r="AC349" i="39"/>
  <c r="AN348" i="39"/>
  <c r="AO348" i="39" s="1"/>
  <c r="AK348" i="39"/>
  <c r="AL348" i="39" s="1"/>
  <c r="AM348" i="39" s="1"/>
  <c r="AC348" i="39"/>
  <c r="AN347" i="39"/>
  <c r="AO347" i="39" s="1"/>
  <c r="AK347" i="39"/>
  <c r="AL347" i="39" s="1"/>
  <c r="AM347" i="39" s="1"/>
  <c r="AC347" i="39"/>
  <c r="AN346" i="39"/>
  <c r="AO346" i="39" s="1"/>
  <c r="AK346" i="39"/>
  <c r="AL346" i="39" s="1"/>
  <c r="AM346" i="39" s="1"/>
  <c r="AC346" i="39"/>
  <c r="AN345" i="39"/>
  <c r="AO345" i="39" s="1"/>
  <c r="AK345" i="39"/>
  <c r="AL345" i="39" s="1"/>
  <c r="AM345" i="39" s="1"/>
  <c r="AC345" i="39"/>
  <c r="AN344" i="39"/>
  <c r="AO344" i="39" s="1"/>
  <c r="AK344" i="39"/>
  <c r="AL344" i="39" s="1"/>
  <c r="AM344" i="39" s="1"/>
  <c r="AC344" i="39"/>
  <c r="AN343" i="39"/>
  <c r="AO343" i="39" s="1"/>
  <c r="AP343" i="39" s="1"/>
  <c r="AQ343" i="39" s="1"/>
  <c r="AK343" i="39"/>
  <c r="AL343" i="39" s="1"/>
  <c r="AM343" i="39" s="1"/>
  <c r="AC343" i="39"/>
  <c r="AN342" i="39"/>
  <c r="AO342" i="39" s="1"/>
  <c r="AK342" i="39"/>
  <c r="AL342" i="39" s="1"/>
  <c r="AM342" i="39" s="1"/>
  <c r="AC342" i="39"/>
  <c r="AN341" i="39"/>
  <c r="AO341" i="39" s="1"/>
  <c r="AK341" i="39"/>
  <c r="AL341" i="39" s="1"/>
  <c r="AM341" i="39" s="1"/>
  <c r="AC341" i="39"/>
  <c r="AN340" i="39"/>
  <c r="AO340" i="39" s="1"/>
  <c r="AP340" i="39" s="1"/>
  <c r="AQ340" i="39" s="1"/>
  <c r="AK340" i="39"/>
  <c r="AL340" i="39" s="1"/>
  <c r="AM340" i="39" s="1"/>
  <c r="AC340" i="39"/>
  <c r="AN339" i="39"/>
  <c r="AO339" i="39" s="1"/>
  <c r="AK339" i="39"/>
  <c r="AL339" i="39" s="1"/>
  <c r="AM339" i="39" s="1"/>
  <c r="AC339" i="39"/>
  <c r="AN338" i="39"/>
  <c r="AO338" i="39" s="1"/>
  <c r="AK338" i="39"/>
  <c r="AL338" i="39" s="1"/>
  <c r="AM338" i="39" s="1"/>
  <c r="AC338" i="39"/>
  <c r="AN337" i="39"/>
  <c r="AO337" i="39" s="1"/>
  <c r="AP337" i="39" s="1"/>
  <c r="AK337" i="39"/>
  <c r="AL337" i="39" s="1"/>
  <c r="AM337" i="39" s="1"/>
  <c r="AC337" i="39"/>
  <c r="AN336" i="39"/>
  <c r="AO336" i="39" s="1"/>
  <c r="AK336" i="39"/>
  <c r="AL336" i="39" s="1"/>
  <c r="AM336" i="39" s="1"/>
  <c r="AC336" i="39"/>
  <c r="AN335" i="39"/>
  <c r="AO335" i="39" s="1"/>
  <c r="AK335" i="39"/>
  <c r="AL335" i="39" s="1"/>
  <c r="AM335" i="39" s="1"/>
  <c r="AC335" i="39"/>
  <c r="AN334" i="39"/>
  <c r="AO334" i="39" s="1"/>
  <c r="AP334" i="39" s="1"/>
  <c r="AQ334" i="39" s="1"/>
  <c r="AK334" i="39"/>
  <c r="AL334" i="39" s="1"/>
  <c r="AM334" i="39" s="1"/>
  <c r="AC334" i="39"/>
  <c r="AN333" i="39"/>
  <c r="AE333" i="39"/>
  <c r="AB333" i="39"/>
  <c r="AK333" i="39" s="1"/>
  <c r="AL333" i="39" s="1"/>
  <c r="AM333" i="39" s="1"/>
  <c r="AN332" i="39"/>
  <c r="AO332" i="39" s="1"/>
  <c r="AK332" i="39"/>
  <c r="AL332" i="39" s="1"/>
  <c r="AM332" i="39" s="1"/>
  <c r="AC332" i="39"/>
  <c r="AN331" i="39"/>
  <c r="AO331" i="39" s="1"/>
  <c r="AK331" i="39"/>
  <c r="AL331" i="39" s="1"/>
  <c r="AM331" i="39" s="1"/>
  <c r="AC331" i="39"/>
  <c r="AN330" i="39"/>
  <c r="AO330" i="39" s="1"/>
  <c r="AK330" i="39"/>
  <c r="AL330" i="39" s="1"/>
  <c r="AM330" i="39" s="1"/>
  <c r="AE330" i="39"/>
  <c r="AC330" i="39"/>
  <c r="AN329" i="39"/>
  <c r="AO329" i="39" s="1"/>
  <c r="AK329" i="39"/>
  <c r="AL329" i="39" s="1"/>
  <c r="AM329" i="39" s="1"/>
  <c r="AC329" i="39"/>
  <c r="AN328" i="39"/>
  <c r="AO328" i="39" s="1"/>
  <c r="AK328" i="39"/>
  <c r="AL328" i="39" s="1"/>
  <c r="AM328" i="39" s="1"/>
  <c r="AC328" i="39"/>
  <c r="AN327" i="39"/>
  <c r="AO327" i="39" s="1"/>
  <c r="AK327" i="39"/>
  <c r="AL327" i="39" s="1"/>
  <c r="AM327" i="39" s="1"/>
  <c r="AC327" i="39"/>
  <c r="AN326" i="39"/>
  <c r="AO326" i="39" s="1"/>
  <c r="AK326" i="39"/>
  <c r="AL326" i="39" s="1"/>
  <c r="AM326" i="39" s="1"/>
  <c r="AC326" i="39"/>
  <c r="AN325" i="39"/>
  <c r="AO325" i="39" s="1"/>
  <c r="AK325" i="39"/>
  <c r="AL325" i="39" s="1"/>
  <c r="AM325" i="39" s="1"/>
  <c r="AC325" i="39"/>
  <c r="AN324" i="39"/>
  <c r="AO324" i="39" s="1"/>
  <c r="AK324" i="39"/>
  <c r="AL324" i="39" s="1"/>
  <c r="AM324" i="39" s="1"/>
  <c r="AC324" i="39"/>
  <c r="AN323" i="39"/>
  <c r="AO323" i="39" s="1"/>
  <c r="AK323" i="39"/>
  <c r="AL323" i="39" s="1"/>
  <c r="AM323" i="39" s="1"/>
  <c r="AC323" i="39"/>
  <c r="AN322" i="39"/>
  <c r="AO322" i="39" s="1"/>
  <c r="AK322" i="39"/>
  <c r="AL322" i="39" s="1"/>
  <c r="AM322" i="39" s="1"/>
  <c r="AC322" i="39"/>
  <c r="AN321" i="39"/>
  <c r="AO321" i="39" s="1"/>
  <c r="AK321" i="39"/>
  <c r="AL321" i="39" s="1"/>
  <c r="AM321" i="39" s="1"/>
  <c r="AC321" i="39"/>
  <c r="AN320" i="39"/>
  <c r="AO320" i="39" s="1"/>
  <c r="AK320" i="39"/>
  <c r="AL320" i="39" s="1"/>
  <c r="AM320" i="39" s="1"/>
  <c r="AC320" i="39"/>
  <c r="AN319" i="39"/>
  <c r="AO319" i="39" s="1"/>
  <c r="AK319" i="39"/>
  <c r="AL319" i="39" s="1"/>
  <c r="AM319" i="39" s="1"/>
  <c r="AC319" i="39"/>
  <c r="AN318" i="39"/>
  <c r="AO318" i="39" s="1"/>
  <c r="AP318" i="39" s="1"/>
  <c r="AK318" i="39"/>
  <c r="AL318" i="39" s="1"/>
  <c r="AM318" i="39" s="1"/>
  <c r="AC318" i="39"/>
  <c r="AN317" i="39"/>
  <c r="AO317" i="39" s="1"/>
  <c r="AK317" i="39"/>
  <c r="AL317" i="39" s="1"/>
  <c r="AM317" i="39" s="1"/>
  <c r="AC317" i="39"/>
  <c r="AN316" i="39"/>
  <c r="AO316" i="39" s="1"/>
  <c r="AK316" i="39"/>
  <c r="AL316" i="39" s="1"/>
  <c r="AM316" i="39" s="1"/>
  <c r="AC316" i="39"/>
  <c r="AN315" i="39"/>
  <c r="AO315" i="39" s="1"/>
  <c r="AK315" i="39"/>
  <c r="AL315" i="39" s="1"/>
  <c r="AM315" i="39" s="1"/>
  <c r="AC315" i="39"/>
  <c r="AN314" i="39"/>
  <c r="AO314" i="39" s="1"/>
  <c r="AP314" i="39" s="1"/>
  <c r="AK314" i="39"/>
  <c r="AL314" i="39" s="1"/>
  <c r="AM314" i="39" s="1"/>
  <c r="AC314" i="39"/>
  <c r="AN313" i="39"/>
  <c r="AO313" i="39" s="1"/>
  <c r="AK313" i="39"/>
  <c r="AL313" i="39" s="1"/>
  <c r="AM313" i="39" s="1"/>
  <c r="AC313" i="39"/>
  <c r="AN312" i="39"/>
  <c r="AO312" i="39" s="1"/>
  <c r="AK312" i="39"/>
  <c r="AL312" i="39" s="1"/>
  <c r="AM312" i="39" s="1"/>
  <c r="AC312" i="39"/>
  <c r="AN311" i="39"/>
  <c r="AO311" i="39" s="1"/>
  <c r="AK311" i="39"/>
  <c r="AL311" i="39" s="1"/>
  <c r="AM311" i="39" s="1"/>
  <c r="AC311" i="39"/>
  <c r="AN310" i="39"/>
  <c r="AO310" i="39" s="1"/>
  <c r="AK310" i="39"/>
  <c r="AL310" i="39" s="1"/>
  <c r="AM310" i="39" s="1"/>
  <c r="AC310" i="39"/>
  <c r="AN309" i="39"/>
  <c r="AO309" i="39" s="1"/>
  <c r="AK309" i="39"/>
  <c r="AL309" i="39" s="1"/>
  <c r="AM309" i="39" s="1"/>
  <c r="AC309" i="39"/>
  <c r="AN308" i="39"/>
  <c r="AO308" i="39" s="1"/>
  <c r="AK308" i="39"/>
  <c r="AL308" i="39" s="1"/>
  <c r="AM308" i="39" s="1"/>
  <c r="AC308" i="39"/>
  <c r="AN307" i="39"/>
  <c r="AO307" i="39" s="1"/>
  <c r="AK307" i="39"/>
  <c r="AL307" i="39" s="1"/>
  <c r="AM307" i="39" s="1"/>
  <c r="AC307" i="39"/>
  <c r="AN306" i="39"/>
  <c r="AO306" i="39" s="1"/>
  <c r="AP306" i="39" s="1"/>
  <c r="AK306" i="39"/>
  <c r="AL306" i="39" s="1"/>
  <c r="AM306" i="39" s="1"/>
  <c r="AC306" i="39"/>
  <c r="AN305" i="39"/>
  <c r="AO305" i="39" s="1"/>
  <c r="AK305" i="39"/>
  <c r="AL305" i="39" s="1"/>
  <c r="AM305" i="39" s="1"/>
  <c r="AC305" i="39"/>
  <c r="AN304" i="39"/>
  <c r="AO304" i="39" s="1"/>
  <c r="AK304" i="39"/>
  <c r="AL304" i="39" s="1"/>
  <c r="AM304" i="39" s="1"/>
  <c r="AC304" i="39"/>
  <c r="AN303" i="39"/>
  <c r="AO303" i="39" s="1"/>
  <c r="AK303" i="39"/>
  <c r="AL303" i="39" s="1"/>
  <c r="AM303" i="39" s="1"/>
  <c r="AC303" i="39"/>
  <c r="AN302" i="39"/>
  <c r="AO302" i="39" s="1"/>
  <c r="AK302" i="39"/>
  <c r="AL302" i="39" s="1"/>
  <c r="AM302" i="39" s="1"/>
  <c r="AC302" i="39"/>
  <c r="AN301" i="39"/>
  <c r="AO301" i="39" s="1"/>
  <c r="AK301" i="39"/>
  <c r="AL301" i="39" s="1"/>
  <c r="AM301" i="39" s="1"/>
  <c r="AC301" i="39"/>
  <c r="AN300" i="39"/>
  <c r="AO300" i="39" s="1"/>
  <c r="AK300" i="39"/>
  <c r="AL300" i="39" s="1"/>
  <c r="AM300" i="39" s="1"/>
  <c r="AC300" i="39"/>
  <c r="AN299" i="39"/>
  <c r="AO299" i="39" s="1"/>
  <c r="AP299" i="39" s="1"/>
  <c r="AK299" i="39"/>
  <c r="AL299" i="39" s="1"/>
  <c r="AM299" i="39" s="1"/>
  <c r="AC299" i="39"/>
  <c r="AN298" i="39"/>
  <c r="AO298" i="39" s="1"/>
  <c r="AK298" i="39"/>
  <c r="AL298" i="39" s="1"/>
  <c r="AM298" i="39" s="1"/>
  <c r="AC298" i="39"/>
  <c r="AN297" i="39"/>
  <c r="AO297" i="39" s="1"/>
  <c r="AK297" i="39"/>
  <c r="AL297" i="39" s="1"/>
  <c r="AM297" i="39" s="1"/>
  <c r="AC297" i="39"/>
  <c r="AN296" i="39"/>
  <c r="AO296" i="39" s="1"/>
  <c r="AP296" i="39" s="1"/>
  <c r="AK296" i="39"/>
  <c r="AL296" i="39" s="1"/>
  <c r="AM296" i="39" s="1"/>
  <c r="AC296" i="39"/>
  <c r="AN295" i="39"/>
  <c r="AO295" i="39" s="1"/>
  <c r="AK295" i="39"/>
  <c r="AL295" i="39" s="1"/>
  <c r="AM295" i="39" s="1"/>
  <c r="AC295" i="39"/>
  <c r="AN294" i="39"/>
  <c r="AO294" i="39" s="1"/>
  <c r="AP294" i="39" s="1"/>
  <c r="AK294" i="39"/>
  <c r="AL294" i="39" s="1"/>
  <c r="AM294" i="39" s="1"/>
  <c r="AC294" i="39"/>
  <c r="AN293" i="39"/>
  <c r="AO293" i="39" s="1"/>
  <c r="AP293" i="39" s="1"/>
  <c r="AK293" i="39"/>
  <c r="AL293" i="39" s="1"/>
  <c r="AM293" i="39" s="1"/>
  <c r="AC293" i="39"/>
  <c r="AN292" i="39"/>
  <c r="AO292" i="39" s="1"/>
  <c r="AK292" i="39"/>
  <c r="AL292" i="39" s="1"/>
  <c r="AM292" i="39" s="1"/>
  <c r="AC292" i="39"/>
  <c r="AN291" i="39"/>
  <c r="AO291" i="39" s="1"/>
  <c r="AK291" i="39"/>
  <c r="AL291" i="39" s="1"/>
  <c r="AM291" i="39" s="1"/>
  <c r="AB291" i="39"/>
  <c r="AC291" i="39" s="1"/>
  <c r="AN290" i="39"/>
  <c r="AO290" i="39" s="1"/>
  <c r="AK290" i="39"/>
  <c r="AL290" i="39" s="1"/>
  <c r="AM290" i="39" s="1"/>
  <c r="AA290" i="39"/>
  <c r="AC290" i="39" s="1"/>
  <c r="AN289" i="39"/>
  <c r="AO289" i="39" s="1"/>
  <c r="AK289" i="39"/>
  <c r="AL289" i="39" s="1"/>
  <c r="AM289" i="39" s="1"/>
  <c r="AC289" i="39"/>
  <c r="AN288" i="39"/>
  <c r="AO288" i="39" s="1"/>
  <c r="AB288" i="39"/>
  <c r="AK288" i="39" s="1"/>
  <c r="AL288" i="39" s="1"/>
  <c r="AM288" i="39" s="1"/>
  <c r="AA288" i="39"/>
  <c r="AC288" i="39" s="1"/>
  <c r="AN287" i="39"/>
  <c r="AO287" i="39" s="1"/>
  <c r="AK287" i="39"/>
  <c r="AL287" i="39" s="1"/>
  <c r="AM287" i="39" s="1"/>
  <c r="AA287" i="39"/>
  <c r="AC287" i="39" s="1"/>
  <c r="AN286" i="39"/>
  <c r="AO286" i="39" s="1"/>
  <c r="AK286" i="39"/>
  <c r="AL286" i="39" s="1"/>
  <c r="AM286" i="39" s="1"/>
  <c r="AC286" i="39"/>
  <c r="AN285" i="39"/>
  <c r="AO285" i="39" s="1"/>
  <c r="AK285" i="39"/>
  <c r="AL285" i="39" s="1"/>
  <c r="AM285" i="39" s="1"/>
  <c r="AC285" i="39"/>
  <c r="AN284" i="39"/>
  <c r="AO284" i="39" s="1"/>
  <c r="AP284" i="39" s="1"/>
  <c r="AQ284" i="39" s="1"/>
  <c r="AK284" i="39"/>
  <c r="AL284" i="39" s="1"/>
  <c r="AM284" i="39" s="1"/>
  <c r="AC284" i="39"/>
  <c r="AN283" i="39"/>
  <c r="AO283" i="39" s="1"/>
  <c r="AK283" i="39"/>
  <c r="AL283" i="39" s="1"/>
  <c r="AM283" i="39" s="1"/>
  <c r="AC283" i="39"/>
  <c r="AN282" i="39"/>
  <c r="AO282" i="39" s="1"/>
  <c r="AK282" i="39"/>
  <c r="AL282" i="39" s="1"/>
  <c r="AM282" i="39" s="1"/>
  <c r="AC282" i="39"/>
  <c r="AN281" i="39"/>
  <c r="AO281" i="39" s="1"/>
  <c r="AP281" i="39" s="1"/>
  <c r="AQ281" i="39" s="1"/>
  <c r="AK281" i="39"/>
  <c r="AL281" i="39" s="1"/>
  <c r="AM281" i="39" s="1"/>
  <c r="AC281" i="39"/>
  <c r="AN280" i="39"/>
  <c r="AO280" i="39" s="1"/>
  <c r="AK280" i="39"/>
  <c r="AL280" i="39" s="1"/>
  <c r="AM280" i="39" s="1"/>
  <c r="AC280" i="39"/>
  <c r="AN279" i="39"/>
  <c r="AO279" i="39" s="1"/>
  <c r="AK279" i="39"/>
  <c r="AL279" i="39" s="1"/>
  <c r="AM279" i="39" s="1"/>
  <c r="AC279" i="39"/>
  <c r="AN278" i="39"/>
  <c r="AO278" i="39" s="1"/>
  <c r="AP278" i="39" s="1"/>
  <c r="AQ278" i="39" s="1"/>
  <c r="AK278" i="39"/>
  <c r="AL278" i="39" s="1"/>
  <c r="AM278" i="39" s="1"/>
  <c r="AC278" i="39"/>
  <c r="AN277" i="39"/>
  <c r="AO277" i="39" s="1"/>
  <c r="AK277" i="39"/>
  <c r="AL277" i="39" s="1"/>
  <c r="AM277" i="39" s="1"/>
  <c r="AC277" i="39"/>
  <c r="AN276" i="39"/>
  <c r="AO276" i="39" s="1"/>
  <c r="AL276" i="39"/>
  <c r="AM276" i="39" s="1"/>
  <c r="AK276" i="39"/>
  <c r="AC276" i="39"/>
  <c r="AN275" i="39"/>
  <c r="AO275" i="39" s="1"/>
  <c r="AP275" i="39" s="1"/>
  <c r="AQ275" i="39" s="1"/>
  <c r="AK275" i="39"/>
  <c r="AL275" i="39" s="1"/>
  <c r="AM275" i="39" s="1"/>
  <c r="AC275" i="39"/>
  <c r="AN274" i="39"/>
  <c r="AO274" i="39" s="1"/>
  <c r="AK274" i="39"/>
  <c r="AL274" i="39" s="1"/>
  <c r="AM274" i="39" s="1"/>
  <c r="AC274" i="39"/>
  <c r="AN273" i="39"/>
  <c r="AO273" i="39" s="1"/>
  <c r="AK273" i="39"/>
  <c r="AL273" i="39" s="1"/>
  <c r="AM273" i="39" s="1"/>
  <c r="AC273" i="39"/>
  <c r="AN272" i="39"/>
  <c r="AO272" i="39" s="1"/>
  <c r="AP272" i="39" s="1"/>
  <c r="AK272" i="39"/>
  <c r="AL272" i="39" s="1"/>
  <c r="AM272" i="39" s="1"/>
  <c r="AC272" i="39"/>
  <c r="AN271" i="39"/>
  <c r="AO271" i="39" s="1"/>
  <c r="AK271" i="39"/>
  <c r="AL271" i="39" s="1"/>
  <c r="AM271" i="39" s="1"/>
  <c r="AC271" i="39"/>
  <c r="AN270" i="39"/>
  <c r="AO270" i="39" s="1"/>
  <c r="AP270" i="39" s="1"/>
  <c r="AK270" i="39"/>
  <c r="AL270" i="39" s="1"/>
  <c r="AM270" i="39" s="1"/>
  <c r="AC270" i="39"/>
  <c r="AN269" i="39"/>
  <c r="AO269" i="39" s="1"/>
  <c r="AK269" i="39"/>
  <c r="AL269" i="39" s="1"/>
  <c r="AM269" i="39" s="1"/>
  <c r="AC269" i="39"/>
  <c r="AN268" i="39"/>
  <c r="AO268" i="39" s="1"/>
  <c r="AK268" i="39"/>
  <c r="AL268" i="39" s="1"/>
  <c r="AM268" i="39" s="1"/>
  <c r="AC268" i="39"/>
  <c r="AN267" i="39"/>
  <c r="AO267" i="39" s="1"/>
  <c r="AK267" i="39"/>
  <c r="AL267" i="39" s="1"/>
  <c r="AM267" i="39" s="1"/>
  <c r="AC267" i="39"/>
  <c r="AN266" i="39"/>
  <c r="AO266" i="39" s="1"/>
  <c r="AK266" i="39"/>
  <c r="AL266" i="39" s="1"/>
  <c r="AM266" i="39" s="1"/>
  <c r="AC266" i="39"/>
  <c r="AN265" i="39"/>
  <c r="AO265" i="39" s="1"/>
  <c r="AP265" i="39" s="1"/>
  <c r="AQ265" i="39" s="1"/>
  <c r="AK265" i="39"/>
  <c r="AL265" i="39" s="1"/>
  <c r="AM265" i="39" s="1"/>
  <c r="AC265" i="39"/>
  <c r="AN264" i="39"/>
  <c r="AO264" i="39" s="1"/>
  <c r="AK264" i="39"/>
  <c r="AL264" i="39" s="1"/>
  <c r="AM264" i="39" s="1"/>
  <c r="AC264" i="39"/>
  <c r="AN263" i="39"/>
  <c r="AO263" i="39" s="1"/>
  <c r="AK263" i="39"/>
  <c r="AL263" i="39" s="1"/>
  <c r="AM263" i="39" s="1"/>
  <c r="AC263" i="39"/>
  <c r="AN262" i="39"/>
  <c r="AO262" i="39" s="1"/>
  <c r="AK262" i="39"/>
  <c r="AL262" i="39" s="1"/>
  <c r="AM262" i="39" s="1"/>
  <c r="AC262" i="39"/>
  <c r="AN261" i="39"/>
  <c r="AO261" i="39" s="1"/>
  <c r="AP261" i="39" s="1"/>
  <c r="AK261" i="39"/>
  <c r="AL261" i="39" s="1"/>
  <c r="AM261" i="39" s="1"/>
  <c r="AC261" i="39"/>
  <c r="AN260" i="39"/>
  <c r="AO260" i="39" s="1"/>
  <c r="AK260" i="39"/>
  <c r="AL260" i="39" s="1"/>
  <c r="AM260" i="39" s="1"/>
  <c r="AC260" i="39"/>
  <c r="AN259" i="39"/>
  <c r="AO259" i="39" s="1"/>
  <c r="AP259" i="39" s="1"/>
  <c r="AK259" i="39"/>
  <c r="AL259" i="39" s="1"/>
  <c r="AM259" i="39" s="1"/>
  <c r="AC259" i="39"/>
  <c r="AN258" i="39"/>
  <c r="AO258" i="39" s="1"/>
  <c r="AK258" i="39"/>
  <c r="AL258" i="39" s="1"/>
  <c r="AM258" i="39" s="1"/>
  <c r="AC258" i="39"/>
  <c r="AN257" i="39"/>
  <c r="AO257" i="39" s="1"/>
  <c r="AK257" i="39"/>
  <c r="AL257" i="39" s="1"/>
  <c r="AM257" i="39" s="1"/>
  <c r="AC257" i="39"/>
  <c r="AN256" i="39"/>
  <c r="AO256" i="39" s="1"/>
  <c r="AP256" i="39" s="1"/>
  <c r="AK256" i="39"/>
  <c r="AL256" i="39" s="1"/>
  <c r="AM256" i="39" s="1"/>
  <c r="AC256" i="39"/>
  <c r="AN255" i="39"/>
  <c r="AO255" i="39" s="1"/>
  <c r="AK255" i="39"/>
  <c r="AL255" i="39" s="1"/>
  <c r="AM255" i="39" s="1"/>
  <c r="AC255" i="39"/>
  <c r="AN254" i="39"/>
  <c r="AO254" i="39" s="1"/>
  <c r="AK254" i="39"/>
  <c r="AL254" i="39" s="1"/>
  <c r="AM254" i="39" s="1"/>
  <c r="AC254" i="39"/>
  <c r="AN253" i="39"/>
  <c r="AO253" i="39" s="1"/>
  <c r="AP253" i="39" s="1"/>
  <c r="AK253" i="39"/>
  <c r="AL253" i="39" s="1"/>
  <c r="AM253" i="39" s="1"/>
  <c r="AC253" i="39"/>
  <c r="AN252" i="39"/>
  <c r="AO252" i="39" s="1"/>
  <c r="AP252" i="39" s="1"/>
  <c r="AK252" i="39"/>
  <c r="AL252" i="39" s="1"/>
  <c r="AM252" i="39" s="1"/>
  <c r="AC252" i="39"/>
  <c r="AN251" i="39"/>
  <c r="AO251" i="39" s="1"/>
  <c r="AK251" i="39"/>
  <c r="AL251" i="39" s="1"/>
  <c r="AM251" i="39" s="1"/>
  <c r="AC251" i="39"/>
  <c r="AN250" i="39"/>
  <c r="AO250" i="39" s="1"/>
  <c r="AK250" i="39"/>
  <c r="AL250" i="39" s="1"/>
  <c r="AM250" i="39" s="1"/>
  <c r="AC250" i="39"/>
  <c r="AN249" i="39"/>
  <c r="AO249" i="39" s="1"/>
  <c r="AK249" i="39"/>
  <c r="AL249" i="39" s="1"/>
  <c r="AM249" i="39" s="1"/>
  <c r="AC249" i="39"/>
  <c r="AN248" i="39"/>
  <c r="AO248" i="39" s="1"/>
  <c r="AK248" i="39"/>
  <c r="AL248" i="39" s="1"/>
  <c r="AM248" i="39" s="1"/>
  <c r="AC248" i="39"/>
  <c r="AN247" i="39"/>
  <c r="AO247" i="39" s="1"/>
  <c r="AP247" i="39" s="1"/>
  <c r="AK247" i="39"/>
  <c r="AL247" i="39" s="1"/>
  <c r="AM247" i="39" s="1"/>
  <c r="AC247" i="39"/>
  <c r="AN246" i="39"/>
  <c r="AO246" i="39" s="1"/>
  <c r="AP246" i="39" s="1"/>
  <c r="AK246" i="39"/>
  <c r="AL246" i="39" s="1"/>
  <c r="AM246" i="39" s="1"/>
  <c r="AC246" i="39"/>
  <c r="AN245" i="39"/>
  <c r="AO245" i="39" s="1"/>
  <c r="AK245" i="39"/>
  <c r="AL245" i="39" s="1"/>
  <c r="AM245" i="39" s="1"/>
  <c r="AC245" i="39"/>
  <c r="AN244" i="39"/>
  <c r="AO244" i="39" s="1"/>
  <c r="AP244" i="39" s="1"/>
  <c r="AK244" i="39"/>
  <c r="AL244" i="39" s="1"/>
  <c r="AM244" i="39" s="1"/>
  <c r="AC244" i="39"/>
  <c r="AN243" i="39"/>
  <c r="AO243" i="39" s="1"/>
  <c r="AK243" i="39"/>
  <c r="AL243" i="39" s="1"/>
  <c r="AM243" i="39" s="1"/>
  <c r="AC243" i="39"/>
  <c r="AN242" i="39"/>
  <c r="AO242" i="39" s="1"/>
  <c r="AP242" i="39" s="1"/>
  <c r="AK242" i="39"/>
  <c r="AL242" i="39" s="1"/>
  <c r="AM242" i="39" s="1"/>
  <c r="AC242" i="39"/>
  <c r="AN241" i="39"/>
  <c r="AO241" i="39" s="1"/>
  <c r="AP241" i="39" s="1"/>
  <c r="AK241" i="39"/>
  <c r="AL241" i="39" s="1"/>
  <c r="AM241" i="39" s="1"/>
  <c r="AC241" i="39"/>
  <c r="AN240" i="39"/>
  <c r="AO240" i="39" s="1"/>
  <c r="AK240" i="39"/>
  <c r="AL240" i="39" s="1"/>
  <c r="AM240" i="39" s="1"/>
  <c r="AC240" i="39"/>
  <c r="AN239" i="39"/>
  <c r="AO239" i="39" s="1"/>
  <c r="AP239" i="39" s="1"/>
  <c r="AK239" i="39"/>
  <c r="AL239" i="39" s="1"/>
  <c r="AM239" i="39" s="1"/>
  <c r="AC239" i="39"/>
  <c r="AN238" i="39"/>
  <c r="AO238" i="39" s="1"/>
  <c r="AP238" i="39" s="1"/>
  <c r="AK238" i="39"/>
  <c r="AL238" i="39" s="1"/>
  <c r="AM238" i="39" s="1"/>
  <c r="AC238" i="39"/>
  <c r="AN237" i="39"/>
  <c r="AO237" i="39" s="1"/>
  <c r="AP237" i="39" s="1"/>
  <c r="AQ237" i="39" s="1"/>
  <c r="AK237" i="39"/>
  <c r="AL237" i="39" s="1"/>
  <c r="AM237" i="39" s="1"/>
  <c r="AC237" i="39"/>
  <c r="AN236" i="39"/>
  <c r="AO236" i="39" s="1"/>
  <c r="AK236" i="39"/>
  <c r="AL236" i="39" s="1"/>
  <c r="AM236" i="39" s="1"/>
  <c r="AC236" i="39"/>
  <c r="AN235" i="39"/>
  <c r="AO235" i="39" s="1"/>
  <c r="AP235" i="39" s="1"/>
  <c r="AK235" i="39"/>
  <c r="AL235" i="39" s="1"/>
  <c r="AM235" i="39" s="1"/>
  <c r="AC235" i="39"/>
  <c r="AN234" i="39"/>
  <c r="AO234" i="39" s="1"/>
  <c r="AK234" i="39"/>
  <c r="AL234" i="39" s="1"/>
  <c r="AM234" i="39" s="1"/>
  <c r="AC234" i="39"/>
  <c r="AN233" i="39"/>
  <c r="AO233" i="39" s="1"/>
  <c r="AP233" i="39" s="1"/>
  <c r="AQ233" i="39" s="1"/>
  <c r="AK233" i="39"/>
  <c r="AL233" i="39" s="1"/>
  <c r="AM233" i="39" s="1"/>
  <c r="AC233" i="39"/>
  <c r="AN232" i="39"/>
  <c r="AO232" i="39" s="1"/>
  <c r="AP232" i="39" s="1"/>
  <c r="AK232" i="39"/>
  <c r="AL232" i="39" s="1"/>
  <c r="AM232" i="39" s="1"/>
  <c r="AC232" i="39"/>
  <c r="AN231" i="39"/>
  <c r="AO231" i="39" s="1"/>
  <c r="AP231" i="39" s="1"/>
  <c r="AK231" i="39"/>
  <c r="AL231" i="39" s="1"/>
  <c r="AM231" i="39" s="1"/>
  <c r="AC231" i="39"/>
  <c r="AN230" i="39"/>
  <c r="AO230" i="39" s="1"/>
  <c r="AK230" i="39"/>
  <c r="AL230" i="39" s="1"/>
  <c r="AM230" i="39" s="1"/>
  <c r="AC230" i="39"/>
  <c r="AN229" i="39"/>
  <c r="AO229" i="39" s="1"/>
  <c r="AP229" i="39" s="1"/>
  <c r="AK229" i="39"/>
  <c r="AL229" i="39" s="1"/>
  <c r="AM229" i="39" s="1"/>
  <c r="AC229" i="39"/>
  <c r="AN228" i="39"/>
  <c r="AO228" i="39" s="1"/>
  <c r="AP228" i="39" s="1"/>
  <c r="AK228" i="39"/>
  <c r="AL228" i="39" s="1"/>
  <c r="AM228" i="39" s="1"/>
  <c r="AC228" i="39"/>
  <c r="AN227" i="39"/>
  <c r="AO227" i="39" s="1"/>
  <c r="AK227" i="39"/>
  <c r="AL227" i="39" s="1"/>
  <c r="AM227" i="39" s="1"/>
  <c r="AC227" i="39"/>
  <c r="AN226" i="39"/>
  <c r="AO226" i="39" s="1"/>
  <c r="AP226" i="39" s="1"/>
  <c r="AK226" i="39"/>
  <c r="AL226" i="39" s="1"/>
  <c r="AM226" i="39" s="1"/>
  <c r="AC226" i="39"/>
  <c r="AN225" i="39"/>
  <c r="AO225" i="39" s="1"/>
  <c r="AP225" i="39" s="1"/>
  <c r="AK225" i="39"/>
  <c r="AL225" i="39" s="1"/>
  <c r="AM225" i="39" s="1"/>
  <c r="AC225" i="39"/>
  <c r="AN224" i="39"/>
  <c r="AO224" i="39" s="1"/>
  <c r="AP224" i="39" s="1"/>
  <c r="AQ224" i="39" s="1"/>
  <c r="AK224" i="39"/>
  <c r="AL224" i="39" s="1"/>
  <c r="AM224" i="39" s="1"/>
  <c r="AC224" i="39"/>
  <c r="AN223" i="39"/>
  <c r="AO223" i="39" s="1"/>
  <c r="AP223" i="39" s="1"/>
  <c r="AK223" i="39"/>
  <c r="AL223" i="39" s="1"/>
  <c r="AM223" i="39" s="1"/>
  <c r="AC223" i="39"/>
  <c r="AN222" i="39"/>
  <c r="AO222" i="39" s="1"/>
  <c r="AP222" i="39" s="1"/>
  <c r="AK222" i="39"/>
  <c r="AL222" i="39" s="1"/>
  <c r="AM222" i="39" s="1"/>
  <c r="AC222" i="39"/>
  <c r="AN221" i="39"/>
  <c r="AO221" i="39" s="1"/>
  <c r="AK221" i="39"/>
  <c r="AL221" i="39" s="1"/>
  <c r="AM221" i="39" s="1"/>
  <c r="AC221" i="39"/>
  <c r="AN220" i="39"/>
  <c r="AO220" i="39" s="1"/>
  <c r="AP220" i="39" s="1"/>
  <c r="AK220" i="39"/>
  <c r="AL220" i="39" s="1"/>
  <c r="AM220" i="39" s="1"/>
  <c r="AC220" i="39"/>
  <c r="AN219" i="39"/>
  <c r="AO219" i="39" s="1"/>
  <c r="AP219" i="39" s="1"/>
  <c r="AQ219" i="39" s="1"/>
  <c r="AK219" i="39"/>
  <c r="AL219" i="39" s="1"/>
  <c r="AM219" i="39" s="1"/>
  <c r="AC219" i="39"/>
  <c r="AN218" i="39"/>
  <c r="AO218" i="39" s="1"/>
  <c r="AP218" i="39" s="1"/>
  <c r="AQ218" i="39" s="1"/>
  <c r="AK218" i="39"/>
  <c r="AL218" i="39" s="1"/>
  <c r="AM218" i="39" s="1"/>
  <c r="AC218" i="39"/>
  <c r="AN217" i="39"/>
  <c r="AO217" i="39" s="1"/>
  <c r="AK217" i="39"/>
  <c r="AL217" i="39" s="1"/>
  <c r="AM217" i="39" s="1"/>
  <c r="AC217" i="39"/>
  <c r="AN216" i="39"/>
  <c r="AO216" i="39" s="1"/>
  <c r="AP216" i="39" s="1"/>
  <c r="AK216" i="39"/>
  <c r="AL216" i="39" s="1"/>
  <c r="AM216" i="39" s="1"/>
  <c r="AC216" i="39"/>
  <c r="AN215" i="39"/>
  <c r="AO215" i="39" s="1"/>
  <c r="AK215" i="39"/>
  <c r="AL215" i="39" s="1"/>
  <c r="AM215" i="39" s="1"/>
  <c r="AC215" i="39"/>
  <c r="AN214" i="39"/>
  <c r="AO214" i="39" s="1"/>
  <c r="AP214" i="39" s="1"/>
  <c r="AK214" i="39"/>
  <c r="AL214" i="39" s="1"/>
  <c r="AM214" i="39" s="1"/>
  <c r="AC214" i="39"/>
  <c r="AN213" i="39"/>
  <c r="AO213" i="39" s="1"/>
  <c r="AP213" i="39" s="1"/>
  <c r="AK213" i="39"/>
  <c r="AL213" i="39" s="1"/>
  <c r="AM213" i="39" s="1"/>
  <c r="AC213" i="39"/>
  <c r="AN212" i="39"/>
  <c r="AO212" i="39" s="1"/>
  <c r="AK212" i="39"/>
  <c r="AL212" i="39" s="1"/>
  <c r="AM212" i="39" s="1"/>
  <c r="AC212" i="39"/>
  <c r="AN211" i="39"/>
  <c r="AO211" i="39" s="1"/>
  <c r="AP211" i="39" s="1"/>
  <c r="AK211" i="39"/>
  <c r="AL211" i="39" s="1"/>
  <c r="AM211" i="39" s="1"/>
  <c r="AC211" i="39"/>
  <c r="AN210" i="39"/>
  <c r="AO210" i="39" s="1"/>
  <c r="AP210" i="39" s="1"/>
  <c r="AK210" i="39"/>
  <c r="AL210" i="39" s="1"/>
  <c r="AM210" i="39" s="1"/>
  <c r="AC210" i="39"/>
  <c r="AN209" i="39"/>
  <c r="AO209" i="39" s="1"/>
  <c r="AK209" i="39"/>
  <c r="AL209" i="39" s="1"/>
  <c r="AM209" i="39" s="1"/>
  <c r="AC209" i="39"/>
  <c r="AN208" i="39"/>
  <c r="AO208" i="39" s="1"/>
  <c r="AP208" i="39" s="1"/>
  <c r="AQ208" i="39" s="1"/>
  <c r="AK208" i="39"/>
  <c r="AL208" i="39" s="1"/>
  <c r="AM208" i="39" s="1"/>
  <c r="AC208" i="39"/>
  <c r="AN207" i="39"/>
  <c r="AO207" i="39" s="1"/>
  <c r="AK207" i="39"/>
  <c r="AL207" i="39" s="1"/>
  <c r="AM207" i="39" s="1"/>
  <c r="AC207" i="39"/>
  <c r="AN206" i="39"/>
  <c r="AO206" i="39" s="1"/>
  <c r="AK206" i="39"/>
  <c r="AL206" i="39" s="1"/>
  <c r="AM206" i="39" s="1"/>
  <c r="AC206" i="39"/>
  <c r="AN205" i="39"/>
  <c r="AO205" i="39" s="1"/>
  <c r="AP205" i="39" s="1"/>
  <c r="AK205" i="39"/>
  <c r="AL205" i="39" s="1"/>
  <c r="AM205" i="39" s="1"/>
  <c r="AC205" i="39"/>
  <c r="AN204" i="39"/>
  <c r="AO204" i="39" s="1"/>
  <c r="AK204" i="39"/>
  <c r="AL204" i="39" s="1"/>
  <c r="AM204" i="39" s="1"/>
  <c r="AC204" i="39"/>
  <c r="AN203" i="39"/>
  <c r="AO203" i="39" s="1"/>
  <c r="AK203" i="39"/>
  <c r="AL203" i="39" s="1"/>
  <c r="AM203" i="39" s="1"/>
  <c r="AC203" i="39"/>
  <c r="AN202" i="39"/>
  <c r="AO202" i="39" s="1"/>
  <c r="AP202" i="39" s="1"/>
  <c r="AK202" i="39"/>
  <c r="AL202" i="39" s="1"/>
  <c r="AM202" i="39" s="1"/>
  <c r="AC202" i="39"/>
  <c r="AN201" i="39"/>
  <c r="AO201" i="39" s="1"/>
  <c r="AK201" i="39"/>
  <c r="AL201" i="39" s="1"/>
  <c r="AM201" i="39" s="1"/>
  <c r="AC201" i="39"/>
  <c r="AN200" i="39"/>
  <c r="AO200" i="39" s="1"/>
  <c r="AP200" i="39" s="1"/>
  <c r="AK200" i="39"/>
  <c r="AL200" i="39" s="1"/>
  <c r="AM200" i="39" s="1"/>
  <c r="AC200" i="39"/>
  <c r="AN153" i="39"/>
  <c r="AO153" i="39" s="1"/>
  <c r="AK153" i="39"/>
  <c r="AL153" i="39" s="1"/>
  <c r="AM153" i="39" s="1"/>
  <c r="AI153" i="39"/>
  <c r="AC153" i="39"/>
  <c r="AN152" i="39"/>
  <c r="AO152" i="39" s="1"/>
  <c r="AP152" i="39" s="1"/>
  <c r="AK152" i="39"/>
  <c r="AL152" i="39" s="1"/>
  <c r="AM152" i="39" s="1"/>
  <c r="AI152" i="39"/>
  <c r="AC152" i="39"/>
  <c r="AN151" i="39"/>
  <c r="AO151" i="39" s="1"/>
  <c r="AP151" i="39" s="1"/>
  <c r="AK151" i="39"/>
  <c r="AL151" i="39" s="1"/>
  <c r="AM151" i="39" s="1"/>
  <c r="AI151" i="39"/>
  <c r="AC151" i="39"/>
  <c r="AN150" i="39"/>
  <c r="AO150" i="39" s="1"/>
  <c r="AP150" i="39" s="1"/>
  <c r="AK150" i="39"/>
  <c r="AL150" i="39" s="1"/>
  <c r="AM150" i="39" s="1"/>
  <c r="AI150" i="39"/>
  <c r="AC150" i="39"/>
  <c r="AN149" i="39"/>
  <c r="AO149" i="39" s="1"/>
  <c r="AP149" i="39" s="1"/>
  <c r="AK149" i="39"/>
  <c r="AL149" i="39" s="1"/>
  <c r="AM149" i="39" s="1"/>
  <c r="AI149" i="39"/>
  <c r="AC149" i="39"/>
  <c r="AN148" i="39"/>
  <c r="AO148" i="39" s="1"/>
  <c r="AP148" i="39" s="1"/>
  <c r="AK148" i="39"/>
  <c r="AL148" i="39" s="1"/>
  <c r="AM148" i="39" s="1"/>
  <c r="AI148" i="39"/>
  <c r="AC148" i="39"/>
  <c r="AN147" i="39"/>
  <c r="AO147" i="39" s="1"/>
  <c r="AK147" i="39"/>
  <c r="AL147" i="39" s="1"/>
  <c r="AM147" i="39" s="1"/>
  <c r="AI147" i="39"/>
  <c r="AC147" i="39"/>
  <c r="AN146" i="39"/>
  <c r="AO146" i="39" s="1"/>
  <c r="AP146" i="39" s="1"/>
  <c r="AK146" i="39"/>
  <c r="AL146" i="39" s="1"/>
  <c r="AM146" i="39" s="1"/>
  <c r="AI146" i="39"/>
  <c r="AC146" i="39"/>
  <c r="AN145" i="39"/>
  <c r="AO145" i="39" s="1"/>
  <c r="AP145" i="39" s="1"/>
  <c r="AK145" i="39"/>
  <c r="AL145" i="39" s="1"/>
  <c r="AM145" i="39" s="1"/>
  <c r="AI145" i="39"/>
  <c r="AC145" i="39"/>
  <c r="AN144" i="39"/>
  <c r="AO144" i="39" s="1"/>
  <c r="AP144" i="39" s="1"/>
  <c r="AK144" i="39"/>
  <c r="AL144" i="39" s="1"/>
  <c r="AM144" i="39" s="1"/>
  <c r="AI144" i="39"/>
  <c r="AC144" i="39"/>
  <c r="AN143" i="39"/>
  <c r="AO143" i="39" s="1"/>
  <c r="AK143" i="39"/>
  <c r="AL143" i="39" s="1"/>
  <c r="AM143" i="39" s="1"/>
  <c r="AI143" i="39"/>
  <c r="AC143" i="39"/>
  <c r="AN142" i="39"/>
  <c r="AO142" i="39" s="1"/>
  <c r="AP142" i="39" s="1"/>
  <c r="AK142" i="39"/>
  <c r="AL142" i="39" s="1"/>
  <c r="AM142" i="39" s="1"/>
  <c r="AI142" i="39"/>
  <c r="AC142" i="39"/>
  <c r="AN141" i="39"/>
  <c r="AO141" i="39" s="1"/>
  <c r="AP141" i="39" s="1"/>
  <c r="AK141" i="39"/>
  <c r="AL141" i="39" s="1"/>
  <c r="AM141" i="39" s="1"/>
  <c r="AI141" i="39"/>
  <c r="AC141" i="39"/>
  <c r="AN140" i="39"/>
  <c r="AO140" i="39" s="1"/>
  <c r="AP140" i="39" s="1"/>
  <c r="AK140" i="39"/>
  <c r="AL140" i="39" s="1"/>
  <c r="AM140" i="39" s="1"/>
  <c r="AI140" i="39"/>
  <c r="AC140" i="39"/>
  <c r="AN139" i="39"/>
  <c r="AO139" i="39" s="1"/>
  <c r="AK139" i="39"/>
  <c r="AL139" i="39" s="1"/>
  <c r="AM139" i="39" s="1"/>
  <c r="AI139" i="39"/>
  <c r="AC139" i="39"/>
  <c r="AN138" i="39"/>
  <c r="AO138" i="39" s="1"/>
  <c r="AP138" i="39" s="1"/>
  <c r="AK138" i="39"/>
  <c r="AL138" i="39" s="1"/>
  <c r="AM138" i="39" s="1"/>
  <c r="AI138" i="39"/>
  <c r="AC138" i="39"/>
  <c r="AN137" i="39"/>
  <c r="AO137" i="39" s="1"/>
  <c r="AP137" i="39" s="1"/>
  <c r="AK137" i="39"/>
  <c r="AL137" i="39" s="1"/>
  <c r="AM137" i="39" s="1"/>
  <c r="AI137" i="39"/>
  <c r="AC137" i="39"/>
  <c r="AN136" i="39"/>
  <c r="AO136" i="39" s="1"/>
  <c r="AP136" i="39" s="1"/>
  <c r="AK136" i="39"/>
  <c r="AL136" i="39" s="1"/>
  <c r="AM136" i="39" s="1"/>
  <c r="AI136" i="39"/>
  <c r="AC136" i="39"/>
  <c r="AN135" i="39"/>
  <c r="AO135" i="39" s="1"/>
  <c r="AK135" i="39"/>
  <c r="AL135" i="39" s="1"/>
  <c r="AM135" i="39" s="1"/>
  <c r="AI135" i="39"/>
  <c r="AC135" i="39"/>
  <c r="AN134" i="39"/>
  <c r="AO134" i="39" s="1"/>
  <c r="AP134" i="39" s="1"/>
  <c r="AK134" i="39"/>
  <c r="AL134" i="39" s="1"/>
  <c r="AM134" i="39" s="1"/>
  <c r="AI134" i="39"/>
  <c r="AC134" i="39"/>
  <c r="AN133" i="39"/>
  <c r="AO133" i="39" s="1"/>
  <c r="AP133" i="39" s="1"/>
  <c r="AK133" i="39"/>
  <c r="AL133" i="39" s="1"/>
  <c r="AM133" i="39" s="1"/>
  <c r="AI133" i="39"/>
  <c r="AC133" i="39"/>
  <c r="AN132" i="39"/>
  <c r="AO132" i="39" s="1"/>
  <c r="AP132" i="39" s="1"/>
  <c r="AK132" i="39"/>
  <c r="AL132" i="39" s="1"/>
  <c r="AM132" i="39" s="1"/>
  <c r="AI132" i="39"/>
  <c r="AC132" i="39"/>
  <c r="AN131" i="39"/>
  <c r="AO131" i="39" s="1"/>
  <c r="AK131" i="39"/>
  <c r="AL131" i="39" s="1"/>
  <c r="AM131" i="39" s="1"/>
  <c r="AI131" i="39"/>
  <c r="AC131" i="39"/>
  <c r="AN130" i="39"/>
  <c r="AO130" i="39" s="1"/>
  <c r="AP130" i="39" s="1"/>
  <c r="AK130" i="39"/>
  <c r="AL130" i="39" s="1"/>
  <c r="AM130" i="39" s="1"/>
  <c r="AI130" i="39"/>
  <c r="AC130" i="39"/>
  <c r="AN129" i="39"/>
  <c r="AO129" i="39" s="1"/>
  <c r="AP129" i="39" s="1"/>
  <c r="AK129" i="39"/>
  <c r="AL129" i="39" s="1"/>
  <c r="AM129" i="39" s="1"/>
  <c r="AI129" i="39"/>
  <c r="AC129" i="39"/>
  <c r="AN128" i="39"/>
  <c r="AO128" i="39" s="1"/>
  <c r="AP128" i="39" s="1"/>
  <c r="AK128" i="39"/>
  <c r="AL128" i="39" s="1"/>
  <c r="AM128" i="39" s="1"/>
  <c r="AI128" i="39"/>
  <c r="AC128" i="39"/>
  <c r="AN127" i="39"/>
  <c r="AO127" i="39" s="1"/>
  <c r="AP127" i="39" s="1"/>
  <c r="AK127" i="39"/>
  <c r="AL127" i="39" s="1"/>
  <c r="AM127" i="39" s="1"/>
  <c r="AI127" i="39"/>
  <c r="AC127" i="39"/>
  <c r="AN126" i="39"/>
  <c r="AO126" i="39" s="1"/>
  <c r="AP126" i="39" s="1"/>
  <c r="AK126" i="39"/>
  <c r="AL126" i="39" s="1"/>
  <c r="AM126" i="39" s="1"/>
  <c r="AI126" i="39"/>
  <c r="AC126" i="39"/>
  <c r="AN125" i="39"/>
  <c r="AO125" i="39" s="1"/>
  <c r="AP125" i="39" s="1"/>
  <c r="AK125" i="39"/>
  <c r="AL125" i="39" s="1"/>
  <c r="AM125" i="39" s="1"/>
  <c r="AI125" i="39"/>
  <c r="AC125" i="39"/>
  <c r="AN124" i="39"/>
  <c r="AO124" i="39" s="1"/>
  <c r="AP124" i="39" s="1"/>
  <c r="AK124" i="39"/>
  <c r="AL124" i="39" s="1"/>
  <c r="AM124" i="39" s="1"/>
  <c r="AI124" i="39"/>
  <c r="AC124" i="39"/>
  <c r="AN123" i="39"/>
  <c r="AO123" i="39" s="1"/>
  <c r="AK123" i="39"/>
  <c r="AL123" i="39" s="1"/>
  <c r="AM123" i="39" s="1"/>
  <c r="AI123" i="39"/>
  <c r="AC123" i="39"/>
  <c r="AN122" i="39"/>
  <c r="AO122" i="39" s="1"/>
  <c r="AP122" i="39" s="1"/>
  <c r="AK122" i="39"/>
  <c r="AL122" i="39" s="1"/>
  <c r="AM122" i="39" s="1"/>
  <c r="AI122" i="39"/>
  <c r="AC122" i="39"/>
  <c r="AN121" i="39"/>
  <c r="AO121" i="39" s="1"/>
  <c r="AK121" i="39"/>
  <c r="AL121" i="39" s="1"/>
  <c r="AM121" i="39" s="1"/>
  <c r="AI121" i="39"/>
  <c r="AC121" i="39"/>
  <c r="AN120" i="39"/>
  <c r="AO120" i="39" s="1"/>
  <c r="AK120" i="39"/>
  <c r="AL120" i="39" s="1"/>
  <c r="AM120" i="39" s="1"/>
  <c r="AI120" i="39"/>
  <c r="AC120" i="39"/>
  <c r="AN119" i="39"/>
  <c r="AO119" i="39" s="1"/>
  <c r="AP119" i="39" s="1"/>
  <c r="AQ119" i="39" s="1"/>
  <c r="AK119" i="39"/>
  <c r="AL119" i="39" s="1"/>
  <c r="AM119" i="39" s="1"/>
  <c r="AI119" i="39"/>
  <c r="AC119" i="39"/>
  <c r="AN118" i="39"/>
  <c r="AO118" i="39" s="1"/>
  <c r="AK118" i="39"/>
  <c r="AL118" i="39" s="1"/>
  <c r="AM118" i="39" s="1"/>
  <c r="AI118" i="39"/>
  <c r="AC118" i="39"/>
  <c r="AN117" i="39"/>
  <c r="AO117" i="39" s="1"/>
  <c r="AK117" i="39"/>
  <c r="AL117" i="39" s="1"/>
  <c r="AM117" i="39" s="1"/>
  <c r="AI117" i="39"/>
  <c r="AC117" i="39"/>
  <c r="AN116" i="39"/>
  <c r="AO116" i="39" s="1"/>
  <c r="AK116" i="39"/>
  <c r="AL116" i="39" s="1"/>
  <c r="AM116" i="39" s="1"/>
  <c r="AI116" i="39"/>
  <c r="AC116" i="39"/>
  <c r="AN115" i="39"/>
  <c r="AO115" i="39" s="1"/>
  <c r="AP115" i="39" s="1"/>
  <c r="AQ115" i="39" s="1"/>
  <c r="AK115" i="39"/>
  <c r="AL115" i="39" s="1"/>
  <c r="AM115" i="39" s="1"/>
  <c r="AI115" i="39"/>
  <c r="AC115" i="39"/>
  <c r="AN114" i="39"/>
  <c r="AO114" i="39" s="1"/>
  <c r="AK114" i="39"/>
  <c r="AL114" i="39" s="1"/>
  <c r="AM114" i="39" s="1"/>
  <c r="AI114" i="39"/>
  <c r="AC114" i="39"/>
  <c r="AN113" i="39"/>
  <c r="AO113" i="39" s="1"/>
  <c r="AK113" i="39"/>
  <c r="AL113" i="39" s="1"/>
  <c r="AM113" i="39" s="1"/>
  <c r="AI113" i="39"/>
  <c r="AC113" i="39"/>
  <c r="AN112" i="39"/>
  <c r="AO112" i="39" s="1"/>
  <c r="AK112" i="39"/>
  <c r="AL112" i="39" s="1"/>
  <c r="AM112" i="39" s="1"/>
  <c r="AI112" i="39"/>
  <c r="AC112" i="39"/>
  <c r="AN111" i="39"/>
  <c r="AO111" i="39" s="1"/>
  <c r="AP111" i="39" s="1"/>
  <c r="AQ111" i="39" s="1"/>
  <c r="AK111" i="39"/>
  <c r="AL111" i="39" s="1"/>
  <c r="AM111" i="39" s="1"/>
  <c r="AI111" i="39"/>
  <c r="AC111" i="39"/>
  <c r="AN110" i="39"/>
  <c r="AO110" i="39" s="1"/>
  <c r="AK110" i="39"/>
  <c r="AL110" i="39" s="1"/>
  <c r="AM110" i="39" s="1"/>
  <c r="AI110" i="39"/>
  <c r="AC110" i="39"/>
  <c r="AN109" i="39"/>
  <c r="AO109" i="39" s="1"/>
  <c r="AK109" i="39"/>
  <c r="AL109" i="39" s="1"/>
  <c r="AM109" i="39" s="1"/>
  <c r="AI109" i="39"/>
  <c r="AC109" i="39"/>
  <c r="AN108" i="39"/>
  <c r="AO108" i="39" s="1"/>
  <c r="AK108" i="39"/>
  <c r="AL108" i="39" s="1"/>
  <c r="AM108" i="39" s="1"/>
  <c r="AI108" i="39"/>
  <c r="AC108" i="39"/>
  <c r="AN107" i="39"/>
  <c r="AO107" i="39" s="1"/>
  <c r="AP107" i="39" s="1"/>
  <c r="AQ107" i="39" s="1"/>
  <c r="AK107" i="39"/>
  <c r="AL107" i="39" s="1"/>
  <c r="AM107" i="39" s="1"/>
  <c r="AI107" i="39"/>
  <c r="AC107" i="39"/>
  <c r="AN106" i="39"/>
  <c r="AO106" i="39" s="1"/>
  <c r="AL106" i="39"/>
  <c r="AM106" i="39" s="1"/>
  <c r="AK106" i="39"/>
  <c r="AI106" i="39"/>
  <c r="AC106" i="39"/>
  <c r="AN105" i="39"/>
  <c r="AO105" i="39" s="1"/>
  <c r="AK105" i="39"/>
  <c r="AL105" i="39" s="1"/>
  <c r="AM105" i="39" s="1"/>
  <c r="AI105" i="39"/>
  <c r="AC105" i="39"/>
  <c r="AN104" i="39"/>
  <c r="AO104" i="39" s="1"/>
  <c r="AK104" i="39"/>
  <c r="AL104" i="39" s="1"/>
  <c r="AM104" i="39" s="1"/>
  <c r="AI104" i="39"/>
  <c r="AC104" i="39"/>
  <c r="AO103" i="39"/>
  <c r="AP103" i="39" s="1"/>
  <c r="AQ103" i="39" s="1"/>
  <c r="AN103" i="39"/>
  <c r="AK103" i="39"/>
  <c r="AL103" i="39" s="1"/>
  <c r="AM103" i="39" s="1"/>
  <c r="AI103" i="39"/>
  <c r="AC103" i="39"/>
  <c r="AN102" i="39"/>
  <c r="AO102" i="39" s="1"/>
  <c r="AK102" i="39"/>
  <c r="AL102" i="39" s="1"/>
  <c r="AM102" i="39" s="1"/>
  <c r="AI102" i="39"/>
  <c r="AC102" i="39"/>
  <c r="AN101" i="39"/>
  <c r="AO101" i="39" s="1"/>
  <c r="AK101" i="39"/>
  <c r="AL101" i="39" s="1"/>
  <c r="AM101" i="39" s="1"/>
  <c r="AI101" i="39"/>
  <c r="AC101" i="39"/>
  <c r="AN100" i="39"/>
  <c r="AO100" i="39" s="1"/>
  <c r="AK100" i="39"/>
  <c r="AL100" i="39" s="1"/>
  <c r="AM100" i="39" s="1"/>
  <c r="AI100" i="39"/>
  <c r="AC100" i="39"/>
  <c r="AN99" i="39"/>
  <c r="AO99" i="39" s="1"/>
  <c r="AP99" i="39" s="1"/>
  <c r="AQ99" i="39" s="1"/>
  <c r="AK99" i="39"/>
  <c r="AL99" i="39" s="1"/>
  <c r="AM99" i="39" s="1"/>
  <c r="AI99" i="39"/>
  <c r="AC99" i="39"/>
  <c r="AN98" i="39"/>
  <c r="AO98" i="39" s="1"/>
  <c r="AK98" i="39"/>
  <c r="AL98" i="39" s="1"/>
  <c r="AM98" i="39" s="1"/>
  <c r="AI98" i="39"/>
  <c r="AC98" i="39"/>
  <c r="AN97" i="39"/>
  <c r="AO97" i="39" s="1"/>
  <c r="AK97" i="39"/>
  <c r="AL97" i="39" s="1"/>
  <c r="AM97" i="39" s="1"/>
  <c r="AI97" i="39"/>
  <c r="AC97" i="39"/>
  <c r="AN96" i="39"/>
  <c r="AO96" i="39" s="1"/>
  <c r="AP96" i="39" s="1"/>
  <c r="AQ96" i="39" s="1"/>
  <c r="AK96" i="39"/>
  <c r="AL96" i="39" s="1"/>
  <c r="AM96" i="39" s="1"/>
  <c r="AI96" i="39"/>
  <c r="AC96" i="39"/>
  <c r="AN95" i="39"/>
  <c r="AO95" i="39" s="1"/>
  <c r="AK95" i="39"/>
  <c r="AL95" i="39" s="1"/>
  <c r="AM95" i="39" s="1"/>
  <c r="AI95" i="39"/>
  <c r="AC95" i="39"/>
  <c r="AN94" i="39"/>
  <c r="AO94" i="39" s="1"/>
  <c r="AK94" i="39"/>
  <c r="AL94" i="39" s="1"/>
  <c r="AM94" i="39" s="1"/>
  <c r="AI94" i="39"/>
  <c r="AC94" i="39"/>
  <c r="AN93" i="39"/>
  <c r="AO93" i="39" s="1"/>
  <c r="AK93" i="39"/>
  <c r="AL93" i="39" s="1"/>
  <c r="AM93" i="39" s="1"/>
  <c r="AI93" i="39"/>
  <c r="AC93" i="39"/>
  <c r="AN92" i="39"/>
  <c r="AO92" i="39" s="1"/>
  <c r="AP92" i="39" s="1"/>
  <c r="AQ92" i="39" s="1"/>
  <c r="AK92" i="39"/>
  <c r="AL92" i="39" s="1"/>
  <c r="AM92" i="39" s="1"/>
  <c r="AI92" i="39"/>
  <c r="AC92" i="39"/>
  <c r="AN91" i="39"/>
  <c r="AO91" i="39" s="1"/>
  <c r="AK91" i="39"/>
  <c r="AL91" i="39" s="1"/>
  <c r="AM91" i="39" s="1"/>
  <c r="AI91" i="39"/>
  <c r="AC91" i="39"/>
  <c r="AN90" i="39"/>
  <c r="AO90" i="39" s="1"/>
  <c r="AK90" i="39"/>
  <c r="AL90" i="39" s="1"/>
  <c r="AM90" i="39" s="1"/>
  <c r="AI90" i="39"/>
  <c r="AC90" i="39"/>
  <c r="AN89" i="39"/>
  <c r="AO89" i="39" s="1"/>
  <c r="AK89" i="39"/>
  <c r="AL89" i="39" s="1"/>
  <c r="AM89" i="39" s="1"/>
  <c r="AI89" i="39"/>
  <c r="AC89" i="39"/>
  <c r="AN88" i="39"/>
  <c r="AO88" i="39" s="1"/>
  <c r="AP88" i="39" s="1"/>
  <c r="AQ88" i="39" s="1"/>
  <c r="AK88" i="39"/>
  <c r="AL88" i="39" s="1"/>
  <c r="AM88" i="39" s="1"/>
  <c r="AI88" i="39"/>
  <c r="AC88" i="39"/>
  <c r="AN87" i="39"/>
  <c r="AO87" i="39" s="1"/>
  <c r="AK87" i="39"/>
  <c r="AL87" i="39" s="1"/>
  <c r="AM87" i="39" s="1"/>
  <c r="AI87" i="39"/>
  <c r="AC87" i="39"/>
  <c r="AN86" i="39"/>
  <c r="AO86" i="39" s="1"/>
  <c r="AK86" i="39"/>
  <c r="AL86" i="39" s="1"/>
  <c r="AM86" i="39" s="1"/>
  <c r="AI86" i="39"/>
  <c r="AC86" i="39"/>
  <c r="AN85" i="39"/>
  <c r="AO85" i="39" s="1"/>
  <c r="AK85" i="39"/>
  <c r="AL85" i="39" s="1"/>
  <c r="AM85" i="39" s="1"/>
  <c r="AI85" i="39"/>
  <c r="AC85" i="39"/>
  <c r="AN84" i="39"/>
  <c r="AO84" i="39" s="1"/>
  <c r="AP84" i="39" s="1"/>
  <c r="AQ84" i="39" s="1"/>
  <c r="AK84" i="39"/>
  <c r="AL84" i="39" s="1"/>
  <c r="AM84" i="39" s="1"/>
  <c r="AI84" i="39"/>
  <c r="AC84" i="39"/>
  <c r="AN83" i="39"/>
  <c r="AO83" i="39" s="1"/>
  <c r="AK83" i="39"/>
  <c r="AL83" i="39" s="1"/>
  <c r="AM83" i="39" s="1"/>
  <c r="AI83" i="39"/>
  <c r="AC83" i="39"/>
  <c r="AN82" i="39"/>
  <c r="AO82" i="39" s="1"/>
  <c r="AK82" i="39"/>
  <c r="AL82" i="39" s="1"/>
  <c r="AM82" i="39" s="1"/>
  <c r="AI82" i="39"/>
  <c r="AC82" i="39"/>
  <c r="AN81" i="39"/>
  <c r="AO81" i="39" s="1"/>
  <c r="AK81" i="39"/>
  <c r="AL81" i="39" s="1"/>
  <c r="AM81" i="39" s="1"/>
  <c r="AI81" i="39"/>
  <c r="AC81" i="39"/>
  <c r="AN80" i="39"/>
  <c r="AO80" i="39" s="1"/>
  <c r="AP80" i="39" s="1"/>
  <c r="AQ80" i="39" s="1"/>
  <c r="AK80" i="39"/>
  <c r="AL80" i="39" s="1"/>
  <c r="AM80" i="39" s="1"/>
  <c r="AI80" i="39"/>
  <c r="AC80" i="39"/>
  <c r="AN79" i="39"/>
  <c r="AO79" i="39" s="1"/>
  <c r="AK79" i="39"/>
  <c r="AL79" i="39" s="1"/>
  <c r="AM79" i="39" s="1"/>
  <c r="AI79" i="39"/>
  <c r="AC79" i="39"/>
  <c r="AN78" i="39"/>
  <c r="AO78" i="39" s="1"/>
  <c r="AK78" i="39"/>
  <c r="AL78" i="39" s="1"/>
  <c r="AM78" i="39" s="1"/>
  <c r="AI78" i="39"/>
  <c r="AC78" i="39"/>
  <c r="AN77" i="39"/>
  <c r="AO77" i="39" s="1"/>
  <c r="AK77" i="39"/>
  <c r="AL77" i="39" s="1"/>
  <c r="AM77" i="39" s="1"/>
  <c r="AI77" i="39"/>
  <c r="AC77" i="39"/>
  <c r="AN76" i="39"/>
  <c r="AO76" i="39" s="1"/>
  <c r="AP76" i="39" s="1"/>
  <c r="AQ76" i="39" s="1"/>
  <c r="AK76" i="39"/>
  <c r="AL76" i="39" s="1"/>
  <c r="AM76" i="39" s="1"/>
  <c r="AI76" i="39"/>
  <c r="AC76" i="39"/>
  <c r="AN75" i="39"/>
  <c r="AO75" i="39" s="1"/>
  <c r="AK75" i="39"/>
  <c r="AL75" i="39" s="1"/>
  <c r="AM75" i="39" s="1"/>
  <c r="AI75" i="39"/>
  <c r="AC75" i="39"/>
  <c r="AN74" i="39"/>
  <c r="AO74" i="39" s="1"/>
  <c r="AK74" i="39"/>
  <c r="AL74" i="39" s="1"/>
  <c r="AM74" i="39" s="1"/>
  <c r="AI74" i="39"/>
  <c r="AC74" i="39"/>
  <c r="AN73" i="39"/>
  <c r="AO73" i="39" s="1"/>
  <c r="AK73" i="39"/>
  <c r="AL73" i="39" s="1"/>
  <c r="AM73" i="39" s="1"/>
  <c r="AI73" i="39"/>
  <c r="AC73" i="39"/>
  <c r="AN72" i="39"/>
  <c r="AO72" i="39" s="1"/>
  <c r="AP72" i="39" s="1"/>
  <c r="AQ72" i="39" s="1"/>
  <c r="AK72" i="39"/>
  <c r="AL72" i="39" s="1"/>
  <c r="AM72" i="39" s="1"/>
  <c r="AI72" i="39"/>
  <c r="AC72" i="39"/>
  <c r="AN71" i="39"/>
  <c r="AO71" i="39" s="1"/>
  <c r="AK71" i="39"/>
  <c r="AL71" i="39" s="1"/>
  <c r="AM71" i="39" s="1"/>
  <c r="AI71" i="39"/>
  <c r="AC71" i="39"/>
  <c r="AN70" i="39"/>
  <c r="AO70" i="39" s="1"/>
  <c r="AK70" i="39"/>
  <c r="AL70" i="39" s="1"/>
  <c r="AM70" i="39" s="1"/>
  <c r="AI70" i="39"/>
  <c r="AC70" i="39"/>
  <c r="AN69" i="39"/>
  <c r="AO69" i="39" s="1"/>
  <c r="AK69" i="39"/>
  <c r="AL69" i="39" s="1"/>
  <c r="AM69" i="39" s="1"/>
  <c r="AI69" i="39"/>
  <c r="AC69" i="39"/>
  <c r="AN68" i="39"/>
  <c r="AO68" i="39" s="1"/>
  <c r="AP68" i="39" s="1"/>
  <c r="AQ68" i="39" s="1"/>
  <c r="AK68" i="39"/>
  <c r="AL68" i="39" s="1"/>
  <c r="AM68" i="39" s="1"/>
  <c r="AI68" i="39"/>
  <c r="AC68" i="39"/>
  <c r="AN67" i="39"/>
  <c r="AO67" i="39" s="1"/>
  <c r="AK67" i="39"/>
  <c r="AL67" i="39" s="1"/>
  <c r="AM67" i="39" s="1"/>
  <c r="AI67" i="39"/>
  <c r="AC67" i="39"/>
  <c r="AN66" i="39"/>
  <c r="AO66" i="39" s="1"/>
  <c r="AK66" i="39"/>
  <c r="AL66" i="39" s="1"/>
  <c r="AM66" i="39" s="1"/>
  <c r="AI66" i="39"/>
  <c r="AC66" i="39"/>
  <c r="AN65" i="39"/>
  <c r="AO65" i="39" s="1"/>
  <c r="AK65" i="39"/>
  <c r="AL65" i="39" s="1"/>
  <c r="AM65" i="39" s="1"/>
  <c r="AI65" i="39"/>
  <c r="AC65" i="39"/>
  <c r="AN64" i="39"/>
  <c r="AO64" i="39" s="1"/>
  <c r="AP64" i="39" s="1"/>
  <c r="AQ64" i="39" s="1"/>
  <c r="AK64" i="39"/>
  <c r="AL64" i="39" s="1"/>
  <c r="AM64" i="39" s="1"/>
  <c r="AI64" i="39"/>
  <c r="AC64" i="39"/>
  <c r="AN63" i="39"/>
  <c r="AO63" i="39" s="1"/>
  <c r="AK63" i="39"/>
  <c r="AL63" i="39" s="1"/>
  <c r="AM63" i="39" s="1"/>
  <c r="AI63" i="39"/>
  <c r="AC63" i="39"/>
  <c r="AN62" i="39"/>
  <c r="AO62" i="39" s="1"/>
  <c r="AK62" i="39"/>
  <c r="AL62" i="39" s="1"/>
  <c r="AM62" i="39" s="1"/>
  <c r="AI62" i="39"/>
  <c r="AC62" i="39"/>
  <c r="AN61" i="39"/>
  <c r="AO61" i="39" s="1"/>
  <c r="AK61" i="39"/>
  <c r="AL61" i="39" s="1"/>
  <c r="AM61" i="39" s="1"/>
  <c r="AI61" i="39"/>
  <c r="AC61" i="39"/>
  <c r="AN60" i="39"/>
  <c r="AO60" i="39" s="1"/>
  <c r="AP60" i="39" s="1"/>
  <c r="AQ60" i="39" s="1"/>
  <c r="AK60" i="39"/>
  <c r="AL60" i="39" s="1"/>
  <c r="AM60" i="39" s="1"/>
  <c r="AI60" i="39"/>
  <c r="AC60" i="39"/>
  <c r="AN59" i="39"/>
  <c r="AO59" i="39" s="1"/>
  <c r="AK59" i="39"/>
  <c r="AL59" i="39" s="1"/>
  <c r="AM59" i="39" s="1"/>
  <c r="AI59" i="39"/>
  <c r="AC59" i="39"/>
  <c r="AN58" i="39"/>
  <c r="AO58" i="39" s="1"/>
  <c r="AK58" i="39"/>
  <c r="AL58" i="39" s="1"/>
  <c r="AM58" i="39" s="1"/>
  <c r="AI58" i="39"/>
  <c r="AC58" i="39"/>
  <c r="AN57" i="39"/>
  <c r="AO57" i="39" s="1"/>
  <c r="AK57" i="39"/>
  <c r="AL57" i="39" s="1"/>
  <c r="AM57" i="39" s="1"/>
  <c r="AI57" i="39"/>
  <c r="AC57" i="39"/>
  <c r="AN56" i="39"/>
  <c r="AO56" i="39" s="1"/>
  <c r="AP56" i="39" s="1"/>
  <c r="AQ56" i="39" s="1"/>
  <c r="AK56" i="39"/>
  <c r="AL56" i="39" s="1"/>
  <c r="AM56" i="39" s="1"/>
  <c r="AI56" i="39"/>
  <c r="AC56" i="39"/>
  <c r="AN55" i="39"/>
  <c r="AO55" i="39" s="1"/>
  <c r="AK55" i="39"/>
  <c r="AL55" i="39" s="1"/>
  <c r="AM55" i="39" s="1"/>
  <c r="AI55" i="39"/>
  <c r="AC55" i="39"/>
  <c r="AN54" i="39"/>
  <c r="AO54" i="39" s="1"/>
  <c r="AK54" i="39"/>
  <c r="AL54" i="39" s="1"/>
  <c r="AM54" i="39" s="1"/>
  <c r="AI54" i="39"/>
  <c r="AC54" i="39"/>
  <c r="AN53" i="39"/>
  <c r="AO53" i="39" s="1"/>
  <c r="AP53" i="39" s="1"/>
  <c r="AQ53" i="39" s="1"/>
  <c r="AK53" i="39"/>
  <c r="AL53" i="39" s="1"/>
  <c r="AM53" i="39" s="1"/>
  <c r="AI53" i="39"/>
  <c r="AC53" i="39"/>
  <c r="AN52" i="39"/>
  <c r="AO52" i="39" s="1"/>
  <c r="AK52" i="39"/>
  <c r="AL52" i="39" s="1"/>
  <c r="AM52" i="39" s="1"/>
  <c r="AI52" i="39"/>
  <c r="AC52" i="39"/>
  <c r="AN51" i="39"/>
  <c r="AO51" i="39" s="1"/>
  <c r="AK51" i="39"/>
  <c r="AL51" i="39" s="1"/>
  <c r="AM51" i="39" s="1"/>
  <c r="AI51" i="39"/>
  <c r="AC51" i="39"/>
  <c r="AN50" i="39"/>
  <c r="AO50" i="39" s="1"/>
  <c r="AK50" i="39"/>
  <c r="AL50" i="39" s="1"/>
  <c r="AM50" i="39" s="1"/>
  <c r="AI50" i="39"/>
  <c r="AC50" i="39"/>
  <c r="AN49" i="39"/>
  <c r="AO49" i="39" s="1"/>
  <c r="AP49" i="39" s="1"/>
  <c r="AQ49" i="39" s="1"/>
  <c r="AK49" i="39"/>
  <c r="AL49" i="39" s="1"/>
  <c r="AM49" i="39" s="1"/>
  <c r="AI49" i="39"/>
  <c r="AC49" i="39"/>
  <c r="AN48" i="39"/>
  <c r="AO48" i="39" s="1"/>
  <c r="AK48" i="39"/>
  <c r="AL48" i="39" s="1"/>
  <c r="AM48" i="39" s="1"/>
  <c r="AI48" i="39"/>
  <c r="AC48" i="39"/>
  <c r="AN47" i="39"/>
  <c r="AO47" i="39" s="1"/>
  <c r="AK47" i="39"/>
  <c r="AL47" i="39" s="1"/>
  <c r="AM47" i="39" s="1"/>
  <c r="AI47" i="39"/>
  <c r="AC47" i="39"/>
  <c r="AN46" i="39"/>
  <c r="AO46" i="39" s="1"/>
  <c r="AL46" i="39"/>
  <c r="AM46" i="39" s="1"/>
  <c r="AK46" i="39"/>
  <c r="AI46" i="39"/>
  <c r="AC46" i="39"/>
  <c r="AN45" i="39"/>
  <c r="AO45" i="39" s="1"/>
  <c r="AK45" i="39"/>
  <c r="AL45" i="39" s="1"/>
  <c r="AM45" i="39" s="1"/>
  <c r="AI45" i="39"/>
  <c r="AC45" i="39"/>
  <c r="AN44" i="39"/>
  <c r="AO44" i="39" s="1"/>
  <c r="AP44" i="39" s="1"/>
  <c r="AQ44" i="39" s="1"/>
  <c r="AK44" i="39"/>
  <c r="AL44" i="39" s="1"/>
  <c r="AM44" i="39" s="1"/>
  <c r="AI44" i="39"/>
  <c r="AC44" i="39"/>
  <c r="AN43" i="39"/>
  <c r="AO43" i="39" s="1"/>
  <c r="AK43" i="39"/>
  <c r="AL43" i="39" s="1"/>
  <c r="AM43" i="39" s="1"/>
  <c r="AI43" i="39"/>
  <c r="AC43" i="39"/>
  <c r="AN42" i="39"/>
  <c r="AO42" i="39" s="1"/>
  <c r="AP42" i="39" s="1"/>
  <c r="AQ42" i="39" s="1"/>
  <c r="AK42" i="39"/>
  <c r="AL42" i="39" s="1"/>
  <c r="AM42" i="39" s="1"/>
  <c r="AI42" i="39"/>
  <c r="AC42" i="39"/>
  <c r="AN41" i="39"/>
  <c r="AO41" i="39" s="1"/>
  <c r="AK41" i="39"/>
  <c r="AL41" i="39" s="1"/>
  <c r="AM41" i="39" s="1"/>
  <c r="AI41" i="39"/>
  <c r="AC41" i="39"/>
  <c r="AN40" i="39"/>
  <c r="AO40" i="39" s="1"/>
  <c r="AK40" i="39"/>
  <c r="AL40" i="39" s="1"/>
  <c r="AM40" i="39" s="1"/>
  <c r="AI40" i="39"/>
  <c r="AC40" i="39"/>
  <c r="AN39" i="39"/>
  <c r="AO39" i="39" s="1"/>
  <c r="AP39" i="39" s="1"/>
  <c r="AQ39" i="39" s="1"/>
  <c r="AK39" i="39"/>
  <c r="AL39" i="39" s="1"/>
  <c r="AM39" i="39" s="1"/>
  <c r="AI39" i="39"/>
  <c r="AC39" i="39"/>
  <c r="AN38" i="39"/>
  <c r="AO38" i="39" s="1"/>
  <c r="AK38" i="39"/>
  <c r="AL38" i="39" s="1"/>
  <c r="AM38" i="39" s="1"/>
  <c r="AI38" i="39"/>
  <c r="AC38" i="39"/>
  <c r="AN37" i="39"/>
  <c r="AO37" i="39" s="1"/>
  <c r="AK37" i="39"/>
  <c r="AL37" i="39" s="1"/>
  <c r="AM37" i="39" s="1"/>
  <c r="AI37" i="39"/>
  <c r="AC37" i="39"/>
  <c r="AN36" i="39"/>
  <c r="AO36" i="39" s="1"/>
  <c r="AK36" i="39"/>
  <c r="AL36" i="39" s="1"/>
  <c r="AM36" i="39" s="1"/>
  <c r="AI36" i="39"/>
  <c r="AC36" i="39"/>
  <c r="AN35" i="39"/>
  <c r="AO35" i="39" s="1"/>
  <c r="AP35" i="39" s="1"/>
  <c r="AQ35" i="39" s="1"/>
  <c r="AK35" i="39"/>
  <c r="AL35" i="39" s="1"/>
  <c r="AM35" i="39" s="1"/>
  <c r="AI35" i="39"/>
  <c r="AC35" i="39"/>
  <c r="AN34" i="39"/>
  <c r="AO34" i="39" s="1"/>
  <c r="AK34" i="39"/>
  <c r="AL34" i="39" s="1"/>
  <c r="AM34" i="39" s="1"/>
  <c r="AI34" i="39"/>
  <c r="AC34" i="39"/>
  <c r="AN33" i="39"/>
  <c r="AO33" i="39" s="1"/>
  <c r="AK33" i="39"/>
  <c r="AL33" i="39" s="1"/>
  <c r="AM33" i="39" s="1"/>
  <c r="AI33" i="39"/>
  <c r="AC33" i="39"/>
  <c r="AN32" i="39"/>
  <c r="AO32" i="39" s="1"/>
  <c r="AP32" i="39" s="1"/>
  <c r="AQ32" i="39" s="1"/>
  <c r="AK32" i="39"/>
  <c r="AL32" i="39" s="1"/>
  <c r="AM32" i="39" s="1"/>
  <c r="AI32" i="39"/>
  <c r="AC32" i="39"/>
  <c r="AN31" i="39"/>
  <c r="AO31" i="39" s="1"/>
  <c r="AK31" i="39"/>
  <c r="AL31" i="39" s="1"/>
  <c r="AM31" i="39" s="1"/>
  <c r="AI31" i="39"/>
  <c r="AC31" i="39"/>
  <c r="AN30" i="39"/>
  <c r="AO30" i="39" s="1"/>
  <c r="AK30" i="39"/>
  <c r="AL30" i="39" s="1"/>
  <c r="AM30" i="39" s="1"/>
  <c r="AI30" i="39"/>
  <c r="AC30" i="39"/>
  <c r="AN29" i="39"/>
  <c r="AO29" i="39" s="1"/>
  <c r="AP29" i="39" s="1"/>
  <c r="AQ29" i="39" s="1"/>
  <c r="AK29" i="39"/>
  <c r="AL29" i="39" s="1"/>
  <c r="AM29" i="39" s="1"/>
  <c r="AI29" i="39"/>
  <c r="AC29" i="39"/>
  <c r="AN28" i="39"/>
  <c r="AO28" i="39" s="1"/>
  <c r="AK28" i="39"/>
  <c r="AL28" i="39" s="1"/>
  <c r="AM28" i="39" s="1"/>
  <c r="AI28" i="39"/>
  <c r="AC28" i="39"/>
  <c r="AN27" i="39"/>
  <c r="AO27" i="39" s="1"/>
  <c r="AK27" i="39"/>
  <c r="AL27" i="39" s="1"/>
  <c r="AM27" i="39" s="1"/>
  <c r="AI27" i="39"/>
  <c r="AC27" i="39"/>
  <c r="AN26" i="39"/>
  <c r="AO26" i="39" s="1"/>
  <c r="AP26" i="39" s="1"/>
  <c r="AQ26" i="39" s="1"/>
  <c r="AK26" i="39"/>
  <c r="AL26" i="39" s="1"/>
  <c r="AM26" i="39" s="1"/>
  <c r="AI26" i="39"/>
  <c r="AC26" i="39"/>
  <c r="AN25" i="39"/>
  <c r="AO25" i="39" s="1"/>
  <c r="AK25" i="39"/>
  <c r="AL25" i="39" s="1"/>
  <c r="AM25" i="39" s="1"/>
  <c r="AI25" i="39"/>
  <c r="AC25" i="39"/>
  <c r="AN24" i="39"/>
  <c r="AO24" i="39" s="1"/>
  <c r="AK24" i="39"/>
  <c r="AL24" i="39" s="1"/>
  <c r="AM24" i="39" s="1"/>
  <c r="AI24" i="39"/>
  <c r="AC24" i="39"/>
  <c r="AN23" i="39"/>
  <c r="AO23" i="39" s="1"/>
  <c r="AK23" i="39"/>
  <c r="AL23" i="39" s="1"/>
  <c r="AM23" i="39" s="1"/>
  <c r="AI23" i="39"/>
  <c r="AC23" i="39"/>
  <c r="AN22" i="39"/>
  <c r="AO22" i="39" s="1"/>
  <c r="AK22" i="39"/>
  <c r="AL22" i="39" s="1"/>
  <c r="AM22" i="39" s="1"/>
  <c r="AI22" i="39"/>
  <c r="AC22" i="39"/>
  <c r="AN21" i="39"/>
  <c r="AO21" i="39" s="1"/>
  <c r="AK21" i="39"/>
  <c r="AL21" i="39" s="1"/>
  <c r="AM21" i="39" s="1"/>
  <c r="AI21" i="39"/>
  <c r="AC21" i="39"/>
  <c r="AN20" i="39"/>
  <c r="AO20" i="39" s="1"/>
  <c r="AK20" i="39"/>
  <c r="AL20" i="39" s="1"/>
  <c r="AM20" i="39" s="1"/>
  <c r="AI20" i="39"/>
  <c r="AC20" i="39"/>
  <c r="AN19" i="39"/>
  <c r="AO19" i="39" s="1"/>
  <c r="AP19" i="39" s="1"/>
  <c r="AK19" i="39"/>
  <c r="AL19" i="39" s="1"/>
  <c r="AM19" i="39" s="1"/>
  <c r="AI19" i="39"/>
  <c r="AC19" i="39"/>
  <c r="AN18" i="39"/>
  <c r="AO18" i="39" s="1"/>
  <c r="AK18" i="39"/>
  <c r="AL18" i="39" s="1"/>
  <c r="AM18" i="39" s="1"/>
  <c r="AI18" i="39"/>
  <c r="AC18" i="39"/>
  <c r="AN17" i="39"/>
  <c r="AO17" i="39" s="1"/>
  <c r="AK17" i="39"/>
  <c r="AL17" i="39" s="1"/>
  <c r="AM17" i="39" s="1"/>
  <c r="AI17" i="39"/>
  <c r="AC17" i="39"/>
  <c r="AN16" i="39"/>
  <c r="AO16" i="39" s="1"/>
  <c r="AK16" i="39"/>
  <c r="AL16" i="39" s="1"/>
  <c r="AM16" i="39" s="1"/>
  <c r="AI16" i="39"/>
  <c r="AC16" i="39"/>
  <c r="AN15" i="39"/>
  <c r="AO15" i="39" s="1"/>
  <c r="AP15" i="39" s="1"/>
  <c r="AK15" i="39"/>
  <c r="AL15" i="39" s="1"/>
  <c r="AM15" i="39" s="1"/>
  <c r="AI15" i="39"/>
  <c r="AC15" i="39"/>
  <c r="AN14" i="39"/>
  <c r="AO14" i="39" s="1"/>
  <c r="AK14" i="39"/>
  <c r="AL14" i="39" s="1"/>
  <c r="AM14" i="39" s="1"/>
  <c r="AI14" i="39"/>
  <c r="AC14" i="39"/>
  <c r="AN13" i="39"/>
  <c r="AO13" i="39" s="1"/>
  <c r="AK13" i="39"/>
  <c r="AL13" i="39" s="1"/>
  <c r="AM13" i="39" s="1"/>
  <c r="AI13" i="39"/>
  <c r="AC13" i="39"/>
  <c r="AN12" i="39"/>
  <c r="AO12" i="39" s="1"/>
  <c r="AK12" i="39"/>
  <c r="AL12" i="39" s="1"/>
  <c r="AM12" i="39" s="1"/>
  <c r="AI12" i="39"/>
  <c r="AC12" i="39"/>
  <c r="AN11" i="39"/>
  <c r="AO11" i="39" s="1"/>
  <c r="AP11" i="39" s="1"/>
  <c r="AK11" i="39"/>
  <c r="AL11" i="39" s="1"/>
  <c r="AM11" i="39" s="1"/>
  <c r="AI11" i="39"/>
  <c r="AC11" i="39"/>
  <c r="AN10" i="39"/>
  <c r="AO10" i="39" s="1"/>
  <c r="AK10" i="39"/>
  <c r="AL10" i="39" s="1"/>
  <c r="AM10" i="39" s="1"/>
  <c r="AI10" i="39"/>
  <c r="AC10" i="39"/>
  <c r="AN9" i="39"/>
  <c r="AO9" i="39" s="1"/>
  <c r="AK9" i="39"/>
  <c r="AL9" i="39" s="1"/>
  <c r="AM9" i="39" s="1"/>
  <c r="AI9" i="39"/>
  <c r="AC9" i="39"/>
  <c r="AN8" i="39"/>
  <c r="AO8" i="39" s="1"/>
  <c r="AK8" i="39"/>
  <c r="AL8" i="39" s="1"/>
  <c r="AM8" i="39" s="1"/>
  <c r="AI8" i="39"/>
  <c r="AC8" i="39"/>
  <c r="AN7" i="39"/>
  <c r="AO7" i="39" s="1"/>
  <c r="AP7" i="39" s="1"/>
  <c r="AK7" i="39"/>
  <c r="AL7" i="39" s="1"/>
  <c r="AM7" i="39" s="1"/>
  <c r="AI7" i="39"/>
  <c r="AC7" i="39"/>
  <c r="AN6" i="39"/>
  <c r="AO6" i="39" s="1"/>
  <c r="AK6" i="39"/>
  <c r="AL6" i="39" s="1"/>
  <c r="AM6" i="39" s="1"/>
  <c r="AI6" i="39"/>
  <c r="AC6" i="39"/>
  <c r="AN5" i="39"/>
  <c r="AO5" i="39" s="1"/>
  <c r="AP5" i="39" s="1"/>
  <c r="AK5" i="39"/>
  <c r="AL5" i="39" s="1"/>
  <c r="AM5" i="39" s="1"/>
  <c r="AI5" i="39"/>
  <c r="AC5" i="39"/>
  <c r="AP22" i="45" l="1"/>
  <c r="AQ22" i="45" s="1"/>
  <c r="AP5" i="45"/>
  <c r="AQ5" i="45" s="1"/>
  <c r="AP18" i="45"/>
  <c r="AQ18" i="45" s="1"/>
  <c r="AP509" i="44"/>
  <c r="AQ509" i="44" s="1"/>
  <c r="AP193" i="44"/>
  <c r="AQ193" i="44" s="1"/>
  <c r="AP527" i="44"/>
  <c r="AQ527" i="44" s="1"/>
  <c r="AP517" i="44"/>
  <c r="AQ517" i="44" s="1"/>
  <c r="AN14" i="44"/>
  <c r="AO14" i="44" s="1"/>
  <c r="AQ362" i="44"/>
  <c r="AP127" i="44"/>
  <c r="AQ127" i="44" s="1"/>
  <c r="AP7" i="44"/>
  <c r="AQ7" i="44" s="1"/>
  <c r="AP157" i="44"/>
  <c r="AQ157" i="44" s="1"/>
  <c r="AP151" i="44"/>
  <c r="AQ151" i="44" s="1"/>
  <c r="AP135" i="44"/>
  <c r="AQ135" i="44" s="1"/>
  <c r="AP6" i="44"/>
  <c r="AQ6" i="44" s="1"/>
  <c r="AP12" i="44"/>
  <c r="AQ12" i="44" s="1"/>
  <c r="AP123" i="44"/>
  <c r="AQ123" i="44" s="1"/>
  <c r="AP10" i="44"/>
  <c r="AQ10" i="44" s="1"/>
  <c r="AP105" i="44"/>
  <c r="AQ105" i="44" s="1"/>
  <c r="AP115" i="44"/>
  <c r="AQ115" i="44" s="1"/>
  <c r="AP171" i="44"/>
  <c r="AQ171" i="44" s="1"/>
  <c r="AP121" i="44"/>
  <c r="AQ121" i="44" s="1"/>
  <c r="AQ103" i="44"/>
  <c r="AP103" i="44"/>
  <c r="AP131" i="44"/>
  <c r="AQ131" i="44" s="1"/>
  <c r="AQ119" i="44"/>
  <c r="AP119" i="44"/>
  <c r="AP129" i="44"/>
  <c r="AQ129" i="44" s="1"/>
  <c r="AP137" i="44"/>
  <c r="AQ137" i="44" s="1"/>
  <c r="AQ160" i="44"/>
  <c r="AP384" i="44"/>
  <c r="AQ384" i="44" s="1"/>
  <c r="AQ5" i="44"/>
  <c r="AQ11" i="44"/>
  <c r="AP381" i="44"/>
  <c r="AQ381" i="44"/>
  <c r="AP167" i="44"/>
  <c r="AQ167" i="44" s="1"/>
  <c r="AQ107" i="44"/>
  <c r="AP107" i="44"/>
  <c r="AP111" i="44"/>
  <c r="AQ111" i="44" s="1"/>
  <c r="AQ113" i="44"/>
  <c r="AP139" i="44"/>
  <c r="AQ139" i="44" s="1"/>
  <c r="AQ158" i="44"/>
  <c r="AP511" i="44"/>
  <c r="AQ511" i="44"/>
  <c r="AP393" i="44"/>
  <c r="AQ393" i="44" s="1"/>
  <c r="AP166" i="44"/>
  <c r="AQ166" i="44" s="1"/>
  <c r="AP379" i="44"/>
  <c r="AQ379" i="44" s="1"/>
  <c r="AP8" i="44"/>
  <c r="AQ8" i="44" s="1"/>
  <c r="AP159" i="44"/>
  <c r="AQ159" i="44" s="1"/>
  <c r="AP164" i="44"/>
  <c r="AQ164" i="44" s="1"/>
  <c r="AP401" i="44"/>
  <c r="AQ401" i="44" s="1"/>
  <c r="AP407" i="44"/>
  <c r="AQ407" i="44" s="1"/>
  <c r="AP181" i="44"/>
  <c r="AQ181" i="44" s="1"/>
  <c r="AP372" i="44"/>
  <c r="AQ372" i="44" s="1"/>
  <c r="AP402" i="44"/>
  <c r="AQ402" i="44" s="1"/>
  <c r="AP505" i="44"/>
  <c r="AQ505" i="44" s="1"/>
  <c r="AP523" i="44"/>
  <c r="AQ523" i="44" s="1"/>
  <c r="AQ169" i="44"/>
  <c r="AP217" i="44"/>
  <c r="AQ217" i="44" s="1"/>
  <c r="AQ399" i="44"/>
  <c r="AP390" i="44"/>
  <c r="AQ390" i="44" s="1"/>
  <c r="AP366" i="44"/>
  <c r="AQ366" i="44" s="1"/>
  <c r="AP500" i="44"/>
  <c r="AQ500" i="44" s="1"/>
  <c r="AP363" i="44"/>
  <c r="AQ363" i="44" s="1"/>
  <c r="AP410" i="44"/>
  <c r="AQ410" i="44" s="1"/>
  <c r="AQ205" i="44"/>
  <c r="AQ375" i="44"/>
  <c r="AQ515" i="44"/>
  <c r="AQ521" i="44"/>
  <c r="AQ386" i="44"/>
  <c r="AQ525" i="44"/>
  <c r="AQ529" i="44"/>
  <c r="AQ9" i="43"/>
  <c r="AP10" i="43"/>
  <c r="AQ10" i="43" s="1"/>
  <c r="AP21" i="43"/>
  <c r="AQ21" i="43" s="1"/>
  <c r="AP14" i="43"/>
  <c r="AQ14" i="43" s="1"/>
  <c r="AC381" i="39"/>
  <c r="AC696" i="39"/>
  <c r="AK378" i="39"/>
  <c r="AL378" i="39" s="1"/>
  <c r="AM378" i="39" s="1"/>
  <c r="AI630" i="39"/>
  <c r="AK696" i="39"/>
  <c r="AL696" i="39" s="1"/>
  <c r="AM696" i="39" s="1"/>
  <c r="AQ1517" i="39"/>
  <c r="AP20" i="45"/>
  <c r="AQ20" i="45" s="1"/>
  <c r="AM26" i="45"/>
  <c r="C63" i="46" s="1"/>
  <c r="AQ21" i="45"/>
  <c r="AP6" i="45"/>
  <c r="AQ6" i="45" s="1"/>
  <c r="AP23" i="45"/>
  <c r="AQ23" i="45" s="1"/>
  <c r="AP8" i="45"/>
  <c r="AQ8" i="45" s="1"/>
  <c r="AP14" i="45"/>
  <c r="AQ14" i="45" s="1"/>
  <c r="AQ10" i="45"/>
  <c r="AP13" i="45"/>
  <c r="AQ13" i="45" s="1"/>
  <c r="AP7" i="45"/>
  <c r="AQ7" i="45" s="1"/>
  <c r="AP15" i="45"/>
  <c r="AQ15" i="45" s="1"/>
  <c r="AQ11" i="45"/>
  <c r="AP17" i="45"/>
  <c r="AQ17" i="45" s="1"/>
  <c r="AQ19" i="45"/>
  <c r="AP25" i="44"/>
  <c r="AQ25" i="44" s="1"/>
  <c r="AP49" i="44"/>
  <c r="AQ49" i="44" s="1"/>
  <c r="AP73" i="44"/>
  <c r="AQ73" i="44" s="1"/>
  <c r="AP97" i="44"/>
  <c r="AQ97" i="44" s="1"/>
  <c r="AP116" i="44"/>
  <c r="AQ116" i="44" s="1"/>
  <c r="AP118" i="44"/>
  <c r="AQ118" i="44" s="1"/>
  <c r="AP120" i="44"/>
  <c r="AQ120" i="44" s="1"/>
  <c r="AP21" i="44"/>
  <c r="AQ21" i="44" s="1"/>
  <c r="AP45" i="44"/>
  <c r="AQ45" i="44" s="1"/>
  <c r="AP69" i="44"/>
  <c r="AQ69" i="44" s="1"/>
  <c r="AP93" i="44"/>
  <c r="AQ93" i="44" s="1"/>
  <c r="AP17" i="44"/>
  <c r="AQ17" i="44" s="1"/>
  <c r="AP41" i="44"/>
  <c r="AQ41" i="44" s="1"/>
  <c r="AP65" i="44"/>
  <c r="AQ65" i="44" s="1"/>
  <c r="AP89" i="44"/>
  <c r="AQ89" i="44" s="1"/>
  <c r="AP124" i="44"/>
  <c r="AQ124" i="44" s="1"/>
  <c r="AP126" i="44"/>
  <c r="AQ126" i="44" s="1"/>
  <c r="AP128" i="44"/>
  <c r="AQ128" i="44" s="1"/>
  <c r="AP146" i="44"/>
  <c r="AQ146" i="44" s="1"/>
  <c r="AP149" i="44"/>
  <c r="AQ149" i="44" s="1"/>
  <c r="AP98" i="44"/>
  <c r="AQ98" i="44" s="1"/>
  <c r="AP37" i="44"/>
  <c r="AQ37" i="44" s="1"/>
  <c r="AP61" i="44"/>
  <c r="AQ61" i="44" s="1"/>
  <c r="AP85" i="44"/>
  <c r="AQ85" i="44" s="1"/>
  <c r="AP102" i="44"/>
  <c r="AQ102" i="44" s="1"/>
  <c r="AP104" i="44"/>
  <c r="AQ104" i="44" s="1"/>
  <c r="AP132" i="44"/>
  <c r="AQ132" i="44" s="1"/>
  <c r="AP134" i="44"/>
  <c r="AQ134" i="44" s="1"/>
  <c r="AP136" i="44"/>
  <c r="AQ136" i="44" s="1"/>
  <c r="AP153" i="44"/>
  <c r="AQ153" i="44" s="1"/>
  <c r="AP155" i="44"/>
  <c r="AQ155" i="44" s="1"/>
  <c r="AP156" i="44"/>
  <c r="AQ156" i="44" s="1"/>
  <c r="AP161" i="44"/>
  <c r="AQ161" i="44" s="1"/>
  <c r="AP33" i="44"/>
  <c r="AQ33" i="44" s="1"/>
  <c r="AP57" i="44"/>
  <c r="AQ57" i="44" s="1"/>
  <c r="AP81" i="44"/>
  <c r="AQ81" i="44" s="1"/>
  <c r="AP29" i="44"/>
  <c r="AQ29" i="44" s="1"/>
  <c r="AP53" i="44"/>
  <c r="AQ53" i="44" s="1"/>
  <c r="AP77" i="44"/>
  <c r="AQ77" i="44" s="1"/>
  <c r="AP108" i="44"/>
  <c r="AQ108" i="44" s="1"/>
  <c r="AP110" i="44"/>
  <c r="AQ110" i="44" s="1"/>
  <c r="AP112" i="44"/>
  <c r="AQ112" i="44" s="1"/>
  <c r="AP140" i="44"/>
  <c r="AQ140" i="44" s="1"/>
  <c r="AP142" i="44"/>
  <c r="AQ142" i="44" s="1"/>
  <c r="AP14" i="44"/>
  <c r="AQ14" i="44" s="1"/>
  <c r="AP18" i="44"/>
  <c r="AQ18" i="44" s="1"/>
  <c r="AP22" i="44"/>
  <c r="AQ22" i="44" s="1"/>
  <c r="AP26" i="44"/>
  <c r="AQ26" i="44" s="1"/>
  <c r="AP30" i="44"/>
  <c r="AQ30" i="44" s="1"/>
  <c r="AP34" i="44"/>
  <c r="AQ34" i="44" s="1"/>
  <c r="AP38" i="44"/>
  <c r="AQ38" i="44" s="1"/>
  <c r="AP42" i="44"/>
  <c r="AQ42" i="44" s="1"/>
  <c r="AP46" i="44"/>
  <c r="AQ46" i="44" s="1"/>
  <c r="AP50" i="44"/>
  <c r="AQ50" i="44" s="1"/>
  <c r="AP54" i="44"/>
  <c r="AQ54" i="44" s="1"/>
  <c r="AP58" i="44"/>
  <c r="AQ58" i="44" s="1"/>
  <c r="AP62" i="44"/>
  <c r="AQ62" i="44" s="1"/>
  <c r="AP66" i="44"/>
  <c r="AQ66" i="44" s="1"/>
  <c r="AP70" i="44"/>
  <c r="AQ70" i="44" s="1"/>
  <c r="AP74" i="44"/>
  <c r="AQ74" i="44" s="1"/>
  <c r="AP78" i="44"/>
  <c r="AQ78" i="44" s="1"/>
  <c r="AP82" i="44"/>
  <c r="AQ82" i="44" s="1"/>
  <c r="AP86" i="44"/>
  <c r="AQ86" i="44" s="1"/>
  <c r="AP90" i="44"/>
  <c r="AQ90" i="44" s="1"/>
  <c r="AP94" i="44"/>
  <c r="AQ94" i="44" s="1"/>
  <c r="AQ101" i="44"/>
  <c r="AQ109" i="44"/>
  <c r="AQ117" i="44"/>
  <c r="AP106" i="44"/>
  <c r="AQ106" i="44" s="1"/>
  <c r="AP114" i="44"/>
  <c r="AQ114" i="44" s="1"/>
  <c r="AP122" i="44"/>
  <c r="AQ122" i="44" s="1"/>
  <c r="AP130" i="44"/>
  <c r="AQ130" i="44" s="1"/>
  <c r="AP138" i="44"/>
  <c r="AQ138" i="44" s="1"/>
  <c r="AP152" i="44"/>
  <c r="AQ152" i="44" s="1"/>
  <c r="AM547" i="44"/>
  <c r="AP16" i="44"/>
  <c r="AQ16" i="44" s="1"/>
  <c r="AP20" i="44"/>
  <c r="AQ20" i="44" s="1"/>
  <c r="AP24" i="44"/>
  <c r="AQ24" i="44" s="1"/>
  <c r="AP28" i="44"/>
  <c r="AQ28" i="44" s="1"/>
  <c r="AP32" i="44"/>
  <c r="AQ32" i="44" s="1"/>
  <c r="AP36" i="44"/>
  <c r="AQ36" i="44" s="1"/>
  <c r="AP40" i="44"/>
  <c r="AQ40" i="44" s="1"/>
  <c r="AP44" i="44"/>
  <c r="AQ44" i="44" s="1"/>
  <c r="AP48" i="44"/>
  <c r="AQ48" i="44" s="1"/>
  <c r="AP52" i="44"/>
  <c r="AQ52" i="44" s="1"/>
  <c r="AP56" i="44"/>
  <c r="AQ56" i="44" s="1"/>
  <c r="AP60" i="44"/>
  <c r="AQ60" i="44" s="1"/>
  <c r="AP64" i="44"/>
  <c r="AQ64" i="44" s="1"/>
  <c r="AP68" i="44"/>
  <c r="AQ68" i="44" s="1"/>
  <c r="AP72" i="44"/>
  <c r="AQ72" i="44" s="1"/>
  <c r="AP76" i="44"/>
  <c r="AQ76" i="44" s="1"/>
  <c r="AP80" i="44"/>
  <c r="AQ80" i="44" s="1"/>
  <c r="AP84" i="44"/>
  <c r="AQ84" i="44" s="1"/>
  <c r="AP88" i="44"/>
  <c r="AQ88" i="44" s="1"/>
  <c r="AP92" i="44"/>
  <c r="AQ92" i="44" s="1"/>
  <c r="AP96" i="44"/>
  <c r="AQ96" i="44" s="1"/>
  <c r="AP100" i="44"/>
  <c r="AQ100" i="44" s="1"/>
  <c r="AP15" i="44"/>
  <c r="AQ15" i="44" s="1"/>
  <c r="AP19" i="44"/>
  <c r="AQ19" i="44" s="1"/>
  <c r="AP23" i="44"/>
  <c r="AQ23" i="44" s="1"/>
  <c r="AP27" i="44"/>
  <c r="AQ27" i="44" s="1"/>
  <c r="AP31" i="44"/>
  <c r="AQ31" i="44" s="1"/>
  <c r="AP35" i="44"/>
  <c r="AQ35" i="44" s="1"/>
  <c r="AP39" i="44"/>
  <c r="AQ39" i="44" s="1"/>
  <c r="AP43" i="44"/>
  <c r="AQ43" i="44" s="1"/>
  <c r="AP47" i="44"/>
  <c r="AQ47" i="44" s="1"/>
  <c r="AP51" i="44"/>
  <c r="AQ51" i="44" s="1"/>
  <c r="AP55" i="44"/>
  <c r="AQ55" i="44" s="1"/>
  <c r="AP59" i="44"/>
  <c r="AQ59" i="44" s="1"/>
  <c r="AP63" i="44"/>
  <c r="AQ63" i="44" s="1"/>
  <c r="AP67" i="44"/>
  <c r="AQ67" i="44" s="1"/>
  <c r="AP71" i="44"/>
  <c r="AQ71" i="44" s="1"/>
  <c r="AP75" i="44"/>
  <c r="AQ75" i="44" s="1"/>
  <c r="AP79" i="44"/>
  <c r="AQ79" i="44" s="1"/>
  <c r="AP83" i="44"/>
  <c r="AQ83" i="44" s="1"/>
  <c r="AP87" i="44"/>
  <c r="AQ87" i="44" s="1"/>
  <c r="AP91" i="44"/>
  <c r="AQ91" i="44" s="1"/>
  <c r="AP95" i="44"/>
  <c r="AQ95" i="44" s="1"/>
  <c r="AP99" i="44"/>
  <c r="AQ99" i="44" s="1"/>
  <c r="AP168" i="44"/>
  <c r="AQ168" i="44" s="1"/>
  <c r="AQ162" i="44"/>
  <c r="AP165" i="44"/>
  <c r="AQ165" i="44" s="1"/>
  <c r="AP173" i="44"/>
  <c r="AQ173" i="44" s="1"/>
  <c r="AP163" i="44"/>
  <c r="AQ163" i="44" s="1"/>
  <c r="AP176" i="44"/>
  <c r="AQ176" i="44" s="1"/>
  <c r="AP197" i="44"/>
  <c r="AQ197" i="44" s="1"/>
  <c r="AP203" i="44"/>
  <c r="AQ203" i="44" s="1"/>
  <c r="AP214" i="44"/>
  <c r="AQ214" i="44" s="1"/>
  <c r="AP259" i="44"/>
  <c r="AQ259" i="44" s="1"/>
  <c r="AP268" i="44"/>
  <c r="AQ268" i="44" s="1"/>
  <c r="AP293" i="44"/>
  <c r="AQ293" i="44" s="1"/>
  <c r="AP172" i="44"/>
  <c r="AQ172" i="44" s="1"/>
  <c r="AP196" i="44"/>
  <c r="AQ196" i="44" s="1"/>
  <c r="AP221" i="44"/>
  <c r="AQ221" i="44" s="1"/>
  <c r="AP245" i="44"/>
  <c r="AQ245" i="44" s="1"/>
  <c r="AP254" i="44"/>
  <c r="AQ254" i="44" s="1"/>
  <c r="AP202" i="44"/>
  <c r="AQ202" i="44" s="1"/>
  <c r="AP233" i="44"/>
  <c r="AQ233" i="44" s="1"/>
  <c r="AP283" i="44"/>
  <c r="AQ283" i="44" s="1"/>
  <c r="AP174" i="44"/>
  <c r="AQ174" i="44" s="1"/>
  <c r="AP185" i="44"/>
  <c r="AQ185" i="44" s="1"/>
  <c r="AP191" i="44"/>
  <c r="AQ191" i="44" s="1"/>
  <c r="AP230" i="44"/>
  <c r="AQ230" i="44" s="1"/>
  <c r="AP289" i="44"/>
  <c r="AQ289" i="44" s="1"/>
  <c r="AP208" i="44"/>
  <c r="AQ208" i="44" s="1"/>
  <c r="AP271" i="44"/>
  <c r="AQ271" i="44" s="1"/>
  <c r="AP280" i="44"/>
  <c r="AQ280" i="44" s="1"/>
  <c r="AP247" i="44"/>
  <c r="AQ247" i="44" s="1"/>
  <c r="AP290" i="44"/>
  <c r="AQ290" i="44" s="1"/>
  <c r="AP178" i="44"/>
  <c r="AQ178" i="44" s="1"/>
  <c r="AP220" i="44"/>
  <c r="AQ220" i="44" s="1"/>
  <c r="AP235" i="44"/>
  <c r="AQ235" i="44" s="1"/>
  <c r="AP281" i="44"/>
  <c r="AQ281" i="44" s="1"/>
  <c r="AP209" i="44"/>
  <c r="AQ209" i="44" s="1"/>
  <c r="AQ244" i="44"/>
  <c r="AP244" i="44"/>
  <c r="AP275" i="44"/>
  <c r="AQ275" i="44" s="1"/>
  <c r="AP184" i="44"/>
  <c r="AQ184" i="44" s="1"/>
  <c r="AP215" i="44"/>
  <c r="AQ215" i="44" s="1"/>
  <c r="AP232" i="44"/>
  <c r="AQ232" i="44" s="1"/>
  <c r="AP269" i="44"/>
  <c r="AQ269" i="44" s="1"/>
  <c r="AP190" i="44"/>
  <c r="AQ190" i="44" s="1"/>
  <c r="AQ229" i="44"/>
  <c r="AP229" i="44"/>
  <c r="AP266" i="44"/>
  <c r="AQ266" i="44" s="1"/>
  <c r="AP175" i="44"/>
  <c r="AQ175" i="44" s="1"/>
  <c r="AP179" i="44"/>
  <c r="AQ179" i="44" s="1"/>
  <c r="AP257" i="44"/>
  <c r="AQ257" i="44" s="1"/>
  <c r="AP295" i="44"/>
  <c r="AQ295" i="44" s="1"/>
  <c r="AP251" i="44"/>
  <c r="AQ251" i="44" s="1"/>
  <c r="AP265" i="44"/>
  <c r="AQ265" i="44" s="1"/>
  <c r="AP287" i="44"/>
  <c r="AQ287" i="44" s="1"/>
  <c r="AP301" i="44"/>
  <c r="AQ301" i="44" s="1"/>
  <c r="AP323" i="44"/>
  <c r="AQ323" i="44" s="1"/>
  <c r="AP337" i="44"/>
  <c r="AQ337" i="44" s="1"/>
  <c r="AP392" i="44"/>
  <c r="AQ392" i="44" s="1"/>
  <c r="AP426" i="44"/>
  <c r="AQ426" i="44" s="1"/>
  <c r="AP465" i="44"/>
  <c r="AQ465" i="44" s="1"/>
  <c r="AP473" i="44"/>
  <c r="AQ473" i="44" s="1"/>
  <c r="AP243" i="44"/>
  <c r="AQ243" i="44" s="1"/>
  <c r="AP279" i="44"/>
  <c r="AQ279" i="44" s="1"/>
  <c r="AP304" i="44"/>
  <c r="AQ304" i="44" s="1"/>
  <c r="AP315" i="44"/>
  <c r="AQ315" i="44" s="1"/>
  <c r="AP326" i="44"/>
  <c r="AQ326" i="44" s="1"/>
  <c r="AP340" i="44"/>
  <c r="AQ340" i="44" s="1"/>
  <c r="AP351" i="44"/>
  <c r="AQ351" i="44" s="1"/>
  <c r="AP369" i="44"/>
  <c r="AQ369" i="44" s="1"/>
  <c r="AP420" i="44"/>
  <c r="AQ420" i="44" s="1"/>
  <c r="AP423" i="44"/>
  <c r="AQ423" i="44" s="1"/>
  <c r="AP183" i="44"/>
  <c r="AQ183" i="44" s="1"/>
  <c r="AP195" i="44"/>
  <c r="AQ195" i="44" s="1"/>
  <c r="AP207" i="44"/>
  <c r="AQ207" i="44" s="1"/>
  <c r="AP219" i="44"/>
  <c r="AQ219" i="44" s="1"/>
  <c r="AP246" i="44"/>
  <c r="AQ246" i="44" s="1"/>
  <c r="AQ249" i="44"/>
  <c r="AP282" i="44"/>
  <c r="AQ282" i="44" s="1"/>
  <c r="AQ285" i="44"/>
  <c r="AP307" i="44"/>
  <c r="AQ307" i="44" s="1"/>
  <c r="AP318" i="44"/>
  <c r="AQ318" i="44" s="1"/>
  <c r="AQ321" i="44"/>
  <c r="AP329" i="44"/>
  <c r="AQ329" i="44" s="1"/>
  <c r="AP343" i="44"/>
  <c r="AQ343" i="44" s="1"/>
  <c r="AP354" i="44"/>
  <c r="AQ354" i="44" s="1"/>
  <c r="AQ357" i="44"/>
  <c r="AP377" i="44"/>
  <c r="AQ377" i="44" s="1"/>
  <c r="AP461" i="44"/>
  <c r="AQ461" i="44" s="1"/>
  <c r="AP188" i="44"/>
  <c r="AQ188" i="44" s="1"/>
  <c r="AP200" i="44"/>
  <c r="AQ200" i="44" s="1"/>
  <c r="AQ212" i="44"/>
  <c r="AP212" i="44"/>
  <c r="AP224" i="44"/>
  <c r="AQ224" i="44" s="1"/>
  <c r="AP238" i="44"/>
  <c r="AQ238" i="44" s="1"/>
  <c r="AQ252" i="44"/>
  <c r="AP260" i="44"/>
  <c r="AQ260" i="44" s="1"/>
  <c r="AP274" i="44"/>
  <c r="AQ274" i="44" s="1"/>
  <c r="AQ288" i="44"/>
  <c r="AP296" i="44"/>
  <c r="AQ296" i="44" s="1"/>
  <c r="AP310" i="44"/>
  <c r="AQ310" i="44" s="1"/>
  <c r="AQ324" i="44"/>
  <c r="AP332" i="44"/>
  <c r="AQ332" i="44" s="1"/>
  <c r="AP346" i="44"/>
  <c r="AQ346" i="44" s="1"/>
  <c r="AP364" i="44"/>
  <c r="AQ364" i="44" s="1"/>
  <c r="AP382" i="44"/>
  <c r="AQ382" i="44" s="1"/>
  <c r="AP468" i="44"/>
  <c r="AQ468" i="44" s="1"/>
  <c r="AP227" i="44"/>
  <c r="AQ227" i="44" s="1"/>
  <c r="AP241" i="44"/>
  <c r="AQ241" i="44" s="1"/>
  <c r="AP263" i="44"/>
  <c r="AQ263" i="44" s="1"/>
  <c r="AP277" i="44"/>
  <c r="AQ277" i="44" s="1"/>
  <c r="AP299" i="44"/>
  <c r="AQ299" i="44" s="1"/>
  <c r="AP313" i="44"/>
  <c r="AQ313" i="44" s="1"/>
  <c r="AP335" i="44"/>
  <c r="AQ335" i="44" s="1"/>
  <c r="AP349" i="44"/>
  <c r="AQ349" i="44" s="1"/>
  <c r="AP380" i="44"/>
  <c r="AQ380" i="44" s="1"/>
  <c r="AP466" i="44"/>
  <c r="AQ466" i="44" s="1"/>
  <c r="AP483" i="44"/>
  <c r="AQ483" i="44" s="1"/>
  <c r="AP186" i="44"/>
  <c r="AQ186" i="44" s="1"/>
  <c r="AP198" i="44"/>
  <c r="AQ198" i="44" s="1"/>
  <c r="AP210" i="44"/>
  <c r="AQ210" i="44" s="1"/>
  <c r="AP222" i="44"/>
  <c r="AQ222" i="44" s="1"/>
  <c r="AP255" i="44"/>
  <c r="AQ255" i="44" s="1"/>
  <c r="AP291" i="44"/>
  <c r="AQ291" i="44" s="1"/>
  <c r="AP302" i="44"/>
  <c r="AQ302" i="44" s="1"/>
  <c r="AP316" i="44"/>
  <c r="AQ316" i="44" s="1"/>
  <c r="AP327" i="44"/>
  <c r="AQ327" i="44" s="1"/>
  <c r="AP338" i="44"/>
  <c r="AQ338" i="44" s="1"/>
  <c r="AQ352" i="44"/>
  <c r="AP352" i="44"/>
  <c r="AQ367" i="44"/>
  <c r="AQ370" i="44"/>
  <c r="AP385" i="44"/>
  <c r="AQ385" i="44" s="1"/>
  <c r="AP388" i="44"/>
  <c r="AQ388" i="44" s="1"/>
  <c r="AP412" i="44"/>
  <c r="AQ412" i="44" s="1"/>
  <c r="AP421" i="44"/>
  <c r="AQ421" i="44" s="1"/>
  <c r="AP424" i="44"/>
  <c r="AQ424" i="44" s="1"/>
  <c r="AP449" i="44"/>
  <c r="AQ449" i="44" s="1"/>
  <c r="AQ225" i="44"/>
  <c r="AP258" i="44"/>
  <c r="AQ258" i="44" s="1"/>
  <c r="AQ261" i="44"/>
  <c r="AP294" i="44"/>
  <c r="AQ294" i="44" s="1"/>
  <c r="AQ297" i="44"/>
  <c r="AP305" i="44"/>
  <c r="AQ305" i="44" s="1"/>
  <c r="AP319" i="44"/>
  <c r="AQ319" i="44" s="1"/>
  <c r="AP330" i="44"/>
  <c r="AQ330" i="44" s="1"/>
  <c r="AQ333" i="44"/>
  <c r="AP341" i="44"/>
  <c r="AQ341" i="44" s="1"/>
  <c r="AP355" i="44"/>
  <c r="AQ355" i="44" s="1"/>
  <c r="AP365" i="44"/>
  <c r="AQ365" i="44" s="1"/>
  <c r="AP446" i="44"/>
  <c r="AQ446" i="44" s="1"/>
  <c r="AP528" i="44"/>
  <c r="AQ528" i="44" s="1"/>
  <c r="AQ213" i="44"/>
  <c r="AQ228" i="44"/>
  <c r="AP236" i="44"/>
  <c r="AQ236" i="44" s="1"/>
  <c r="AP250" i="44"/>
  <c r="AQ250" i="44" s="1"/>
  <c r="AP272" i="44"/>
  <c r="AQ272" i="44" s="1"/>
  <c r="AP286" i="44"/>
  <c r="AQ286" i="44" s="1"/>
  <c r="AP308" i="44"/>
  <c r="AQ308" i="44" s="1"/>
  <c r="AP322" i="44"/>
  <c r="AQ322" i="44" s="1"/>
  <c r="AP344" i="44"/>
  <c r="AQ344" i="44" s="1"/>
  <c r="AP358" i="44"/>
  <c r="AQ358" i="44" s="1"/>
  <c r="AP383" i="44"/>
  <c r="AQ383" i="44" s="1"/>
  <c r="AP443" i="44"/>
  <c r="AQ443" i="44" s="1"/>
  <c r="AP459" i="44"/>
  <c r="AQ459" i="44" s="1"/>
  <c r="AP480" i="44"/>
  <c r="AQ480" i="44" s="1"/>
  <c r="AP504" i="44"/>
  <c r="AQ504" i="44" s="1"/>
  <c r="AP177" i="44"/>
  <c r="AQ177" i="44" s="1"/>
  <c r="AP189" i="44"/>
  <c r="AQ189" i="44" s="1"/>
  <c r="AP201" i="44"/>
  <c r="AQ201" i="44" s="1"/>
  <c r="AQ231" i="44"/>
  <c r="AP239" i="44"/>
  <c r="AQ239" i="44" s="1"/>
  <c r="AP253" i="44"/>
  <c r="AQ253" i="44" s="1"/>
  <c r="AP264" i="44"/>
  <c r="AQ264" i="44" s="1"/>
  <c r="AQ267" i="44"/>
  <c r="AP300" i="44"/>
  <c r="AQ300" i="44" s="1"/>
  <c r="AQ303" i="44"/>
  <c r="AP311" i="44"/>
  <c r="AQ311" i="44" s="1"/>
  <c r="AP325" i="44"/>
  <c r="AQ325" i="44" s="1"/>
  <c r="AP336" i="44"/>
  <c r="AQ336" i="44" s="1"/>
  <c r="AQ339" i="44"/>
  <c r="AP347" i="44"/>
  <c r="AQ347" i="44" s="1"/>
  <c r="AQ405" i="44"/>
  <c r="AP510" i="44"/>
  <c r="AQ510" i="44" s="1"/>
  <c r="AP182" i="44"/>
  <c r="AQ182" i="44" s="1"/>
  <c r="AP194" i="44"/>
  <c r="AQ194" i="44" s="1"/>
  <c r="AP206" i="44"/>
  <c r="AQ206" i="44" s="1"/>
  <c r="AP218" i="44"/>
  <c r="AQ218" i="44" s="1"/>
  <c r="AP242" i="44"/>
  <c r="AQ242" i="44" s="1"/>
  <c r="AP256" i="44"/>
  <c r="AQ256" i="44" s="1"/>
  <c r="AP278" i="44"/>
  <c r="AQ278" i="44" s="1"/>
  <c r="AP292" i="44"/>
  <c r="AQ292" i="44" s="1"/>
  <c r="AP314" i="44"/>
  <c r="AQ314" i="44" s="1"/>
  <c r="AP328" i="44"/>
  <c r="AQ328" i="44" s="1"/>
  <c r="AP350" i="44"/>
  <c r="AQ350" i="44" s="1"/>
  <c r="AP368" i="44"/>
  <c r="AQ368" i="44"/>
  <c r="AP447" i="44"/>
  <c r="AQ447" i="44" s="1"/>
  <c r="AP481" i="44"/>
  <c r="AQ481" i="44" s="1"/>
  <c r="AQ180" i="44"/>
  <c r="AQ187" i="44"/>
  <c r="AQ192" i="44"/>
  <c r="AQ199" i="44"/>
  <c r="AQ204" i="44"/>
  <c r="AQ211" i="44"/>
  <c r="AQ216" i="44"/>
  <c r="AQ223" i="44"/>
  <c r="AP234" i="44"/>
  <c r="AQ234" i="44" s="1"/>
  <c r="AQ237" i="44"/>
  <c r="AP270" i="44"/>
  <c r="AQ270" i="44" s="1"/>
  <c r="AQ273" i="44"/>
  <c r="AP306" i="44"/>
  <c r="AQ306" i="44" s="1"/>
  <c r="AQ309" i="44"/>
  <c r="AP317" i="44"/>
  <c r="AQ317" i="44" s="1"/>
  <c r="AP331" i="44"/>
  <c r="AQ331" i="44" s="1"/>
  <c r="AP342" i="44"/>
  <c r="AQ342" i="44" s="1"/>
  <c r="AQ345" i="44"/>
  <c r="AP353" i="44"/>
  <c r="AQ353" i="44" s="1"/>
  <c r="AP431" i="44"/>
  <c r="AQ431" i="44" s="1"/>
  <c r="AP226" i="44"/>
  <c r="AQ226" i="44" s="1"/>
  <c r="AQ240" i="44"/>
  <c r="AP248" i="44"/>
  <c r="AQ248" i="44" s="1"/>
  <c r="AP262" i="44"/>
  <c r="AQ262" i="44" s="1"/>
  <c r="AQ276" i="44"/>
  <c r="AP284" i="44"/>
  <c r="AQ284" i="44" s="1"/>
  <c r="AP298" i="44"/>
  <c r="AQ298" i="44" s="1"/>
  <c r="AQ312" i="44"/>
  <c r="AP320" i="44"/>
  <c r="AQ320" i="44" s="1"/>
  <c r="AP334" i="44"/>
  <c r="AQ334" i="44" s="1"/>
  <c r="AQ348" i="44"/>
  <c r="AP356" i="44"/>
  <c r="AQ356" i="44" s="1"/>
  <c r="AQ359" i="44"/>
  <c r="AP394" i="44"/>
  <c r="AQ394" i="44" s="1"/>
  <c r="AP397" i="44"/>
  <c r="AQ397" i="44" s="1"/>
  <c r="AP441" i="44"/>
  <c r="AQ441" i="44" s="1"/>
  <c r="AP429" i="44"/>
  <c r="AQ429" i="44" s="1"/>
  <c r="AP470" i="44"/>
  <c r="AQ470" i="44" s="1"/>
  <c r="AQ361" i="44"/>
  <c r="AQ371" i="44"/>
  <c r="AP373" i="44"/>
  <c r="AQ373" i="44" s="1"/>
  <c r="AQ406" i="44"/>
  <c r="AP408" i="44"/>
  <c r="AQ408" i="44" s="1"/>
  <c r="AP434" i="44"/>
  <c r="AQ434" i="44" s="1"/>
  <c r="AP486" i="44"/>
  <c r="AQ486" i="44" s="1"/>
  <c r="AQ403" i="44"/>
  <c r="AP415" i="44"/>
  <c r="AQ415" i="44" s="1"/>
  <c r="AP418" i="44"/>
  <c r="AQ418" i="44" s="1"/>
  <c r="AP437" i="44"/>
  <c r="AQ437" i="44" s="1"/>
  <c r="AP440" i="44"/>
  <c r="AQ440" i="44" s="1"/>
  <c r="AP475" i="44"/>
  <c r="AQ475" i="44" s="1"/>
  <c r="AP478" i="44"/>
  <c r="AQ478" i="44" s="1"/>
  <c r="AQ489" i="44"/>
  <c r="AP489" i="44"/>
  <c r="AP503" i="44"/>
  <c r="AQ503" i="44" s="1"/>
  <c r="AP507" i="44"/>
  <c r="AQ507" i="44" s="1"/>
  <c r="AP520" i="44"/>
  <c r="AQ520" i="44" s="1"/>
  <c r="AP427" i="44"/>
  <c r="AQ427" i="44" s="1"/>
  <c r="AP452" i="44"/>
  <c r="AQ452" i="44" s="1"/>
  <c r="AP495" i="44"/>
  <c r="AQ495" i="44" s="1"/>
  <c r="AP432" i="44"/>
  <c r="AQ432" i="44" s="1"/>
  <c r="AP435" i="44"/>
  <c r="AQ435" i="44" s="1"/>
  <c r="AP455" i="44"/>
  <c r="AQ455" i="44" s="1"/>
  <c r="AP458" i="44"/>
  <c r="AQ458" i="44" s="1"/>
  <c r="AP484" i="44"/>
  <c r="AQ484" i="44" s="1"/>
  <c r="AP487" i="44"/>
  <c r="AQ487" i="44" s="1"/>
  <c r="AP498" i="44"/>
  <c r="AQ498" i="44" s="1"/>
  <c r="AP360" i="44"/>
  <c r="AQ360" i="44" s="1"/>
  <c r="AQ374" i="44"/>
  <c r="AP376" i="44"/>
  <c r="AQ376" i="44" s="1"/>
  <c r="AQ395" i="44"/>
  <c r="AQ409" i="44"/>
  <c r="AP411" i="44"/>
  <c r="AQ411" i="44" s="1"/>
  <c r="AP416" i="44"/>
  <c r="AQ416" i="44" s="1"/>
  <c r="AP438" i="44"/>
  <c r="AQ438" i="44" s="1"/>
  <c r="AP490" i="44"/>
  <c r="AQ490" i="44" s="1"/>
  <c r="AP491" i="44"/>
  <c r="AQ491" i="44" s="1"/>
  <c r="AP508" i="44"/>
  <c r="AQ508" i="44" s="1"/>
  <c r="AP513" i="44"/>
  <c r="AQ513" i="44" s="1"/>
  <c r="AP522" i="44"/>
  <c r="AQ522" i="44" s="1"/>
  <c r="AP526" i="44"/>
  <c r="AQ526" i="44" s="1"/>
  <c r="AQ389" i="44"/>
  <c r="AP391" i="44"/>
  <c r="AQ391" i="44" s="1"/>
  <c r="AP444" i="44"/>
  <c r="AQ444" i="44" s="1"/>
  <c r="AP450" i="44"/>
  <c r="AQ450" i="44" s="1"/>
  <c r="AP453" i="44"/>
  <c r="AQ453" i="44" s="1"/>
  <c r="AP469" i="44"/>
  <c r="AQ469" i="44" s="1"/>
  <c r="AP472" i="44"/>
  <c r="AQ472" i="44" s="1"/>
  <c r="AP496" i="44"/>
  <c r="AQ496" i="44" s="1"/>
  <c r="AP501" i="44"/>
  <c r="AQ501" i="44" s="1"/>
  <c r="AP516" i="44"/>
  <c r="AQ516" i="44" s="1"/>
  <c r="AQ400" i="44"/>
  <c r="AP456" i="44"/>
  <c r="AQ456" i="44" s="1"/>
  <c r="AP414" i="44"/>
  <c r="AQ414" i="44" s="1"/>
  <c r="AP417" i="44"/>
  <c r="AQ417" i="44" s="1"/>
  <c r="AP462" i="44"/>
  <c r="AQ462" i="44" s="1"/>
  <c r="AP477" i="44"/>
  <c r="AQ477" i="44" s="1"/>
  <c r="AP502" i="44"/>
  <c r="AQ502" i="44" s="1"/>
  <c r="AP514" i="44"/>
  <c r="AQ514" i="44" s="1"/>
  <c r="AP519" i="44"/>
  <c r="AQ519" i="44" s="1"/>
  <c r="AQ378" i="44"/>
  <c r="AQ387" i="44"/>
  <c r="AQ396" i="44"/>
  <c r="AQ404" i="44"/>
  <c r="AQ413" i="44"/>
  <c r="AQ493" i="44"/>
  <c r="AP530" i="44"/>
  <c r="AQ530" i="44" s="1"/>
  <c r="AP532" i="44"/>
  <c r="AQ532" i="44" s="1"/>
  <c r="AQ531" i="44"/>
  <c r="AP542" i="44"/>
  <c r="AQ542" i="44" s="1"/>
  <c r="AP540" i="44"/>
  <c r="AQ540" i="44" s="1"/>
  <c r="AP544" i="44"/>
  <c r="AQ544" i="44" s="1"/>
  <c r="AP541" i="44"/>
  <c r="AQ541" i="44" s="1"/>
  <c r="AP543" i="44"/>
  <c r="AQ543" i="44" s="1"/>
  <c r="AQ12" i="43"/>
  <c r="AQ16" i="43"/>
  <c r="AQ19" i="43"/>
  <c r="AQ23" i="43"/>
  <c r="AP6" i="43"/>
  <c r="AQ6" i="43" s="1"/>
  <c r="AP7" i="43"/>
  <c r="AQ7" i="43" s="1"/>
  <c r="AP11" i="43"/>
  <c r="AQ11" i="43" s="1"/>
  <c r="AP13" i="43"/>
  <c r="AQ13" i="43" s="1"/>
  <c r="AP15" i="43"/>
  <c r="AQ15" i="43" s="1"/>
  <c r="AP17" i="43"/>
  <c r="AQ17" i="43" s="1"/>
  <c r="AP18" i="43"/>
  <c r="AQ18" i="43" s="1"/>
  <c r="AP20" i="43"/>
  <c r="AQ20" i="43"/>
  <c r="AP22" i="43"/>
  <c r="AQ22" i="43" s="1"/>
  <c r="AP823" i="39"/>
  <c r="AQ823" i="39" s="1"/>
  <c r="AP1533" i="39"/>
  <c r="AQ1533" i="39" s="1"/>
  <c r="AQ137" i="39"/>
  <c r="AQ1310" i="39"/>
  <c r="AQ1511" i="39"/>
  <c r="AQ619" i="39"/>
  <c r="AQ126" i="39"/>
  <c r="AQ1478" i="39"/>
  <c r="AQ151" i="39"/>
  <c r="AQ124" i="39"/>
  <c r="AQ1308" i="39"/>
  <c r="AQ1535" i="39"/>
  <c r="AQ1566" i="39"/>
  <c r="AQ855" i="39"/>
  <c r="AP1299" i="39"/>
  <c r="AQ1299" i="39" s="1"/>
  <c r="AQ132" i="39"/>
  <c r="AQ150" i="39"/>
  <c r="AP970" i="39"/>
  <c r="AQ970" i="39" s="1"/>
  <c r="AQ149" i="39"/>
  <c r="AP269" i="39"/>
  <c r="AQ269" i="39" s="1"/>
  <c r="AP286" i="39"/>
  <c r="AQ286" i="39" s="1"/>
  <c r="AP389" i="39"/>
  <c r="AQ389" i="39" s="1"/>
  <c r="AP251" i="39"/>
  <c r="AQ251" i="39" s="1"/>
  <c r="AP994" i="39"/>
  <c r="AQ994" i="39" s="1"/>
  <c r="AP573" i="39"/>
  <c r="AQ573" i="39" s="1"/>
  <c r="AP395" i="39"/>
  <c r="AQ395" i="39" s="1"/>
  <c r="AP743" i="39"/>
  <c r="AQ743" i="39" s="1"/>
  <c r="AP347" i="39"/>
  <c r="AQ347" i="39" s="1"/>
  <c r="AP405" i="39"/>
  <c r="AQ405" i="39" s="1"/>
  <c r="AP603" i="39"/>
  <c r="AQ603" i="39" s="1"/>
  <c r="AP730" i="39"/>
  <c r="AQ730" i="39" s="1"/>
  <c r="AP972" i="39"/>
  <c r="AQ972" i="39" s="1"/>
  <c r="AQ134" i="39"/>
  <c r="AP271" i="39"/>
  <c r="AQ271" i="39" s="1"/>
  <c r="AP393" i="39"/>
  <c r="AQ393" i="39" s="1"/>
  <c r="AP1614" i="39"/>
  <c r="AQ1614" i="39"/>
  <c r="AP1445" i="39"/>
  <c r="AQ1445" i="39" s="1"/>
  <c r="AQ449" i="39"/>
  <c r="AQ741" i="39"/>
  <c r="AP727" i="39"/>
  <c r="AQ727" i="39" s="1"/>
  <c r="AQ1011" i="39"/>
  <c r="AQ1157" i="39"/>
  <c r="AQ1281" i="39"/>
  <c r="AP1344" i="39"/>
  <c r="AQ1344" i="39" s="1"/>
  <c r="AQ1590" i="39"/>
  <c r="AP339" i="39"/>
  <c r="AQ339" i="39" s="1"/>
  <c r="AQ401" i="39"/>
  <c r="AQ403" i="39"/>
  <c r="AQ1059" i="39"/>
  <c r="AQ1332" i="39"/>
  <c r="AQ1638" i="39"/>
  <c r="AQ413" i="39"/>
  <c r="AQ457" i="39"/>
  <c r="AQ732" i="39"/>
  <c r="AQ967" i="39"/>
  <c r="AQ1554" i="39"/>
  <c r="AQ595" i="39"/>
  <c r="AQ623" i="39"/>
  <c r="AQ1602" i="39"/>
  <c r="AQ477" i="39"/>
  <c r="AP711" i="39"/>
  <c r="AQ711" i="39" s="1"/>
  <c r="AQ1067" i="39"/>
  <c r="AP1521" i="39"/>
  <c r="AQ1521" i="39" s="1"/>
  <c r="AP212" i="39"/>
  <c r="AQ212" i="39" s="1"/>
  <c r="AP16" i="39"/>
  <c r="AQ16" i="39" s="1"/>
  <c r="AP12" i="39"/>
  <c r="AQ12" i="39" s="1"/>
  <c r="AP263" i="39"/>
  <c r="AQ263" i="39" s="1"/>
  <c r="AP8" i="39"/>
  <c r="AQ8" i="39" s="1"/>
  <c r="AP20" i="39"/>
  <c r="AQ20" i="39" s="1"/>
  <c r="AP469" i="39"/>
  <c r="AQ469" i="39" s="1"/>
  <c r="AP215" i="39"/>
  <c r="AQ215" i="39" s="1"/>
  <c r="AP317" i="39"/>
  <c r="AQ317" i="39" s="1"/>
  <c r="AQ205" i="39"/>
  <c r="AP230" i="39"/>
  <c r="AQ230" i="39" s="1"/>
  <c r="AP257" i="39"/>
  <c r="AQ257" i="39" s="1"/>
  <c r="AP308" i="39"/>
  <c r="AQ308" i="39" s="1"/>
  <c r="AP385" i="39"/>
  <c r="AQ385" i="39" s="1"/>
  <c r="AP611" i="39"/>
  <c r="AQ611" i="39" s="1"/>
  <c r="AP311" i="39"/>
  <c r="AQ311" i="39" s="1"/>
  <c r="AQ5" i="39"/>
  <c r="AQ7" i="39"/>
  <c r="AQ11" i="39"/>
  <c r="AQ15" i="39"/>
  <c r="AQ19" i="39"/>
  <c r="AQ299" i="39"/>
  <c r="AP302" i="39"/>
  <c r="AQ302" i="39" s="1"/>
  <c r="AP326" i="39"/>
  <c r="AQ326" i="39" s="1"/>
  <c r="AP461" i="39"/>
  <c r="AQ461" i="39" s="1"/>
  <c r="AP783" i="39"/>
  <c r="AQ783" i="39" s="1"/>
  <c r="AP839" i="39"/>
  <c r="AQ839" i="39" s="1"/>
  <c r="AP918" i="39"/>
  <c r="AQ918" i="39" s="1"/>
  <c r="AP254" i="39"/>
  <c r="AQ254" i="39" s="1"/>
  <c r="AP729" i="39"/>
  <c r="AQ729" i="39" s="1"/>
  <c r="AP753" i="39"/>
  <c r="AQ753" i="39" s="1"/>
  <c r="AP388" i="39"/>
  <c r="AQ388" i="39" s="1"/>
  <c r="AP419" i="39"/>
  <c r="AQ419" i="39" s="1"/>
  <c r="AP791" i="39"/>
  <c r="AQ791" i="39" s="1"/>
  <c r="AQ145" i="39"/>
  <c r="AP290" i="39"/>
  <c r="AQ290" i="39" s="1"/>
  <c r="AQ337" i="39"/>
  <c r="AP386" i="39"/>
  <c r="AQ386" i="39" s="1"/>
  <c r="AQ391" i="39"/>
  <c r="AP417" i="39"/>
  <c r="AQ417" i="39" s="1"/>
  <c r="AP433" i="39"/>
  <c r="AQ433" i="39" s="1"/>
  <c r="AP248" i="39"/>
  <c r="AQ248" i="39" s="1"/>
  <c r="AP262" i="39"/>
  <c r="AQ262" i="39" s="1"/>
  <c r="AP485" i="39"/>
  <c r="AQ485" i="39" s="1"/>
  <c r="AP268" i="39"/>
  <c r="AQ268" i="39" s="1"/>
  <c r="AP407" i="39"/>
  <c r="AQ407" i="39" s="1"/>
  <c r="AP607" i="39"/>
  <c r="AQ607" i="39" s="1"/>
  <c r="AP227" i="39"/>
  <c r="AQ227" i="39" s="1"/>
  <c r="AQ125" i="39"/>
  <c r="AQ200" i="39"/>
  <c r="AP274" i="39"/>
  <c r="AQ274" i="39" s="1"/>
  <c r="AP277" i="39"/>
  <c r="AQ277" i="39" s="1"/>
  <c r="AP423" i="39"/>
  <c r="AQ423" i="39" s="1"/>
  <c r="AP465" i="39"/>
  <c r="AQ465" i="39" s="1"/>
  <c r="AQ610" i="39"/>
  <c r="AQ712" i="39"/>
  <c r="AP759" i="39"/>
  <c r="AQ759" i="39" s="1"/>
  <c r="AP266" i="39"/>
  <c r="AQ266" i="39" s="1"/>
  <c r="AP245" i="39"/>
  <c r="AQ245" i="39" s="1"/>
  <c r="AP349" i="39"/>
  <c r="AQ349" i="39" s="1"/>
  <c r="AP415" i="39"/>
  <c r="AQ415" i="39" s="1"/>
  <c r="AP749" i="39"/>
  <c r="AQ749" i="39" s="1"/>
  <c r="AQ232" i="39"/>
  <c r="AP280" i="39"/>
  <c r="AQ280" i="39" s="1"/>
  <c r="AP346" i="39"/>
  <c r="AQ346" i="39" s="1"/>
  <c r="AP384" i="39"/>
  <c r="AQ384" i="39" s="1"/>
  <c r="AQ223" i="39"/>
  <c r="AP260" i="39"/>
  <c r="AQ260" i="39" s="1"/>
  <c r="AQ585" i="39"/>
  <c r="AQ767" i="39"/>
  <c r="AQ152" i="39"/>
  <c r="AP217" i="39"/>
  <c r="AQ217" i="39" s="1"/>
  <c r="AP250" i="39"/>
  <c r="AQ250" i="39" s="1"/>
  <c r="AP329" i="39"/>
  <c r="AQ329" i="39" s="1"/>
  <c r="AP453" i="39"/>
  <c r="AQ453" i="39" s="1"/>
  <c r="AP775" i="39"/>
  <c r="AQ775" i="39" s="1"/>
  <c r="AP807" i="39"/>
  <c r="AQ807" i="39" s="1"/>
  <c r="AQ856" i="39"/>
  <c r="AQ626" i="39"/>
  <c r="AQ976" i="39"/>
  <c r="AP1071" i="39"/>
  <c r="AQ1071" i="39" s="1"/>
  <c r="AP305" i="39"/>
  <c r="AQ305" i="39" s="1"/>
  <c r="AP320" i="39"/>
  <c r="AQ320" i="39" s="1"/>
  <c r="AP342" i="39"/>
  <c r="AQ342" i="39" s="1"/>
  <c r="AP1056" i="39"/>
  <c r="AQ1056" i="39" s="1"/>
  <c r="AP283" i="39"/>
  <c r="AQ283" i="39" s="1"/>
  <c r="AP336" i="39"/>
  <c r="AQ336" i="39" s="1"/>
  <c r="AP942" i="39"/>
  <c r="AQ942" i="39" s="1"/>
  <c r="AP323" i="39"/>
  <c r="AQ323" i="39" s="1"/>
  <c r="AQ441" i="39"/>
  <c r="AQ567" i="39"/>
  <c r="AQ579" i="39"/>
  <c r="AQ736" i="39"/>
  <c r="AQ835" i="39"/>
  <c r="AP1047" i="39"/>
  <c r="AQ1047" i="39" s="1"/>
  <c r="AP1089" i="39"/>
  <c r="AQ1089" i="39" s="1"/>
  <c r="AP1314" i="39"/>
  <c r="AQ1314" i="39" s="1"/>
  <c r="AQ220" i="39"/>
  <c r="AP988" i="39"/>
  <c r="AQ988" i="39" s="1"/>
  <c r="AP1020" i="39"/>
  <c r="AQ1020" i="39" s="1"/>
  <c r="AP1023" i="39"/>
  <c r="AQ1023" i="39" s="1"/>
  <c r="AQ244" i="39"/>
  <c r="AQ296" i="39"/>
  <c r="AP594" i="39"/>
  <c r="AQ594" i="39" s="1"/>
  <c r="AP982" i="39"/>
  <c r="AQ982" i="39" s="1"/>
  <c r="AP1080" i="39"/>
  <c r="AQ1080" i="39" s="1"/>
  <c r="AQ314" i="39"/>
  <c r="AQ627" i="39"/>
  <c r="AP1017" i="39"/>
  <c r="AQ1017" i="39" s="1"/>
  <c r="AP1193" i="39"/>
  <c r="AQ1193" i="39" s="1"/>
  <c r="AP1205" i="39"/>
  <c r="AQ1205" i="39" s="1"/>
  <c r="AP1348" i="39"/>
  <c r="AQ1348" i="39" s="1"/>
  <c r="AQ1070" i="39"/>
  <c r="AP1217" i="39"/>
  <c r="AQ1217" i="39" s="1"/>
  <c r="AP1317" i="39"/>
  <c r="AQ1317" i="39" s="1"/>
  <c r="AQ965" i="39"/>
  <c r="AP1272" i="39"/>
  <c r="AQ1272" i="39" s="1"/>
  <c r="AP1341" i="39"/>
  <c r="AQ1341" i="39" s="1"/>
  <c r="AP1406" i="39"/>
  <c r="AQ1406" i="39" s="1"/>
  <c r="AQ1029" i="39"/>
  <c r="AQ1098" i="39"/>
  <c r="AP1439" i="39"/>
  <c r="AQ1439" i="39" s="1"/>
  <c r="AP1674" i="39"/>
  <c r="AQ1674" i="39" s="1"/>
  <c r="AP1134" i="39"/>
  <c r="AQ1134" i="39" s="1"/>
  <c r="AP1141" i="39"/>
  <c r="AQ1141" i="39" s="1"/>
  <c r="AP1199" i="39"/>
  <c r="AQ1199" i="39" s="1"/>
  <c r="AP1403" i="39"/>
  <c r="AQ1403" i="39" s="1"/>
  <c r="AP1520" i="39"/>
  <c r="AQ1520" i="39" s="1"/>
  <c r="AP1376" i="39"/>
  <c r="AQ1376" i="39" s="1"/>
  <c r="AQ985" i="39"/>
  <c r="AQ1053" i="39"/>
  <c r="AQ1064" i="39"/>
  <c r="AP1287" i="39"/>
  <c r="AQ1287" i="39" s="1"/>
  <c r="AQ1097" i="39"/>
  <c r="AP1114" i="39"/>
  <c r="AQ1114" i="39" s="1"/>
  <c r="AP1160" i="39"/>
  <c r="AQ1160" i="39" s="1"/>
  <c r="AP1181" i="39"/>
  <c r="AQ1181" i="39" s="1"/>
  <c r="AP1271" i="39"/>
  <c r="AQ1271" i="39" s="1"/>
  <c r="AP1323" i="39"/>
  <c r="AQ1323" i="39" s="1"/>
  <c r="AP1357" i="39"/>
  <c r="AQ1357" i="39" s="1"/>
  <c r="AQ1115" i="39"/>
  <c r="AP1454" i="39"/>
  <c r="AQ1454" i="39" s="1"/>
  <c r="AQ1494" i="39"/>
  <c r="AQ1121" i="39"/>
  <c r="AQ1211" i="39"/>
  <c r="AQ1277" i="39"/>
  <c r="AP1302" i="39"/>
  <c r="AQ1302" i="39" s="1"/>
  <c r="AQ1514" i="39"/>
  <c r="AQ1578" i="39"/>
  <c r="AQ1626" i="39"/>
  <c r="AP1335" i="39"/>
  <c r="AQ1335" i="39" s="1"/>
  <c r="AP1382" i="39"/>
  <c r="AQ1382" i="39" s="1"/>
  <c r="AP1485" i="39"/>
  <c r="AQ1485" i="39" s="1"/>
  <c r="AP1545" i="39"/>
  <c r="AQ1545" i="39" s="1"/>
  <c r="AQ1481" i="39"/>
  <c r="AP1305" i="39"/>
  <c r="AQ1305" i="39" s="1"/>
  <c r="AP1457" i="39"/>
  <c r="AQ1457" i="39" s="1"/>
  <c r="AQ1647" i="39"/>
  <c r="AQ1656" i="39"/>
  <c r="AQ1125" i="39"/>
  <c r="AQ1162" i="39"/>
  <c r="AP1264" i="39"/>
  <c r="AQ1264" i="39" s="1"/>
  <c r="AQ1283" i="39"/>
  <c r="AP1293" i="39"/>
  <c r="AQ1293" i="39" s="1"/>
  <c r="AP1482" i="39"/>
  <c r="AQ1482" i="39" s="1"/>
  <c r="AP1488" i="39"/>
  <c r="AQ1488" i="39" s="1"/>
  <c r="AQ1493" i="39"/>
  <c r="AQ1106" i="39"/>
  <c r="AQ1529" i="39"/>
  <c r="AQ1484" i="39"/>
  <c r="AQ1524" i="39"/>
  <c r="AP25" i="39"/>
  <c r="AQ25" i="39" s="1"/>
  <c r="AP38" i="39"/>
  <c r="AQ38" i="39" s="1"/>
  <c r="AP46" i="39"/>
  <c r="AQ46" i="39" s="1"/>
  <c r="AP52" i="39"/>
  <c r="AQ52" i="39" s="1"/>
  <c r="AP59" i="39"/>
  <c r="AQ59" i="39" s="1"/>
  <c r="AP67" i="39"/>
  <c r="AQ67" i="39" s="1"/>
  <c r="AP75" i="39"/>
  <c r="AQ75" i="39" s="1"/>
  <c r="AP83" i="39"/>
  <c r="AQ83" i="39" s="1"/>
  <c r="AP91" i="39"/>
  <c r="AQ91" i="39" s="1"/>
  <c r="AP98" i="39"/>
  <c r="AQ98" i="39" s="1"/>
  <c r="AP106" i="39"/>
  <c r="AQ106" i="39" s="1"/>
  <c r="AP114" i="39"/>
  <c r="AQ114" i="39" s="1"/>
  <c r="AP28" i="39"/>
  <c r="AQ28" i="39" s="1"/>
  <c r="AP31" i="39"/>
  <c r="AQ31" i="39" s="1"/>
  <c r="AP41" i="39"/>
  <c r="AQ41" i="39" s="1"/>
  <c r="AP47" i="39"/>
  <c r="AQ47" i="39" s="1"/>
  <c r="AP54" i="39"/>
  <c r="AQ54" i="39" s="1"/>
  <c r="AP62" i="39"/>
  <c r="AQ62" i="39" s="1"/>
  <c r="AP70" i="39"/>
  <c r="AQ70" i="39" s="1"/>
  <c r="AP78" i="39"/>
  <c r="AQ78" i="39" s="1"/>
  <c r="AP86" i="39"/>
  <c r="AQ86" i="39" s="1"/>
  <c r="AP94" i="39"/>
  <c r="AQ94" i="39" s="1"/>
  <c r="AP101" i="39"/>
  <c r="AQ101" i="39" s="1"/>
  <c r="AP109" i="39"/>
  <c r="AQ109" i="39" s="1"/>
  <c r="AP117" i="39"/>
  <c r="AQ117" i="39" s="1"/>
  <c r="AP135" i="39"/>
  <c r="AQ135" i="39" s="1"/>
  <c r="AP6" i="39"/>
  <c r="AQ6" i="39" s="1"/>
  <c r="AP10" i="39"/>
  <c r="AQ10" i="39" s="1"/>
  <c r="AP14" i="39"/>
  <c r="AQ14" i="39" s="1"/>
  <c r="AP18" i="39"/>
  <c r="AQ18" i="39" s="1"/>
  <c r="AP22" i="39"/>
  <c r="AQ22" i="39" s="1"/>
  <c r="AP23" i="39"/>
  <c r="AQ23" i="39" s="1"/>
  <c r="AP33" i="39"/>
  <c r="AQ33" i="39" s="1"/>
  <c r="AP36" i="39"/>
  <c r="AQ36" i="39" s="1"/>
  <c r="AP43" i="39"/>
  <c r="AQ43" i="39" s="1"/>
  <c r="AP50" i="39"/>
  <c r="AQ50" i="39" s="1"/>
  <c r="AP57" i="39"/>
  <c r="AQ57" i="39" s="1"/>
  <c r="AP65" i="39"/>
  <c r="AQ65" i="39" s="1"/>
  <c r="AP73" i="39"/>
  <c r="AQ73" i="39" s="1"/>
  <c r="AP81" i="39"/>
  <c r="AQ81" i="39" s="1"/>
  <c r="AQ89" i="39"/>
  <c r="AP89" i="39"/>
  <c r="AP104" i="39"/>
  <c r="AQ104" i="39" s="1"/>
  <c r="AP112" i="39"/>
  <c r="AQ112" i="39" s="1"/>
  <c r="AP120" i="39"/>
  <c r="AQ120" i="39" s="1"/>
  <c r="AP143" i="39"/>
  <c r="AQ143" i="39" s="1"/>
  <c r="AP34" i="39"/>
  <c r="AQ34" i="39" s="1"/>
  <c r="AP45" i="39"/>
  <c r="AQ45" i="39" s="1"/>
  <c r="AP48" i="39"/>
  <c r="AQ48" i="39" s="1"/>
  <c r="AP55" i="39"/>
  <c r="AQ55" i="39" s="1"/>
  <c r="AP63" i="39"/>
  <c r="AQ63" i="39" s="1"/>
  <c r="AP71" i="39"/>
  <c r="AQ71" i="39" s="1"/>
  <c r="AP79" i="39"/>
  <c r="AQ79" i="39" s="1"/>
  <c r="AP87" i="39"/>
  <c r="AQ87" i="39" s="1"/>
  <c r="AP95" i="39"/>
  <c r="AQ95" i="39" s="1"/>
  <c r="AP102" i="39"/>
  <c r="AQ102" i="39" s="1"/>
  <c r="AP110" i="39"/>
  <c r="AQ110" i="39" s="1"/>
  <c r="AP118" i="39"/>
  <c r="AQ118" i="39" s="1"/>
  <c r="AP24" i="39"/>
  <c r="AQ24" i="39" s="1"/>
  <c r="AP37" i="39"/>
  <c r="AQ37" i="39" s="1"/>
  <c r="AP51" i="39"/>
  <c r="AQ51" i="39" s="1"/>
  <c r="AP58" i="39"/>
  <c r="AQ58" i="39" s="1"/>
  <c r="AP66" i="39"/>
  <c r="AQ66" i="39" s="1"/>
  <c r="AP74" i="39"/>
  <c r="AQ74" i="39"/>
  <c r="AP82" i="39"/>
  <c r="AQ82" i="39" s="1"/>
  <c r="AP90" i="39"/>
  <c r="AQ90" i="39" s="1"/>
  <c r="AP97" i="39"/>
  <c r="AQ97" i="39" s="1"/>
  <c r="AP105" i="39"/>
  <c r="AQ105" i="39" s="1"/>
  <c r="AP113" i="39"/>
  <c r="AQ113" i="39" s="1"/>
  <c r="AP121" i="39"/>
  <c r="AQ121" i="39" s="1"/>
  <c r="AP131" i="39"/>
  <c r="AQ131" i="39" s="1"/>
  <c r="AP9" i="39"/>
  <c r="AQ9" i="39" s="1"/>
  <c r="AP13" i="39"/>
  <c r="AQ13" i="39" s="1"/>
  <c r="AP17" i="39"/>
  <c r="AQ17" i="39" s="1"/>
  <c r="AP21" i="39"/>
  <c r="AQ21" i="39" s="1"/>
  <c r="AP27" i="39"/>
  <c r="AQ27" i="39" s="1"/>
  <c r="AP30" i="39"/>
  <c r="AQ30" i="39" s="1"/>
  <c r="AP40" i="39"/>
  <c r="AQ40" i="39" s="1"/>
  <c r="AP61" i="39"/>
  <c r="AQ61" i="39" s="1"/>
  <c r="AP69" i="39"/>
  <c r="AQ69" i="39" s="1"/>
  <c r="AP77" i="39"/>
  <c r="AQ77" i="39" s="1"/>
  <c r="AP85" i="39"/>
  <c r="AQ85" i="39" s="1"/>
  <c r="AP93" i="39"/>
  <c r="AQ93" i="39" s="1"/>
  <c r="AP100" i="39"/>
  <c r="AQ100" i="39" s="1"/>
  <c r="AP108" i="39"/>
  <c r="AQ108" i="39" s="1"/>
  <c r="AP116" i="39"/>
  <c r="AQ116" i="39" s="1"/>
  <c r="AP276" i="39"/>
  <c r="AQ276" i="39" s="1"/>
  <c r="AP282" i="39"/>
  <c r="AQ282" i="39" s="1"/>
  <c r="AP513" i="39"/>
  <c r="AQ513" i="39" s="1"/>
  <c r="AP515" i="39"/>
  <c r="AQ515" i="39" s="1"/>
  <c r="AP537" i="39"/>
  <c r="AQ537" i="39" s="1"/>
  <c r="AP702" i="39"/>
  <c r="AQ702" i="39" s="1"/>
  <c r="AP747" i="39"/>
  <c r="AQ747" i="39" s="1"/>
  <c r="AP123" i="39"/>
  <c r="AQ123" i="39" s="1"/>
  <c r="AQ144" i="39"/>
  <c r="AQ146" i="39"/>
  <c r="AQ202" i="39"/>
  <c r="AP234" i="39"/>
  <c r="AQ234" i="39" s="1"/>
  <c r="AP236" i="39"/>
  <c r="AQ236" i="39" s="1"/>
  <c r="AQ242" i="39"/>
  <c r="AQ272" i="39"/>
  <c r="AP291" i="39"/>
  <c r="AQ291" i="39" s="1"/>
  <c r="AP303" i="39"/>
  <c r="AQ303" i="39" s="1"/>
  <c r="AP315" i="39"/>
  <c r="AQ315" i="39" s="1"/>
  <c r="AP327" i="39"/>
  <c r="AQ327" i="39" s="1"/>
  <c r="AP496" i="39"/>
  <c r="AQ496" i="39" s="1"/>
  <c r="AQ140" i="39"/>
  <c r="AQ142" i="39"/>
  <c r="AP204" i="39"/>
  <c r="AQ204" i="39" s="1"/>
  <c r="AP206" i="39"/>
  <c r="AQ206" i="39" s="1"/>
  <c r="AP221" i="39"/>
  <c r="AQ221" i="39" s="1"/>
  <c r="AQ238" i="39"/>
  <c r="AP240" i="39"/>
  <c r="AQ240" i="39" s="1"/>
  <c r="AQ261" i="39"/>
  <c r="AP289" i="39"/>
  <c r="AQ289" i="39" s="1"/>
  <c r="AP344" i="39"/>
  <c r="AQ344" i="39" s="1"/>
  <c r="AP365" i="39"/>
  <c r="AQ365" i="39" s="1"/>
  <c r="AQ136" i="39"/>
  <c r="AQ138" i="39"/>
  <c r="AQ210" i="39"/>
  <c r="AQ225" i="39"/>
  <c r="AQ259" i="39"/>
  <c r="AQ294" i="39"/>
  <c r="AQ306" i="39"/>
  <c r="AQ318" i="39"/>
  <c r="AP335" i="39"/>
  <c r="AQ335" i="39" s="1"/>
  <c r="AP341" i="39"/>
  <c r="AQ341" i="39" s="1"/>
  <c r="AP371" i="39"/>
  <c r="AQ371" i="39" s="1"/>
  <c r="AP355" i="39"/>
  <c r="AQ355" i="39" s="1"/>
  <c r="AQ128" i="39"/>
  <c r="AQ130" i="39"/>
  <c r="AQ148" i="39"/>
  <c r="AP153" i="39"/>
  <c r="AQ153" i="39" s="1"/>
  <c r="AQ214" i="39"/>
  <c r="AQ216" i="39"/>
  <c r="AQ229" i="39"/>
  <c r="AQ231" i="39"/>
  <c r="AQ247" i="39"/>
  <c r="AP249" i="39"/>
  <c r="AQ249" i="39" s="1"/>
  <c r="AQ253" i="39"/>
  <c r="AP255" i="39"/>
  <c r="AQ255" i="39" s="1"/>
  <c r="AP267" i="39"/>
  <c r="AQ267" i="39" s="1"/>
  <c r="AP287" i="39"/>
  <c r="AQ287" i="39" s="1"/>
  <c r="AP330" i="39"/>
  <c r="AQ330" i="39" s="1"/>
  <c r="AP345" i="39"/>
  <c r="AQ345" i="39" s="1"/>
  <c r="AP374" i="39"/>
  <c r="AQ374" i="39" s="1"/>
  <c r="AP473" i="39"/>
  <c r="AQ473" i="39" s="1"/>
  <c r="AP273" i="39"/>
  <c r="AQ273" i="39" s="1"/>
  <c r="AP279" i="39"/>
  <c r="AQ279" i="39" s="1"/>
  <c r="AP285" i="39"/>
  <c r="AQ285" i="39" s="1"/>
  <c r="AP361" i="39"/>
  <c r="AQ361" i="39" s="1"/>
  <c r="AQ122" i="39"/>
  <c r="AQ141" i="39"/>
  <c r="AP147" i="39"/>
  <c r="AQ147" i="39" s="1"/>
  <c r="AP201" i="39"/>
  <c r="AQ201" i="39" s="1"/>
  <c r="AP203" i="39"/>
  <c r="AQ203" i="39" s="1"/>
  <c r="AQ235" i="39"/>
  <c r="AQ241" i="39"/>
  <c r="AP243" i="39"/>
  <c r="AQ243" i="39" s="1"/>
  <c r="AP297" i="39"/>
  <c r="AQ297" i="39" s="1"/>
  <c r="AP309" i="39"/>
  <c r="AQ309" i="39" s="1"/>
  <c r="AP321" i="39"/>
  <c r="AQ321" i="39" s="1"/>
  <c r="AQ222" i="39"/>
  <c r="AQ239" i="39"/>
  <c r="AP331" i="39"/>
  <c r="AQ331" i="39" s="1"/>
  <c r="AP418" i="39"/>
  <c r="AQ418" i="39" s="1"/>
  <c r="AP424" i="39"/>
  <c r="AQ424" i="39" s="1"/>
  <c r="AQ133" i="39"/>
  <c r="AP139" i="39"/>
  <c r="AQ139" i="39" s="1"/>
  <c r="AP207" i="39"/>
  <c r="AQ207" i="39" s="1"/>
  <c r="AP209" i="39"/>
  <c r="AQ209" i="39" s="1"/>
  <c r="AP288" i="39"/>
  <c r="AQ288" i="39" s="1"/>
  <c r="AP338" i="39"/>
  <c r="AQ338" i="39" s="1"/>
  <c r="AP348" i="39"/>
  <c r="AQ348" i="39" s="1"/>
  <c r="AP353" i="39"/>
  <c r="AQ353" i="39" s="1"/>
  <c r="AP406" i="39"/>
  <c r="AQ406" i="39" s="1"/>
  <c r="AP422" i="39"/>
  <c r="AQ422" i="39" s="1"/>
  <c r="AQ129" i="39"/>
  <c r="AQ211" i="39"/>
  <c r="AQ213" i="39"/>
  <c r="AQ226" i="39"/>
  <c r="AQ228" i="39"/>
  <c r="AQ256" i="39"/>
  <c r="AP258" i="39"/>
  <c r="AQ258" i="39" s="1"/>
  <c r="AP264" i="39"/>
  <c r="AQ264" i="39" s="1"/>
  <c r="AP300" i="39"/>
  <c r="AQ300" i="39" s="1"/>
  <c r="AP312" i="39"/>
  <c r="AQ312" i="39" s="1"/>
  <c r="AP324" i="39"/>
  <c r="AQ324" i="39" s="1"/>
  <c r="AP394" i="39"/>
  <c r="AQ394" i="39" s="1"/>
  <c r="AP410" i="39"/>
  <c r="AQ410" i="39" s="1"/>
  <c r="AQ127" i="39"/>
  <c r="AQ246" i="39"/>
  <c r="AQ252" i="39"/>
  <c r="AQ270" i="39"/>
  <c r="AQ293" i="39"/>
  <c r="AP359" i="39"/>
  <c r="AQ359" i="39" s="1"/>
  <c r="AP398" i="39"/>
  <c r="AQ398" i="39" s="1"/>
  <c r="AP443" i="39"/>
  <c r="AQ443" i="39" s="1"/>
  <c r="AP445" i="39"/>
  <c r="AQ445" i="39" s="1"/>
  <c r="AQ351" i="39"/>
  <c r="AQ357" i="39"/>
  <c r="AQ363" i="39"/>
  <c r="AQ372" i="39"/>
  <c r="AQ400" i="39"/>
  <c r="AQ412" i="39"/>
  <c r="AP428" i="39"/>
  <c r="AQ428" i="39" s="1"/>
  <c r="AP447" i="39"/>
  <c r="AQ447" i="39" s="1"/>
  <c r="AP492" i="39"/>
  <c r="AQ492" i="39" s="1"/>
  <c r="AP560" i="39"/>
  <c r="AQ560" i="39" s="1"/>
  <c r="AP570" i="39"/>
  <c r="AQ570" i="39" s="1"/>
  <c r="AP582" i="39"/>
  <c r="AQ582" i="39" s="1"/>
  <c r="AO333" i="39"/>
  <c r="AQ370" i="39"/>
  <c r="AQ426" i="39"/>
  <c r="AP432" i="39"/>
  <c r="AQ432" i="39" s="1"/>
  <c r="AP451" i="39"/>
  <c r="AQ451" i="39" s="1"/>
  <c r="AP467" i="39"/>
  <c r="AQ467" i="39" s="1"/>
  <c r="AP488" i="39"/>
  <c r="AQ488" i="39" s="1"/>
  <c r="AP494" i="39"/>
  <c r="AQ494" i="39" s="1"/>
  <c r="AP509" i="39"/>
  <c r="AQ509" i="39" s="1"/>
  <c r="AP511" i="39"/>
  <c r="AQ511" i="39" s="1"/>
  <c r="AP533" i="39"/>
  <c r="AQ533" i="39" s="1"/>
  <c r="AP563" i="39"/>
  <c r="AQ563" i="39" s="1"/>
  <c r="AQ430" i="39"/>
  <c r="AP436" i="39"/>
  <c r="AQ436" i="39" s="1"/>
  <c r="AP455" i="39"/>
  <c r="AQ455" i="39" s="1"/>
  <c r="AP463" i="39"/>
  <c r="AQ463" i="39" s="1"/>
  <c r="AP484" i="39"/>
  <c r="AQ484" i="39" s="1"/>
  <c r="AP490" i="39"/>
  <c r="AQ490" i="39" s="1"/>
  <c r="AP568" i="39"/>
  <c r="AQ568" i="39" s="1"/>
  <c r="AP580" i="39"/>
  <c r="AQ580" i="39" s="1"/>
  <c r="AP726" i="39"/>
  <c r="AQ726" i="39" s="1"/>
  <c r="AP739" i="39"/>
  <c r="AQ739" i="39" s="1"/>
  <c r="AP440" i="39"/>
  <c r="AQ440" i="39" s="1"/>
  <c r="AP459" i="39"/>
  <c r="AQ459" i="39" s="1"/>
  <c r="AP480" i="39"/>
  <c r="AQ480" i="39" s="1"/>
  <c r="AP486" i="39"/>
  <c r="AQ486" i="39" s="1"/>
  <c r="AP505" i="39"/>
  <c r="AQ505" i="39" s="1"/>
  <c r="AP507" i="39"/>
  <c r="AQ507" i="39" s="1"/>
  <c r="AP529" i="39"/>
  <c r="AQ529" i="39" s="1"/>
  <c r="AP553" i="39"/>
  <c r="AQ553" i="39" s="1"/>
  <c r="AP558" i="39"/>
  <c r="AQ558" i="39" s="1"/>
  <c r="AP601" i="39"/>
  <c r="AQ601" i="39" s="1"/>
  <c r="AP710" i="39"/>
  <c r="AQ710" i="39" s="1"/>
  <c r="AP332" i="39"/>
  <c r="AQ332" i="39" s="1"/>
  <c r="AP368" i="39"/>
  <c r="AQ368" i="39" s="1"/>
  <c r="AP377" i="39"/>
  <c r="AQ377" i="39" s="1"/>
  <c r="AQ379" i="39"/>
  <c r="AP381" i="39"/>
  <c r="AQ381" i="39" s="1"/>
  <c r="AP383" i="39"/>
  <c r="AQ383" i="39" s="1"/>
  <c r="AP390" i="39"/>
  <c r="AQ390" i="39" s="1"/>
  <c r="AP402" i="39"/>
  <c r="AQ402" i="39" s="1"/>
  <c r="AP414" i="39"/>
  <c r="AQ414" i="39" s="1"/>
  <c r="AP434" i="39"/>
  <c r="AQ434" i="39" s="1"/>
  <c r="AP444" i="39"/>
  <c r="AQ444" i="39" s="1"/>
  <c r="AP476" i="39"/>
  <c r="AQ476" i="39" s="1"/>
  <c r="AP482" i="39"/>
  <c r="AQ482" i="39" s="1"/>
  <c r="AP566" i="39"/>
  <c r="AQ566" i="39" s="1"/>
  <c r="AP578" i="39"/>
  <c r="AQ578" i="39" s="1"/>
  <c r="AP590" i="39"/>
  <c r="AQ590" i="39" s="1"/>
  <c r="AQ364" i="39"/>
  <c r="AP366" i="39"/>
  <c r="AQ366" i="39" s="1"/>
  <c r="AQ373" i="39"/>
  <c r="AP375" i="39"/>
  <c r="AQ375" i="39" s="1"/>
  <c r="AP392" i="39"/>
  <c r="AQ392" i="39" s="1"/>
  <c r="AQ397" i="39"/>
  <c r="AP404" i="39"/>
  <c r="AQ404" i="39" s="1"/>
  <c r="AQ409" i="39"/>
  <c r="AP416" i="39"/>
  <c r="AQ416" i="39" s="1"/>
  <c r="AQ421" i="39"/>
  <c r="AP438" i="39"/>
  <c r="AQ438" i="39" s="1"/>
  <c r="AQ442" i="39"/>
  <c r="AP448" i="39"/>
  <c r="AQ448" i="39" s="1"/>
  <c r="AP472" i="39"/>
  <c r="AQ472" i="39" s="1"/>
  <c r="AP478" i="39"/>
  <c r="AQ478" i="39" s="1"/>
  <c r="AP501" i="39"/>
  <c r="AQ501" i="39" s="1"/>
  <c r="AP503" i="39"/>
  <c r="AQ503" i="39" s="1"/>
  <c r="AP525" i="39"/>
  <c r="AQ525" i="39" s="1"/>
  <c r="AP549" i="39"/>
  <c r="AQ549" i="39" s="1"/>
  <c r="AP452" i="39"/>
  <c r="AQ452" i="39" s="1"/>
  <c r="AP468" i="39"/>
  <c r="AQ468" i="39" s="1"/>
  <c r="AP474" i="39"/>
  <c r="AQ474" i="39" s="1"/>
  <c r="AP556" i="39"/>
  <c r="AQ556" i="39" s="1"/>
  <c r="AP564" i="39"/>
  <c r="AQ564" i="39" s="1"/>
  <c r="AP576" i="39"/>
  <c r="AQ576" i="39" s="1"/>
  <c r="AP588" i="39"/>
  <c r="AQ588" i="39" s="1"/>
  <c r="AP617" i="39"/>
  <c r="AQ617" i="39" s="1"/>
  <c r="AP292" i="39"/>
  <c r="AQ292" i="39" s="1"/>
  <c r="AP295" i="39"/>
  <c r="AQ295" i="39" s="1"/>
  <c r="AP298" i="39"/>
  <c r="AQ298" i="39" s="1"/>
  <c r="AP301" i="39"/>
  <c r="AQ301" i="39" s="1"/>
  <c r="AP304" i="39"/>
  <c r="AQ304" i="39" s="1"/>
  <c r="AP307" i="39"/>
  <c r="AQ307" i="39" s="1"/>
  <c r="AP310" i="39"/>
  <c r="AQ310" i="39" s="1"/>
  <c r="AP313" i="39"/>
  <c r="AQ313" i="39" s="1"/>
  <c r="AP316" i="39"/>
  <c r="AQ316" i="39" s="1"/>
  <c r="AP319" i="39"/>
  <c r="AQ319" i="39" s="1"/>
  <c r="AP322" i="39"/>
  <c r="AQ322" i="39" s="1"/>
  <c r="AP325" i="39"/>
  <c r="AQ325" i="39" s="1"/>
  <c r="AP328" i="39"/>
  <c r="AQ328" i="39" s="1"/>
  <c r="AC333" i="39"/>
  <c r="AP350" i="39"/>
  <c r="AQ350" i="39" s="1"/>
  <c r="AP354" i="39"/>
  <c r="AQ354" i="39" s="1"/>
  <c r="AP356" i="39"/>
  <c r="AQ356" i="39" s="1"/>
  <c r="AP360" i="39"/>
  <c r="AQ360" i="39" s="1"/>
  <c r="AP362" i="39"/>
  <c r="AQ362" i="39" s="1"/>
  <c r="AP387" i="39"/>
  <c r="AQ387" i="39" s="1"/>
  <c r="AQ399" i="39"/>
  <c r="AQ411" i="39"/>
  <c r="AQ425" i="39"/>
  <c r="AP427" i="39"/>
  <c r="AQ427" i="39" s="1"/>
  <c r="AP446" i="39"/>
  <c r="AQ446" i="39" s="1"/>
  <c r="AP456" i="39"/>
  <c r="AQ456" i="39" s="1"/>
  <c r="AP464" i="39"/>
  <c r="AQ464" i="39" s="1"/>
  <c r="AP470" i="39"/>
  <c r="AQ470" i="39" s="1"/>
  <c r="AP521" i="39"/>
  <c r="AQ521" i="39" s="1"/>
  <c r="AP545" i="39"/>
  <c r="AQ545" i="39" s="1"/>
  <c r="AP559" i="39"/>
  <c r="AQ559" i="39" s="1"/>
  <c r="AQ369" i="39"/>
  <c r="AQ396" i="39"/>
  <c r="AQ408" i="39"/>
  <c r="AQ420" i="39"/>
  <c r="AQ429" i="39"/>
  <c r="AP431" i="39"/>
  <c r="AQ431" i="39" s="1"/>
  <c r="AP450" i="39"/>
  <c r="AQ450" i="39" s="1"/>
  <c r="AQ454" i="39"/>
  <c r="AP460" i="39"/>
  <c r="AQ460" i="39" s="1"/>
  <c r="AP466" i="39"/>
  <c r="AQ466" i="39" s="1"/>
  <c r="AP574" i="39"/>
  <c r="AQ574" i="39" s="1"/>
  <c r="AP586" i="39"/>
  <c r="AQ586" i="39" s="1"/>
  <c r="AP591" i="39"/>
  <c r="AQ591" i="39" s="1"/>
  <c r="AP722" i="39"/>
  <c r="AQ722" i="39" s="1"/>
  <c r="AP435" i="39"/>
  <c r="AQ435" i="39" s="1"/>
  <c r="AP462" i="39"/>
  <c r="AQ462" i="39" s="1"/>
  <c r="AP517" i="39"/>
  <c r="AQ517" i="39" s="1"/>
  <c r="AP541" i="39"/>
  <c r="AQ541" i="39" s="1"/>
  <c r="AP562" i="39"/>
  <c r="AQ562" i="39" s="1"/>
  <c r="AP706" i="39"/>
  <c r="AQ706" i="39" s="1"/>
  <c r="AP367" i="39"/>
  <c r="AQ367" i="39" s="1"/>
  <c r="AP376" i="39"/>
  <c r="AQ376" i="39" s="1"/>
  <c r="AQ378" i="39"/>
  <c r="AQ380" i="39"/>
  <c r="AP382" i="39"/>
  <c r="AQ382" i="39" s="1"/>
  <c r="AQ437" i="39"/>
  <c r="AP439" i="39"/>
  <c r="AQ439" i="39" s="1"/>
  <c r="AP458" i="39"/>
  <c r="AQ458" i="39" s="1"/>
  <c r="AQ481" i="39"/>
  <c r="AP498" i="39"/>
  <c r="AQ498" i="39" s="1"/>
  <c r="AP572" i="39"/>
  <c r="AQ572" i="39" s="1"/>
  <c r="AP584" i="39"/>
  <c r="AQ584" i="39" s="1"/>
  <c r="AP718" i="39"/>
  <c r="AQ718" i="39" s="1"/>
  <c r="AP804" i="39"/>
  <c r="AQ804" i="39" s="1"/>
  <c r="AP820" i="39"/>
  <c r="AQ820" i="39" s="1"/>
  <c r="AP836" i="39"/>
  <c r="AQ836" i="39" s="1"/>
  <c r="AP878" i="39"/>
  <c r="AQ878" i="39" s="1"/>
  <c r="AP890" i="39"/>
  <c r="AQ890" i="39" s="1"/>
  <c r="AP899" i="39"/>
  <c r="AQ899" i="39" s="1"/>
  <c r="AP911" i="39"/>
  <c r="AQ911" i="39" s="1"/>
  <c r="AP950" i="39"/>
  <c r="AQ950" i="39" s="1"/>
  <c r="AP956" i="39"/>
  <c r="AQ956" i="39" s="1"/>
  <c r="AP966" i="39"/>
  <c r="AQ966" i="39" s="1"/>
  <c r="AP1066" i="39"/>
  <c r="AQ1066" i="39" s="1"/>
  <c r="AP1091" i="39"/>
  <c r="AQ1091" i="39" s="1"/>
  <c r="AP1631" i="39"/>
  <c r="AQ1631" i="39" s="1"/>
  <c r="AP1704" i="39"/>
  <c r="AQ1704" i="39" s="1"/>
  <c r="AP1707" i="39"/>
  <c r="AQ1707" i="39" s="1"/>
  <c r="AP1713" i="39"/>
  <c r="AQ1713" i="39" s="1"/>
  <c r="AP1716" i="39"/>
  <c r="AQ1716" i="39" s="1"/>
  <c r="AP1719" i="39"/>
  <c r="AQ1719" i="39" s="1"/>
  <c r="AP1722" i="39"/>
  <c r="AQ1722" i="39" s="1"/>
  <c r="AP1725" i="39"/>
  <c r="AQ1725" i="39" s="1"/>
  <c r="AP1728" i="39"/>
  <c r="AQ1728" i="39" s="1"/>
  <c r="AP1731" i="39"/>
  <c r="AQ1731" i="39" s="1"/>
  <c r="AP1734" i="39"/>
  <c r="AQ1734" i="39" s="1"/>
  <c r="AC556" i="39"/>
  <c r="AQ569" i="39"/>
  <c r="AQ575" i="39"/>
  <c r="AQ581" i="39"/>
  <c r="AQ587" i="39"/>
  <c r="AQ597" i="39"/>
  <c r="AQ613" i="39"/>
  <c r="AQ629" i="39"/>
  <c r="AQ641" i="39"/>
  <c r="AQ653" i="39"/>
  <c r="AQ665" i="39"/>
  <c r="AQ677" i="39"/>
  <c r="AQ689" i="39"/>
  <c r="AP701" i="39"/>
  <c r="AQ701" i="39" s="1"/>
  <c r="AQ708" i="39"/>
  <c r="AP717" i="39"/>
  <c r="AQ717" i="39" s="1"/>
  <c r="AQ724" i="39"/>
  <c r="AO728" i="39"/>
  <c r="AP731" i="39"/>
  <c r="AQ731" i="39" s="1"/>
  <c r="AQ733" i="39"/>
  <c r="AQ742" i="39"/>
  <c r="AP764" i="39"/>
  <c r="AQ764" i="39" s="1"/>
  <c r="AP802" i="39"/>
  <c r="AQ802" i="39" s="1"/>
  <c r="AP818" i="39"/>
  <c r="AQ818" i="39" s="1"/>
  <c r="AP834" i="39"/>
  <c r="AQ834" i="39" s="1"/>
  <c r="AQ599" i="39"/>
  <c r="AP608" i="39"/>
  <c r="AQ608" i="39" s="1"/>
  <c r="AQ615" i="39"/>
  <c r="AP624" i="39"/>
  <c r="AQ624" i="39" s="1"/>
  <c r="AQ631" i="39"/>
  <c r="AQ636" i="39"/>
  <c r="AQ643" i="39"/>
  <c r="AQ648" i="39"/>
  <c r="AQ655" i="39"/>
  <c r="AQ660" i="39"/>
  <c r="AQ667" i="39"/>
  <c r="AQ672" i="39"/>
  <c r="AQ679" i="39"/>
  <c r="AQ684" i="39"/>
  <c r="AQ691" i="39"/>
  <c r="AO696" i="39"/>
  <c r="AQ705" i="39"/>
  <c r="AQ721" i="39"/>
  <c r="AQ735" i="39"/>
  <c r="AP744" i="39"/>
  <c r="AQ744" i="39" s="1"/>
  <c r="AQ751" i="39"/>
  <c r="AP798" i="39"/>
  <c r="AQ798" i="39" s="1"/>
  <c r="AP800" i="39"/>
  <c r="AQ800" i="39" s="1"/>
  <c r="AP816" i="39"/>
  <c r="AQ816" i="39" s="1"/>
  <c r="AP832" i="39"/>
  <c r="AQ832" i="39" s="1"/>
  <c r="AP881" i="39"/>
  <c r="AQ881" i="39" s="1"/>
  <c r="AP892" i="39"/>
  <c r="AQ892" i="39" s="1"/>
  <c r="AP902" i="39"/>
  <c r="AQ902" i="39" s="1"/>
  <c r="AP914" i="39"/>
  <c r="AQ914" i="39" s="1"/>
  <c r="AP794" i="39"/>
  <c r="AQ794" i="39" s="1"/>
  <c r="AP814" i="39"/>
  <c r="AQ814" i="39" s="1"/>
  <c r="AP830" i="39"/>
  <c r="AQ830" i="39" s="1"/>
  <c r="AP846" i="39"/>
  <c r="AQ846" i="39" s="1"/>
  <c r="AQ565" i="39"/>
  <c r="AQ571" i="39"/>
  <c r="AQ577" i="39"/>
  <c r="AQ583" i="39"/>
  <c r="AQ589" i="39"/>
  <c r="AQ596" i="39"/>
  <c r="AQ612" i="39"/>
  <c r="AQ628" i="39"/>
  <c r="AQ633" i="39"/>
  <c r="AQ645" i="39"/>
  <c r="AQ657" i="39"/>
  <c r="AQ669" i="39"/>
  <c r="AQ681" i="39"/>
  <c r="AQ693" i="39"/>
  <c r="AQ698" i="39"/>
  <c r="AQ714" i="39"/>
  <c r="AK734" i="39"/>
  <c r="AL734" i="39" s="1"/>
  <c r="AM734" i="39" s="1"/>
  <c r="AQ737" i="39"/>
  <c r="AP746" i="39"/>
  <c r="AQ746" i="39" s="1"/>
  <c r="AQ755" i="39"/>
  <c r="AP790" i="39"/>
  <c r="AQ790" i="39" s="1"/>
  <c r="AQ792" i="39"/>
  <c r="AP796" i="39"/>
  <c r="AQ796" i="39" s="1"/>
  <c r="AP786" i="39"/>
  <c r="AQ786" i="39" s="1"/>
  <c r="AP812" i="39"/>
  <c r="AQ812" i="39" s="1"/>
  <c r="AP828" i="39"/>
  <c r="AQ828" i="39" s="1"/>
  <c r="AP844" i="39"/>
  <c r="AQ844" i="39" s="1"/>
  <c r="AP884" i="39"/>
  <c r="AQ884" i="39" s="1"/>
  <c r="AP895" i="39"/>
  <c r="AQ895" i="39" s="1"/>
  <c r="AP905" i="39"/>
  <c r="AQ905" i="39" s="1"/>
  <c r="AP471" i="39"/>
  <c r="AQ471" i="39" s="1"/>
  <c r="AP475" i="39"/>
  <c r="AQ475" i="39" s="1"/>
  <c r="AP479" i="39"/>
  <c r="AQ479" i="39" s="1"/>
  <c r="AP483" i="39"/>
  <c r="AQ483" i="39" s="1"/>
  <c r="AP487" i="39"/>
  <c r="AQ487" i="39" s="1"/>
  <c r="AP491" i="39"/>
  <c r="AQ491" i="39" s="1"/>
  <c r="AP495" i="39"/>
  <c r="AQ495" i="39" s="1"/>
  <c r="AP497" i="39"/>
  <c r="AQ497" i="39" s="1"/>
  <c r="AP500" i="39"/>
  <c r="AQ500" i="39" s="1"/>
  <c r="AP504" i="39"/>
  <c r="AQ504" i="39" s="1"/>
  <c r="AP508" i="39"/>
  <c r="AQ508" i="39" s="1"/>
  <c r="AP512" i="39"/>
  <c r="AQ512" i="39" s="1"/>
  <c r="AP516" i="39"/>
  <c r="AQ516" i="39" s="1"/>
  <c r="AP520" i="39"/>
  <c r="AQ520" i="39" s="1"/>
  <c r="AP524" i="39"/>
  <c r="AQ524" i="39" s="1"/>
  <c r="AP528" i="39"/>
  <c r="AQ528" i="39" s="1"/>
  <c r="AP532" i="39"/>
  <c r="AQ532" i="39" s="1"/>
  <c r="AP536" i="39"/>
  <c r="AQ536" i="39" s="1"/>
  <c r="AP540" i="39"/>
  <c r="AQ540" i="39" s="1"/>
  <c r="AP544" i="39"/>
  <c r="AQ544" i="39" s="1"/>
  <c r="AP548" i="39"/>
  <c r="AQ548" i="39" s="1"/>
  <c r="AP552" i="39"/>
  <c r="AQ552" i="39" s="1"/>
  <c r="AP598" i="39"/>
  <c r="AQ598" i="39" s="1"/>
  <c r="AQ605" i="39"/>
  <c r="AP614" i="39"/>
  <c r="AQ614" i="39" s="1"/>
  <c r="AQ621" i="39"/>
  <c r="AQ635" i="39"/>
  <c r="AQ640" i="39"/>
  <c r="AQ647" i="39"/>
  <c r="AQ652" i="39"/>
  <c r="AQ659" i="39"/>
  <c r="AQ664" i="39"/>
  <c r="AQ671" i="39"/>
  <c r="AQ676" i="39"/>
  <c r="AQ683" i="39"/>
  <c r="AQ688" i="39"/>
  <c r="AQ695" i="39"/>
  <c r="AQ700" i="39"/>
  <c r="AP709" i="39"/>
  <c r="AQ709" i="39" s="1"/>
  <c r="AQ716" i="39"/>
  <c r="AP725" i="39"/>
  <c r="AQ725" i="39" s="1"/>
  <c r="AO734" i="39"/>
  <c r="AQ750" i="39"/>
  <c r="AQ763" i="39"/>
  <c r="AP782" i="39"/>
  <c r="AQ782" i="39" s="1"/>
  <c r="AQ784" i="39"/>
  <c r="AP788" i="39"/>
  <c r="AQ788" i="39" s="1"/>
  <c r="AP810" i="39"/>
  <c r="AQ810" i="39" s="1"/>
  <c r="AP826" i="39"/>
  <c r="AQ826" i="39" s="1"/>
  <c r="AP842" i="39"/>
  <c r="AQ842" i="39" s="1"/>
  <c r="AP853" i="39"/>
  <c r="AQ853" i="39" s="1"/>
  <c r="AP861" i="39"/>
  <c r="AQ861" i="39" s="1"/>
  <c r="AQ600" i="39"/>
  <c r="AQ616" i="39"/>
  <c r="AQ752" i="39"/>
  <c r="AP778" i="39"/>
  <c r="AQ778" i="39" s="1"/>
  <c r="AQ780" i="39"/>
  <c r="AP774" i="39"/>
  <c r="AQ774" i="39" s="1"/>
  <c r="AP808" i="39"/>
  <c r="AQ808" i="39" s="1"/>
  <c r="AP824" i="39"/>
  <c r="AQ824" i="39" s="1"/>
  <c r="AP840" i="39"/>
  <c r="AQ840" i="39" s="1"/>
  <c r="AP849" i="39"/>
  <c r="AQ849" i="39" s="1"/>
  <c r="AP875" i="39"/>
  <c r="AQ875" i="39" s="1"/>
  <c r="AP887" i="39"/>
  <c r="AQ887" i="39" s="1"/>
  <c r="AP908" i="39"/>
  <c r="AQ908" i="39" s="1"/>
  <c r="AP519" i="39"/>
  <c r="AQ519" i="39" s="1"/>
  <c r="AP523" i="39"/>
  <c r="AQ523" i="39" s="1"/>
  <c r="AP527" i="39"/>
  <c r="AQ527" i="39" s="1"/>
  <c r="AP531" i="39"/>
  <c r="AQ531" i="39" s="1"/>
  <c r="AP535" i="39"/>
  <c r="AQ535" i="39" s="1"/>
  <c r="AP539" i="39"/>
  <c r="AQ539" i="39" s="1"/>
  <c r="AP543" i="39"/>
  <c r="AQ543" i="39" s="1"/>
  <c r="AP547" i="39"/>
  <c r="AQ547" i="39" s="1"/>
  <c r="AP551" i="39"/>
  <c r="AQ551" i="39" s="1"/>
  <c r="AP555" i="39"/>
  <c r="AQ555" i="39" s="1"/>
  <c r="AQ593" i="39"/>
  <c r="AP602" i="39"/>
  <c r="AQ602" i="39" s="1"/>
  <c r="AQ609" i="39"/>
  <c r="AP618" i="39"/>
  <c r="AQ618" i="39" s="1"/>
  <c r="AQ625" i="39"/>
  <c r="AP637" i="39"/>
  <c r="AQ637" i="39" s="1"/>
  <c r="AP649" i="39"/>
  <c r="AQ649" i="39" s="1"/>
  <c r="AP661" i="39"/>
  <c r="AQ661" i="39" s="1"/>
  <c r="AP673" i="39"/>
  <c r="AQ673" i="39" s="1"/>
  <c r="AP685" i="39"/>
  <c r="AQ685" i="39" s="1"/>
  <c r="AP697" i="39"/>
  <c r="AQ697" i="39" s="1"/>
  <c r="AQ704" i="39"/>
  <c r="AP713" i="39"/>
  <c r="AQ713" i="39" s="1"/>
  <c r="AQ720" i="39"/>
  <c r="AC728" i="39"/>
  <c r="AK728" i="39"/>
  <c r="AL728" i="39" s="1"/>
  <c r="AM728" i="39" s="1"/>
  <c r="AP754" i="39"/>
  <c r="AQ754" i="39" s="1"/>
  <c r="AP770" i="39"/>
  <c r="AQ770" i="39" s="1"/>
  <c r="AP776" i="39"/>
  <c r="AQ776" i="39" s="1"/>
  <c r="AP806" i="39"/>
  <c r="AQ806" i="39" s="1"/>
  <c r="AP822" i="39"/>
  <c r="AQ822" i="39" s="1"/>
  <c r="AP838" i="39"/>
  <c r="AQ838" i="39" s="1"/>
  <c r="AQ604" i="39"/>
  <c r="AQ620" i="39"/>
  <c r="AQ632" i="39"/>
  <c r="AQ639" i="39"/>
  <c r="AQ644" i="39"/>
  <c r="AQ651" i="39"/>
  <c r="AQ656" i="39"/>
  <c r="AQ663" i="39"/>
  <c r="AQ668" i="39"/>
  <c r="AQ675" i="39"/>
  <c r="AQ680" i="39"/>
  <c r="AQ687" i="39"/>
  <c r="AQ692" i="39"/>
  <c r="AI728" i="39"/>
  <c r="AP738" i="39"/>
  <c r="AQ738" i="39" s="1"/>
  <c r="AQ745" i="39"/>
  <c r="AP756" i="39"/>
  <c r="AQ756" i="39" s="1"/>
  <c r="AP758" i="39"/>
  <c r="AQ758" i="39" s="1"/>
  <c r="AQ760" i="39"/>
  <c r="AQ762" i="39"/>
  <c r="AP766" i="39"/>
  <c r="AQ766" i="39" s="1"/>
  <c r="AQ768" i="39"/>
  <c r="AP772" i="39"/>
  <c r="AQ772" i="39" s="1"/>
  <c r="AP854" i="39"/>
  <c r="AQ854" i="39" s="1"/>
  <c r="AP862" i="39"/>
  <c r="AQ862" i="39" s="1"/>
  <c r="AP948" i="39"/>
  <c r="AQ948" i="39" s="1"/>
  <c r="AP954" i="39"/>
  <c r="AQ954" i="39" s="1"/>
  <c r="AP857" i="39"/>
  <c r="AQ857" i="39" s="1"/>
  <c r="AQ870" i="39"/>
  <c r="AQ872" i="39"/>
  <c r="AP876" i="39"/>
  <c r="AQ876" i="39" s="1"/>
  <c r="AP882" i="39"/>
  <c r="AQ882" i="39" s="1"/>
  <c r="AP888" i="39"/>
  <c r="AQ888" i="39" s="1"/>
  <c r="AP893" i="39"/>
  <c r="AQ893" i="39" s="1"/>
  <c r="AP897" i="39"/>
  <c r="AQ897" i="39" s="1"/>
  <c r="AP903" i="39"/>
  <c r="AQ903" i="39" s="1"/>
  <c r="AP909" i="39"/>
  <c r="AQ909" i="39" s="1"/>
  <c r="AP915" i="39"/>
  <c r="AQ915" i="39" s="1"/>
  <c r="AP929" i="39"/>
  <c r="AQ929" i="39" s="1"/>
  <c r="AP935" i="39"/>
  <c r="AQ935" i="39" s="1"/>
  <c r="AQ859" i="39"/>
  <c r="AQ851" i="39"/>
  <c r="AQ858" i="39"/>
  <c r="AQ863" i="39"/>
  <c r="AQ873" i="39"/>
  <c r="AP879" i="39"/>
  <c r="AQ879" i="39" s="1"/>
  <c r="AP885" i="39"/>
  <c r="AQ885" i="39" s="1"/>
  <c r="AP900" i="39"/>
  <c r="AQ900" i="39" s="1"/>
  <c r="AP906" i="39"/>
  <c r="AQ906" i="39" s="1"/>
  <c r="AP912" i="39"/>
  <c r="AQ912" i="39" s="1"/>
  <c r="AQ850" i="39"/>
  <c r="AP921" i="39"/>
  <c r="AQ921" i="39" s="1"/>
  <c r="AP923" i="39"/>
  <c r="AQ923" i="39" s="1"/>
  <c r="AP926" i="39"/>
  <c r="AQ926" i="39" s="1"/>
  <c r="AP943" i="39"/>
  <c r="AQ943" i="39" s="1"/>
  <c r="AP977" i="39"/>
  <c r="AQ977" i="39" s="1"/>
  <c r="AP1035" i="39"/>
  <c r="AQ1035" i="39" s="1"/>
  <c r="AP930" i="39"/>
  <c r="AQ930" i="39" s="1"/>
  <c r="AP944" i="39"/>
  <c r="AQ944" i="39" s="1"/>
  <c r="AP920" i="39"/>
  <c r="AQ920" i="39" s="1"/>
  <c r="AP933" i="39"/>
  <c r="AQ933" i="39" s="1"/>
  <c r="AP924" i="39"/>
  <c r="AQ924" i="39" s="1"/>
  <c r="AP961" i="39"/>
  <c r="AQ961" i="39" s="1"/>
  <c r="AP916" i="39"/>
  <c r="AQ916" i="39" s="1"/>
  <c r="AP928" i="39"/>
  <c r="AQ928" i="39" s="1"/>
  <c r="AP981" i="39"/>
  <c r="AQ981" i="39" s="1"/>
  <c r="AP986" i="39"/>
  <c r="AQ986" i="39" s="1"/>
  <c r="AP1054" i="39"/>
  <c r="AQ1054" i="39" s="1"/>
  <c r="AP1073" i="39"/>
  <c r="AQ1073" i="39" s="1"/>
  <c r="AQ927" i="39"/>
  <c r="AP919" i="39"/>
  <c r="AQ919" i="39" s="1"/>
  <c r="AP934" i="39"/>
  <c r="AQ934" i="39" s="1"/>
  <c r="AP1019" i="39"/>
  <c r="AQ1019" i="39" s="1"/>
  <c r="AP1052" i="39"/>
  <c r="AQ1052" i="39" s="1"/>
  <c r="AP1057" i="39"/>
  <c r="AQ1057" i="39" s="1"/>
  <c r="AP1079" i="39"/>
  <c r="AQ1079" i="39" s="1"/>
  <c r="AP1109" i="39"/>
  <c r="AQ1109" i="39" s="1"/>
  <c r="AP917" i="39"/>
  <c r="AQ917" i="39" s="1"/>
  <c r="AP925" i="39"/>
  <c r="AQ925" i="39" s="1"/>
  <c r="AP953" i="39"/>
  <c r="AQ953" i="39" s="1"/>
  <c r="AP979" i="39"/>
  <c r="AQ979" i="39" s="1"/>
  <c r="AP1055" i="39"/>
  <c r="AQ1055" i="39" s="1"/>
  <c r="AP1082" i="39"/>
  <c r="AQ1082" i="39" s="1"/>
  <c r="AP940" i="39"/>
  <c r="AQ940" i="39" s="1"/>
  <c r="AP962" i="39"/>
  <c r="AQ962" i="39" s="1"/>
  <c r="AP936" i="39"/>
  <c r="AQ936" i="39" s="1"/>
  <c r="AP974" i="39"/>
  <c r="AQ974" i="39" s="1"/>
  <c r="AP1118" i="39"/>
  <c r="AQ1118" i="39" s="1"/>
  <c r="AQ939" i="39"/>
  <c r="AP1000" i="39"/>
  <c r="AQ1000" i="39" s="1"/>
  <c r="AP1061" i="39"/>
  <c r="AQ1061" i="39" s="1"/>
  <c r="AP1094" i="39"/>
  <c r="AQ1094" i="39" s="1"/>
  <c r="AP1127" i="39"/>
  <c r="AQ1127" i="39" s="1"/>
  <c r="AP1161" i="39"/>
  <c r="AQ1161" i="39" s="1"/>
  <c r="AP922" i="39"/>
  <c r="AQ922" i="39" s="1"/>
  <c r="AP932" i="39"/>
  <c r="AQ932" i="39" s="1"/>
  <c r="AP958" i="39"/>
  <c r="AQ958" i="39" s="1"/>
  <c r="AP983" i="39"/>
  <c r="AQ983" i="39" s="1"/>
  <c r="AP1133" i="39"/>
  <c r="AQ1133" i="39" s="1"/>
  <c r="AQ937" i="39"/>
  <c r="AP955" i="39"/>
  <c r="AQ955" i="39" s="1"/>
  <c r="AP964" i="39"/>
  <c r="AQ964" i="39" s="1"/>
  <c r="AP975" i="39"/>
  <c r="AQ975" i="39" s="1"/>
  <c r="AP978" i="39"/>
  <c r="AQ978" i="39" s="1"/>
  <c r="AP1018" i="39"/>
  <c r="AQ1018" i="39" s="1"/>
  <c r="AP1038" i="39"/>
  <c r="AQ1038" i="39" s="1"/>
  <c r="AP1100" i="39"/>
  <c r="AQ1100" i="39" s="1"/>
  <c r="AP1108" i="39"/>
  <c r="AQ1108" i="39" s="1"/>
  <c r="AP1136" i="39"/>
  <c r="AQ1136" i="39" s="1"/>
  <c r="AP951" i="39"/>
  <c r="AQ951" i="39" s="1"/>
  <c r="AP959" i="39"/>
  <c r="AQ959" i="39" s="1"/>
  <c r="AP984" i="39"/>
  <c r="AQ984" i="39" s="1"/>
  <c r="AP1016" i="39"/>
  <c r="AQ1016" i="39" s="1"/>
  <c r="AP1021" i="39"/>
  <c r="AQ1021" i="39" s="1"/>
  <c r="AP1065" i="39"/>
  <c r="AQ1065" i="39" s="1"/>
  <c r="AP1087" i="39"/>
  <c r="AQ1087" i="39" s="1"/>
  <c r="AP952" i="39"/>
  <c r="AQ952" i="39" s="1"/>
  <c r="AP1153" i="39"/>
  <c r="AQ1153" i="39" s="1"/>
  <c r="AP1175" i="39"/>
  <c r="AQ1175" i="39" s="1"/>
  <c r="AP1256" i="39"/>
  <c r="AQ1256" i="39" s="1"/>
  <c r="AP968" i="39"/>
  <c r="AQ968" i="39" s="1"/>
  <c r="AP996" i="39"/>
  <c r="AQ996" i="39" s="1"/>
  <c r="AP998" i="39"/>
  <c r="AQ998" i="39" s="1"/>
  <c r="AQ1010" i="39"/>
  <c r="AQ1012" i="39"/>
  <c r="AQ1014" i="39"/>
  <c r="AP1031" i="39"/>
  <c r="AQ1031" i="39" s="1"/>
  <c r="AP1033" i="39"/>
  <c r="AQ1033" i="39" s="1"/>
  <c r="AQ1046" i="39"/>
  <c r="AQ1048" i="39"/>
  <c r="AQ1050" i="39"/>
  <c r="AP1072" i="39"/>
  <c r="AQ1072" i="39" s="1"/>
  <c r="AQ1105" i="39"/>
  <c r="AQ1112" i="39"/>
  <c r="AP1126" i="39"/>
  <c r="AQ1126" i="39" s="1"/>
  <c r="AQ1148" i="39"/>
  <c r="AP1063" i="39"/>
  <c r="AQ1063" i="39" s="1"/>
  <c r="AQ1124" i="39"/>
  <c r="AP1184" i="39"/>
  <c r="AQ1184" i="39" s="1"/>
  <c r="AP1202" i="39"/>
  <c r="AQ1202" i="39" s="1"/>
  <c r="AP1230" i="39"/>
  <c r="AQ1230" i="39" s="1"/>
  <c r="AP1292" i="39"/>
  <c r="AQ1292" i="39" s="1"/>
  <c r="AP990" i="39"/>
  <c r="AQ990" i="39" s="1"/>
  <c r="AP992" i="39"/>
  <c r="AQ992" i="39" s="1"/>
  <c r="AQ1004" i="39"/>
  <c r="AQ1006" i="39"/>
  <c r="AQ1008" i="39"/>
  <c r="AP1025" i="39"/>
  <c r="AQ1025" i="39" s="1"/>
  <c r="AP1027" i="39"/>
  <c r="AQ1027" i="39" s="1"/>
  <c r="AQ1040" i="39"/>
  <c r="AQ1042" i="39"/>
  <c r="AQ1044" i="39"/>
  <c r="AQ1096" i="39"/>
  <c r="AQ1103" i="39"/>
  <c r="AP1117" i="39"/>
  <c r="AQ1117" i="39" s="1"/>
  <c r="AQ1151" i="39"/>
  <c r="AP1154" i="39"/>
  <c r="AQ1154" i="39" s="1"/>
  <c r="AP1167" i="39"/>
  <c r="AQ1167" i="39" s="1"/>
  <c r="AP1170" i="39"/>
  <c r="AQ1170" i="39" s="1"/>
  <c r="AP1221" i="39"/>
  <c r="AQ1221" i="39" s="1"/>
  <c r="AP1234" i="39"/>
  <c r="AQ1234" i="39" s="1"/>
  <c r="AP1257" i="39"/>
  <c r="AQ1257" i="39" s="1"/>
  <c r="AP1173" i="39"/>
  <c r="AQ1173" i="39" s="1"/>
  <c r="AP1176" i="39"/>
  <c r="AQ1176" i="39" s="1"/>
  <c r="AP1227" i="39"/>
  <c r="AQ1227" i="39" s="1"/>
  <c r="AP1353" i="39"/>
  <c r="AQ1353" i="39" s="1"/>
  <c r="AQ980" i="39"/>
  <c r="AQ999" i="39"/>
  <c r="AQ1001" i="39"/>
  <c r="AQ1034" i="39"/>
  <c r="AQ1036" i="39"/>
  <c r="AQ1197" i="39"/>
  <c r="AP1203" i="39"/>
  <c r="AQ1203" i="39" s="1"/>
  <c r="AP1209" i="39"/>
  <c r="AQ1209" i="39" s="1"/>
  <c r="AP1212" i="39"/>
  <c r="AQ1212" i="39" s="1"/>
  <c r="AP1215" i="39"/>
  <c r="AQ1215" i="39" s="1"/>
  <c r="AP1307" i="39"/>
  <c r="AQ1307" i="39" s="1"/>
  <c r="AP1331" i="39"/>
  <c r="AQ1331" i="39" s="1"/>
  <c r="AP1168" i="39"/>
  <c r="AQ1168" i="39" s="1"/>
  <c r="AP1188" i="39"/>
  <c r="AQ1188" i="39" s="1"/>
  <c r="AP1191" i="39"/>
  <c r="AQ1191" i="39" s="1"/>
  <c r="AP1200" i="39"/>
  <c r="AQ1200" i="39" s="1"/>
  <c r="AP963" i="39"/>
  <c r="AQ963" i="39" s="1"/>
  <c r="AP969" i="39"/>
  <c r="AQ969" i="39" s="1"/>
  <c r="AQ993" i="39"/>
  <c r="AQ995" i="39"/>
  <c r="AQ997" i="39"/>
  <c r="AP1013" i="39"/>
  <c r="AQ1013" i="39" s="1"/>
  <c r="AP1015" i="39"/>
  <c r="AQ1015" i="39" s="1"/>
  <c r="AQ1028" i="39"/>
  <c r="AQ1030" i="39"/>
  <c r="AQ1032" i="39"/>
  <c r="AP1049" i="39"/>
  <c r="AQ1049" i="39" s="1"/>
  <c r="AP1051" i="39"/>
  <c r="AQ1051" i="39" s="1"/>
  <c r="AQ1078" i="39"/>
  <c r="AQ1085" i="39"/>
  <c r="AP1099" i="39"/>
  <c r="AQ1099" i="39" s="1"/>
  <c r="AQ1132" i="39"/>
  <c r="AQ1139" i="39"/>
  <c r="AP1144" i="39"/>
  <c r="AQ1144" i="39" s="1"/>
  <c r="AP1225" i="39"/>
  <c r="AQ1225" i="39" s="1"/>
  <c r="AP1303" i="39"/>
  <c r="AQ1303" i="39" s="1"/>
  <c r="AP1174" i="39"/>
  <c r="AQ1174" i="39" s="1"/>
  <c r="AP1216" i="39"/>
  <c r="AQ1216" i="39" s="1"/>
  <c r="AP1219" i="39"/>
  <c r="AQ1219" i="39" s="1"/>
  <c r="AP1301" i="39"/>
  <c r="AQ1301" i="39" s="1"/>
  <c r="AP938" i="39"/>
  <c r="AQ938" i="39" s="1"/>
  <c r="AP941" i="39"/>
  <c r="AQ941" i="39" s="1"/>
  <c r="AP945" i="39"/>
  <c r="AQ945" i="39" s="1"/>
  <c r="AP946" i="39"/>
  <c r="AQ946" i="39" s="1"/>
  <c r="AP947" i="39"/>
  <c r="AQ947" i="39" s="1"/>
  <c r="AP949" i="39"/>
  <c r="AQ949" i="39" s="1"/>
  <c r="AP957" i="39"/>
  <c r="AQ957" i="39" s="1"/>
  <c r="AP960" i="39"/>
  <c r="AQ960" i="39" s="1"/>
  <c r="AP971" i="39"/>
  <c r="AQ971" i="39" s="1"/>
  <c r="AQ991" i="39"/>
  <c r="AP1007" i="39"/>
  <c r="AQ1007" i="39" s="1"/>
  <c r="AP1009" i="39"/>
  <c r="AQ1009" i="39" s="1"/>
  <c r="AQ1026" i="39"/>
  <c r="AP1043" i="39"/>
  <c r="AQ1043" i="39" s="1"/>
  <c r="AP1045" i="39"/>
  <c r="AQ1045" i="39" s="1"/>
  <c r="AP1060" i="39"/>
  <c r="AQ1060" i="39" s="1"/>
  <c r="AQ1069" i="39"/>
  <c r="AQ1076" i="39"/>
  <c r="AP1090" i="39"/>
  <c r="AQ1090" i="39" s="1"/>
  <c r="AQ1123" i="39"/>
  <c r="AQ1130" i="39"/>
  <c r="AQ1142" i="39"/>
  <c r="AP1180" i="39"/>
  <c r="AQ1180" i="39" s="1"/>
  <c r="AP1186" i="39"/>
  <c r="AQ1186" i="39" s="1"/>
  <c r="AP1245" i="39"/>
  <c r="AQ1245" i="39" s="1"/>
  <c r="AQ973" i="39"/>
  <c r="AP987" i="39"/>
  <c r="AQ987" i="39" s="1"/>
  <c r="AP989" i="39"/>
  <c r="AQ989" i="39" s="1"/>
  <c r="AQ1002" i="39"/>
  <c r="AQ1003" i="39"/>
  <c r="AQ1005" i="39"/>
  <c r="AP1022" i="39"/>
  <c r="AQ1022" i="39" s="1"/>
  <c r="AP1024" i="39"/>
  <c r="AQ1024" i="39" s="1"/>
  <c r="AQ1037" i="39"/>
  <c r="AQ1039" i="39"/>
  <c r="AQ1041" i="39"/>
  <c r="AP1058" i="39"/>
  <c r="AQ1058" i="39" s="1"/>
  <c r="AQ1081" i="39"/>
  <c r="AQ1088" i="39"/>
  <c r="AQ1135" i="39"/>
  <c r="AP1145" i="39"/>
  <c r="AQ1145" i="39" s="1"/>
  <c r="AQ1150" i="39"/>
  <c r="AP1249" i="39"/>
  <c r="AQ1249" i="39" s="1"/>
  <c r="AP1190" i="39"/>
  <c r="AQ1190" i="39" s="1"/>
  <c r="AP1204" i="39"/>
  <c r="AQ1204" i="39" s="1"/>
  <c r="AQ1224" i="39"/>
  <c r="AP1377" i="39"/>
  <c r="AQ1377" i="39" s="1"/>
  <c r="AP1431" i="39"/>
  <c r="AQ1431" i="39" s="1"/>
  <c r="AP1501" i="39"/>
  <c r="AQ1501" i="39" s="1"/>
  <c r="AP1196" i="39"/>
  <c r="AQ1196" i="39" s="1"/>
  <c r="AP1210" i="39"/>
  <c r="AQ1210" i="39" s="1"/>
  <c r="AP1231" i="39"/>
  <c r="AQ1231" i="39" s="1"/>
  <c r="AP1253" i="39"/>
  <c r="AQ1253" i="39" s="1"/>
  <c r="AP1316" i="39"/>
  <c r="AQ1316" i="39" s="1"/>
  <c r="AP1504" i="39"/>
  <c r="AQ1504" i="39" s="1"/>
  <c r="AQ1164" i="39"/>
  <c r="AP1269" i="39"/>
  <c r="AQ1269" i="39" s="1"/>
  <c r="AP1286" i="39"/>
  <c r="AQ1286" i="39" s="1"/>
  <c r="AP1380" i="39"/>
  <c r="AQ1380" i="39" s="1"/>
  <c r="AP1399" i="39"/>
  <c r="AQ1399" i="39" s="1"/>
  <c r="AP1334" i="39"/>
  <c r="AQ1334" i="39" s="1"/>
  <c r="AP1171" i="39"/>
  <c r="AQ1171" i="39" s="1"/>
  <c r="AP1238" i="39"/>
  <c r="AQ1238" i="39" s="1"/>
  <c r="AP1247" i="39"/>
  <c r="AQ1247" i="39" s="1"/>
  <c r="AP1279" i="39"/>
  <c r="AQ1279" i="39" s="1"/>
  <c r="AQ1068" i="39"/>
  <c r="AQ1077" i="39"/>
  <c r="AQ1086" i="39"/>
  <c r="AQ1095" i="39"/>
  <c r="AQ1169" i="39"/>
  <c r="AP1208" i="39"/>
  <c r="AQ1208" i="39" s="1"/>
  <c r="AP1235" i="39"/>
  <c r="AQ1235" i="39" s="1"/>
  <c r="AP1251" i="39"/>
  <c r="AQ1251" i="39" s="1"/>
  <c r="AP1260" i="39"/>
  <c r="AQ1260" i="39" s="1"/>
  <c r="AP1263" i="39"/>
  <c r="AQ1263" i="39" s="1"/>
  <c r="AP1270" i="39"/>
  <c r="AQ1270" i="39" s="1"/>
  <c r="AP1304" i="39"/>
  <c r="AQ1304" i="39" s="1"/>
  <c r="AP1319" i="39"/>
  <c r="AQ1319" i="39" s="1"/>
  <c r="AP1330" i="39"/>
  <c r="AQ1330" i="39" s="1"/>
  <c r="AP1328" i="39"/>
  <c r="AQ1328" i="39" s="1"/>
  <c r="AP1343" i="39"/>
  <c r="AQ1343" i="39" s="1"/>
  <c r="AP1192" i="39"/>
  <c r="AQ1192" i="39" s="1"/>
  <c r="AP1214" i="39"/>
  <c r="AQ1214" i="39" s="1"/>
  <c r="AP1220" i="39"/>
  <c r="AQ1220" i="39" s="1"/>
  <c r="AP1248" i="39"/>
  <c r="AQ1248" i="39" s="1"/>
  <c r="AP1419" i="39"/>
  <c r="AQ1419" i="39" s="1"/>
  <c r="AP1440" i="39"/>
  <c r="AQ1440" i="39" s="1"/>
  <c r="AQ1165" i="39"/>
  <c r="AP1177" i="39"/>
  <c r="AQ1177" i="39" s="1"/>
  <c r="AP1179" i="39"/>
  <c r="AQ1179" i="39" s="1"/>
  <c r="AP1239" i="39"/>
  <c r="AQ1239" i="39" s="1"/>
  <c r="AP1252" i="39"/>
  <c r="AQ1252" i="39" s="1"/>
  <c r="AP1261" i="39"/>
  <c r="AQ1261" i="39" s="1"/>
  <c r="AQ1337" i="39"/>
  <c r="AQ1074" i="39"/>
  <c r="AQ1083" i="39"/>
  <c r="AQ1092" i="39"/>
  <c r="AP1172" i="39"/>
  <c r="AQ1172" i="39" s="1"/>
  <c r="AQ1182" i="39"/>
  <c r="AP1198" i="39"/>
  <c r="AQ1198" i="39" s="1"/>
  <c r="AP1233" i="39"/>
  <c r="AQ1233" i="39" s="1"/>
  <c r="AP1236" i="39"/>
  <c r="AQ1236" i="39" s="1"/>
  <c r="AP1242" i="39"/>
  <c r="AQ1242" i="39" s="1"/>
  <c r="AQ1268" i="39"/>
  <c r="AP1280" i="39"/>
  <c r="AQ1280" i="39" s="1"/>
  <c r="AP1228" i="39"/>
  <c r="AQ1228" i="39" s="1"/>
  <c r="AP1250" i="39"/>
  <c r="AQ1250" i="39" s="1"/>
  <c r="AP1295" i="39"/>
  <c r="AQ1295" i="39" s="1"/>
  <c r="AP1312" i="39"/>
  <c r="AQ1312" i="39" s="1"/>
  <c r="AP1339" i="39"/>
  <c r="AQ1339" i="39" s="1"/>
  <c r="AP1356" i="39"/>
  <c r="AQ1356" i="39" s="1"/>
  <c r="AP1409" i="39"/>
  <c r="AQ1409" i="39" s="1"/>
  <c r="AP1522" i="39"/>
  <c r="AQ1522" i="39" s="1"/>
  <c r="AP1682" i="39"/>
  <c r="AQ1682" i="39" s="1"/>
  <c r="AP1595" i="39"/>
  <c r="AQ1595" i="39" s="1"/>
  <c r="AP1223" i="39"/>
  <c r="AQ1223" i="39" s="1"/>
  <c r="AP1237" i="39"/>
  <c r="AQ1237" i="39" s="1"/>
  <c r="AP1259" i="39"/>
  <c r="AQ1259" i="39" s="1"/>
  <c r="AP1325" i="39"/>
  <c r="AQ1325" i="39" s="1"/>
  <c r="AP1350" i="39"/>
  <c r="AQ1350" i="39" s="1"/>
  <c r="AP1413" i="39"/>
  <c r="AQ1413" i="39" s="1"/>
  <c r="AP1540" i="39"/>
  <c r="AQ1540" i="39" s="1"/>
  <c r="AP1189" i="39"/>
  <c r="AQ1189" i="39" s="1"/>
  <c r="AP1201" i="39"/>
  <c r="AQ1201" i="39" s="1"/>
  <c r="AP1213" i="39"/>
  <c r="AQ1213" i="39" s="1"/>
  <c r="AP1226" i="39"/>
  <c r="AQ1226" i="39" s="1"/>
  <c r="AP1240" i="39"/>
  <c r="AQ1240" i="39" s="1"/>
  <c r="AP1262" i="39"/>
  <c r="AQ1262" i="39" s="1"/>
  <c r="AQ1284" i="39"/>
  <c r="AP1321" i="39"/>
  <c r="AQ1321" i="39" s="1"/>
  <c r="AP1410" i="39"/>
  <c r="AQ1410" i="39" s="1"/>
  <c r="AP1459" i="39"/>
  <c r="AQ1459" i="39" s="1"/>
  <c r="AP1469" i="39"/>
  <c r="AQ1469" i="39" s="1"/>
  <c r="AP1528" i="39"/>
  <c r="AQ1528" i="39" s="1"/>
  <c r="AP1229" i="39"/>
  <c r="AQ1229" i="39" s="1"/>
  <c r="AP1243" i="39"/>
  <c r="AQ1243" i="39" s="1"/>
  <c r="AP1298" i="39"/>
  <c r="AQ1298" i="39" s="1"/>
  <c r="AP1313" i="39"/>
  <c r="AQ1313" i="39" s="1"/>
  <c r="AP1340" i="39"/>
  <c r="AQ1340" i="39" s="1"/>
  <c r="AP1367" i="39"/>
  <c r="AQ1367" i="39" s="1"/>
  <c r="AP1392" i="39"/>
  <c r="AQ1392" i="39" s="1"/>
  <c r="AP1416" i="39"/>
  <c r="AQ1416" i="39" s="1"/>
  <c r="AP1450" i="39"/>
  <c r="AQ1450" i="39" s="1"/>
  <c r="AP1183" i="39"/>
  <c r="AQ1183" i="39" s="1"/>
  <c r="AP1185" i="39"/>
  <c r="AQ1185" i="39" s="1"/>
  <c r="AP1194" i="39"/>
  <c r="AQ1194" i="39" s="1"/>
  <c r="AP1206" i="39"/>
  <c r="AQ1206" i="39" s="1"/>
  <c r="AP1218" i="39"/>
  <c r="AQ1218" i="39" s="1"/>
  <c r="AP1232" i="39"/>
  <c r="AQ1232" i="39" s="1"/>
  <c r="AP1246" i="39"/>
  <c r="AQ1246" i="39" s="1"/>
  <c r="AP1254" i="39"/>
  <c r="AQ1254" i="39" s="1"/>
  <c r="AP1273" i="39"/>
  <c r="AQ1273" i="39" s="1"/>
  <c r="AP1289" i="39"/>
  <c r="AQ1289" i="39" s="1"/>
  <c r="AP1359" i="39"/>
  <c r="AQ1359" i="39" s="1"/>
  <c r="AQ1370" i="39"/>
  <c r="AP1373" i="39"/>
  <c r="AQ1373" i="39" s="1"/>
  <c r="AP1400" i="39"/>
  <c r="AQ1400" i="39" s="1"/>
  <c r="AP1700" i="39"/>
  <c r="AQ1700" i="39" s="1"/>
  <c r="AP1241" i="39"/>
  <c r="AQ1241" i="39" s="1"/>
  <c r="AP1255" i="39"/>
  <c r="AQ1255" i="39" s="1"/>
  <c r="AP1265" i="39"/>
  <c r="AQ1265" i="39" s="1"/>
  <c r="AP1267" i="39"/>
  <c r="AQ1267" i="39" s="1"/>
  <c r="AP1274" i="39"/>
  <c r="AQ1274" i="39" s="1"/>
  <c r="AP1294" i="39"/>
  <c r="AQ1294" i="39" s="1"/>
  <c r="AP1322" i="39"/>
  <c r="AQ1322" i="39" s="1"/>
  <c r="AP1347" i="39"/>
  <c r="AQ1347" i="39" s="1"/>
  <c r="AP1395" i="39"/>
  <c r="AQ1395" i="39" s="1"/>
  <c r="AP1438" i="39"/>
  <c r="AQ1438" i="39" s="1"/>
  <c r="AP1195" i="39"/>
  <c r="AQ1195" i="39" s="1"/>
  <c r="AP1207" i="39"/>
  <c r="AQ1207" i="39" s="1"/>
  <c r="AP1222" i="39"/>
  <c r="AQ1222" i="39" s="1"/>
  <c r="AP1244" i="39"/>
  <c r="AQ1244" i="39" s="1"/>
  <c r="AP1258" i="39"/>
  <c r="AQ1258" i="39" s="1"/>
  <c r="AP1278" i="39"/>
  <c r="AQ1278" i="39" s="1"/>
  <c r="AP1285" i="39"/>
  <c r="AQ1285" i="39" s="1"/>
  <c r="AQ1433" i="39"/>
  <c r="AP1555" i="39"/>
  <c r="AQ1555" i="39" s="1"/>
  <c r="AQ1282" i="39"/>
  <c r="AQ1291" i="39"/>
  <c r="AQ1300" i="39"/>
  <c r="AQ1309" i="39"/>
  <c r="AQ1318" i="39"/>
  <c r="AQ1327" i="39"/>
  <c r="AQ1336" i="39"/>
  <c r="AQ1345" i="39"/>
  <c r="AQ1352" i="39"/>
  <c r="AQ1393" i="39"/>
  <c r="AQ1427" i="39"/>
  <c r="AP1465" i="39"/>
  <c r="AQ1465" i="39" s="1"/>
  <c r="AQ1519" i="39"/>
  <c r="AP1523" i="39"/>
  <c r="AQ1523" i="39" s="1"/>
  <c r="AP1556" i="39"/>
  <c r="AQ1556" i="39" s="1"/>
  <c r="AP1584" i="39"/>
  <c r="AQ1584" i="39" s="1"/>
  <c r="AP1587" i="39"/>
  <c r="AQ1587" i="39" s="1"/>
  <c r="AP1598" i="39"/>
  <c r="AQ1598" i="39" s="1"/>
  <c r="AP1646" i="39"/>
  <c r="AQ1646" i="39" s="1"/>
  <c r="AP1368" i="39"/>
  <c r="AQ1368" i="39" s="1"/>
  <c r="AQ1378" i="39"/>
  <c r="AP1388" i="39"/>
  <c r="AQ1388" i="39" s="1"/>
  <c r="AQ1432" i="39"/>
  <c r="AP1434" i="39"/>
  <c r="AQ1434" i="39" s="1"/>
  <c r="AQ1480" i="39"/>
  <c r="AP1500" i="39"/>
  <c r="AQ1500" i="39" s="1"/>
  <c r="AP1643" i="39"/>
  <c r="AQ1643" i="39" s="1"/>
  <c r="AP1658" i="39"/>
  <c r="AQ1658" i="39" s="1"/>
  <c r="AP1667" i="39"/>
  <c r="AQ1667" i="39" s="1"/>
  <c r="AP1676" i="39"/>
  <c r="AQ1676" i="39" s="1"/>
  <c r="AP1692" i="39"/>
  <c r="AQ1692" i="39" s="1"/>
  <c r="AP1468" i="39"/>
  <c r="AQ1468" i="39" s="1"/>
  <c r="AP1503" i="39"/>
  <c r="AQ1503" i="39" s="1"/>
  <c r="AP1526" i="39"/>
  <c r="AQ1526" i="39" s="1"/>
  <c r="AP1548" i="39"/>
  <c r="AQ1548" i="39" s="1"/>
  <c r="AP1551" i="39"/>
  <c r="AQ1551" i="39" s="1"/>
  <c r="AP1559" i="39"/>
  <c r="AQ1559" i="39" s="1"/>
  <c r="AP1562" i="39"/>
  <c r="AQ1562" i="39" s="1"/>
  <c r="AP1362" i="39"/>
  <c r="AQ1362" i="39" s="1"/>
  <c r="AP1364" i="39"/>
  <c r="AQ1364" i="39" s="1"/>
  <c r="AQ1366" i="39"/>
  <c r="AP1371" i="39"/>
  <c r="AQ1371" i="39" s="1"/>
  <c r="AP1383" i="39"/>
  <c r="AQ1383" i="39" s="1"/>
  <c r="AP1391" i="39"/>
  <c r="AQ1391" i="39" s="1"/>
  <c r="AP1398" i="39"/>
  <c r="AQ1398" i="39" s="1"/>
  <c r="AP1408" i="39"/>
  <c r="AQ1408" i="39" s="1"/>
  <c r="AP1425" i="39"/>
  <c r="AQ1425" i="39" s="1"/>
  <c r="AP1437" i="39"/>
  <c r="AQ1437" i="39" s="1"/>
  <c r="AP1486" i="39"/>
  <c r="AQ1486" i="39" s="1"/>
  <c r="AP1588" i="39"/>
  <c r="AQ1588" i="39" s="1"/>
  <c r="AP1607" i="39"/>
  <c r="AQ1607" i="39" s="1"/>
  <c r="AP1627" i="39"/>
  <c r="AQ1627" i="39" s="1"/>
  <c r="AQ1288" i="39"/>
  <c r="AQ1297" i="39"/>
  <c r="AQ1306" i="39"/>
  <c r="AQ1315" i="39"/>
  <c r="AQ1324" i="39"/>
  <c r="AQ1333" i="39"/>
  <c r="AQ1342" i="39"/>
  <c r="AQ1349" i="39"/>
  <c r="AQ1358" i="39"/>
  <c r="AP1396" i="39"/>
  <c r="AQ1396" i="39" s="1"/>
  <c r="AP1411" i="39"/>
  <c r="AQ1411" i="39" s="1"/>
  <c r="AP1430" i="39"/>
  <c r="AQ1430" i="39" s="1"/>
  <c r="AQ1435" i="39"/>
  <c r="AP1452" i="39"/>
  <c r="AQ1452" i="39" s="1"/>
  <c r="AP1506" i="39"/>
  <c r="AQ1506" i="39" s="1"/>
  <c r="AP1513" i="39"/>
  <c r="AQ1513" i="39" s="1"/>
  <c r="AP1541" i="39"/>
  <c r="AQ1541" i="39" s="1"/>
  <c r="AP1374" i="39"/>
  <c r="AQ1374" i="39" s="1"/>
  <c r="AP1389" i="39"/>
  <c r="AQ1389" i="39" s="1"/>
  <c r="AQ1394" i="39"/>
  <c r="AP1401" i="39"/>
  <c r="AQ1401" i="39" s="1"/>
  <c r="AP1428" i="39"/>
  <c r="AQ1428" i="39" s="1"/>
  <c r="AP1471" i="39"/>
  <c r="AQ1471" i="39" s="1"/>
  <c r="AQ1539" i="39"/>
  <c r="AP1571" i="39"/>
  <c r="AQ1571" i="39" s="1"/>
  <c r="AP1619" i="39"/>
  <c r="AQ1619" i="39" s="1"/>
  <c r="AP1662" i="39"/>
  <c r="AQ1662" i="39" s="1"/>
  <c r="AP1706" i="39"/>
  <c r="AQ1706" i="39" s="1"/>
  <c r="AP1712" i="39"/>
  <c r="AQ1712" i="39" s="1"/>
  <c r="AP1715" i="39"/>
  <c r="AQ1715" i="39" s="1"/>
  <c r="AP1718" i="39"/>
  <c r="AQ1718" i="39" s="1"/>
  <c r="AP1721" i="39"/>
  <c r="AQ1721" i="39" s="1"/>
  <c r="AP1724" i="39"/>
  <c r="AQ1724" i="39" s="1"/>
  <c r="AP1727" i="39"/>
  <c r="AQ1727" i="39" s="1"/>
  <c r="AP1730" i="39"/>
  <c r="AQ1730" i="39" s="1"/>
  <c r="AP1733" i="39"/>
  <c r="AQ1733" i="39" s="1"/>
  <c r="AP1736" i="39"/>
  <c r="AQ1736" i="39" s="1"/>
  <c r="AP1767" i="39"/>
  <c r="AQ1767" i="39" s="1"/>
  <c r="AP1372" i="39"/>
  <c r="AQ1372" i="39" s="1"/>
  <c r="AP1404" i="39"/>
  <c r="AQ1404" i="39" s="1"/>
  <c r="AP1443" i="39"/>
  <c r="AQ1443" i="39" s="1"/>
  <c r="AP1487" i="39"/>
  <c r="AQ1487" i="39" s="1"/>
  <c r="AP1532" i="39"/>
  <c r="AQ1532" i="39" s="1"/>
  <c r="AP1583" i="39"/>
  <c r="AQ1583" i="39" s="1"/>
  <c r="AP1628" i="39"/>
  <c r="AQ1628" i="39" s="1"/>
  <c r="AP1697" i="39"/>
  <c r="AQ1697" i="39" s="1"/>
  <c r="AP1703" i="39"/>
  <c r="AQ1703" i="39" s="1"/>
  <c r="AP1355" i="39"/>
  <c r="AQ1355" i="39" s="1"/>
  <c r="AP1361" i="39"/>
  <c r="AQ1361" i="39" s="1"/>
  <c r="AP1365" i="39"/>
  <c r="AQ1365" i="39" s="1"/>
  <c r="AP1375" i="39"/>
  <c r="AQ1375" i="39" s="1"/>
  <c r="AP1397" i="39"/>
  <c r="AQ1397" i="39" s="1"/>
  <c r="AP1402" i="39"/>
  <c r="AQ1402" i="39" s="1"/>
  <c r="AP1412" i="39"/>
  <c r="AQ1412" i="39" s="1"/>
  <c r="AP1414" i="39"/>
  <c r="AQ1414" i="39" s="1"/>
  <c r="AQ1530" i="39"/>
  <c r="AP1537" i="39"/>
  <c r="AQ1537" i="39" s="1"/>
  <c r="AP1617" i="39"/>
  <c r="AQ1617" i="39" s="1"/>
  <c r="AQ1385" i="39"/>
  <c r="AP1407" i="39"/>
  <c r="AQ1407" i="39" s="1"/>
  <c r="AQ1429" i="39"/>
  <c r="AQ1436" i="39"/>
  <c r="AP1467" i="39"/>
  <c r="AQ1467" i="39" s="1"/>
  <c r="AP1502" i="39"/>
  <c r="AQ1502" i="39" s="1"/>
  <c r="AP1507" i="39"/>
  <c r="AQ1507" i="39" s="1"/>
  <c r="AP1525" i="39"/>
  <c r="AQ1525" i="39" s="1"/>
  <c r="AP1550" i="39"/>
  <c r="AQ1550" i="39" s="1"/>
  <c r="AP1612" i="39"/>
  <c r="AQ1612" i="39" s="1"/>
  <c r="AP1634" i="39"/>
  <c r="AQ1634" i="39" s="1"/>
  <c r="AQ1381" i="39"/>
  <c r="AQ1417" i="39"/>
  <c r="AQ1453" i="39"/>
  <c r="AQ1470" i="39"/>
  <c r="AQ1483" i="39"/>
  <c r="AP1489" i="39"/>
  <c r="AQ1489" i="39" s="1"/>
  <c r="AP1496" i="39"/>
  <c r="AQ1496" i="39" s="1"/>
  <c r="AQ1516" i="39"/>
  <c r="AQ1542" i="39"/>
  <c r="AP1544" i="39"/>
  <c r="AQ1544" i="39" s="1"/>
  <c r="AP1560" i="39"/>
  <c r="AQ1560" i="39" s="1"/>
  <c r="AP1563" i="39"/>
  <c r="AQ1563" i="39" s="1"/>
  <c r="AP1574" i="39"/>
  <c r="AQ1574" i="39" s="1"/>
  <c r="AP1610" i="39"/>
  <c r="AQ1610" i="39" s="1"/>
  <c r="AP1632" i="39"/>
  <c r="AQ1632" i="39" s="1"/>
  <c r="AP1635" i="39"/>
  <c r="AQ1635" i="39" s="1"/>
  <c r="AP1655" i="39"/>
  <c r="AQ1655" i="39" s="1"/>
  <c r="AP1477" i="39"/>
  <c r="AQ1477" i="39" s="1"/>
  <c r="AP1569" i="39"/>
  <c r="AQ1569" i="39" s="1"/>
  <c r="AP1580" i="39"/>
  <c r="AQ1580" i="39" s="1"/>
  <c r="AP1641" i="39"/>
  <c r="AQ1641" i="39" s="1"/>
  <c r="AP1686" i="39"/>
  <c r="AQ1686" i="39" s="1"/>
  <c r="AP1689" i="39"/>
  <c r="AQ1689" i="39" s="1"/>
  <c r="AP1447" i="39"/>
  <c r="AQ1447" i="39" s="1"/>
  <c r="AP1449" i="39"/>
  <c r="AQ1449" i="39" s="1"/>
  <c r="AP1451" i="39"/>
  <c r="AQ1451" i="39" s="1"/>
  <c r="AP1492" i="39"/>
  <c r="AQ1492" i="39" s="1"/>
  <c r="AQ1505" i="39"/>
  <c r="AP1527" i="39"/>
  <c r="AQ1527" i="39" s="1"/>
  <c r="AQ1536" i="39"/>
  <c r="AQ1538" i="39"/>
  <c r="AP1564" i="39"/>
  <c r="AQ1564" i="39" s="1"/>
  <c r="AP1636" i="39"/>
  <c r="AQ1636" i="39" s="1"/>
  <c r="AP1671" i="39"/>
  <c r="AQ1671" i="39" s="1"/>
  <c r="AQ1369" i="39"/>
  <c r="AP1390" i="39"/>
  <c r="AQ1390" i="39" s="1"/>
  <c r="AQ1405" i="39"/>
  <c r="AP1426" i="39"/>
  <c r="AQ1426" i="39" s="1"/>
  <c r="AQ1441" i="39"/>
  <c r="AP1462" i="39"/>
  <c r="AQ1462" i="39" s="1"/>
  <c r="AQ1473" i="39"/>
  <c r="AP1510" i="39"/>
  <c r="AQ1510" i="39" s="1"/>
  <c r="AQ1534" i="39"/>
  <c r="AP1586" i="39"/>
  <c r="AQ1586" i="39" s="1"/>
  <c r="AP1608" i="39"/>
  <c r="AQ1608" i="39" s="1"/>
  <c r="AP1611" i="39"/>
  <c r="AQ1611" i="39" s="1"/>
  <c r="AP1622" i="39"/>
  <c r="AQ1622" i="39" s="1"/>
  <c r="AQ1384" i="39"/>
  <c r="AP1386" i="39"/>
  <c r="AQ1386" i="39" s="1"/>
  <c r="AQ1420" i="39"/>
  <c r="AP1422" i="39"/>
  <c r="AQ1422" i="39" s="1"/>
  <c r="AQ1456" i="39"/>
  <c r="AQ1460" i="39"/>
  <c r="AP1490" i="39"/>
  <c r="AQ1490" i="39" s="1"/>
  <c r="AQ1543" i="39"/>
  <c r="AP1603" i="39"/>
  <c r="AQ1603" i="39" s="1"/>
  <c r="AP1653" i="39"/>
  <c r="AQ1653" i="39" s="1"/>
  <c r="AP1491" i="39"/>
  <c r="AQ1491" i="39" s="1"/>
  <c r="AP1579" i="39"/>
  <c r="AQ1579" i="39" s="1"/>
  <c r="AP1691" i="39"/>
  <c r="AQ1691" i="39" s="1"/>
  <c r="AQ1387" i="39"/>
  <c r="AQ1423" i="39"/>
  <c r="AP1444" i="39"/>
  <c r="AQ1444" i="39" s="1"/>
  <c r="AP1461" i="39"/>
  <c r="AQ1461" i="39" s="1"/>
  <c r="AP1474" i="39"/>
  <c r="AQ1474" i="39" s="1"/>
  <c r="AQ1498" i="39"/>
  <c r="AQ1509" i="39"/>
  <c r="AP1549" i="39"/>
  <c r="AQ1549" i="39" s="1"/>
  <c r="AP1593" i="39"/>
  <c r="AQ1593" i="39" s="1"/>
  <c r="AP1604" i="39"/>
  <c r="AQ1604" i="39" s="1"/>
  <c r="AP1567" i="39"/>
  <c r="AQ1567" i="39" s="1"/>
  <c r="AP1572" i="39"/>
  <c r="AQ1572" i="39" s="1"/>
  <c r="AP1575" i="39"/>
  <c r="AQ1575" i="39" s="1"/>
  <c r="AP1591" i="39"/>
  <c r="AQ1591" i="39" s="1"/>
  <c r="AP1596" i="39"/>
  <c r="AQ1596" i="39" s="1"/>
  <c r="AP1599" i="39"/>
  <c r="AQ1599" i="39" s="1"/>
  <c r="AP1615" i="39"/>
  <c r="AQ1615" i="39" s="1"/>
  <c r="AP1620" i="39"/>
  <c r="AQ1620" i="39" s="1"/>
  <c r="AP1623" i="39"/>
  <c r="AQ1623" i="39" s="1"/>
  <c r="AP1639" i="39"/>
  <c r="AQ1639" i="39" s="1"/>
  <c r="AP1644" i="39"/>
  <c r="AQ1644" i="39" s="1"/>
  <c r="AP1695" i="39"/>
  <c r="AQ1695" i="39" s="1"/>
  <c r="AP1698" i="39"/>
  <c r="AQ1698" i="39" s="1"/>
  <c r="AP1701" i="39"/>
  <c r="AQ1701" i="39" s="1"/>
  <c r="AP1668" i="39"/>
  <c r="AQ1668" i="39" s="1"/>
  <c r="AP1677" i="39"/>
  <c r="AQ1677" i="39" s="1"/>
  <c r="AP1680" i="39"/>
  <c r="AQ1680" i="39" s="1"/>
  <c r="AP1683" i="39"/>
  <c r="AQ1683" i="39" s="1"/>
  <c r="AQ1665" i="39"/>
  <c r="AQ1472" i="39"/>
  <c r="AQ1508" i="39"/>
  <c r="AP1552" i="39"/>
  <c r="AQ1552" i="39" s="1"/>
  <c r="AQ1557" i="39"/>
  <c r="AP1565" i="39"/>
  <c r="AQ1565" i="39" s="1"/>
  <c r="AP1576" i="39"/>
  <c r="AQ1576" i="39" s="1"/>
  <c r="AQ1581" i="39"/>
  <c r="AP1589" i="39"/>
  <c r="AQ1589" i="39" s="1"/>
  <c r="AP1600" i="39"/>
  <c r="AQ1600" i="39" s="1"/>
  <c r="AQ1605" i="39"/>
  <c r="AP1613" i="39"/>
  <c r="AQ1613" i="39" s="1"/>
  <c r="AP1624" i="39"/>
  <c r="AQ1624" i="39" s="1"/>
  <c r="AQ1629" i="39"/>
  <c r="AP1637" i="39"/>
  <c r="AQ1637" i="39" s="1"/>
  <c r="AQ1495" i="39"/>
  <c r="AQ1531" i="39"/>
  <c r="AP1568" i="39"/>
  <c r="AQ1568" i="39" s="1"/>
  <c r="AP1592" i="39"/>
  <c r="AQ1592" i="39" s="1"/>
  <c r="AP1616" i="39"/>
  <c r="AQ1616" i="39" s="1"/>
  <c r="AP1640" i="39"/>
  <c r="AQ1640" i="39" s="1"/>
  <c r="AP1654" i="39"/>
  <c r="AQ1654" i="39" s="1"/>
  <c r="AP1672" i="39"/>
  <c r="AQ1672" i="39" s="1"/>
  <c r="AP1673" i="39"/>
  <c r="AQ1673" i="39" s="1"/>
  <c r="AP1688" i="39"/>
  <c r="AQ1688" i="39" s="1"/>
  <c r="AP1694" i="39"/>
  <c r="AQ1694" i="39" s="1"/>
  <c r="AP1553" i="39"/>
  <c r="AQ1553" i="39" s="1"/>
  <c r="AP1577" i="39"/>
  <c r="AQ1577" i="39" s="1"/>
  <c r="AP1601" i="39"/>
  <c r="AQ1601" i="39" s="1"/>
  <c r="AP1625" i="39"/>
  <c r="AQ1625" i="39" s="1"/>
  <c r="AP1664" i="39"/>
  <c r="AQ1664" i="39" s="1"/>
  <c r="AP1679" i="39"/>
  <c r="AQ1679" i="39" s="1"/>
  <c r="AP1685" i="39"/>
  <c r="AQ1685" i="39" s="1"/>
  <c r="AQ1558" i="39"/>
  <c r="AQ1570" i="39"/>
  <c r="AQ1582" i="39"/>
  <c r="AQ1594" i="39"/>
  <c r="AQ1606" i="39"/>
  <c r="AQ1618" i="39"/>
  <c r="AQ1630" i="39"/>
  <c r="AQ1642" i="39"/>
  <c r="AP1663" i="39"/>
  <c r="AQ1663" i="39" s="1"/>
  <c r="AP1681" i="39"/>
  <c r="AQ1681" i="39" s="1"/>
  <c r="AP1690" i="39"/>
  <c r="AQ1690" i="39" s="1"/>
  <c r="AP1699" i="39"/>
  <c r="AQ1699" i="39" s="1"/>
  <c r="AP1561" i="39"/>
  <c r="AQ1561" i="39" s="1"/>
  <c r="AP1573" i="39"/>
  <c r="AQ1573" i="39" s="1"/>
  <c r="AP1585" i="39"/>
  <c r="AQ1585" i="39" s="1"/>
  <c r="AP1597" i="39"/>
  <c r="AQ1597" i="39" s="1"/>
  <c r="AP1609" i="39"/>
  <c r="AQ1609" i="39" s="1"/>
  <c r="AP1621" i="39"/>
  <c r="AQ1621" i="39" s="1"/>
  <c r="AP1633" i="39"/>
  <c r="AQ1633" i="39" s="1"/>
  <c r="AQ1645" i="39"/>
  <c r="AP1547" i="39"/>
  <c r="AQ1547" i="39" s="1"/>
  <c r="AP1670" i="39"/>
  <c r="AQ1670" i="39" s="1"/>
  <c r="AQ1546" i="39"/>
  <c r="AP1649" i="39"/>
  <c r="AQ1649" i="39" s="1"/>
  <c r="AP1710" i="39"/>
  <c r="AQ1710" i="39" s="1"/>
  <c r="AP1708" i="39"/>
  <c r="AQ1708" i="39" s="1"/>
  <c r="AP1711" i="39"/>
  <c r="AQ1711" i="39" s="1"/>
  <c r="AP1652" i="39"/>
  <c r="AQ1652" i="39" s="1"/>
  <c r="AP1661" i="39"/>
  <c r="AQ1661" i="39" s="1"/>
  <c r="AP1714" i="39"/>
  <c r="AQ1714" i="39" s="1"/>
  <c r="AP1717" i="39"/>
  <c r="AQ1717" i="39" s="1"/>
  <c r="AP1720" i="39"/>
  <c r="AQ1720" i="39" s="1"/>
  <c r="AP1723" i="39"/>
  <c r="AQ1723" i="39" s="1"/>
  <c r="AP1726" i="39"/>
  <c r="AQ1726" i="39" s="1"/>
  <c r="AP1729" i="39"/>
  <c r="AQ1729" i="39" s="1"/>
  <c r="AP1732" i="39"/>
  <c r="AQ1732" i="39" s="1"/>
  <c r="AP1735" i="39"/>
  <c r="AQ1735" i="39" s="1"/>
  <c r="AP1745" i="39"/>
  <c r="AQ1745" i="39" s="1"/>
  <c r="AP1748" i="39"/>
  <c r="AQ1748" i="39" s="1"/>
  <c r="AP1751" i="39"/>
  <c r="AQ1751" i="39" s="1"/>
  <c r="AP1754" i="39"/>
  <c r="AQ1754" i="39" s="1"/>
  <c r="AP1757" i="39"/>
  <c r="AQ1757" i="39" s="1"/>
  <c r="AP1760" i="39"/>
  <c r="AQ1760" i="39" s="1"/>
  <c r="AP1763" i="39"/>
  <c r="AQ1763" i="39" s="1"/>
  <c r="AP1766" i="39"/>
  <c r="AQ1766" i="39" s="1"/>
  <c r="AP1648" i="39"/>
  <c r="AQ1648" i="39" s="1"/>
  <c r="AP1657" i="39"/>
  <c r="AQ1657" i="39" s="1"/>
  <c r="AP1666" i="39"/>
  <c r="AQ1666" i="39" s="1"/>
  <c r="AP1675" i="39"/>
  <c r="AQ1675" i="39" s="1"/>
  <c r="AP1684" i="39"/>
  <c r="AQ1684" i="39" s="1"/>
  <c r="AP1693" i="39"/>
  <c r="AQ1693" i="39" s="1"/>
  <c r="AP1702" i="39"/>
  <c r="AQ1702" i="39" s="1"/>
  <c r="AP1709" i="39"/>
  <c r="AQ1709" i="39" s="1"/>
  <c r="AP1742" i="39"/>
  <c r="AQ1742" i="39" s="1"/>
  <c r="AP1739" i="39"/>
  <c r="AQ1739" i="39" s="1"/>
  <c r="AP1743" i="39"/>
  <c r="AQ1743" i="39" s="1"/>
  <c r="AP1651" i="39"/>
  <c r="AQ1651" i="39" s="1"/>
  <c r="AP1660" i="39"/>
  <c r="AQ1660" i="39" s="1"/>
  <c r="AP1669" i="39"/>
  <c r="AQ1669" i="39" s="1"/>
  <c r="AP1678" i="39"/>
  <c r="AQ1678" i="39" s="1"/>
  <c r="AP1687" i="39"/>
  <c r="AQ1687" i="39" s="1"/>
  <c r="AP1696" i="39"/>
  <c r="AQ1696" i="39" s="1"/>
  <c r="AP1705" i="39"/>
  <c r="AQ1705" i="39" s="1"/>
  <c r="AP1740" i="39"/>
  <c r="AQ1740" i="39" s="1"/>
  <c r="AP1737" i="39"/>
  <c r="AQ1737" i="39" s="1"/>
  <c r="AP1738" i="39"/>
  <c r="AQ1738" i="39" s="1"/>
  <c r="AP1741" i="39"/>
  <c r="AQ1741" i="39" s="1"/>
  <c r="AP1744" i="39"/>
  <c r="AQ1744" i="39" s="1"/>
  <c r="AP1747" i="39"/>
  <c r="AQ1747" i="39" s="1"/>
  <c r="AP1750" i="39"/>
  <c r="AQ1750" i="39" s="1"/>
  <c r="AP1753" i="39"/>
  <c r="AQ1753" i="39" s="1"/>
  <c r="AP1756" i="39"/>
  <c r="AQ1756" i="39" s="1"/>
  <c r="AP1759" i="39"/>
  <c r="AQ1759" i="39" s="1"/>
  <c r="AP1762" i="39"/>
  <c r="AQ1762" i="39" s="1"/>
  <c r="AP1765" i="39"/>
  <c r="AQ1765" i="39" s="1"/>
  <c r="AP1768" i="39"/>
  <c r="AQ1768" i="39" s="1"/>
  <c r="AP1746" i="39"/>
  <c r="AQ1746" i="39" s="1"/>
  <c r="AP1749" i="39"/>
  <c r="AQ1749" i="39" s="1"/>
  <c r="AP1752" i="39"/>
  <c r="AQ1752" i="39" s="1"/>
  <c r="AP1755" i="39"/>
  <c r="AQ1755" i="39" s="1"/>
  <c r="AP1758" i="39"/>
  <c r="AQ1758" i="39" s="1"/>
  <c r="AP1761" i="39"/>
  <c r="AQ1761" i="39" s="1"/>
  <c r="AP1764" i="39"/>
  <c r="AQ1764" i="39" s="1"/>
  <c r="AM25" i="43" l="1"/>
  <c r="AM1781" i="39"/>
  <c r="AP734" i="39"/>
  <c r="AQ734" i="39" s="1"/>
  <c r="AP728" i="39"/>
  <c r="AQ728" i="39" s="1"/>
  <c r="AP696" i="39"/>
  <c r="AQ696" i="39" s="1"/>
  <c r="AP333" i="39"/>
  <c r="AQ333" i="39" s="1"/>
</calcChain>
</file>

<file path=xl/comments1.xml><?xml version="1.0" encoding="utf-8"?>
<comments xmlns="http://schemas.openxmlformats.org/spreadsheetml/2006/main">
  <authors>
    <author>Marco Davalos</author>
    <author>BIEN0507</author>
    <author>leonardo linares</author>
    <author>JULIAN</author>
  </authors>
  <commentList>
    <comment ref="G45" authorId="0" shapeId="0">
      <text>
        <r>
          <rPr>
            <b/>
            <sz val="9"/>
            <color indexed="81"/>
            <rFont val="Tahoma"/>
            <family val="2"/>
          </rPr>
          <t xml:space="preserve">Marco Davalos:RODRIGA A USO DE OFICINA
</t>
        </r>
      </text>
    </comment>
    <comment ref="G57" authorId="0" shapeId="0">
      <text>
        <r>
          <rPr>
            <b/>
            <sz val="9"/>
            <color indexed="81"/>
            <rFont val="Tahoma"/>
            <family val="2"/>
          </rPr>
          <t>Marco Davalos:</t>
        </r>
        <r>
          <rPr>
            <sz val="9"/>
            <color indexed="81"/>
            <rFont val="Tahoma"/>
            <family val="2"/>
          </rPr>
          <t xml:space="preserve">
SR. ROBALINO
</t>
        </r>
      </text>
    </comment>
    <comment ref="G75" authorId="0" shapeId="0">
      <text>
        <r>
          <rPr>
            <b/>
            <sz val="9"/>
            <color indexed="81"/>
            <rFont val="Tahoma"/>
            <family val="2"/>
          </rPr>
          <t>Marco Davalos:</t>
        </r>
        <r>
          <rPr>
            <sz val="9"/>
            <color indexed="81"/>
            <rFont val="Tahoma"/>
            <family val="2"/>
          </rPr>
          <t xml:space="preserve">
KAREN ZAMBRANO</t>
        </r>
      </text>
    </comment>
    <comment ref="G82" authorId="0" shapeId="0">
      <text>
        <r>
          <rPr>
            <b/>
            <sz val="9"/>
            <color indexed="81"/>
            <rFont val="Tahoma"/>
            <family val="2"/>
          </rPr>
          <t>Marco Davalos:</t>
        </r>
        <r>
          <rPr>
            <sz val="9"/>
            <color indexed="81"/>
            <rFont val="Tahoma"/>
            <family val="2"/>
          </rPr>
          <t xml:space="preserve">
BODEGA</t>
        </r>
      </text>
    </comment>
    <comment ref="C83" authorId="0" shapeId="0">
      <text>
        <r>
          <rPr>
            <b/>
            <sz val="9"/>
            <color indexed="81"/>
            <rFont val="Tahoma"/>
            <family val="2"/>
          </rPr>
          <t>Marco Davalos:</t>
        </r>
        <r>
          <rPr>
            <sz val="9"/>
            <color indexed="81"/>
            <rFont val="Tahoma"/>
            <family val="2"/>
          </rPr>
          <t xml:space="preserve">
ZAHER</t>
        </r>
      </text>
    </comment>
    <comment ref="G84" authorId="0" shapeId="0">
      <text>
        <r>
          <rPr>
            <b/>
            <sz val="9"/>
            <color indexed="81"/>
            <rFont val="Tahoma"/>
            <family val="2"/>
          </rPr>
          <t>Marco Davalos:</t>
        </r>
        <r>
          <rPr>
            <sz val="9"/>
            <color indexed="81"/>
            <rFont val="Tahoma"/>
            <family val="2"/>
          </rPr>
          <t xml:space="preserve">
MARCO</t>
        </r>
      </text>
    </comment>
    <comment ref="G94" authorId="0" shapeId="0">
      <text>
        <r>
          <rPr>
            <b/>
            <sz val="9"/>
            <color indexed="81"/>
            <rFont val="Tahoma"/>
            <family val="2"/>
          </rPr>
          <t>Marco Davalos:</t>
        </r>
        <r>
          <rPr>
            <sz val="9"/>
            <color indexed="81"/>
            <rFont val="Tahoma"/>
            <family val="2"/>
          </rPr>
          <t xml:space="preserve">
SE CAMBIA DE MARCO A USO OFICINA</t>
        </r>
      </text>
    </comment>
    <comment ref="G95" authorId="0" shapeId="0">
      <text>
        <r>
          <rPr>
            <b/>
            <sz val="9"/>
            <color indexed="81"/>
            <rFont val="Tahoma"/>
            <family val="2"/>
          </rPr>
          <t>Marco Davalos:</t>
        </r>
        <r>
          <rPr>
            <sz val="9"/>
            <color indexed="81"/>
            <rFont val="Tahoma"/>
            <family val="2"/>
          </rPr>
          <t xml:space="preserve">
se cambia de karen a uso de oficina
</t>
        </r>
      </text>
    </comment>
    <comment ref="G106" authorId="0" shapeId="0">
      <text>
        <r>
          <rPr>
            <b/>
            <sz val="9"/>
            <color indexed="81"/>
            <rFont val="Tahoma"/>
            <family val="2"/>
          </rPr>
          <t>Marco Davalos:</t>
        </r>
        <r>
          <rPr>
            <sz val="9"/>
            <color indexed="81"/>
            <rFont val="Tahoma"/>
            <family val="2"/>
          </rPr>
          <t xml:space="preserve">
SE CAMBIA DE EDISON A OFICINA</t>
        </r>
      </text>
    </comment>
    <comment ref="G107" authorId="0" shapeId="0">
      <text>
        <r>
          <rPr>
            <b/>
            <sz val="9"/>
            <color indexed="81"/>
            <rFont val="Tahoma"/>
            <family val="2"/>
          </rPr>
          <t>Marco Davalos:</t>
        </r>
        <r>
          <rPr>
            <sz val="9"/>
            <color indexed="81"/>
            <rFont val="Tahoma"/>
            <family val="2"/>
          </rPr>
          <t xml:space="preserve">
SE CAMBIA DE EDISON A OFICINA</t>
        </r>
      </text>
    </comment>
    <comment ref="G108" authorId="0" shapeId="0">
      <text>
        <r>
          <rPr>
            <b/>
            <sz val="9"/>
            <color indexed="81"/>
            <rFont val="Tahoma"/>
            <family val="2"/>
          </rPr>
          <t>Marco Davalos:</t>
        </r>
        <r>
          <rPr>
            <sz val="9"/>
            <color indexed="81"/>
            <rFont val="Tahoma"/>
            <family val="2"/>
          </rPr>
          <t xml:space="preserve">
se cambia de karen a uso de oficina
</t>
        </r>
      </text>
    </comment>
    <comment ref="G122" authorId="0" shapeId="0">
      <text>
        <r>
          <rPr>
            <b/>
            <sz val="9"/>
            <color indexed="81"/>
            <rFont val="Tahoma"/>
            <family val="2"/>
          </rPr>
          <t>Marco Davalos:</t>
        </r>
        <r>
          <rPr>
            <sz val="9"/>
            <color indexed="81"/>
            <rFont val="Tahoma"/>
            <family val="2"/>
          </rPr>
          <t xml:space="preserve">
CONTADOR</t>
        </r>
      </text>
    </comment>
    <comment ref="G126" authorId="0" shapeId="0">
      <text>
        <r>
          <rPr>
            <b/>
            <sz val="9"/>
            <color indexed="81"/>
            <rFont val="Tahoma"/>
            <family val="2"/>
          </rPr>
          <t>Marco Davalos:</t>
        </r>
        <r>
          <rPr>
            <sz val="9"/>
            <color indexed="81"/>
            <rFont val="Tahoma"/>
            <family val="2"/>
          </rPr>
          <t xml:space="preserve">
SE CAMBIA DE EDISON A BODEGA
</t>
        </r>
      </text>
    </comment>
    <comment ref="G127" authorId="0" shapeId="0">
      <text>
        <r>
          <rPr>
            <b/>
            <sz val="9"/>
            <color indexed="81"/>
            <rFont val="Tahoma"/>
            <family val="2"/>
          </rPr>
          <t>Marco Davalos:</t>
        </r>
        <r>
          <rPr>
            <sz val="9"/>
            <color indexed="81"/>
            <rFont val="Tahoma"/>
            <family val="2"/>
          </rPr>
          <t xml:space="preserve">
SE CAMBIA DE EDISON A BODEGA
</t>
        </r>
      </text>
    </comment>
    <comment ref="G145" authorId="0" shapeId="0">
      <text>
        <r>
          <rPr>
            <b/>
            <sz val="9"/>
            <color indexed="81"/>
            <rFont val="Tahoma"/>
            <family val="2"/>
          </rPr>
          <t>Marco Davalos:</t>
        </r>
        <r>
          <rPr>
            <sz val="9"/>
            <color indexed="81"/>
            <rFont val="Tahoma"/>
            <family val="2"/>
          </rPr>
          <t xml:space="preserve">
SE CAMBIA DE MARCO A USO OFICINA</t>
        </r>
      </text>
    </comment>
    <comment ref="AU244" authorId="0" shapeId="0">
      <text>
        <r>
          <rPr>
            <b/>
            <sz val="9"/>
            <color indexed="81"/>
            <rFont val="Tahoma"/>
            <family val="2"/>
          </rPr>
          <t>Marco Davalos:</t>
        </r>
        <r>
          <rPr>
            <sz val="9"/>
            <color indexed="81"/>
            <rFont val="Tahoma"/>
            <family val="2"/>
          </rPr>
          <t xml:space="preserve">
SAR SE CAMBI A INVENTARIOS</t>
        </r>
      </text>
    </comment>
    <comment ref="AU245" authorId="0" shapeId="0">
      <text>
        <r>
          <rPr>
            <b/>
            <sz val="9"/>
            <color indexed="81"/>
            <rFont val="Tahoma"/>
            <family val="2"/>
          </rPr>
          <t>Marco Davalos:</t>
        </r>
        <r>
          <rPr>
            <sz val="9"/>
            <color indexed="81"/>
            <rFont val="Tahoma"/>
            <family val="2"/>
          </rPr>
          <t xml:space="preserve">
SAR SE CAMBI A INVENTARIOS</t>
        </r>
      </text>
    </comment>
    <comment ref="AU247" authorId="0" shapeId="0">
      <text>
        <r>
          <rPr>
            <b/>
            <sz val="9"/>
            <color indexed="81"/>
            <rFont val="Tahoma"/>
            <family val="2"/>
          </rPr>
          <t>Marco Davalos:</t>
        </r>
        <r>
          <rPr>
            <sz val="9"/>
            <color indexed="81"/>
            <rFont val="Tahoma"/>
            <family val="2"/>
          </rPr>
          <t xml:space="preserve">
SE PONE VERDE POR VERIFICAR</t>
        </r>
      </text>
    </comment>
    <comment ref="AA287" authorId="0" shapeId="0">
      <text>
        <r>
          <rPr>
            <b/>
            <sz val="9"/>
            <color indexed="81"/>
            <rFont val="Tahoma"/>
            <family val="2"/>
          </rPr>
          <t>Marco Davalos:</t>
        </r>
        <r>
          <rPr>
            <sz val="9"/>
            <color indexed="81"/>
            <rFont val="Tahoma"/>
            <family val="2"/>
          </rPr>
          <t xml:space="preserve">
para uso con egreso</t>
        </r>
      </text>
    </comment>
    <comment ref="AA288" authorId="0" shapeId="0">
      <text>
        <r>
          <rPr>
            <b/>
            <sz val="9"/>
            <color indexed="81"/>
            <rFont val="Tahoma"/>
            <family val="2"/>
          </rPr>
          <t>Marco Davalos:</t>
        </r>
        <r>
          <rPr>
            <sz val="9"/>
            <color indexed="81"/>
            <rFont val="Tahoma"/>
            <family val="2"/>
          </rPr>
          <t xml:space="preserve">
BIENES QUE SE USAN</t>
        </r>
      </text>
    </comment>
    <comment ref="AA290" authorId="0" shapeId="0">
      <text>
        <r>
          <rPr>
            <b/>
            <sz val="9"/>
            <color indexed="81"/>
            <rFont val="Tahoma"/>
            <family val="2"/>
          </rPr>
          <t>Marco Davalos:</t>
        </r>
        <r>
          <rPr>
            <sz val="9"/>
            <color indexed="81"/>
            <rFont val="Tahoma"/>
            <family val="2"/>
          </rPr>
          <t xml:space="preserve">
se utiliza para la oficina con egreso
</t>
        </r>
      </text>
    </comment>
    <comment ref="AB291" authorId="0" shapeId="0">
      <text>
        <r>
          <rPr>
            <b/>
            <sz val="9"/>
            <color indexed="81"/>
            <rFont val="Tahoma"/>
            <family val="2"/>
          </rPr>
          <t>Marco Davalos:</t>
        </r>
        <r>
          <rPr>
            <sz val="9"/>
            <color indexed="81"/>
            <rFont val="Tahoma"/>
            <family val="2"/>
          </rPr>
          <t xml:space="preserve">
se realiza egrero
</t>
        </r>
      </text>
    </comment>
    <comment ref="AU292" authorId="0" shapeId="0">
      <text>
        <r>
          <rPr>
            <b/>
            <sz val="9"/>
            <color indexed="81"/>
            <rFont val="Tahoma"/>
            <family val="2"/>
          </rPr>
          <t>Marco Davalos:</t>
        </r>
        <r>
          <rPr>
            <sz val="9"/>
            <color indexed="81"/>
            <rFont val="Tahoma"/>
            <family val="2"/>
          </rPr>
          <t xml:space="preserve">
SAR SE CAMBI A INVENTARIOS</t>
        </r>
      </text>
    </comment>
    <comment ref="AB333" authorId="0" shapeId="0">
      <text>
        <r>
          <rPr>
            <b/>
            <sz val="9"/>
            <color indexed="81"/>
            <rFont val="Tahoma"/>
            <family val="2"/>
          </rPr>
          <t>Marco Davalos:</t>
        </r>
        <r>
          <rPr>
            <sz val="9"/>
            <color indexed="81"/>
            <rFont val="Tahoma"/>
            <family val="2"/>
          </rPr>
          <t xml:space="preserve">
se usaron
</t>
        </r>
      </text>
    </comment>
    <comment ref="AB350" authorId="0" shapeId="0">
      <text>
        <r>
          <rPr>
            <b/>
            <sz val="9"/>
            <color indexed="81"/>
            <rFont val="Tahoma"/>
            <family val="2"/>
          </rPr>
          <t>Marco Davalos:</t>
        </r>
        <r>
          <rPr>
            <sz val="9"/>
            <color indexed="81"/>
            <rFont val="Tahoma"/>
            <family val="2"/>
          </rPr>
          <t xml:space="preserve">
se realiza egreso</t>
        </r>
      </text>
    </comment>
    <comment ref="AU360" authorId="0" shapeId="0">
      <text>
        <r>
          <rPr>
            <b/>
            <sz val="9"/>
            <color indexed="81"/>
            <rFont val="Tahoma"/>
            <family val="2"/>
          </rPr>
          <t>Marco Davalos:</t>
        </r>
        <r>
          <rPr>
            <sz val="9"/>
            <color indexed="81"/>
            <rFont val="Tahoma"/>
            <family val="2"/>
          </rPr>
          <t xml:space="preserve">
SAR SE CAMBI A INVENTARIOS</t>
        </r>
      </text>
    </comment>
    <comment ref="AB378" authorId="1" shapeId="0">
      <text>
        <r>
          <rPr>
            <b/>
            <sz val="9"/>
            <color indexed="81"/>
            <rFont val="Tahoma"/>
            <family val="2"/>
          </rPr>
          <t>BIEN0507:</t>
        </r>
        <r>
          <rPr>
            <sz val="9"/>
            <color indexed="81"/>
            <rFont val="Tahoma"/>
            <family val="2"/>
          </rPr>
          <t xml:space="preserve">
EGRESO
</t>
        </r>
      </text>
    </comment>
    <comment ref="AB381" authorId="0" shapeId="0">
      <text>
        <r>
          <rPr>
            <b/>
            <sz val="9"/>
            <color indexed="81"/>
            <rFont val="Tahoma"/>
            <family val="2"/>
          </rPr>
          <t>Marco Davalos:</t>
        </r>
        <r>
          <rPr>
            <sz val="9"/>
            <color indexed="81"/>
            <rFont val="Tahoma"/>
            <family val="2"/>
          </rPr>
          <t xml:space="preserve">
egreso</t>
        </r>
      </text>
    </comment>
    <comment ref="C414" authorId="2" shapeId="0">
      <text>
        <r>
          <rPr>
            <b/>
            <sz val="9"/>
            <color indexed="81"/>
            <rFont val="Tahoma"/>
            <family val="2"/>
          </rPr>
          <t>INCLUYE 80042000012649</t>
        </r>
        <r>
          <rPr>
            <sz val="9"/>
            <color indexed="81"/>
            <rFont val="Tahoma"/>
            <family val="2"/>
          </rPr>
          <t xml:space="preserve">
</t>
        </r>
      </text>
    </comment>
    <comment ref="AU490" authorId="0" shapeId="0">
      <text>
        <r>
          <rPr>
            <b/>
            <sz val="9"/>
            <color indexed="81"/>
            <rFont val="Tahoma"/>
            <family val="2"/>
          </rPr>
          <t>Marco Davalos:</t>
        </r>
        <r>
          <rPr>
            <sz val="9"/>
            <color indexed="81"/>
            <rFont val="Tahoma"/>
            <family val="2"/>
          </rPr>
          <t xml:space="preserve">
SAR SE CAMBI A INVENTARIOS</t>
        </r>
      </text>
    </comment>
    <comment ref="C496" authorId="2" shapeId="0">
      <text>
        <r>
          <rPr>
            <b/>
            <sz val="9"/>
            <color indexed="81"/>
            <rFont val="Tahoma"/>
            <family val="2"/>
          </rPr>
          <t>80042000008079</t>
        </r>
      </text>
    </comment>
    <comment ref="L504" authorId="3" shapeId="0">
      <text>
        <r>
          <rPr>
            <b/>
            <sz val="9"/>
            <color indexed="81"/>
            <rFont val="Tahoma"/>
            <family val="2"/>
          </rPr>
          <t>80042000010676</t>
        </r>
      </text>
    </comment>
    <comment ref="M504" authorId="3" shapeId="0">
      <text>
        <r>
          <rPr>
            <b/>
            <sz val="9"/>
            <color indexed="81"/>
            <rFont val="Tahoma"/>
            <family val="2"/>
          </rPr>
          <t>80042000010676</t>
        </r>
      </text>
    </comment>
    <comment ref="AU516" authorId="0" shapeId="0">
      <text>
        <r>
          <rPr>
            <b/>
            <sz val="9"/>
            <color indexed="81"/>
            <rFont val="Tahoma"/>
            <family val="2"/>
          </rPr>
          <t>Marco Davalos:</t>
        </r>
        <r>
          <rPr>
            <sz val="9"/>
            <color indexed="81"/>
            <rFont val="Tahoma"/>
            <family val="2"/>
          </rPr>
          <t xml:space="preserve">
SAR SE CAMBI A INVENTARIOS</t>
        </r>
      </text>
    </comment>
    <comment ref="AB556" authorId="1" shapeId="0">
      <text>
        <r>
          <rPr>
            <b/>
            <sz val="9"/>
            <color indexed="81"/>
            <rFont val="Tahoma"/>
            <family val="2"/>
          </rPr>
          <t>BIEN0507:</t>
        </r>
        <r>
          <rPr>
            <sz val="9"/>
            <color indexed="81"/>
            <rFont val="Tahoma"/>
            <family val="2"/>
          </rPr>
          <t xml:space="preserve">
EGRESO</t>
        </r>
      </text>
    </comment>
    <comment ref="AU596" authorId="0" shapeId="0">
      <text>
        <r>
          <rPr>
            <b/>
            <sz val="9"/>
            <color indexed="81"/>
            <rFont val="Tahoma"/>
            <family val="2"/>
          </rPr>
          <t>Marco Davalos:</t>
        </r>
        <r>
          <rPr>
            <sz val="9"/>
            <color indexed="81"/>
            <rFont val="Tahoma"/>
            <family val="2"/>
          </rPr>
          <t xml:space="preserve">
SAR SE CAMBI A INVENTARIOS</t>
        </r>
      </text>
    </comment>
    <comment ref="AU597" authorId="0" shapeId="0">
      <text>
        <r>
          <rPr>
            <b/>
            <sz val="9"/>
            <color indexed="81"/>
            <rFont val="Tahoma"/>
            <family val="2"/>
          </rPr>
          <t>Marco Davalos:</t>
        </r>
        <r>
          <rPr>
            <sz val="9"/>
            <color indexed="81"/>
            <rFont val="Tahoma"/>
            <family val="2"/>
          </rPr>
          <t xml:space="preserve">
SAR SE CAMBI A INVENTARIOS</t>
        </r>
      </text>
    </comment>
    <comment ref="AB630" authorId="0" shapeId="0">
      <text>
        <r>
          <rPr>
            <b/>
            <sz val="9"/>
            <color indexed="81"/>
            <rFont val="Tahoma"/>
            <family val="2"/>
          </rPr>
          <t>Marco Davalos:</t>
        </r>
        <r>
          <rPr>
            <sz val="9"/>
            <color indexed="81"/>
            <rFont val="Tahoma"/>
            <family val="2"/>
          </rPr>
          <t xml:space="preserve">
se realiza egreso</t>
        </r>
      </text>
    </comment>
    <comment ref="C636" authorId="3" shapeId="0">
      <text>
        <r>
          <rPr>
            <b/>
            <sz val="9"/>
            <color indexed="81"/>
            <rFont val="Tahoma"/>
            <family val="2"/>
          </rPr>
          <t>CONCILIADO CON 80042000004408; 80042000008338; 80042000008321; 80042000008345; 
80042000008352</t>
        </r>
      </text>
    </comment>
    <comment ref="C637" authorId="3" shapeId="0">
      <text>
        <r>
          <rPr>
            <b/>
            <sz val="9"/>
            <color indexed="81"/>
            <rFont val="Tahoma"/>
            <family val="2"/>
          </rPr>
          <t>CONCILIADO CON 80042000009410</t>
        </r>
      </text>
    </comment>
    <comment ref="C639" authorId="3" shapeId="0">
      <text>
        <r>
          <rPr>
            <b/>
            <sz val="9"/>
            <color indexed="81"/>
            <rFont val="Tahoma"/>
            <family val="2"/>
          </rPr>
          <t>CONCILIADO CON 80042000012670</t>
        </r>
        <r>
          <rPr>
            <sz val="9"/>
            <color indexed="81"/>
            <rFont val="Tahoma"/>
            <family val="2"/>
          </rPr>
          <t xml:space="preserve">
</t>
        </r>
      </text>
    </comment>
    <comment ref="AU647" authorId="0" shapeId="0">
      <text>
        <r>
          <rPr>
            <b/>
            <sz val="9"/>
            <color indexed="81"/>
            <rFont val="Tahoma"/>
            <family val="2"/>
          </rPr>
          <t>Marco Davalos:</t>
        </r>
        <r>
          <rPr>
            <sz val="9"/>
            <color indexed="81"/>
            <rFont val="Tahoma"/>
            <family val="2"/>
          </rPr>
          <t xml:space="preserve">
VERIFICAR SI ESTA VENDIDO</t>
        </r>
      </text>
    </comment>
    <comment ref="AU650" authorId="0" shapeId="0">
      <text>
        <r>
          <rPr>
            <b/>
            <sz val="9"/>
            <color indexed="81"/>
            <rFont val="Tahoma"/>
            <family val="2"/>
          </rPr>
          <t>Marco Davalos:</t>
        </r>
        <r>
          <rPr>
            <sz val="9"/>
            <color indexed="81"/>
            <rFont val="Tahoma"/>
            <family val="2"/>
          </rPr>
          <t xml:space="preserve">
REVISAR</t>
        </r>
      </text>
    </comment>
    <comment ref="AA696" authorId="0" shapeId="0">
      <text>
        <r>
          <rPr>
            <b/>
            <sz val="9"/>
            <color indexed="81"/>
            <rFont val="Tahoma"/>
            <family val="2"/>
          </rPr>
          <t>Marco Davalos:</t>
        </r>
        <r>
          <rPr>
            <sz val="9"/>
            <color indexed="81"/>
            <rFont val="Tahoma"/>
            <family val="2"/>
          </rPr>
          <t xml:space="preserve">
se entrega 10</t>
        </r>
      </text>
    </comment>
    <comment ref="AB696" authorId="0" shapeId="0">
      <text>
        <r>
          <rPr>
            <b/>
            <sz val="9"/>
            <color indexed="81"/>
            <rFont val="Tahoma"/>
            <family val="2"/>
          </rPr>
          <t>Marco Davalos:</t>
        </r>
        <r>
          <rPr>
            <sz val="9"/>
            <color indexed="81"/>
            <rFont val="Tahoma"/>
            <family val="2"/>
          </rPr>
          <t xml:space="preserve">
se entrega 10</t>
        </r>
      </text>
    </comment>
    <comment ref="AB728" authorId="1" shapeId="0">
      <text>
        <r>
          <rPr>
            <b/>
            <sz val="9"/>
            <color indexed="81"/>
            <rFont val="Tahoma"/>
            <family val="2"/>
          </rPr>
          <t>BIEN0507:</t>
        </r>
        <r>
          <rPr>
            <sz val="9"/>
            <color indexed="81"/>
            <rFont val="Tahoma"/>
            <family val="2"/>
          </rPr>
          <t xml:space="preserve">
EGRESO
</t>
        </r>
      </text>
    </comment>
    <comment ref="AB730" authorId="1" shapeId="0">
      <text>
        <r>
          <rPr>
            <b/>
            <sz val="9"/>
            <color indexed="81"/>
            <rFont val="Tahoma"/>
            <family val="2"/>
          </rPr>
          <t>BIEN0507:</t>
        </r>
        <r>
          <rPr>
            <sz val="9"/>
            <color indexed="81"/>
            <rFont val="Tahoma"/>
            <family val="2"/>
          </rPr>
          <t xml:space="preserve">
EGRESO
</t>
        </r>
      </text>
    </comment>
    <comment ref="AU731" authorId="0" shapeId="0">
      <text>
        <r>
          <rPr>
            <b/>
            <sz val="9"/>
            <color indexed="81"/>
            <rFont val="Tahoma"/>
            <family val="2"/>
          </rPr>
          <t>Marco Davalos:</t>
        </r>
        <r>
          <rPr>
            <sz val="9"/>
            <color indexed="81"/>
            <rFont val="Tahoma"/>
            <family val="2"/>
          </rPr>
          <t xml:space="preserve">
SAR SE CAMBI A INVENTARIOS</t>
        </r>
      </text>
    </comment>
    <comment ref="AB734" authorId="0" shapeId="0">
      <text>
        <r>
          <rPr>
            <b/>
            <sz val="9"/>
            <color indexed="81"/>
            <rFont val="Tahoma"/>
            <family val="2"/>
          </rPr>
          <t>Marco Davalos:</t>
        </r>
        <r>
          <rPr>
            <sz val="9"/>
            <color indexed="81"/>
            <rFont val="Tahoma"/>
            <family val="2"/>
          </rPr>
          <t xml:space="preserve">
egreso</t>
        </r>
      </text>
    </comment>
    <comment ref="AU740" authorId="0" shapeId="0">
      <text>
        <r>
          <rPr>
            <b/>
            <sz val="9"/>
            <color indexed="81"/>
            <rFont val="Tahoma"/>
            <family val="2"/>
          </rPr>
          <t>Marco Davalos:</t>
        </r>
        <r>
          <rPr>
            <sz val="9"/>
            <color indexed="81"/>
            <rFont val="Tahoma"/>
            <family val="2"/>
          </rPr>
          <t xml:space="preserve">
SAR SE CAMBI A INVENTARIOS</t>
        </r>
      </text>
    </comment>
    <comment ref="AU742" authorId="0" shapeId="0">
      <text>
        <r>
          <rPr>
            <b/>
            <sz val="9"/>
            <color indexed="81"/>
            <rFont val="Tahoma"/>
            <family val="2"/>
          </rPr>
          <t>Marco Davalos:</t>
        </r>
        <r>
          <rPr>
            <sz val="9"/>
            <color indexed="81"/>
            <rFont val="Tahoma"/>
            <family val="2"/>
          </rPr>
          <t xml:space="preserve">
SAR SE CAMBI A INVENTARIOS</t>
        </r>
      </text>
    </comment>
    <comment ref="C756" authorId="2" shapeId="0">
      <text>
        <r>
          <rPr>
            <sz val="9"/>
            <color indexed="81"/>
            <rFont val="Tahoma"/>
            <family val="2"/>
          </rPr>
          <t xml:space="preserve">80042000010294
80042000010386
80042000010379
80042000010058
80042000010072
80042000010089
80042000010256
80042000010263
80042000010270
80042000010287
80042000010324
80042000010355
80042000010362
80042000010102
80042000010119
80042000010126
80042000010133
80042000010140
80042000010416
80042000010096
80042000010485
80042000010249
80042000010225
80042000010201
80042000010218
80042000002916
80042000010232
80042000010157
80042000010164
80042000010171
80042000010188
80042000010195
80042000010461
80042000010423
80042000010454
80042000004859
80042000002527
80042000011826
80042000000592
80042000000219
80042000010546
80042000010348
80042000010447
80042000010430
80042000010409
80042000010522
80042000010300
80042000010317
80042000010508
</t>
        </r>
      </text>
    </comment>
    <comment ref="L861" authorId="2" shapeId="0">
      <text>
        <r>
          <rPr>
            <sz val="9"/>
            <color indexed="81"/>
            <rFont val="Tahoma"/>
            <family val="2"/>
          </rPr>
          <t xml:space="preserve">80042000012175
</t>
        </r>
      </text>
    </comment>
    <comment ref="M861" authorId="2" shapeId="0">
      <text>
        <r>
          <rPr>
            <sz val="9"/>
            <color indexed="81"/>
            <rFont val="Tahoma"/>
            <family val="2"/>
          </rPr>
          <t xml:space="preserve">80042000012175
</t>
        </r>
      </text>
    </comment>
    <comment ref="L863" authorId="2" shapeId="0">
      <text>
        <r>
          <rPr>
            <sz val="9"/>
            <color indexed="81"/>
            <rFont val="Tahoma"/>
            <family val="2"/>
          </rPr>
          <t xml:space="preserve">CONCILIADO CON 1 MARCADOR DE GNM-UTE-MAR-012
</t>
        </r>
      </text>
    </comment>
    <comment ref="M863" authorId="2" shapeId="0">
      <text>
        <r>
          <rPr>
            <sz val="9"/>
            <color indexed="81"/>
            <rFont val="Tahoma"/>
            <family val="2"/>
          </rPr>
          <t xml:space="preserve">CONCILIADO CON 1 MARCADOR DE GNM-UTE-MAR-012
</t>
        </r>
      </text>
    </comment>
    <comment ref="G949" authorId="0" shapeId="0">
      <text>
        <r>
          <rPr>
            <b/>
            <sz val="9"/>
            <color indexed="81"/>
            <rFont val="Tahoma"/>
            <family val="2"/>
          </rPr>
          <t>Marco Davalos:</t>
        </r>
        <r>
          <rPr>
            <sz val="9"/>
            <color indexed="81"/>
            <rFont val="Tahoma"/>
            <family val="2"/>
          </rPr>
          <t xml:space="preserve">
SE CAMBIA DE RODRIGO A USO OFICINA
SE</t>
        </r>
      </text>
    </comment>
    <comment ref="G950" authorId="0" shapeId="0">
      <text>
        <r>
          <rPr>
            <b/>
            <sz val="9"/>
            <color indexed="81"/>
            <rFont val="Tahoma"/>
            <family val="2"/>
          </rPr>
          <t>Marco Davalos:</t>
        </r>
        <r>
          <rPr>
            <sz val="9"/>
            <color indexed="81"/>
            <rFont val="Tahoma"/>
            <family val="2"/>
          </rPr>
          <t xml:space="preserve">
SE CAMBIA DE RODRIGO A USO OFICINA
SE</t>
        </r>
      </text>
    </comment>
    <comment ref="G1040" authorId="0" shapeId="0">
      <text>
        <r>
          <rPr>
            <b/>
            <sz val="9"/>
            <color indexed="81"/>
            <rFont val="Tahoma"/>
            <family val="2"/>
          </rPr>
          <t>Marco Davalos:</t>
        </r>
        <r>
          <rPr>
            <sz val="9"/>
            <color indexed="81"/>
            <rFont val="Tahoma"/>
            <family val="2"/>
          </rPr>
          <t xml:space="preserve">
SE CAMBIA DE ELIN A USO DE OFICINA</t>
        </r>
      </text>
    </comment>
    <comment ref="G1051" authorId="0" shapeId="0">
      <text>
        <r>
          <rPr>
            <b/>
            <sz val="9"/>
            <color indexed="81"/>
            <rFont val="Tahoma"/>
            <family val="2"/>
          </rPr>
          <t>Marco Davalos:</t>
        </r>
        <r>
          <rPr>
            <sz val="9"/>
            <color indexed="81"/>
            <rFont val="Tahoma"/>
            <family val="2"/>
          </rPr>
          <t xml:space="preserve">
SE CAMBIA DE WILLIAN A ELIN</t>
        </r>
      </text>
    </comment>
    <comment ref="G1062" authorId="0" shapeId="0">
      <text>
        <r>
          <rPr>
            <b/>
            <sz val="9"/>
            <color indexed="81"/>
            <rFont val="Tahoma"/>
            <family val="2"/>
          </rPr>
          <t>Marco Davalos:</t>
        </r>
        <r>
          <rPr>
            <sz val="9"/>
            <color indexed="81"/>
            <rFont val="Tahoma"/>
            <family val="2"/>
          </rPr>
          <t xml:space="preserve">
SE CAMBIA DE MARCO A USO DE OFICINA
</t>
        </r>
      </text>
    </comment>
    <comment ref="G1065" authorId="0" shapeId="0">
      <text>
        <r>
          <rPr>
            <b/>
            <sz val="9"/>
            <color indexed="81"/>
            <rFont val="Tahoma"/>
            <family val="2"/>
          </rPr>
          <t>Marco Davalos:</t>
        </r>
        <r>
          <rPr>
            <sz val="9"/>
            <color indexed="81"/>
            <rFont val="Tahoma"/>
            <family val="2"/>
          </rPr>
          <t xml:space="preserve">
SE CAMBIA DE XAVIER A USO</t>
        </r>
      </text>
    </comment>
    <comment ref="G1066" authorId="0" shapeId="0">
      <text>
        <r>
          <rPr>
            <b/>
            <sz val="9"/>
            <color indexed="81"/>
            <rFont val="Tahoma"/>
            <family val="2"/>
          </rPr>
          <t>Marco Davalos:</t>
        </r>
        <r>
          <rPr>
            <sz val="9"/>
            <color indexed="81"/>
            <rFont val="Tahoma"/>
            <family val="2"/>
          </rPr>
          <t xml:space="preserve">
SE CAMBIA DE XAVIER A EN USO</t>
        </r>
      </text>
    </comment>
    <comment ref="G1067" authorId="0" shapeId="0">
      <text>
        <r>
          <rPr>
            <b/>
            <sz val="9"/>
            <color indexed="81"/>
            <rFont val="Tahoma"/>
            <family val="2"/>
          </rPr>
          <t>Marco Davalos:</t>
        </r>
        <r>
          <rPr>
            <sz val="9"/>
            <color indexed="81"/>
            <rFont val="Tahoma"/>
            <family val="2"/>
          </rPr>
          <t xml:space="preserve">
SE CAMBIO DE XAVIER A BODEGA</t>
        </r>
      </text>
    </comment>
    <comment ref="G1068" authorId="0" shapeId="0">
      <text>
        <r>
          <rPr>
            <b/>
            <sz val="9"/>
            <color indexed="81"/>
            <rFont val="Tahoma"/>
            <family val="2"/>
          </rPr>
          <t>Marco Davalos:</t>
        </r>
        <r>
          <rPr>
            <sz val="9"/>
            <color indexed="81"/>
            <rFont val="Tahoma"/>
            <family val="2"/>
          </rPr>
          <t xml:space="preserve">
SE CAMBIA DE XAVIER A USO</t>
        </r>
      </text>
    </comment>
    <comment ref="G1071" authorId="0" shapeId="0">
      <text>
        <r>
          <rPr>
            <b/>
            <sz val="9"/>
            <color indexed="81"/>
            <rFont val="Tahoma"/>
            <family val="2"/>
          </rPr>
          <t>Marco Davalos:</t>
        </r>
        <r>
          <rPr>
            <sz val="9"/>
            <color indexed="81"/>
            <rFont val="Tahoma"/>
            <family val="2"/>
          </rPr>
          <t xml:space="preserve">
SE CAMBIO DE MARCO A USO OFICINA</t>
        </r>
      </text>
    </comment>
    <comment ref="G1111" authorId="0" shapeId="0">
      <text>
        <r>
          <rPr>
            <b/>
            <sz val="9"/>
            <color indexed="81"/>
            <rFont val="Tahoma"/>
            <family val="2"/>
          </rPr>
          <t>Marco Davalos:</t>
        </r>
        <r>
          <rPr>
            <sz val="9"/>
            <color indexed="81"/>
            <rFont val="Tahoma"/>
            <family val="2"/>
          </rPr>
          <t xml:space="preserve">
SE CAMBIA DE MARCO A USO</t>
        </r>
      </text>
    </comment>
    <comment ref="G1113" authorId="0" shapeId="0">
      <text>
        <r>
          <rPr>
            <b/>
            <sz val="9"/>
            <color indexed="81"/>
            <rFont val="Tahoma"/>
            <family val="2"/>
          </rPr>
          <t>Marco Davalos:</t>
        </r>
        <r>
          <rPr>
            <sz val="9"/>
            <color indexed="81"/>
            <rFont val="Tahoma"/>
            <family val="2"/>
          </rPr>
          <t xml:space="preserve">
SE CAMBIA DE MARCO A USO OFICINA</t>
        </r>
      </text>
    </comment>
    <comment ref="G1123" authorId="0" shapeId="0">
      <text>
        <r>
          <rPr>
            <b/>
            <sz val="9"/>
            <color indexed="81"/>
            <rFont val="Tahoma"/>
            <family val="2"/>
          </rPr>
          <t>Marco Davalos:</t>
        </r>
        <r>
          <rPr>
            <sz val="9"/>
            <color indexed="81"/>
            <rFont val="Tahoma"/>
            <family val="2"/>
          </rPr>
          <t xml:space="preserve">
SE CAMBIA DE RODRIGO A USO OFICINA</t>
        </r>
      </text>
    </comment>
    <comment ref="G1124" authorId="0" shapeId="0">
      <text>
        <r>
          <rPr>
            <b/>
            <sz val="9"/>
            <color indexed="81"/>
            <rFont val="Tahoma"/>
            <family val="2"/>
          </rPr>
          <t>Marco Davalos:</t>
        </r>
        <r>
          <rPr>
            <sz val="9"/>
            <color indexed="81"/>
            <rFont val="Tahoma"/>
            <family val="2"/>
          </rPr>
          <t xml:space="preserve">
SE CAMBIA DE RODRIGO A BODEGA</t>
        </r>
      </text>
    </comment>
    <comment ref="G1125" authorId="0" shapeId="0">
      <text>
        <r>
          <rPr>
            <b/>
            <sz val="9"/>
            <color indexed="81"/>
            <rFont val="Tahoma"/>
            <family val="2"/>
          </rPr>
          <t>Marco Davalos:</t>
        </r>
        <r>
          <rPr>
            <sz val="9"/>
            <color indexed="81"/>
            <rFont val="Tahoma"/>
            <family val="2"/>
          </rPr>
          <t xml:space="preserve">
SE CAMBIA DE RODRIGO A BODEGA</t>
        </r>
      </text>
    </comment>
    <comment ref="G1126" authorId="0" shapeId="0">
      <text>
        <r>
          <rPr>
            <b/>
            <sz val="9"/>
            <color indexed="81"/>
            <rFont val="Tahoma"/>
            <family val="2"/>
          </rPr>
          <t>Marco Davalos:</t>
        </r>
        <r>
          <rPr>
            <sz val="9"/>
            <color indexed="81"/>
            <rFont val="Tahoma"/>
            <family val="2"/>
          </rPr>
          <t xml:space="preserve">
SE CAMBIA DE RODRIGO A USO OFICINA
SE</t>
        </r>
      </text>
    </comment>
    <comment ref="G1127" authorId="0" shapeId="0">
      <text>
        <r>
          <rPr>
            <b/>
            <sz val="9"/>
            <color indexed="81"/>
            <rFont val="Tahoma"/>
            <family val="2"/>
          </rPr>
          <t>Marco Davalos:</t>
        </r>
        <r>
          <rPr>
            <sz val="9"/>
            <color indexed="81"/>
            <rFont val="Tahoma"/>
            <family val="2"/>
          </rPr>
          <t xml:space="preserve">
SE CAMBIA DE EDISON A OFICINA</t>
        </r>
      </text>
    </comment>
    <comment ref="G1142" authorId="0" shapeId="0">
      <text>
        <r>
          <rPr>
            <b/>
            <sz val="9"/>
            <color indexed="81"/>
            <rFont val="Tahoma"/>
            <family val="2"/>
          </rPr>
          <t>Marco Davalos:</t>
        </r>
        <r>
          <rPr>
            <sz val="9"/>
            <color indexed="81"/>
            <rFont val="Tahoma"/>
            <family val="2"/>
          </rPr>
          <t xml:space="preserve">
MARCO</t>
        </r>
      </text>
    </comment>
    <comment ref="G1144" authorId="0" shapeId="0">
      <text>
        <r>
          <rPr>
            <b/>
            <sz val="9"/>
            <color indexed="81"/>
            <rFont val="Tahoma"/>
            <family val="2"/>
          </rPr>
          <t>Marco Davalos:</t>
        </r>
        <r>
          <rPr>
            <sz val="9"/>
            <color indexed="81"/>
            <rFont val="Tahoma"/>
            <family val="2"/>
          </rPr>
          <t xml:space="preserve">
SE CAMBIA DE MARCO A BODEGA</t>
        </r>
      </text>
    </comment>
    <comment ref="G1145" authorId="0" shapeId="0">
      <text>
        <r>
          <rPr>
            <b/>
            <sz val="9"/>
            <color indexed="81"/>
            <rFont val="Tahoma"/>
            <family val="2"/>
          </rPr>
          <t>Marco Davalos:</t>
        </r>
        <r>
          <rPr>
            <sz val="9"/>
            <color indexed="81"/>
            <rFont val="Tahoma"/>
            <family val="2"/>
          </rPr>
          <t xml:space="preserve">
SR. ROBALINO</t>
        </r>
      </text>
    </comment>
    <comment ref="G1160" authorId="0" shapeId="0">
      <text>
        <r>
          <rPr>
            <b/>
            <sz val="9"/>
            <color indexed="81"/>
            <rFont val="Tahoma"/>
            <family val="2"/>
          </rPr>
          <t>Marco Davalos:</t>
        </r>
        <r>
          <rPr>
            <sz val="9"/>
            <color indexed="81"/>
            <rFont val="Tahoma"/>
            <family val="2"/>
          </rPr>
          <t xml:space="preserve">
ESTA EN OFICINA CON JHONNY </t>
        </r>
      </text>
    </comment>
    <comment ref="G1171" authorId="0" shapeId="0">
      <text>
        <r>
          <rPr>
            <b/>
            <sz val="9"/>
            <color indexed="81"/>
            <rFont val="Tahoma"/>
            <family val="2"/>
          </rPr>
          <t>Marco Davalos:</t>
        </r>
        <r>
          <rPr>
            <sz val="9"/>
            <color indexed="81"/>
            <rFont val="Tahoma"/>
            <family val="2"/>
          </rPr>
          <t xml:space="preserve">
SE CAMBIA DE EDISON A OFICINA</t>
        </r>
      </text>
    </comment>
    <comment ref="G1193" authorId="0" shapeId="0">
      <text>
        <r>
          <rPr>
            <b/>
            <sz val="9"/>
            <color indexed="81"/>
            <rFont val="Tahoma"/>
            <family val="2"/>
          </rPr>
          <t>Marco Davalos:</t>
        </r>
        <r>
          <rPr>
            <sz val="9"/>
            <color indexed="81"/>
            <rFont val="Tahoma"/>
            <family val="2"/>
          </rPr>
          <t xml:space="preserve">
SE CAMBIA DE RODRIGO A USO OFICINA
SE</t>
        </r>
      </text>
    </comment>
    <comment ref="G1220" authorId="0" shapeId="0">
      <text>
        <r>
          <rPr>
            <b/>
            <sz val="9"/>
            <color indexed="81"/>
            <rFont val="Tahoma"/>
            <family val="2"/>
          </rPr>
          <t>Marco Davalos:</t>
        </r>
        <r>
          <rPr>
            <sz val="9"/>
            <color indexed="81"/>
            <rFont val="Tahoma"/>
            <family val="2"/>
          </rPr>
          <t xml:space="preserve">
SE CAMBIA DE BODEGA A USO</t>
        </r>
      </text>
    </comment>
    <comment ref="G1221" authorId="0" shapeId="0">
      <text>
        <r>
          <rPr>
            <b/>
            <sz val="9"/>
            <color indexed="81"/>
            <rFont val="Tahoma"/>
            <family val="2"/>
          </rPr>
          <t>Marco Davalos:</t>
        </r>
        <r>
          <rPr>
            <sz val="9"/>
            <color indexed="81"/>
            <rFont val="Tahoma"/>
            <family val="2"/>
          </rPr>
          <t xml:space="preserve">
SE CAMBIA DE RODRIGO A USO OFICINA
SE</t>
        </r>
      </text>
    </comment>
    <comment ref="G1229" authorId="0" shapeId="0">
      <text>
        <r>
          <rPr>
            <b/>
            <sz val="9"/>
            <color indexed="81"/>
            <rFont val="Tahoma"/>
            <family val="2"/>
          </rPr>
          <t>Marco Davalos:</t>
        </r>
        <r>
          <rPr>
            <sz val="9"/>
            <color indexed="81"/>
            <rFont val="Tahoma"/>
            <family val="2"/>
          </rPr>
          <t xml:space="preserve">
SR. ROBALINO</t>
        </r>
      </text>
    </comment>
    <comment ref="G1247" authorId="0" shapeId="0">
      <text>
        <r>
          <rPr>
            <b/>
            <sz val="9"/>
            <color indexed="81"/>
            <rFont val="Tahoma"/>
            <family val="2"/>
          </rPr>
          <t>Marco Davalos:</t>
        </r>
        <r>
          <rPr>
            <sz val="9"/>
            <color indexed="81"/>
            <rFont val="Tahoma"/>
            <family val="2"/>
          </rPr>
          <t xml:space="preserve">
SE CAMBIA DE ZAHER A MARCO</t>
        </r>
      </text>
    </comment>
    <comment ref="G1266" authorId="0" shapeId="0">
      <text>
        <r>
          <rPr>
            <b/>
            <sz val="9"/>
            <color indexed="81"/>
            <rFont val="Tahoma"/>
            <family val="2"/>
          </rPr>
          <t>Marco Davalos:</t>
        </r>
        <r>
          <rPr>
            <sz val="9"/>
            <color indexed="81"/>
            <rFont val="Tahoma"/>
            <family val="2"/>
          </rPr>
          <t xml:space="preserve">
SE CAMBIA DE MARCO A USO OFICINA</t>
        </r>
      </text>
    </comment>
    <comment ref="G1393" authorId="0" shapeId="0">
      <text>
        <r>
          <rPr>
            <b/>
            <sz val="9"/>
            <color indexed="81"/>
            <rFont val="Tahoma"/>
            <family val="2"/>
          </rPr>
          <t>Marco Davalos:</t>
        </r>
        <r>
          <rPr>
            <sz val="9"/>
            <color indexed="81"/>
            <rFont val="Tahoma"/>
            <family val="2"/>
          </rPr>
          <t xml:space="preserve">
se cambia de karen a uso de oficina
</t>
        </r>
      </text>
    </comment>
    <comment ref="G1394" authorId="0" shapeId="0">
      <text>
        <r>
          <rPr>
            <b/>
            <sz val="9"/>
            <color indexed="81"/>
            <rFont val="Tahoma"/>
            <family val="2"/>
          </rPr>
          <t>Marco Davalos:</t>
        </r>
        <r>
          <rPr>
            <sz val="9"/>
            <color indexed="81"/>
            <rFont val="Tahoma"/>
            <family val="2"/>
          </rPr>
          <t xml:space="preserve">
se camvia de karen a uso de oficina
</t>
        </r>
      </text>
    </comment>
    <comment ref="G1398" authorId="0" shapeId="0">
      <text>
        <r>
          <rPr>
            <b/>
            <sz val="9"/>
            <color indexed="81"/>
            <rFont val="Tahoma"/>
            <family val="2"/>
          </rPr>
          <t>Marco Davalos:</t>
        </r>
        <r>
          <rPr>
            <sz val="9"/>
            <color indexed="81"/>
            <rFont val="Tahoma"/>
            <family val="2"/>
          </rPr>
          <t xml:space="preserve">
se cambia de karen a uso de oficina
</t>
        </r>
      </text>
    </comment>
    <comment ref="G1400" authorId="0" shapeId="0">
      <text>
        <r>
          <rPr>
            <b/>
            <sz val="9"/>
            <color indexed="81"/>
            <rFont val="Tahoma"/>
            <family val="2"/>
          </rPr>
          <t>Marco Davalos:</t>
        </r>
        <r>
          <rPr>
            <sz val="9"/>
            <color indexed="81"/>
            <rFont val="Tahoma"/>
            <family val="2"/>
          </rPr>
          <t xml:space="preserve">
SE CAMBIO DE BODEGA A ZAHER </t>
        </r>
      </text>
    </comment>
    <comment ref="G1401" authorId="0" shapeId="0">
      <text>
        <r>
          <rPr>
            <b/>
            <sz val="9"/>
            <color indexed="81"/>
            <rFont val="Tahoma"/>
            <family val="2"/>
          </rPr>
          <t>Marco Davalos:</t>
        </r>
        <r>
          <rPr>
            <sz val="9"/>
            <color indexed="81"/>
            <rFont val="Tahoma"/>
            <family val="2"/>
          </rPr>
          <t xml:space="preserve">
SE CAMBIO DE BODEGA A JHONNY</t>
        </r>
      </text>
    </comment>
    <comment ref="G1402" authorId="0" shapeId="0">
      <text>
        <r>
          <rPr>
            <b/>
            <sz val="9"/>
            <color indexed="81"/>
            <rFont val="Tahoma"/>
            <family val="2"/>
          </rPr>
          <t>Marco Davalos:DE BODEGA SE CAMBIO A JHONNY</t>
        </r>
      </text>
    </comment>
    <comment ref="G1403" authorId="0" shapeId="0">
      <text>
        <r>
          <rPr>
            <b/>
            <sz val="9"/>
            <color indexed="81"/>
            <rFont val="Tahoma"/>
            <family val="2"/>
          </rPr>
          <t>Marco Davalos:</t>
        </r>
        <r>
          <rPr>
            <sz val="9"/>
            <color indexed="81"/>
            <rFont val="Tahoma"/>
            <family val="2"/>
          </rPr>
          <t xml:space="preserve">
SE CAMBIO DE BODEGA A JHONNY</t>
        </r>
      </text>
    </comment>
    <comment ref="G1404" authorId="0" shapeId="0">
      <text>
        <r>
          <rPr>
            <b/>
            <sz val="9"/>
            <color indexed="81"/>
            <rFont val="Tahoma"/>
            <family val="2"/>
          </rPr>
          <t>Marco Davalos:</t>
        </r>
        <r>
          <rPr>
            <sz val="9"/>
            <color indexed="81"/>
            <rFont val="Tahoma"/>
            <family val="2"/>
          </rPr>
          <t xml:space="preserve">
SE CAMBIO DE BODEGA A JHONNY</t>
        </r>
      </text>
    </comment>
    <comment ref="AU1413" authorId="0" shapeId="0">
      <text>
        <r>
          <rPr>
            <b/>
            <sz val="9"/>
            <color indexed="81"/>
            <rFont val="Tahoma"/>
            <family val="2"/>
          </rPr>
          <t>Marco Davalos:</t>
        </r>
        <r>
          <rPr>
            <sz val="9"/>
            <color indexed="81"/>
            <rFont val="Tahoma"/>
            <family val="2"/>
          </rPr>
          <t xml:space="preserve">
SAR SE CAMBI A INVENTARIOS</t>
        </r>
      </text>
    </comment>
    <comment ref="AU1414" authorId="0" shapeId="0">
      <text>
        <r>
          <rPr>
            <b/>
            <sz val="9"/>
            <color indexed="81"/>
            <rFont val="Tahoma"/>
            <family val="2"/>
          </rPr>
          <t>Marco Davalos:</t>
        </r>
        <r>
          <rPr>
            <sz val="9"/>
            <color indexed="81"/>
            <rFont val="Tahoma"/>
            <family val="2"/>
          </rPr>
          <t xml:space="preserve">
SAR SE CAMBI A INVENTARIOS</t>
        </r>
      </text>
    </comment>
    <comment ref="AU1415" authorId="0" shapeId="0">
      <text>
        <r>
          <rPr>
            <b/>
            <sz val="9"/>
            <color indexed="81"/>
            <rFont val="Tahoma"/>
            <family val="2"/>
          </rPr>
          <t>Marco Davalos:</t>
        </r>
        <r>
          <rPr>
            <sz val="9"/>
            <color indexed="81"/>
            <rFont val="Tahoma"/>
            <family val="2"/>
          </rPr>
          <t xml:space="preserve">
SAR SE CAMBI A INVENTARIOS</t>
        </r>
      </text>
    </comment>
    <comment ref="AU1421" authorId="0" shapeId="0">
      <text>
        <r>
          <rPr>
            <b/>
            <sz val="9"/>
            <color indexed="81"/>
            <rFont val="Tahoma"/>
            <family val="2"/>
          </rPr>
          <t>Marco Davalos:</t>
        </r>
        <r>
          <rPr>
            <sz val="9"/>
            <color indexed="81"/>
            <rFont val="Tahoma"/>
            <family val="2"/>
          </rPr>
          <t xml:space="preserve">
dañado</t>
        </r>
      </text>
    </comment>
    <comment ref="G1430" authorId="0" shapeId="0">
      <text>
        <r>
          <rPr>
            <b/>
            <sz val="9"/>
            <color indexed="81"/>
            <rFont val="Tahoma"/>
            <family val="2"/>
          </rPr>
          <t>Marco Davalos:</t>
        </r>
        <r>
          <rPr>
            <sz val="9"/>
            <color indexed="81"/>
            <rFont val="Tahoma"/>
            <family val="2"/>
          </rPr>
          <t xml:space="preserve">
SE CAMBIA DE BODEGA A USO OFICINA</t>
        </r>
      </text>
    </comment>
    <comment ref="G1432" authorId="0" shapeId="0">
      <text>
        <r>
          <rPr>
            <b/>
            <sz val="9"/>
            <color indexed="81"/>
            <rFont val="Tahoma"/>
            <family val="2"/>
          </rPr>
          <t>Marco Davalos:</t>
        </r>
        <r>
          <rPr>
            <sz val="9"/>
            <color indexed="81"/>
            <rFont val="Tahoma"/>
            <family val="2"/>
          </rPr>
          <t xml:space="preserve">
se cambia de karen a uso de oficina
</t>
        </r>
      </text>
    </comment>
    <comment ref="G1433" authorId="0" shapeId="0">
      <text>
        <r>
          <rPr>
            <b/>
            <sz val="9"/>
            <color indexed="81"/>
            <rFont val="Tahoma"/>
            <family val="2"/>
          </rPr>
          <t>Marco Davalos:</t>
        </r>
        <r>
          <rPr>
            <sz val="9"/>
            <color indexed="81"/>
            <rFont val="Tahoma"/>
            <family val="2"/>
          </rPr>
          <t xml:space="preserve">
se cambia de karen a uso de oficina</t>
        </r>
      </text>
    </comment>
    <comment ref="G1434" authorId="0" shapeId="0">
      <text>
        <r>
          <rPr>
            <b/>
            <sz val="9"/>
            <color indexed="81"/>
            <rFont val="Tahoma"/>
            <family val="2"/>
          </rPr>
          <t>Marco Davalos:</t>
        </r>
        <r>
          <rPr>
            <sz val="9"/>
            <color indexed="81"/>
            <rFont val="Tahoma"/>
            <family val="2"/>
          </rPr>
          <t xml:space="preserve">
se cambia de bodega a marco</t>
        </r>
      </text>
    </comment>
    <comment ref="G1436" authorId="0" shapeId="0">
      <text>
        <r>
          <rPr>
            <b/>
            <sz val="9"/>
            <color indexed="81"/>
            <rFont val="Tahoma"/>
            <family val="2"/>
          </rPr>
          <t>Marco Davalos:</t>
        </r>
        <r>
          <rPr>
            <sz val="9"/>
            <color indexed="81"/>
            <rFont val="Tahoma"/>
            <family val="2"/>
          </rPr>
          <t xml:space="preserve">
se cambia de bodega a marco</t>
        </r>
      </text>
    </comment>
    <comment ref="G1438" authorId="0" shapeId="0">
      <text>
        <r>
          <rPr>
            <b/>
            <sz val="9"/>
            <color indexed="81"/>
            <rFont val="Tahoma"/>
            <family val="2"/>
          </rPr>
          <t>Marco Davalos:</t>
        </r>
        <r>
          <rPr>
            <sz val="9"/>
            <color indexed="81"/>
            <rFont val="Tahoma"/>
            <family val="2"/>
          </rPr>
          <t xml:space="preserve">
se cambia de bodega a marco
</t>
        </r>
      </text>
    </comment>
    <comment ref="G1439" authorId="0" shapeId="0">
      <text>
        <r>
          <rPr>
            <b/>
            <sz val="9"/>
            <color indexed="81"/>
            <rFont val="Tahoma"/>
            <family val="2"/>
          </rPr>
          <t>Marco Davalos:</t>
        </r>
        <r>
          <rPr>
            <sz val="9"/>
            <color indexed="81"/>
            <rFont val="Tahoma"/>
            <family val="2"/>
          </rPr>
          <t xml:space="preserve">
SE CAMBIA DE BODEGA A USO DE OFICINA</t>
        </r>
      </text>
    </comment>
    <comment ref="G1444" authorId="0" shapeId="0">
      <text>
        <r>
          <rPr>
            <b/>
            <sz val="9"/>
            <color indexed="81"/>
            <rFont val="Tahoma"/>
            <family val="2"/>
          </rPr>
          <t>Marco Davalos:se cambia de bodega a marco</t>
        </r>
      </text>
    </comment>
    <comment ref="G1445" authorId="0" shapeId="0">
      <text>
        <r>
          <rPr>
            <b/>
            <sz val="9"/>
            <color indexed="81"/>
            <rFont val="Tahoma"/>
            <family val="2"/>
          </rPr>
          <t>Marco Davalos:</t>
        </r>
        <r>
          <rPr>
            <sz val="9"/>
            <color indexed="81"/>
            <rFont val="Tahoma"/>
            <family val="2"/>
          </rPr>
          <t xml:space="preserve">
SE CAMBIA DE BODEGA A USO DE OFICINA</t>
        </r>
      </text>
    </comment>
    <comment ref="G1450" authorId="0" shapeId="0">
      <text>
        <r>
          <rPr>
            <b/>
            <sz val="9"/>
            <color indexed="81"/>
            <rFont val="Tahoma"/>
            <family val="2"/>
          </rPr>
          <t>Marco Davalos:</t>
        </r>
        <r>
          <rPr>
            <sz val="9"/>
            <color indexed="81"/>
            <rFont val="Tahoma"/>
            <family val="2"/>
          </rPr>
          <t xml:space="preserve">
SE CAMBIO DE BODEGA A ZAHER
</t>
        </r>
      </text>
    </comment>
    <comment ref="G1451" authorId="0" shapeId="0">
      <text>
        <r>
          <rPr>
            <b/>
            <sz val="9"/>
            <color indexed="81"/>
            <rFont val="Tahoma"/>
            <family val="2"/>
          </rPr>
          <t>Marco Davalos:</t>
        </r>
        <r>
          <rPr>
            <sz val="9"/>
            <color indexed="81"/>
            <rFont val="Tahoma"/>
            <family val="2"/>
          </rPr>
          <t xml:space="preserve">
SE CAMBIO DE BODEGA A ZAHER</t>
        </r>
      </text>
    </comment>
    <comment ref="G1452" authorId="0" shapeId="0">
      <text>
        <r>
          <rPr>
            <b/>
            <sz val="9"/>
            <color indexed="81"/>
            <rFont val="Tahoma"/>
            <family val="2"/>
          </rPr>
          <t>Marco Davalos:</t>
        </r>
        <r>
          <rPr>
            <sz val="9"/>
            <color indexed="81"/>
            <rFont val="Tahoma"/>
            <family val="2"/>
          </rPr>
          <t xml:space="preserve">
SE CAMBIO DE BODEGA A ELIN </t>
        </r>
      </text>
    </comment>
    <comment ref="G1453" authorId="0" shapeId="0">
      <text>
        <r>
          <rPr>
            <b/>
            <sz val="9"/>
            <color indexed="81"/>
            <rFont val="Tahoma"/>
            <family val="2"/>
          </rPr>
          <t>Marco Davalos:</t>
        </r>
        <r>
          <rPr>
            <sz val="9"/>
            <color indexed="81"/>
            <rFont val="Tahoma"/>
            <family val="2"/>
          </rPr>
          <t xml:space="preserve">
SE CAMBIO DE BODEGA A ELIN</t>
        </r>
      </text>
    </comment>
    <comment ref="G1454" authorId="0" shapeId="0">
      <text>
        <r>
          <rPr>
            <b/>
            <sz val="9"/>
            <color indexed="81"/>
            <rFont val="Tahoma"/>
            <family val="2"/>
          </rPr>
          <t>Marco Davalos:</t>
        </r>
        <r>
          <rPr>
            <sz val="9"/>
            <color indexed="81"/>
            <rFont val="Tahoma"/>
            <family val="2"/>
          </rPr>
          <t xml:space="preserve">
SE CAMBIO DE BODEGA A ELIN</t>
        </r>
      </text>
    </comment>
    <comment ref="G1459" authorId="0" shapeId="0">
      <text>
        <r>
          <rPr>
            <b/>
            <sz val="9"/>
            <color indexed="81"/>
            <rFont val="Tahoma"/>
            <family val="2"/>
          </rPr>
          <t>Marco Davalos:</t>
        </r>
        <r>
          <rPr>
            <sz val="9"/>
            <color indexed="81"/>
            <rFont val="Tahoma"/>
            <family val="2"/>
          </rPr>
          <t xml:space="preserve">
SE CAMBIO DE BODEGA A USO DE OFICINA</t>
        </r>
      </text>
    </comment>
    <comment ref="G1467" authorId="0" shapeId="0">
      <text>
        <r>
          <rPr>
            <b/>
            <sz val="9"/>
            <color indexed="81"/>
            <rFont val="Tahoma"/>
            <family val="2"/>
          </rPr>
          <t>Marco Davalos:</t>
        </r>
        <r>
          <rPr>
            <sz val="9"/>
            <color indexed="81"/>
            <rFont val="Tahoma"/>
            <family val="2"/>
          </rPr>
          <t xml:space="preserve">
SE CAMBIO DE BODEGA A ZAHER
</t>
        </r>
      </text>
    </comment>
    <comment ref="G1481" authorId="0" shapeId="0">
      <text>
        <r>
          <rPr>
            <b/>
            <sz val="9"/>
            <color indexed="81"/>
            <rFont val="Tahoma"/>
            <family val="2"/>
          </rPr>
          <t>Marco Davalos:</t>
        </r>
        <r>
          <rPr>
            <sz val="9"/>
            <color indexed="81"/>
            <rFont val="Tahoma"/>
            <family val="2"/>
          </rPr>
          <t xml:space="preserve">
se cambia de bodega a marco</t>
        </r>
      </text>
    </comment>
    <comment ref="G1493" authorId="0" shapeId="0">
      <text>
        <r>
          <rPr>
            <b/>
            <sz val="9"/>
            <color indexed="81"/>
            <rFont val="Tahoma"/>
            <family val="2"/>
          </rPr>
          <t>Marco Davalos:</t>
        </r>
        <r>
          <rPr>
            <sz val="9"/>
            <color indexed="81"/>
            <rFont val="Tahoma"/>
            <family val="2"/>
          </rPr>
          <t xml:space="preserve">
SE CAMBIO DE BODEGA JHONNY</t>
        </r>
      </text>
    </comment>
  </commentList>
</comments>
</file>

<file path=xl/comments2.xml><?xml version="1.0" encoding="utf-8"?>
<comments xmlns="http://schemas.openxmlformats.org/spreadsheetml/2006/main">
  <authors>
    <author>Marco Davalos</author>
    <author>leonardo linares</author>
    <author>BIEN0507</author>
  </authors>
  <commentList>
    <comment ref="G11" authorId="0" shapeId="0">
      <text>
        <r>
          <rPr>
            <b/>
            <sz val="9"/>
            <color indexed="81"/>
            <rFont val="Tahoma"/>
            <family val="2"/>
          </rPr>
          <t xml:space="preserve">Marco Davalos:RODRIGA A USO DE OFICINA
</t>
        </r>
      </text>
    </comment>
    <comment ref="G13" authorId="0" shapeId="0">
      <text>
        <r>
          <rPr>
            <b/>
            <sz val="9"/>
            <color indexed="81"/>
            <rFont val="Tahoma"/>
            <family val="2"/>
          </rPr>
          <t xml:space="preserve">Marco Davalos:RODRIGA A USO DE OFICINA
</t>
        </r>
      </text>
    </comment>
    <comment ref="G14" authorId="0" shapeId="0">
      <text>
        <r>
          <rPr>
            <b/>
            <sz val="9"/>
            <color indexed="81"/>
            <rFont val="Tahoma"/>
            <family val="2"/>
          </rPr>
          <t xml:space="preserve">Marco Davalos:RODRIGA A USO DE OFICINA
</t>
        </r>
      </text>
    </comment>
    <comment ref="G15" authorId="0" shapeId="0">
      <text>
        <r>
          <rPr>
            <b/>
            <sz val="9"/>
            <color indexed="81"/>
            <rFont val="Tahoma"/>
            <family val="2"/>
          </rPr>
          <t xml:space="preserve">Marco Davalos:RODRIGA A USO DE OFICINA
</t>
        </r>
      </text>
    </comment>
    <comment ref="G16" authorId="0" shapeId="0">
      <text>
        <r>
          <rPr>
            <b/>
            <sz val="9"/>
            <color indexed="81"/>
            <rFont val="Tahoma"/>
            <family val="2"/>
          </rPr>
          <t>Marco Davalos:</t>
        </r>
        <r>
          <rPr>
            <sz val="9"/>
            <color indexed="81"/>
            <rFont val="Tahoma"/>
            <family val="2"/>
          </rPr>
          <t xml:space="preserve">
SE CAMBIA DE JAVIER A BODEGA</t>
        </r>
      </text>
    </comment>
    <comment ref="G17" authorId="0" shapeId="0">
      <text>
        <r>
          <rPr>
            <b/>
            <sz val="9"/>
            <color indexed="81"/>
            <rFont val="Tahoma"/>
            <family val="2"/>
          </rPr>
          <t xml:space="preserve">Marco Davalos:RODRIGA A USO DE OFICINA
</t>
        </r>
      </text>
    </comment>
    <comment ref="G27" authorId="0" shapeId="0">
      <text>
        <r>
          <rPr>
            <b/>
            <sz val="9"/>
            <color indexed="81"/>
            <rFont val="Tahoma"/>
            <family val="2"/>
          </rPr>
          <t>Marco Davalos:</t>
        </r>
        <r>
          <rPr>
            <sz val="9"/>
            <color indexed="81"/>
            <rFont val="Tahoma"/>
            <family val="2"/>
          </rPr>
          <t xml:space="preserve">
SE CAMBIA DE XAVIER A USO
</t>
        </r>
      </text>
    </comment>
    <comment ref="G29" authorId="0" shapeId="0">
      <text>
        <r>
          <rPr>
            <b/>
            <sz val="9"/>
            <color indexed="81"/>
            <rFont val="Tahoma"/>
            <family val="2"/>
          </rPr>
          <t>Marco Davalos:</t>
        </r>
        <r>
          <rPr>
            <sz val="9"/>
            <color indexed="81"/>
            <rFont val="Tahoma"/>
            <family val="2"/>
          </rPr>
          <t xml:space="preserve">
SE CAMBIA DE NELSON A USO DE OFICINA</t>
        </r>
      </text>
    </comment>
    <comment ref="G40" authorId="0" shapeId="0">
      <text>
        <r>
          <rPr>
            <b/>
            <sz val="9"/>
            <color indexed="81"/>
            <rFont val="Tahoma"/>
            <family val="2"/>
          </rPr>
          <t xml:space="preserve">Marco Davalos:RODRIGA A USO DE OFICINA
</t>
        </r>
      </text>
    </comment>
    <comment ref="G41" authorId="0" shapeId="0">
      <text>
        <r>
          <rPr>
            <b/>
            <sz val="9"/>
            <color indexed="81"/>
            <rFont val="Tahoma"/>
            <family val="2"/>
          </rPr>
          <t xml:space="preserve">Marco Davalos:RODRIGA A USO DE OFICINA
</t>
        </r>
      </text>
    </comment>
    <comment ref="G53" authorId="0" shapeId="0">
      <text>
        <r>
          <rPr>
            <b/>
            <sz val="9"/>
            <color indexed="81"/>
            <rFont val="Tahoma"/>
            <family val="2"/>
          </rPr>
          <t xml:space="preserve">Marco Davalos:RODRIGA A USO DE OFICINA
</t>
        </r>
      </text>
    </comment>
    <comment ref="G55" authorId="0" shapeId="0">
      <text>
        <r>
          <rPr>
            <b/>
            <sz val="9"/>
            <color indexed="81"/>
            <rFont val="Tahoma"/>
            <family val="2"/>
          </rPr>
          <t xml:space="preserve">Marco Davalos:RODRIGA A USO DE OFICINA
</t>
        </r>
      </text>
    </comment>
    <comment ref="G64" authorId="0" shapeId="0">
      <text>
        <r>
          <rPr>
            <b/>
            <sz val="9"/>
            <color indexed="81"/>
            <rFont val="Tahoma"/>
            <family val="2"/>
          </rPr>
          <t>Marco Davalos:</t>
        </r>
        <r>
          <rPr>
            <sz val="9"/>
            <color indexed="81"/>
            <rFont val="Tahoma"/>
            <family val="2"/>
          </rPr>
          <t xml:space="preserve">
se cambia de bodega a rodrigo Y USO</t>
        </r>
      </text>
    </comment>
    <comment ref="G68" authorId="0" shapeId="0">
      <text>
        <r>
          <rPr>
            <b/>
            <sz val="9"/>
            <color indexed="81"/>
            <rFont val="Tahoma"/>
            <family val="2"/>
          </rPr>
          <t xml:space="preserve">Marco Davalos:RODRIGA A USO DE OFICINA
</t>
        </r>
      </text>
    </comment>
    <comment ref="G70" authorId="0" shapeId="0">
      <text>
        <r>
          <rPr>
            <b/>
            <sz val="9"/>
            <color indexed="81"/>
            <rFont val="Tahoma"/>
            <family val="2"/>
          </rPr>
          <t>Marco Davalos:</t>
        </r>
        <r>
          <rPr>
            <sz val="9"/>
            <color indexed="81"/>
            <rFont val="Tahoma"/>
            <family val="2"/>
          </rPr>
          <t xml:space="preserve">
XAVIER A BODEGA</t>
        </r>
      </text>
    </comment>
    <comment ref="AT70" authorId="0" shapeId="0">
      <text>
        <r>
          <rPr>
            <b/>
            <sz val="9"/>
            <color indexed="81"/>
            <rFont val="Tahoma"/>
            <family val="2"/>
          </rPr>
          <t>Marco Davalos:</t>
        </r>
        <r>
          <rPr>
            <sz val="9"/>
            <color indexed="81"/>
            <rFont val="Tahoma"/>
            <family val="2"/>
          </rPr>
          <t xml:space="preserve">
ESTA EN USO</t>
        </r>
      </text>
    </comment>
    <comment ref="G76" authorId="0" shapeId="0">
      <text>
        <r>
          <rPr>
            <b/>
            <sz val="9"/>
            <color indexed="81"/>
            <rFont val="Tahoma"/>
            <family val="2"/>
          </rPr>
          <t>Marco Davalos:</t>
        </r>
        <r>
          <rPr>
            <sz val="9"/>
            <color indexed="81"/>
            <rFont val="Tahoma"/>
            <family val="2"/>
          </rPr>
          <t xml:space="preserve">
ROBALINO</t>
        </r>
      </text>
    </comment>
    <comment ref="G85" authorId="0" shapeId="0">
      <text>
        <r>
          <rPr>
            <b/>
            <sz val="9"/>
            <color indexed="81"/>
            <rFont val="Tahoma"/>
            <family val="2"/>
          </rPr>
          <t>Marco Davalos:</t>
        </r>
        <r>
          <rPr>
            <sz val="9"/>
            <color indexed="81"/>
            <rFont val="Tahoma"/>
            <family val="2"/>
          </rPr>
          <t xml:space="preserve">
SE CAMBIA DE BODEGA A USO</t>
        </r>
      </text>
    </comment>
    <comment ref="G88" authorId="0" shapeId="0">
      <text>
        <r>
          <rPr>
            <b/>
            <sz val="9"/>
            <color indexed="81"/>
            <rFont val="Tahoma"/>
            <family val="2"/>
          </rPr>
          <t xml:space="preserve">Marco Davalos:RODRIGA A USO DE OFICINA
</t>
        </r>
      </text>
    </comment>
    <comment ref="G94" authorId="0" shapeId="0">
      <text>
        <r>
          <rPr>
            <b/>
            <sz val="9"/>
            <color indexed="81"/>
            <rFont val="Tahoma"/>
            <family val="2"/>
          </rPr>
          <t>Marco Davalos:</t>
        </r>
        <r>
          <rPr>
            <sz val="9"/>
            <color indexed="81"/>
            <rFont val="Tahoma"/>
            <family val="2"/>
          </rPr>
          <t xml:space="preserve">
SE CAMBIA DE MARCO A BODEGA
</t>
        </r>
      </text>
    </comment>
    <comment ref="G96" authorId="0" shapeId="0">
      <text>
        <r>
          <rPr>
            <b/>
            <sz val="9"/>
            <color indexed="81"/>
            <rFont val="Tahoma"/>
            <family val="2"/>
          </rPr>
          <t xml:space="preserve">Marco Davalos:RODRIGA A USO DE OFICINA
</t>
        </r>
      </text>
    </comment>
    <comment ref="G100" authorId="0" shapeId="0">
      <text>
        <r>
          <rPr>
            <b/>
            <sz val="9"/>
            <color indexed="81"/>
            <rFont val="Tahoma"/>
            <family val="2"/>
          </rPr>
          <t xml:space="preserve">Marco Davalos:RODRIGA A USO DE OFICINA
</t>
        </r>
      </text>
    </comment>
    <comment ref="G101" authorId="0" shapeId="0">
      <text>
        <r>
          <rPr>
            <b/>
            <sz val="9"/>
            <color indexed="81"/>
            <rFont val="Tahoma"/>
            <family val="2"/>
          </rPr>
          <t xml:space="preserve">Marco Davalos:RODRIGA A USO DE OFICINA
</t>
        </r>
      </text>
    </comment>
    <comment ref="G103" authorId="0" shapeId="0">
      <text>
        <r>
          <rPr>
            <b/>
            <sz val="9"/>
            <color indexed="81"/>
            <rFont val="Tahoma"/>
            <family val="2"/>
          </rPr>
          <t xml:space="preserve">Marco Davalos:RODRIGA A USO DE OFICINA
</t>
        </r>
      </text>
    </comment>
    <comment ref="G111" authorId="0" shapeId="0">
      <text>
        <r>
          <rPr>
            <b/>
            <sz val="9"/>
            <color indexed="81"/>
            <rFont val="Tahoma"/>
            <family val="2"/>
          </rPr>
          <t>Marco Davalos:</t>
        </r>
        <r>
          <rPr>
            <sz val="9"/>
            <color indexed="81"/>
            <rFont val="Tahoma"/>
            <family val="2"/>
          </rPr>
          <t xml:space="preserve">
SE CAMBIA DE BODEGA A MARCO</t>
        </r>
      </text>
    </comment>
    <comment ref="G114" authorId="0" shapeId="0">
      <text>
        <r>
          <rPr>
            <b/>
            <sz val="9"/>
            <color indexed="81"/>
            <rFont val="Tahoma"/>
            <family val="2"/>
          </rPr>
          <t>Marco Davalos:</t>
        </r>
        <r>
          <rPr>
            <sz val="9"/>
            <color indexed="81"/>
            <rFont val="Tahoma"/>
            <family val="2"/>
          </rPr>
          <t xml:space="preserve">
SE CAMBIA DE RODRIGO A BODEGA</t>
        </r>
      </text>
    </comment>
    <comment ref="G117" authorId="0" shapeId="0">
      <text>
        <r>
          <rPr>
            <b/>
            <sz val="9"/>
            <color indexed="81"/>
            <rFont val="Tahoma"/>
            <family val="2"/>
          </rPr>
          <t>Marco Davalos:</t>
        </r>
        <r>
          <rPr>
            <sz val="9"/>
            <color indexed="81"/>
            <rFont val="Tahoma"/>
            <family val="2"/>
          </rPr>
          <t xml:space="preserve">
SE CAMBIA DE EDISON A OFICINA</t>
        </r>
      </text>
    </comment>
    <comment ref="G120" authorId="0" shapeId="0">
      <text>
        <r>
          <rPr>
            <b/>
            <sz val="9"/>
            <color indexed="81"/>
            <rFont val="Tahoma"/>
            <family val="2"/>
          </rPr>
          <t>Marco Davalos:</t>
        </r>
        <r>
          <rPr>
            <sz val="9"/>
            <color indexed="81"/>
            <rFont val="Tahoma"/>
            <family val="2"/>
          </rPr>
          <t xml:space="preserve">
SE CAMBIA DE JHONNY A USO OFICINA</t>
        </r>
      </text>
    </comment>
    <comment ref="G126" authorId="0" shapeId="0">
      <text>
        <r>
          <rPr>
            <b/>
            <sz val="9"/>
            <color indexed="81"/>
            <rFont val="Tahoma"/>
            <family val="2"/>
          </rPr>
          <t xml:space="preserve">Marco Davalos:RODRIGA A USO DE OFICINA
</t>
        </r>
      </text>
    </comment>
    <comment ref="AT132" authorId="0" shapeId="0">
      <text>
        <r>
          <rPr>
            <b/>
            <sz val="9"/>
            <color indexed="81"/>
            <rFont val="Tahoma"/>
            <family val="2"/>
          </rPr>
          <t>Marco Davalos:</t>
        </r>
        <r>
          <rPr>
            <sz val="9"/>
            <color indexed="81"/>
            <rFont val="Tahoma"/>
            <family val="2"/>
          </rPr>
          <t xml:space="preserve">
SE CAMBIA DE EN USO A SIN USO</t>
        </r>
      </text>
    </comment>
    <comment ref="G134" authorId="0" shapeId="0">
      <text>
        <r>
          <rPr>
            <b/>
            <sz val="9"/>
            <color indexed="81"/>
            <rFont val="Tahoma"/>
            <family val="2"/>
          </rPr>
          <t xml:space="preserve">Marco Davalos:RODRIGA A USO DE OFICINA
</t>
        </r>
      </text>
    </comment>
    <comment ref="G148" authorId="0" shapeId="0">
      <text>
        <r>
          <rPr>
            <b/>
            <sz val="9"/>
            <color indexed="81"/>
            <rFont val="Tahoma"/>
            <family val="2"/>
          </rPr>
          <t>Marco Davalos:</t>
        </r>
        <r>
          <rPr>
            <sz val="9"/>
            <color indexed="81"/>
            <rFont val="Tahoma"/>
            <family val="2"/>
          </rPr>
          <t xml:space="preserve">
se cambia de mayra a uso de oficina</t>
        </r>
      </text>
    </comment>
    <comment ref="G154" authorId="0" shapeId="0">
      <text>
        <r>
          <rPr>
            <b/>
            <sz val="9"/>
            <color indexed="81"/>
            <rFont val="Tahoma"/>
            <family val="2"/>
          </rPr>
          <t>Marco Davalos:</t>
        </r>
        <r>
          <rPr>
            <sz val="9"/>
            <color indexed="81"/>
            <rFont val="Tahoma"/>
            <family val="2"/>
          </rPr>
          <t xml:space="preserve">
SE CAMBIA DE XAVIER A USO OFICINA</t>
        </r>
      </text>
    </comment>
    <comment ref="G157" authorId="0" shapeId="0">
      <text>
        <r>
          <rPr>
            <b/>
            <sz val="9"/>
            <color indexed="81"/>
            <rFont val="Tahoma"/>
            <family val="2"/>
          </rPr>
          <t xml:space="preserve">Marco Davalos:RODRIGA A USO DE OFICINA
</t>
        </r>
      </text>
    </comment>
    <comment ref="C168" authorId="1" shapeId="0">
      <text>
        <r>
          <rPr>
            <b/>
            <sz val="9"/>
            <color indexed="81"/>
            <rFont val="Tahoma"/>
            <family val="2"/>
          </rPr>
          <t>CONCILIADO CON 80042000008246</t>
        </r>
      </text>
    </comment>
    <comment ref="C169" authorId="1" shapeId="0">
      <text>
        <r>
          <rPr>
            <b/>
            <sz val="9"/>
            <color indexed="81"/>
            <rFont val="Tahoma"/>
            <family val="2"/>
          </rPr>
          <t>CONCILIADO CON 80042000008222</t>
        </r>
      </text>
    </comment>
    <comment ref="C170" authorId="1" shapeId="0">
      <text>
        <r>
          <rPr>
            <b/>
            <sz val="9"/>
            <color indexed="81"/>
            <rFont val="Tahoma"/>
            <family val="2"/>
          </rPr>
          <t>CONCILIADO CON 80042000008208</t>
        </r>
      </text>
    </comment>
    <comment ref="C171" authorId="1" shapeId="0">
      <text>
        <r>
          <rPr>
            <b/>
            <sz val="9"/>
            <color indexed="81"/>
            <rFont val="Tahoma"/>
            <family val="2"/>
          </rPr>
          <t>CONCILIADO CON 80042000008215</t>
        </r>
      </text>
    </comment>
    <comment ref="C172" authorId="1" shapeId="0">
      <text>
        <r>
          <rPr>
            <sz val="9"/>
            <color indexed="81"/>
            <rFont val="Tahoma"/>
            <family val="2"/>
          </rPr>
          <t xml:space="preserve">CONCILIADO CON 80042000008239
</t>
        </r>
      </text>
    </comment>
    <comment ref="G179" authorId="0" shapeId="0">
      <text>
        <r>
          <rPr>
            <b/>
            <sz val="9"/>
            <color indexed="81"/>
            <rFont val="Tahoma"/>
            <family val="2"/>
          </rPr>
          <t>Marco Davalos:</t>
        </r>
        <r>
          <rPr>
            <sz val="9"/>
            <color indexed="81"/>
            <rFont val="Tahoma"/>
            <family val="2"/>
          </rPr>
          <t xml:space="preserve">
SE CAMBIA DE ELIN A BODEGA</t>
        </r>
      </text>
    </comment>
    <comment ref="G183" authorId="0" shapeId="0">
      <text>
        <r>
          <rPr>
            <b/>
            <sz val="9"/>
            <color indexed="81"/>
            <rFont val="Tahoma"/>
            <family val="2"/>
          </rPr>
          <t>Marco Davalos:</t>
        </r>
        <r>
          <rPr>
            <sz val="9"/>
            <color indexed="81"/>
            <rFont val="Tahoma"/>
            <family val="2"/>
          </rPr>
          <t xml:space="preserve">
ROBALINO</t>
        </r>
      </text>
    </comment>
    <comment ref="G187" authorId="0" shapeId="0">
      <text>
        <r>
          <rPr>
            <b/>
            <sz val="9"/>
            <color indexed="81"/>
            <rFont val="Tahoma"/>
            <family val="2"/>
          </rPr>
          <t>Marco Davalos:</t>
        </r>
        <r>
          <rPr>
            <sz val="9"/>
            <color indexed="81"/>
            <rFont val="Tahoma"/>
            <family val="2"/>
          </rPr>
          <t xml:space="preserve">
SE CAMBIA DE JAVIER A ELIN</t>
        </r>
      </text>
    </comment>
    <comment ref="G190" authorId="0" shapeId="0">
      <text>
        <r>
          <rPr>
            <b/>
            <sz val="9"/>
            <color indexed="81"/>
            <rFont val="Tahoma"/>
            <family val="2"/>
          </rPr>
          <t>Marco Davalos:</t>
        </r>
        <r>
          <rPr>
            <sz val="9"/>
            <color indexed="81"/>
            <rFont val="Tahoma"/>
            <family val="2"/>
          </rPr>
          <t xml:space="preserve">
RODRIGO A BODEGA</t>
        </r>
      </text>
    </comment>
    <comment ref="G191" authorId="0" shapeId="0">
      <text>
        <r>
          <rPr>
            <b/>
            <sz val="9"/>
            <color indexed="81"/>
            <rFont val="Tahoma"/>
            <family val="2"/>
          </rPr>
          <t xml:space="preserve">Marco Davalos:RODRIGA A USO DE OFICINA
</t>
        </r>
      </text>
    </comment>
    <comment ref="G192" authorId="0" shapeId="0">
      <text>
        <r>
          <rPr>
            <b/>
            <sz val="9"/>
            <color indexed="81"/>
            <rFont val="Tahoma"/>
            <family val="2"/>
          </rPr>
          <t xml:space="preserve">Marco Davalos:RODRIGA A USO DE OFICINA
</t>
        </r>
      </text>
    </comment>
    <comment ref="G193" authorId="0" shapeId="0">
      <text>
        <r>
          <rPr>
            <b/>
            <sz val="9"/>
            <color indexed="81"/>
            <rFont val="Tahoma"/>
            <family val="2"/>
          </rPr>
          <t xml:space="preserve">Marco Davalos:RODRIGA A USO DE OFICINA
</t>
        </r>
      </text>
    </comment>
    <comment ref="G195" authorId="0" shapeId="0">
      <text>
        <r>
          <rPr>
            <b/>
            <sz val="9"/>
            <color indexed="81"/>
            <rFont val="Tahoma"/>
            <family val="2"/>
          </rPr>
          <t>Marco Davalos:</t>
        </r>
        <r>
          <rPr>
            <sz val="9"/>
            <color indexed="81"/>
            <rFont val="Tahoma"/>
            <family val="2"/>
          </rPr>
          <t xml:space="preserve">
SE CAMBIA DE XAVIER A USO OFICINA</t>
        </r>
      </text>
    </comment>
    <comment ref="G201" authorId="0" shapeId="0">
      <text>
        <r>
          <rPr>
            <b/>
            <sz val="9"/>
            <color indexed="81"/>
            <rFont val="Tahoma"/>
            <family val="2"/>
          </rPr>
          <t>Marco Davalos:</t>
        </r>
        <r>
          <rPr>
            <sz val="9"/>
            <color indexed="81"/>
            <rFont val="Tahoma"/>
            <family val="2"/>
          </rPr>
          <t xml:space="preserve">
SE CAMBIA DE BODEGA A USO</t>
        </r>
      </text>
    </comment>
    <comment ref="G202" authorId="0" shapeId="0">
      <text>
        <r>
          <rPr>
            <b/>
            <sz val="9"/>
            <color indexed="81"/>
            <rFont val="Tahoma"/>
            <family val="2"/>
          </rPr>
          <t>Marco Davalos:</t>
        </r>
        <r>
          <rPr>
            <sz val="9"/>
            <color indexed="81"/>
            <rFont val="Tahoma"/>
            <family val="2"/>
          </rPr>
          <t xml:space="preserve">
SE CAMBIA DE BODEGA A ELIN</t>
        </r>
      </text>
    </comment>
    <comment ref="G203" authorId="0" shapeId="0">
      <text>
        <r>
          <rPr>
            <b/>
            <sz val="9"/>
            <color indexed="81"/>
            <rFont val="Tahoma"/>
            <family val="2"/>
          </rPr>
          <t>Marco Davalos:</t>
        </r>
        <r>
          <rPr>
            <sz val="9"/>
            <color indexed="81"/>
            <rFont val="Tahoma"/>
            <family val="2"/>
          </rPr>
          <t xml:space="preserve">
WILLIAM SE CAMBIA BODEGA</t>
        </r>
      </text>
    </comment>
    <comment ref="AT203" authorId="0" shapeId="0">
      <text>
        <r>
          <rPr>
            <b/>
            <sz val="9"/>
            <color indexed="81"/>
            <rFont val="Tahoma"/>
            <family val="2"/>
          </rPr>
          <t>Marco Davalos:</t>
        </r>
        <r>
          <rPr>
            <sz val="9"/>
            <color indexed="81"/>
            <rFont val="Tahoma"/>
            <family val="2"/>
          </rPr>
          <t xml:space="preserve">
SE CAMBIA DE USO A VENTA
</t>
        </r>
      </text>
    </comment>
    <comment ref="G208" authorId="0" shapeId="0">
      <text>
        <r>
          <rPr>
            <b/>
            <sz val="9"/>
            <color indexed="81"/>
            <rFont val="Tahoma"/>
            <family val="2"/>
          </rPr>
          <t>Marco Davalos:</t>
        </r>
        <r>
          <rPr>
            <sz val="9"/>
            <color indexed="81"/>
            <rFont val="Tahoma"/>
            <family val="2"/>
          </rPr>
          <t xml:space="preserve">
SE CAM,BIA DE MARCO A BODEGA
</t>
        </r>
      </text>
    </comment>
    <comment ref="G214" authorId="0" shapeId="0">
      <text>
        <r>
          <rPr>
            <b/>
            <sz val="9"/>
            <color indexed="81"/>
            <rFont val="Tahoma"/>
            <family val="2"/>
          </rPr>
          <t>Marco Davalos:</t>
        </r>
        <r>
          <rPr>
            <sz val="9"/>
            <color indexed="81"/>
            <rFont val="Tahoma"/>
            <family val="2"/>
          </rPr>
          <t xml:space="preserve">
SE CAMBIA DE ZAHER A BODEGA</t>
        </r>
      </text>
    </comment>
    <comment ref="AT214" authorId="0" shapeId="0">
      <text>
        <r>
          <rPr>
            <b/>
            <sz val="9"/>
            <color indexed="81"/>
            <rFont val="Tahoma"/>
            <family val="2"/>
          </rPr>
          <t>Marco Davalos:</t>
        </r>
        <r>
          <rPr>
            <sz val="9"/>
            <color indexed="81"/>
            <rFont val="Tahoma"/>
            <family val="2"/>
          </rPr>
          <t xml:space="preserve">
TENIA EN USO</t>
        </r>
      </text>
    </comment>
    <comment ref="G223" authorId="0" shapeId="0">
      <text>
        <r>
          <rPr>
            <b/>
            <sz val="9"/>
            <color indexed="81"/>
            <rFont val="Tahoma"/>
            <family val="2"/>
          </rPr>
          <t xml:space="preserve">Marco Davalos:RODRIGA A USO DE OFICINA
</t>
        </r>
      </text>
    </comment>
    <comment ref="G224" authorId="0" shapeId="0">
      <text>
        <r>
          <rPr>
            <b/>
            <sz val="9"/>
            <color indexed="81"/>
            <rFont val="Tahoma"/>
            <family val="2"/>
          </rPr>
          <t>Marco Davalos:</t>
        </r>
        <r>
          <rPr>
            <sz val="9"/>
            <color indexed="81"/>
            <rFont val="Tahoma"/>
            <family val="2"/>
          </rPr>
          <t xml:space="preserve">
RODRIGO A BODEGA</t>
        </r>
      </text>
    </comment>
    <comment ref="G229" authorId="0" shapeId="0">
      <text>
        <r>
          <rPr>
            <b/>
            <sz val="9"/>
            <color indexed="81"/>
            <rFont val="Tahoma"/>
            <family val="2"/>
          </rPr>
          <t>Marco Davalos:</t>
        </r>
        <r>
          <rPr>
            <sz val="9"/>
            <color indexed="81"/>
            <rFont val="Tahoma"/>
            <family val="2"/>
          </rPr>
          <t xml:space="preserve">
RODRIGO A BODEGA</t>
        </r>
      </text>
    </comment>
    <comment ref="G243" authorId="0" shapeId="0">
      <text>
        <r>
          <rPr>
            <b/>
            <sz val="9"/>
            <color indexed="81"/>
            <rFont val="Tahoma"/>
            <family val="2"/>
          </rPr>
          <t>Marco Davalos:</t>
        </r>
        <r>
          <rPr>
            <sz val="9"/>
            <color indexed="81"/>
            <rFont val="Tahoma"/>
            <family val="2"/>
          </rPr>
          <t xml:space="preserve">
RODRIGO A BODEGA</t>
        </r>
      </text>
    </comment>
    <comment ref="G244" authorId="0" shapeId="0">
      <text>
        <r>
          <rPr>
            <b/>
            <sz val="9"/>
            <color indexed="81"/>
            <rFont val="Tahoma"/>
            <family val="2"/>
          </rPr>
          <t xml:space="preserve">Marco Davalos:RODRIGA A USO DE OFICINA
</t>
        </r>
      </text>
    </comment>
    <comment ref="G247" authorId="0" shapeId="0">
      <text>
        <r>
          <rPr>
            <b/>
            <sz val="9"/>
            <color indexed="81"/>
            <rFont val="Tahoma"/>
            <family val="2"/>
          </rPr>
          <t>Marco Davalos:</t>
        </r>
        <r>
          <rPr>
            <sz val="9"/>
            <color indexed="81"/>
            <rFont val="Tahoma"/>
            <family val="2"/>
          </rPr>
          <t xml:space="preserve">
SE CAMBIA RODRIGO A USO OFICINA</t>
        </r>
      </text>
    </comment>
    <comment ref="G248" authorId="0" shapeId="0">
      <text>
        <r>
          <rPr>
            <b/>
            <sz val="9"/>
            <color indexed="81"/>
            <rFont val="Tahoma"/>
            <family val="2"/>
          </rPr>
          <t xml:space="preserve">Marco Davalos:RODRIGA A USO DE OFICINA
</t>
        </r>
      </text>
    </comment>
    <comment ref="G254" authorId="0" shapeId="0">
      <text>
        <r>
          <rPr>
            <b/>
            <sz val="9"/>
            <color indexed="81"/>
            <rFont val="Tahoma"/>
            <family val="2"/>
          </rPr>
          <t>Marco Davalos:</t>
        </r>
        <r>
          <rPr>
            <sz val="9"/>
            <color indexed="81"/>
            <rFont val="Tahoma"/>
            <family val="2"/>
          </rPr>
          <t xml:space="preserve">
SE CAMBIA DE NELSON A USO DE OFICINA</t>
        </r>
      </text>
    </comment>
    <comment ref="G268" authorId="0" shapeId="0">
      <text>
        <r>
          <rPr>
            <b/>
            <sz val="9"/>
            <color indexed="81"/>
            <rFont val="Tahoma"/>
            <family val="2"/>
          </rPr>
          <t xml:space="preserve">Marco Davalos:RODRIGA A USO DE OFICINA
</t>
        </r>
      </text>
    </comment>
    <comment ref="G269" authorId="0" shapeId="0">
      <text>
        <r>
          <rPr>
            <b/>
            <sz val="9"/>
            <color indexed="81"/>
            <rFont val="Tahoma"/>
            <family val="2"/>
          </rPr>
          <t>Marco Davalos:</t>
        </r>
        <r>
          <rPr>
            <sz val="9"/>
            <color indexed="81"/>
            <rFont val="Tahoma"/>
            <family val="2"/>
          </rPr>
          <t xml:space="preserve">
RODRIGO A BODEGA</t>
        </r>
      </text>
    </comment>
    <comment ref="AT269" authorId="0" shapeId="0">
      <text>
        <r>
          <rPr>
            <b/>
            <sz val="9"/>
            <color indexed="81"/>
            <rFont val="Tahoma"/>
            <family val="2"/>
          </rPr>
          <t>Marco Davalos:</t>
        </r>
        <r>
          <rPr>
            <sz val="9"/>
            <color indexed="81"/>
            <rFont val="Tahoma"/>
            <family val="2"/>
          </rPr>
          <t xml:space="preserve">
ESTA EN USO</t>
        </r>
      </text>
    </comment>
    <comment ref="G275" authorId="0" shapeId="0">
      <text>
        <r>
          <rPr>
            <b/>
            <sz val="9"/>
            <color indexed="81"/>
            <rFont val="Tahoma"/>
            <family val="2"/>
          </rPr>
          <t>Marco Davalos:</t>
        </r>
        <r>
          <rPr>
            <sz val="9"/>
            <color indexed="81"/>
            <rFont val="Tahoma"/>
            <family val="2"/>
          </rPr>
          <t xml:space="preserve">
RODRIGO A BODEGA</t>
        </r>
      </text>
    </comment>
    <comment ref="AT275" authorId="0" shapeId="0">
      <text>
        <r>
          <rPr>
            <b/>
            <sz val="9"/>
            <color indexed="81"/>
            <rFont val="Tahoma"/>
            <family val="2"/>
          </rPr>
          <t>Marco Davalos:</t>
        </r>
        <r>
          <rPr>
            <sz val="9"/>
            <color indexed="81"/>
            <rFont val="Tahoma"/>
            <family val="2"/>
          </rPr>
          <t xml:space="preserve">
ESTA EN USO</t>
        </r>
      </text>
    </comment>
    <comment ref="G278" authorId="0" shapeId="0">
      <text>
        <r>
          <rPr>
            <b/>
            <sz val="9"/>
            <color indexed="81"/>
            <rFont val="Tahoma"/>
            <family val="2"/>
          </rPr>
          <t>Marco Davalos:</t>
        </r>
        <r>
          <rPr>
            <sz val="9"/>
            <color indexed="81"/>
            <rFont val="Tahoma"/>
            <family val="2"/>
          </rPr>
          <t xml:space="preserve">
SR ROBALINO</t>
        </r>
      </text>
    </comment>
    <comment ref="G281" authorId="0" shapeId="0">
      <text>
        <r>
          <rPr>
            <b/>
            <sz val="9"/>
            <color indexed="81"/>
            <rFont val="Tahoma"/>
            <family val="2"/>
          </rPr>
          <t>Marco Davalos:</t>
        </r>
        <r>
          <rPr>
            <sz val="9"/>
            <color indexed="81"/>
            <rFont val="Tahoma"/>
            <family val="2"/>
          </rPr>
          <t xml:space="preserve">
RODRIGO A BODEGA</t>
        </r>
      </text>
    </comment>
    <comment ref="G293" authorId="0" shapeId="0">
      <text>
        <r>
          <rPr>
            <b/>
            <sz val="9"/>
            <color indexed="81"/>
            <rFont val="Tahoma"/>
            <family val="2"/>
          </rPr>
          <t xml:space="preserve">Marco Davalos:RODRIGA A USO DE OFICINA
</t>
        </r>
      </text>
    </comment>
    <comment ref="G296" authorId="0" shapeId="0">
      <text>
        <r>
          <rPr>
            <b/>
            <sz val="9"/>
            <color indexed="81"/>
            <rFont val="Tahoma"/>
            <family val="2"/>
          </rPr>
          <t>Marco Davalos:</t>
        </r>
        <r>
          <rPr>
            <sz val="9"/>
            <color indexed="81"/>
            <rFont val="Tahoma"/>
            <family val="2"/>
          </rPr>
          <t xml:space="preserve">
ROBALINO</t>
        </r>
      </text>
    </comment>
    <comment ref="AU299" authorId="0" shapeId="0">
      <text>
        <r>
          <rPr>
            <b/>
            <sz val="9"/>
            <color indexed="81"/>
            <rFont val="Tahoma"/>
            <family val="2"/>
          </rPr>
          <t>Marco Davalos:</t>
        </r>
        <r>
          <rPr>
            <sz val="9"/>
            <color indexed="81"/>
            <rFont val="Tahoma"/>
            <family val="2"/>
          </rPr>
          <t xml:space="preserve">
Entregado con memorando N° GMS-GT-019 el 31 de agosto de 2021
</t>
        </r>
      </text>
    </comment>
    <comment ref="G304" authorId="0" shapeId="0">
      <text>
        <r>
          <rPr>
            <b/>
            <sz val="9"/>
            <color indexed="81"/>
            <rFont val="Tahoma"/>
            <family val="2"/>
          </rPr>
          <t>Marco Davalos:</t>
        </r>
        <r>
          <rPr>
            <sz val="9"/>
            <color indexed="81"/>
            <rFont val="Tahoma"/>
            <family val="2"/>
          </rPr>
          <t xml:space="preserve">
se cambio de bodega a uso de oficina</t>
        </r>
      </text>
    </comment>
    <comment ref="G321" authorId="0" shapeId="0">
      <text>
        <r>
          <rPr>
            <b/>
            <sz val="9"/>
            <color indexed="81"/>
            <rFont val="Tahoma"/>
            <family val="2"/>
          </rPr>
          <t>Marco Davalos:</t>
        </r>
        <r>
          <rPr>
            <sz val="9"/>
            <color indexed="81"/>
            <rFont val="Tahoma"/>
            <family val="2"/>
          </rPr>
          <t xml:space="preserve">
SE CAMBIA DE ELIN A BODEGA</t>
        </r>
      </text>
    </comment>
    <comment ref="G332" authorId="0" shapeId="0">
      <text>
        <r>
          <rPr>
            <b/>
            <sz val="9"/>
            <color indexed="81"/>
            <rFont val="Tahoma"/>
            <family val="2"/>
          </rPr>
          <t xml:space="preserve">Marco Davalos:RODRIGA A USO DE OFICINA
</t>
        </r>
      </text>
    </comment>
    <comment ref="G343" authorId="0" shapeId="0">
      <text>
        <r>
          <rPr>
            <b/>
            <sz val="9"/>
            <color indexed="81"/>
            <rFont val="Tahoma"/>
            <family val="2"/>
          </rPr>
          <t>Marco Davalos:</t>
        </r>
        <r>
          <rPr>
            <sz val="9"/>
            <color indexed="81"/>
            <rFont val="Tahoma"/>
            <family val="2"/>
          </rPr>
          <t xml:space="preserve">
SE CAMBIA DE NIVEL 2 A BODEGA</t>
        </r>
      </text>
    </comment>
    <comment ref="G344" authorId="0" shapeId="0">
      <text>
        <r>
          <rPr>
            <b/>
            <sz val="9"/>
            <color indexed="81"/>
            <rFont val="Tahoma"/>
            <family val="2"/>
          </rPr>
          <t>Marco Davalos:</t>
        </r>
        <r>
          <rPr>
            <sz val="9"/>
            <color indexed="81"/>
            <rFont val="Tahoma"/>
            <family val="2"/>
          </rPr>
          <t xml:space="preserve">
SE CAMBIA DE NIVEL 2 A BODEGA</t>
        </r>
      </text>
    </comment>
    <comment ref="G373" authorId="0" shapeId="0">
      <text>
        <r>
          <rPr>
            <b/>
            <sz val="9"/>
            <color indexed="81"/>
            <rFont val="Tahoma"/>
            <family val="2"/>
          </rPr>
          <t xml:space="preserve">Marco Davalos:RODRIGA A ZAHER
</t>
        </r>
      </text>
    </comment>
    <comment ref="AU376" authorId="0" shapeId="0">
      <text>
        <r>
          <rPr>
            <b/>
            <sz val="9"/>
            <color indexed="81"/>
            <rFont val="Tahoma"/>
            <family val="2"/>
          </rPr>
          <t>Marco Davalos:</t>
        </r>
        <r>
          <rPr>
            <sz val="9"/>
            <color indexed="81"/>
            <rFont val="Tahoma"/>
            <family val="2"/>
          </rPr>
          <t xml:space="preserve">
PARAVERIFICAR</t>
        </r>
      </text>
    </comment>
    <comment ref="G378" authorId="0" shapeId="0">
      <text>
        <r>
          <rPr>
            <b/>
            <sz val="9"/>
            <color indexed="81"/>
            <rFont val="Tahoma"/>
            <family val="2"/>
          </rPr>
          <t xml:space="preserve">Marco Davalos:RODRIGA A USO DE OFICINA
</t>
        </r>
      </text>
    </comment>
    <comment ref="G379" authorId="0" shapeId="0">
      <text>
        <r>
          <rPr>
            <b/>
            <sz val="9"/>
            <color indexed="81"/>
            <rFont val="Tahoma"/>
            <family val="2"/>
          </rPr>
          <t xml:space="preserve">Marco Davalos:RODRIGA A USO DE OFICINA
</t>
        </r>
      </text>
    </comment>
    <comment ref="G382" authorId="0" shapeId="0">
      <text>
        <r>
          <rPr>
            <b/>
            <sz val="9"/>
            <color indexed="81"/>
            <rFont val="Tahoma"/>
            <family val="2"/>
          </rPr>
          <t xml:space="preserve">Marco Davalos:RODRIGA A USO DE OFICINA
</t>
        </r>
      </text>
    </comment>
    <comment ref="G383" authorId="0" shapeId="0">
      <text>
        <r>
          <rPr>
            <b/>
            <sz val="9"/>
            <color indexed="81"/>
            <rFont val="Tahoma"/>
            <family val="2"/>
          </rPr>
          <t>Marco Davalos:</t>
        </r>
        <r>
          <rPr>
            <sz val="9"/>
            <color indexed="81"/>
            <rFont val="Tahoma"/>
            <family val="2"/>
          </rPr>
          <t xml:space="preserve">
SE CAMBIA DE RODRIGO A USO OFICINA</t>
        </r>
      </text>
    </comment>
    <comment ref="G386" authorId="0" shapeId="0">
      <text>
        <r>
          <rPr>
            <b/>
            <sz val="9"/>
            <color indexed="81"/>
            <rFont val="Tahoma"/>
            <family val="2"/>
          </rPr>
          <t>Marco Davalos:</t>
        </r>
        <r>
          <rPr>
            <sz val="9"/>
            <color indexed="81"/>
            <rFont val="Tahoma"/>
            <family val="2"/>
          </rPr>
          <t xml:space="preserve">
RODRIGO A BODEGA</t>
        </r>
      </text>
    </comment>
    <comment ref="AT386" authorId="0" shapeId="0">
      <text>
        <r>
          <rPr>
            <b/>
            <sz val="9"/>
            <color indexed="81"/>
            <rFont val="Tahoma"/>
            <family val="2"/>
          </rPr>
          <t>Marco Davalos:</t>
        </r>
        <r>
          <rPr>
            <sz val="9"/>
            <color indexed="81"/>
            <rFont val="Tahoma"/>
            <family val="2"/>
          </rPr>
          <t xml:space="preserve">
TENIA EN USO</t>
        </r>
      </text>
    </comment>
    <comment ref="G387" authorId="0" shapeId="0">
      <text>
        <r>
          <rPr>
            <b/>
            <sz val="9"/>
            <color indexed="81"/>
            <rFont val="Tahoma"/>
            <family val="2"/>
          </rPr>
          <t>Marco Davalos:</t>
        </r>
        <r>
          <rPr>
            <sz val="9"/>
            <color indexed="81"/>
            <rFont val="Tahoma"/>
            <family val="2"/>
          </rPr>
          <t xml:space="preserve">
RODRIGO A BODEGA</t>
        </r>
      </text>
    </comment>
    <comment ref="G388" authorId="0" shapeId="0">
      <text>
        <r>
          <rPr>
            <b/>
            <sz val="9"/>
            <color indexed="81"/>
            <rFont val="Tahoma"/>
            <family val="2"/>
          </rPr>
          <t>Marco Davalos:RODRIGA A ZAHER</t>
        </r>
      </text>
    </comment>
    <comment ref="G389" authorId="0" shapeId="0">
      <text>
        <r>
          <rPr>
            <b/>
            <sz val="9"/>
            <color indexed="81"/>
            <rFont val="Tahoma"/>
            <family val="2"/>
          </rPr>
          <t>Marco Davalos:</t>
        </r>
        <r>
          <rPr>
            <sz val="9"/>
            <color indexed="81"/>
            <rFont val="Tahoma"/>
            <family val="2"/>
          </rPr>
          <t xml:space="preserve">
RODRIGO A BODEGA</t>
        </r>
      </text>
    </comment>
    <comment ref="G390" authorId="0" shapeId="0">
      <text>
        <r>
          <rPr>
            <b/>
            <sz val="9"/>
            <color indexed="81"/>
            <rFont val="Tahoma"/>
            <family val="2"/>
          </rPr>
          <t>Marco Davalos:</t>
        </r>
        <r>
          <rPr>
            <sz val="9"/>
            <color indexed="81"/>
            <rFont val="Tahoma"/>
            <family val="2"/>
          </rPr>
          <t xml:space="preserve">
RODRIGO A BODEGA</t>
        </r>
      </text>
    </comment>
    <comment ref="G391" authorId="0" shapeId="0">
      <text>
        <r>
          <rPr>
            <b/>
            <sz val="9"/>
            <color indexed="81"/>
            <rFont val="Tahoma"/>
            <family val="2"/>
          </rPr>
          <t>Marco Davalos:</t>
        </r>
        <r>
          <rPr>
            <sz val="9"/>
            <color indexed="81"/>
            <rFont val="Tahoma"/>
            <family val="2"/>
          </rPr>
          <t xml:space="preserve">
RODRIGO A BODEGA</t>
        </r>
      </text>
    </comment>
    <comment ref="G392" authorId="0" shapeId="0">
      <text>
        <r>
          <rPr>
            <b/>
            <sz val="9"/>
            <color indexed="81"/>
            <rFont val="Tahoma"/>
            <family val="2"/>
          </rPr>
          <t>Marco Davalos:</t>
        </r>
        <r>
          <rPr>
            <sz val="9"/>
            <color indexed="81"/>
            <rFont val="Tahoma"/>
            <family val="2"/>
          </rPr>
          <t xml:space="preserve">
RODRIGO A BODEGA</t>
        </r>
      </text>
    </comment>
    <comment ref="G393" authorId="0" shapeId="0">
      <text>
        <r>
          <rPr>
            <b/>
            <sz val="9"/>
            <color indexed="81"/>
            <rFont val="Tahoma"/>
            <family val="2"/>
          </rPr>
          <t>Marco Davalos:</t>
        </r>
        <r>
          <rPr>
            <sz val="9"/>
            <color indexed="81"/>
            <rFont val="Tahoma"/>
            <family val="2"/>
          </rPr>
          <t xml:space="preserve">
RODRIGO A BODEGA</t>
        </r>
      </text>
    </comment>
    <comment ref="G394" authorId="0" shapeId="0">
      <text>
        <r>
          <rPr>
            <b/>
            <sz val="9"/>
            <color indexed="81"/>
            <rFont val="Tahoma"/>
            <family val="2"/>
          </rPr>
          <t>Marco Davalos:</t>
        </r>
        <r>
          <rPr>
            <sz val="9"/>
            <color indexed="81"/>
            <rFont val="Tahoma"/>
            <family val="2"/>
          </rPr>
          <t xml:space="preserve">
RODRIGO A BODEGA</t>
        </r>
      </text>
    </comment>
    <comment ref="G395" authorId="0" shapeId="0">
      <text>
        <r>
          <rPr>
            <b/>
            <sz val="9"/>
            <color indexed="81"/>
            <rFont val="Tahoma"/>
            <family val="2"/>
          </rPr>
          <t>Marco Davalos:</t>
        </r>
        <r>
          <rPr>
            <sz val="9"/>
            <color indexed="81"/>
            <rFont val="Tahoma"/>
            <family val="2"/>
          </rPr>
          <t xml:space="preserve">
RODRIGO A BODEGA</t>
        </r>
      </text>
    </comment>
    <comment ref="G396" authorId="0" shapeId="0">
      <text>
        <r>
          <rPr>
            <b/>
            <sz val="9"/>
            <color indexed="81"/>
            <rFont val="Tahoma"/>
            <family val="2"/>
          </rPr>
          <t>Marco Davalos:</t>
        </r>
        <r>
          <rPr>
            <sz val="9"/>
            <color indexed="81"/>
            <rFont val="Tahoma"/>
            <family val="2"/>
          </rPr>
          <t xml:space="preserve">
RODRIGO A BODEGA</t>
        </r>
      </text>
    </comment>
    <comment ref="G397" authorId="0" shapeId="0">
      <text>
        <r>
          <rPr>
            <b/>
            <sz val="9"/>
            <color indexed="81"/>
            <rFont val="Tahoma"/>
            <family val="2"/>
          </rPr>
          <t>Marco Davalos:</t>
        </r>
        <r>
          <rPr>
            <sz val="9"/>
            <color indexed="81"/>
            <rFont val="Tahoma"/>
            <family val="2"/>
          </rPr>
          <t xml:space="preserve">
RODRIGO A BODEGA</t>
        </r>
      </text>
    </comment>
    <comment ref="G398" authorId="0" shapeId="0">
      <text>
        <r>
          <rPr>
            <b/>
            <sz val="9"/>
            <color indexed="81"/>
            <rFont val="Tahoma"/>
            <family val="2"/>
          </rPr>
          <t>Marco Davalos:</t>
        </r>
        <r>
          <rPr>
            <sz val="9"/>
            <color indexed="81"/>
            <rFont val="Tahoma"/>
            <family val="2"/>
          </rPr>
          <t xml:space="preserve">
SE CAMBIA DE RODRIGO A USO DE OFICINA
</t>
        </r>
      </text>
    </comment>
    <comment ref="G399" authorId="0" shapeId="0">
      <text>
        <r>
          <rPr>
            <b/>
            <sz val="9"/>
            <color indexed="81"/>
            <rFont val="Tahoma"/>
            <family val="2"/>
          </rPr>
          <t>Marco Davalos:</t>
        </r>
        <r>
          <rPr>
            <sz val="9"/>
            <color indexed="81"/>
            <rFont val="Tahoma"/>
            <family val="2"/>
          </rPr>
          <t xml:space="preserve">
RODRIGO A BODEGA</t>
        </r>
      </text>
    </comment>
    <comment ref="AV403" authorId="0" shapeId="0">
      <text>
        <r>
          <rPr>
            <b/>
            <sz val="9"/>
            <color indexed="81"/>
            <rFont val="Tahoma"/>
            <family val="2"/>
          </rPr>
          <t>Marco Davalos:</t>
        </r>
        <r>
          <rPr>
            <sz val="9"/>
            <color indexed="81"/>
            <rFont val="Tahoma"/>
            <family val="2"/>
          </rPr>
          <t xml:space="preserve">
DAÑADO</t>
        </r>
      </text>
    </comment>
    <comment ref="G404" authorId="0" shapeId="0">
      <text>
        <r>
          <rPr>
            <b/>
            <sz val="9"/>
            <color indexed="81"/>
            <rFont val="Tahoma"/>
            <family val="2"/>
          </rPr>
          <t>Marco Davalos:</t>
        </r>
        <r>
          <rPr>
            <sz val="9"/>
            <color indexed="81"/>
            <rFont val="Tahoma"/>
            <family val="2"/>
          </rPr>
          <t xml:space="preserve">
SE CAMBIA DE MARCO A BODEGA
</t>
        </r>
      </text>
    </comment>
    <comment ref="AT404" authorId="0" shapeId="0">
      <text>
        <r>
          <rPr>
            <b/>
            <sz val="9"/>
            <color indexed="81"/>
            <rFont val="Tahoma"/>
            <family val="2"/>
          </rPr>
          <t>Marco Davalos:</t>
        </r>
        <r>
          <rPr>
            <sz val="9"/>
            <color indexed="81"/>
            <rFont val="Tahoma"/>
            <family val="2"/>
          </rPr>
          <t xml:space="preserve">
TENIA EN USO</t>
        </r>
      </text>
    </comment>
    <comment ref="G417" authorId="0" shapeId="0">
      <text>
        <r>
          <rPr>
            <b/>
            <sz val="9"/>
            <color indexed="81"/>
            <rFont val="Tahoma"/>
            <family val="2"/>
          </rPr>
          <t>Marco Davalos:</t>
        </r>
        <r>
          <rPr>
            <sz val="9"/>
            <color indexed="81"/>
            <rFont val="Tahoma"/>
            <family val="2"/>
          </rPr>
          <t xml:space="preserve">
SR. ROBALINO
</t>
        </r>
      </text>
    </comment>
    <comment ref="G421" authorId="0" shapeId="0">
      <text>
        <r>
          <rPr>
            <b/>
            <sz val="9"/>
            <color indexed="81"/>
            <rFont val="Tahoma"/>
            <family val="2"/>
          </rPr>
          <t>Marco Davalos:</t>
        </r>
        <r>
          <rPr>
            <sz val="9"/>
            <color indexed="81"/>
            <rFont val="Tahoma"/>
            <family val="2"/>
          </rPr>
          <t xml:space="preserve">
SE CAMBIA DE ZAHER A BODEGA</t>
        </r>
      </text>
    </comment>
    <comment ref="AT421" authorId="0" shapeId="0">
      <text>
        <r>
          <rPr>
            <b/>
            <sz val="9"/>
            <color indexed="81"/>
            <rFont val="Tahoma"/>
            <family val="2"/>
          </rPr>
          <t>Marco Davalos:</t>
        </r>
        <r>
          <rPr>
            <sz val="9"/>
            <color indexed="81"/>
            <rFont val="Tahoma"/>
            <family val="2"/>
          </rPr>
          <t xml:space="preserve">
TENIA EN USO</t>
        </r>
      </text>
    </comment>
    <comment ref="G422" authorId="0" shapeId="0">
      <text>
        <r>
          <rPr>
            <b/>
            <sz val="9"/>
            <color indexed="81"/>
            <rFont val="Tahoma"/>
            <family val="2"/>
          </rPr>
          <t>Marco Davalos:</t>
        </r>
        <r>
          <rPr>
            <sz val="9"/>
            <color indexed="81"/>
            <rFont val="Tahoma"/>
            <family val="2"/>
          </rPr>
          <t xml:space="preserve">
SE CAMBIA DE ELIN A BODEGA</t>
        </r>
      </text>
    </comment>
    <comment ref="G425" authorId="0" shapeId="0">
      <text>
        <r>
          <rPr>
            <b/>
            <sz val="9"/>
            <color indexed="81"/>
            <rFont val="Tahoma"/>
            <family val="2"/>
          </rPr>
          <t>Marco Davalos:</t>
        </r>
        <r>
          <rPr>
            <sz val="9"/>
            <color indexed="81"/>
            <rFont val="Tahoma"/>
            <family val="2"/>
          </rPr>
          <t xml:space="preserve">
SE CAMBIA DE EDISON A OFICINA</t>
        </r>
      </text>
    </comment>
    <comment ref="G427" authorId="0" shapeId="0">
      <text>
        <r>
          <rPr>
            <b/>
            <sz val="9"/>
            <color indexed="81"/>
            <rFont val="Tahoma"/>
            <family val="2"/>
          </rPr>
          <t>Marco Davalos:</t>
        </r>
        <r>
          <rPr>
            <sz val="9"/>
            <color indexed="81"/>
            <rFont val="Tahoma"/>
            <family val="2"/>
          </rPr>
          <t xml:space="preserve">
se cambia de karen a uso de oficina
</t>
        </r>
      </text>
    </comment>
    <comment ref="G429" authorId="0" shapeId="0">
      <text>
        <r>
          <rPr>
            <b/>
            <sz val="9"/>
            <color indexed="81"/>
            <rFont val="Tahoma"/>
            <family val="2"/>
          </rPr>
          <t>Marco Davalos:</t>
        </r>
        <r>
          <rPr>
            <sz val="9"/>
            <color indexed="81"/>
            <rFont val="Tahoma"/>
            <family val="2"/>
          </rPr>
          <t xml:space="preserve">
XAVIER A BODEGA</t>
        </r>
      </text>
    </comment>
    <comment ref="B432" authorId="2" shapeId="0">
      <text>
        <r>
          <rPr>
            <b/>
            <sz val="9"/>
            <color indexed="81"/>
            <rFont val="Tahoma"/>
            <family val="2"/>
          </rPr>
          <t>BIEN0507:</t>
        </r>
        <r>
          <rPr>
            <sz val="9"/>
            <color indexed="81"/>
            <rFont val="Tahoma"/>
            <family val="2"/>
          </rPr>
          <t xml:space="preserve">
80042000000684  ?    INV01617</t>
        </r>
      </text>
    </comment>
    <comment ref="C432" authorId="2" shapeId="0">
      <text>
        <r>
          <rPr>
            <b/>
            <sz val="9"/>
            <color indexed="81"/>
            <rFont val="Tahoma"/>
            <family val="2"/>
          </rPr>
          <t>BIEN0507:</t>
        </r>
        <r>
          <rPr>
            <sz val="9"/>
            <color indexed="81"/>
            <rFont val="Tahoma"/>
            <family val="2"/>
          </rPr>
          <t xml:space="preserve">
INV001617</t>
        </r>
      </text>
    </comment>
    <comment ref="G437" authorId="0" shapeId="0">
      <text>
        <r>
          <rPr>
            <b/>
            <sz val="9"/>
            <color indexed="81"/>
            <rFont val="Tahoma"/>
            <family val="2"/>
          </rPr>
          <t>Marco Davalos:</t>
        </r>
        <r>
          <rPr>
            <sz val="9"/>
            <color indexed="81"/>
            <rFont val="Tahoma"/>
            <family val="2"/>
          </rPr>
          <t xml:space="preserve">
se cambia de xavier a uso de oficina
</t>
        </r>
      </text>
    </comment>
    <comment ref="G441" authorId="0" shapeId="0">
      <text>
        <r>
          <rPr>
            <b/>
            <sz val="9"/>
            <color indexed="81"/>
            <rFont val="Tahoma"/>
            <family val="2"/>
          </rPr>
          <t>Marco Davalos:</t>
        </r>
        <r>
          <rPr>
            <sz val="9"/>
            <color indexed="81"/>
            <rFont val="Tahoma"/>
            <family val="2"/>
          </rPr>
          <t xml:space="preserve">
SE CAMBIA DE RODRIGO A ELIN
</t>
        </r>
      </text>
    </comment>
    <comment ref="G448" authorId="0" shapeId="0">
      <text>
        <r>
          <rPr>
            <b/>
            <sz val="9"/>
            <color indexed="81"/>
            <rFont val="Tahoma"/>
            <family val="2"/>
          </rPr>
          <t>Marco Davalos:</t>
        </r>
        <r>
          <rPr>
            <sz val="9"/>
            <color indexed="81"/>
            <rFont val="Tahoma"/>
            <family val="2"/>
          </rPr>
          <t xml:space="preserve">
SE CAMBIA DE ELIN A BODEGA</t>
        </r>
      </text>
    </comment>
    <comment ref="G450" authorId="0" shapeId="0">
      <text>
        <r>
          <rPr>
            <b/>
            <sz val="9"/>
            <color indexed="81"/>
            <rFont val="Tahoma"/>
            <family val="2"/>
          </rPr>
          <t>Marco Davalos:</t>
        </r>
        <r>
          <rPr>
            <sz val="9"/>
            <color indexed="81"/>
            <rFont val="Tahoma"/>
            <family val="2"/>
          </rPr>
          <t xml:space="preserve">
SE CAMBIA DE RODRIGO A USO OFICINA
SE</t>
        </r>
      </text>
    </comment>
    <comment ref="G454" authorId="0" shapeId="0">
      <text>
        <r>
          <rPr>
            <b/>
            <sz val="9"/>
            <color indexed="81"/>
            <rFont val="Tahoma"/>
            <family val="2"/>
          </rPr>
          <t>Marco Davalos:</t>
        </r>
        <r>
          <rPr>
            <sz val="9"/>
            <color indexed="81"/>
            <rFont val="Tahoma"/>
            <family val="2"/>
          </rPr>
          <t xml:space="preserve">
RODRIGO A BODEGA</t>
        </r>
      </text>
    </comment>
    <comment ref="G468" authorId="0" shapeId="0">
      <text>
        <r>
          <rPr>
            <b/>
            <sz val="9"/>
            <color indexed="81"/>
            <rFont val="Tahoma"/>
            <family val="2"/>
          </rPr>
          <t>Marco Davalos:</t>
        </r>
        <r>
          <rPr>
            <sz val="9"/>
            <color indexed="81"/>
            <rFont val="Tahoma"/>
            <family val="2"/>
          </rPr>
          <t xml:space="preserve">
SE CAMBIA DE RODRIGO A USO OFICINA</t>
        </r>
      </text>
    </comment>
    <comment ref="G469" authorId="0" shapeId="0">
      <text>
        <r>
          <rPr>
            <b/>
            <sz val="9"/>
            <color indexed="81"/>
            <rFont val="Tahoma"/>
            <family val="2"/>
          </rPr>
          <t>Marco Davalos:</t>
        </r>
        <r>
          <rPr>
            <sz val="9"/>
            <color indexed="81"/>
            <rFont val="Tahoma"/>
            <family val="2"/>
          </rPr>
          <t xml:space="preserve">
SR. ROBALINO</t>
        </r>
      </text>
    </comment>
    <comment ref="G477" authorId="0" shapeId="0">
      <text>
        <r>
          <rPr>
            <b/>
            <sz val="9"/>
            <color indexed="81"/>
            <rFont val="Tahoma"/>
            <family val="2"/>
          </rPr>
          <t>Marco Davalos:</t>
        </r>
        <r>
          <rPr>
            <sz val="9"/>
            <color indexed="81"/>
            <rFont val="Tahoma"/>
            <family val="2"/>
          </rPr>
          <t xml:space="preserve">
se cambia de nelson a bodega
</t>
        </r>
      </text>
    </comment>
    <comment ref="G485" authorId="0" shapeId="0">
      <text>
        <r>
          <rPr>
            <b/>
            <sz val="9"/>
            <color indexed="81"/>
            <rFont val="Tahoma"/>
            <family val="2"/>
          </rPr>
          <t>Marco Davalos:</t>
        </r>
        <r>
          <rPr>
            <sz val="9"/>
            <color indexed="81"/>
            <rFont val="Tahoma"/>
            <family val="2"/>
          </rPr>
          <t xml:space="preserve">
SE CAMBIA DE MARCO A USO OFICINA</t>
        </r>
      </text>
    </comment>
    <comment ref="C505" authorId="2" shapeId="0">
      <text>
        <r>
          <rPr>
            <b/>
            <sz val="9"/>
            <color indexed="81"/>
            <rFont val="Tahoma"/>
            <family val="2"/>
          </rPr>
          <t>BIEN0507:</t>
        </r>
        <r>
          <rPr>
            <sz val="9"/>
            <color indexed="81"/>
            <rFont val="Tahoma"/>
            <family val="2"/>
          </rPr>
          <t xml:space="preserve">
INV00137</t>
        </r>
      </text>
    </comment>
    <comment ref="C506" authorId="2" shapeId="0">
      <text>
        <r>
          <rPr>
            <b/>
            <sz val="9"/>
            <color indexed="81"/>
            <rFont val="Tahoma"/>
            <family val="2"/>
          </rPr>
          <t>BIEN0507:</t>
        </r>
        <r>
          <rPr>
            <sz val="9"/>
            <color indexed="81"/>
            <rFont val="Tahoma"/>
            <family val="2"/>
          </rPr>
          <t xml:space="preserve">
INV00137</t>
        </r>
      </text>
    </comment>
    <comment ref="C507" authorId="2" shapeId="0">
      <text>
        <r>
          <rPr>
            <b/>
            <sz val="9"/>
            <color indexed="81"/>
            <rFont val="Tahoma"/>
            <family val="2"/>
          </rPr>
          <t>BIEN0507:</t>
        </r>
        <r>
          <rPr>
            <sz val="9"/>
            <color indexed="81"/>
            <rFont val="Tahoma"/>
            <family val="2"/>
          </rPr>
          <t xml:space="preserve">
INV00137</t>
        </r>
      </text>
    </comment>
    <comment ref="C508" authorId="2" shapeId="0">
      <text>
        <r>
          <rPr>
            <b/>
            <sz val="9"/>
            <color indexed="81"/>
            <rFont val="Tahoma"/>
            <family val="2"/>
          </rPr>
          <t>BIEN0507:</t>
        </r>
        <r>
          <rPr>
            <sz val="9"/>
            <color indexed="81"/>
            <rFont val="Tahoma"/>
            <family val="2"/>
          </rPr>
          <t xml:space="preserve">
INV00137</t>
        </r>
      </text>
    </comment>
    <comment ref="C509" authorId="2" shapeId="0">
      <text>
        <r>
          <rPr>
            <b/>
            <sz val="9"/>
            <color indexed="81"/>
            <rFont val="Tahoma"/>
            <family val="2"/>
          </rPr>
          <t>BIEN0507:</t>
        </r>
        <r>
          <rPr>
            <sz val="9"/>
            <color indexed="81"/>
            <rFont val="Tahoma"/>
            <family val="2"/>
          </rPr>
          <t xml:space="preserve">
INV00137</t>
        </r>
      </text>
    </comment>
    <comment ref="C510" authorId="2" shapeId="0">
      <text>
        <r>
          <rPr>
            <b/>
            <sz val="9"/>
            <color indexed="81"/>
            <rFont val="Tahoma"/>
            <family val="2"/>
          </rPr>
          <t>BIEN0507:</t>
        </r>
        <r>
          <rPr>
            <sz val="9"/>
            <color indexed="81"/>
            <rFont val="Tahoma"/>
            <family val="2"/>
          </rPr>
          <t xml:space="preserve">
INV00137</t>
        </r>
      </text>
    </comment>
    <comment ref="C511" authorId="2" shapeId="0">
      <text>
        <r>
          <rPr>
            <b/>
            <sz val="9"/>
            <color indexed="81"/>
            <rFont val="Tahoma"/>
            <family val="2"/>
          </rPr>
          <t>BIEN0507:</t>
        </r>
        <r>
          <rPr>
            <sz val="9"/>
            <color indexed="81"/>
            <rFont val="Tahoma"/>
            <family val="2"/>
          </rPr>
          <t xml:space="preserve">
INV00137</t>
        </r>
      </text>
    </comment>
    <comment ref="C512" authorId="2" shapeId="0">
      <text>
        <r>
          <rPr>
            <b/>
            <sz val="9"/>
            <color indexed="81"/>
            <rFont val="Tahoma"/>
            <family val="2"/>
          </rPr>
          <t>BIEN0507:</t>
        </r>
        <r>
          <rPr>
            <sz val="9"/>
            <color indexed="81"/>
            <rFont val="Tahoma"/>
            <family val="2"/>
          </rPr>
          <t xml:space="preserve">
INV00137</t>
        </r>
      </text>
    </comment>
    <comment ref="C513" authorId="2" shapeId="0">
      <text>
        <r>
          <rPr>
            <b/>
            <sz val="9"/>
            <color indexed="81"/>
            <rFont val="Tahoma"/>
            <family val="2"/>
          </rPr>
          <t>BIEN0507:</t>
        </r>
        <r>
          <rPr>
            <sz val="9"/>
            <color indexed="81"/>
            <rFont val="Tahoma"/>
            <family val="2"/>
          </rPr>
          <t xml:space="preserve">
INV00137</t>
        </r>
      </text>
    </comment>
    <comment ref="C514" authorId="2" shapeId="0">
      <text>
        <r>
          <rPr>
            <b/>
            <sz val="9"/>
            <color indexed="81"/>
            <rFont val="Tahoma"/>
            <family val="2"/>
          </rPr>
          <t>BIEN0507:</t>
        </r>
        <r>
          <rPr>
            <sz val="9"/>
            <color indexed="81"/>
            <rFont val="Tahoma"/>
            <family val="2"/>
          </rPr>
          <t xml:space="preserve">
INV00137</t>
        </r>
      </text>
    </comment>
    <comment ref="C515" authorId="2" shapeId="0">
      <text>
        <r>
          <rPr>
            <b/>
            <sz val="9"/>
            <color indexed="81"/>
            <rFont val="Tahoma"/>
            <family val="2"/>
          </rPr>
          <t>BIEN0507:</t>
        </r>
        <r>
          <rPr>
            <sz val="9"/>
            <color indexed="81"/>
            <rFont val="Tahoma"/>
            <family val="2"/>
          </rPr>
          <t xml:space="preserve">
INV00137</t>
        </r>
      </text>
    </comment>
    <comment ref="C516" authorId="2" shapeId="0">
      <text>
        <r>
          <rPr>
            <b/>
            <sz val="9"/>
            <color indexed="81"/>
            <rFont val="Tahoma"/>
            <family val="2"/>
          </rPr>
          <t>BIEN0507:</t>
        </r>
        <r>
          <rPr>
            <sz val="9"/>
            <color indexed="81"/>
            <rFont val="Tahoma"/>
            <family val="2"/>
          </rPr>
          <t xml:space="preserve">
INV00137</t>
        </r>
      </text>
    </comment>
    <comment ref="C517" authorId="2" shapeId="0">
      <text>
        <r>
          <rPr>
            <b/>
            <sz val="9"/>
            <color indexed="81"/>
            <rFont val="Tahoma"/>
            <family val="2"/>
          </rPr>
          <t>BIEN0507:</t>
        </r>
        <r>
          <rPr>
            <sz val="9"/>
            <color indexed="81"/>
            <rFont val="Tahoma"/>
            <family val="2"/>
          </rPr>
          <t xml:space="preserve">
INV00137</t>
        </r>
      </text>
    </comment>
    <comment ref="C518" authorId="2" shapeId="0">
      <text>
        <r>
          <rPr>
            <b/>
            <sz val="9"/>
            <color indexed="81"/>
            <rFont val="Tahoma"/>
            <family val="2"/>
          </rPr>
          <t>BIEN0507:</t>
        </r>
        <r>
          <rPr>
            <sz val="9"/>
            <color indexed="81"/>
            <rFont val="Tahoma"/>
            <family val="2"/>
          </rPr>
          <t xml:space="preserve">
INV00137</t>
        </r>
      </text>
    </comment>
    <comment ref="C519" authorId="2" shapeId="0">
      <text>
        <r>
          <rPr>
            <b/>
            <sz val="9"/>
            <color indexed="81"/>
            <rFont val="Tahoma"/>
            <family val="2"/>
          </rPr>
          <t>BIEN0507:</t>
        </r>
        <r>
          <rPr>
            <sz val="9"/>
            <color indexed="81"/>
            <rFont val="Tahoma"/>
            <family val="2"/>
          </rPr>
          <t xml:space="preserve">
INV00137</t>
        </r>
      </text>
    </comment>
    <comment ref="G521" authorId="0" shapeId="0">
      <text>
        <r>
          <rPr>
            <b/>
            <sz val="9"/>
            <color indexed="81"/>
            <rFont val="Tahoma"/>
            <family val="2"/>
          </rPr>
          <t>Marco Davalos:</t>
        </r>
        <r>
          <rPr>
            <sz val="9"/>
            <color indexed="81"/>
            <rFont val="Tahoma"/>
            <family val="2"/>
          </rPr>
          <t xml:space="preserve">
RODRIGO A BODEGA</t>
        </r>
      </text>
    </comment>
    <comment ref="G522" authorId="0" shapeId="0">
      <text>
        <r>
          <rPr>
            <b/>
            <sz val="9"/>
            <color indexed="81"/>
            <rFont val="Tahoma"/>
            <family val="2"/>
          </rPr>
          <t>Marco Davalos:</t>
        </r>
        <r>
          <rPr>
            <sz val="9"/>
            <color indexed="81"/>
            <rFont val="Tahoma"/>
            <family val="2"/>
          </rPr>
          <t xml:space="preserve">
RODRIGO A BODEGA</t>
        </r>
      </text>
    </comment>
    <comment ref="G523" authorId="0" shapeId="0">
      <text>
        <r>
          <rPr>
            <b/>
            <sz val="9"/>
            <color indexed="81"/>
            <rFont val="Tahoma"/>
            <family val="2"/>
          </rPr>
          <t>Marco Davalos:</t>
        </r>
        <r>
          <rPr>
            <sz val="9"/>
            <color indexed="81"/>
            <rFont val="Tahoma"/>
            <family val="2"/>
          </rPr>
          <t xml:space="preserve">
SE CAMBIA DE RODRIGO A USO OFICINA
SE</t>
        </r>
      </text>
    </comment>
    <comment ref="G529" authorId="0" shapeId="0">
      <text>
        <r>
          <rPr>
            <b/>
            <sz val="9"/>
            <color indexed="81"/>
            <rFont val="Tahoma"/>
            <family val="2"/>
          </rPr>
          <t>Marco Davalos:</t>
        </r>
        <r>
          <rPr>
            <sz val="9"/>
            <color indexed="81"/>
            <rFont val="Tahoma"/>
            <family val="2"/>
          </rPr>
          <t xml:space="preserve">
SE CAMBIO DE BODEGA A ELIN</t>
        </r>
      </text>
    </comment>
    <comment ref="G540" authorId="0" shapeId="0">
      <text>
        <r>
          <rPr>
            <b/>
            <sz val="9"/>
            <color indexed="81"/>
            <rFont val="Tahoma"/>
            <family val="2"/>
          </rPr>
          <t xml:space="preserve">Marco Davalos:RODRIGA A USO DE OFICINA
</t>
        </r>
      </text>
    </comment>
  </commentList>
</comments>
</file>

<file path=xl/comments3.xml><?xml version="1.0" encoding="utf-8"?>
<comments xmlns="http://schemas.openxmlformats.org/spreadsheetml/2006/main">
  <authors>
    <author>Marco Davalos</author>
  </authors>
  <commentList>
    <comment ref="G6" authorId="0" shapeId="0">
      <text>
        <r>
          <rPr>
            <b/>
            <sz val="9"/>
            <color indexed="81"/>
            <rFont val="Tahoma"/>
            <family val="2"/>
          </rPr>
          <t>Marco Davalos:</t>
        </r>
        <r>
          <rPr>
            <sz val="9"/>
            <color indexed="81"/>
            <rFont val="Tahoma"/>
            <family val="2"/>
          </rPr>
          <t xml:space="preserve">
SE CAMBIA DE MARCO A BODEGA
</t>
        </r>
      </text>
    </comment>
    <comment ref="G8" authorId="0" shapeId="0">
      <text>
        <r>
          <rPr>
            <b/>
            <sz val="9"/>
            <color indexed="81"/>
            <rFont val="Tahoma"/>
            <family val="2"/>
          </rPr>
          <t>Marco Davalos:</t>
        </r>
        <r>
          <rPr>
            <sz val="9"/>
            <color indexed="81"/>
            <rFont val="Tahoma"/>
            <family val="2"/>
          </rPr>
          <t xml:space="preserve">
SE CAMBIA DE MARCO A BODEGA
</t>
        </r>
      </text>
    </comment>
    <comment ref="G9" authorId="0" shapeId="0">
      <text>
        <r>
          <rPr>
            <b/>
            <sz val="9"/>
            <color indexed="81"/>
            <rFont val="Tahoma"/>
            <family val="2"/>
          </rPr>
          <t>Marco Davalos:</t>
        </r>
        <r>
          <rPr>
            <sz val="9"/>
            <color indexed="81"/>
            <rFont val="Tahoma"/>
            <family val="2"/>
          </rPr>
          <t xml:space="preserve">
SE CAMBIA DE MARCO A BODEGA
</t>
        </r>
      </text>
    </comment>
    <comment ref="G10" authorId="0" shapeId="0">
      <text>
        <r>
          <rPr>
            <b/>
            <sz val="9"/>
            <color indexed="81"/>
            <rFont val="Tahoma"/>
            <family val="2"/>
          </rPr>
          <t>Marco Davalos:</t>
        </r>
        <r>
          <rPr>
            <sz val="9"/>
            <color indexed="81"/>
            <rFont val="Tahoma"/>
            <family val="2"/>
          </rPr>
          <t xml:space="preserve">
SE CAMBIA DE MARCO A BODEGA
</t>
        </r>
      </text>
    </comment>
    <comment ref="G11" authorId="0" shapeId="0">
      <text>
        <r>
          <rPr>
            <b/>
            <sz val="9"/>
            <color indexed="81"/>
            <rFont val="Tahoma"/>
            <family val="2"/>
          </rPr>
          <t>Marco Davalos:</t>
        </r>
        <r>
          <rPr>
            <sz val="9"/>
            <color indexed="81"/>
            <rFont val="Tahoma"/>
            <family val="2"/>
          </rPr>
          <t xml:space="preserve">
SE CAMBIA DE MARCO A BODEGA
</t>
        </r>
      </text>
    </comment>
    <comment ref="G12" authorId="0" shapeId="0">
      <text>
        <r>
          <rPr>
            <b/>
            <sz val="9"/>
            <color indexed="81"/>
            <rFont val="Tahoma"/>
            <family val="2"/>
          </rPr>
          <t>Marco Davalos:</t>
        </r>
        <r>
          <rPr>
            <sz val="9"/>
            <color indexed="81"/>
            <rFont val="Tahoma"/>
            <family val="2"/>
          </rPr>
          <t xml:space="preserve">
SE CAMBIA DE MARCO A BODEGA
</t>
        </r>
      </text>
    </comment>
    <comment ref="G13" authorId="0" shapeId="0">
      <text>
        <r>
          <rPr>
            <b/>
            <sz val="9"/>
            <color indexed="81"/>
            <rFont val="Tahoma"/>
            <family val="2"/>
          </rPr>
          <t>Marco Davalos:</t>
        </r>
        <r>
          <rPr>
            <sz val="9"/>
            <color indexed="81"/>
            <rFont val="Tahoma"/>
            <family val="2"/>
          </rPr>
          <t xml:space="preserve">
SE CAMBIA DE MARCO A BODEGA
</t>
        </r>
      </text>
    </comment>
    <comment ref="G14" authorId="0" shapeId="0">
      <text>
        <r>
          <rPr>
            <b/>
            <sz val="9"/>
            <color indexed="81"/>
            <rFont val="Tahoma"/>
            <family val="2"/>
          </rPr>
          <t>Marco Davalos:</t>
        </r>
        <r>
          <rPr>
            <sz val="9"/>
            <color indexed="81"/>
            <rFont val="Tahoma"/>
            <family val="2"/>
          </rPr>
          <t xml:space="preserve">
SE CAMBIA DE MARCO A BODEGA
</t>
        </r>
      </text>
    </comment>
    <comment ref="G15" authorId="0" shapeId="0">
      <text>
        <r>
          <rPr>
            <b/>
            <sz val="9"/>
            <color indexed="81"/>
            <rFont val="Tahoma"/>
            <family val="2"/>
          </rPr>
          <t>Marco Davalos:</t>
        </r>
        <r>
          <rPr>
            <sz val="9"/>
            <color indexed="81"/>
            <rFont val="Tahoma"/>
            <family val="2"/>
          </rPr>
          <t xml:space="preserve">
SE CAMBIA DE MARCO A BODEGA
</t>
        </r>
      </text>
    </comment>
    <comment ref="G16" authorId="0" shapeId="0">
      <text>
        <r>
          <rPr>
            <b/>
            <sz val="9"/>
            <color indexed="81"/>
            <rFont val="Tahoma"/>
            <family val="2"/>
          </rPr>
          <t>Marco Davalos:</t>
        </r>
        <r>
          <rPr>
            <sz val="9"/>
            <color indexed="81"/>
            <rFont val="Tahoma"/>
            <family val="2"/>
          </rPr>
          <t xml:space="preserve">
SE CAMBIA DE MARCO A BODEGA
</t>
        </r>
      </text>
    </comment>
    <comment ref="G17" authorId="0" shapeId="0">
      <text>
        <r>
          <rPr>
            <b/>
            <sz val="9"/>
            <color indexed="81"/>
            <rFont val="Tahoma"/>
            <family val="2"/>
          </rPr>
          <t>Marco Davalos:</t>
        </r>
        <r>
          <rPr>
            <sz val="9"/>
            <color indexed="81"/>
            <rFont val="Tahoma"/>
            <family val="2"/>
          </rPr>
          <t xml:space="preserve">
SE CAMBIA DE MARCO A BODEGA
</t>
        </r>
      </text>
    </comment>
    <comment ref="G18" authorId="0" shapeId="0">
      <text>
        <r>
          <rPr>
            <b/>
            <sz val="9"/>
            <color indexed="81"/>
            <rFont val="Tahoma"/>
            <family val="2"/>
          </rPr>
          <t>Marco Davalos:</t>
        </r>
        <r>
          <rPr>
            <sz val="9"/>
            <color indexed="81"/>
            <rFont val="Tahoma"/>
            <family val="2"/>
          </rPr>
          <t xml:space="preserve">
SE CAMBIA DE MARCO A BODEGA
</t>
        </r>
      </text>
    </comment>
    <comment ref="G19" authorId="0" shapeId="0">
      <text>
        <r>
          <rPr>
            <b/>
            <sz val="9"/>
            <color indexed="81"/>
            <rFont val="Tahoma"/>
            <family val="2"/>
          </rPr>
          <t>Marco Davalos:</t>
        </r>
        <r>
          <rPr>
            <sz val="9"/>
            <color indexed="81"/>
            <rFont val="Tahoma"/>
            <family val="2"/>
          </rPr>
          <t xml:space="preserve">
SE CAMBIA DE MARCO A BODEGA
</t>
        </r>
      </text>
    </comment>
    <comment ref="G20" authorId="0" shapeId="0">
      <text>
        <r>
          <rPr>
            <b/>
            <sz val="9"/>
            <color indexed="81"/>
            <rFont val="Tahoma"/>
            <family val="2"/>
          </rPr>
          <t>Marco Davalos:</t>
        </r>
        <r>
          <rPr>
            <sz val="9"/>
            <color indexed="81"/>
            <rFont val="Tahoma"/>
            <family val="2"/>
          </rPr>
          <t xml:space="preserve">
SE CAMBIA DE MARCO A BODEGA
</t>
        </r>
      </text>
    </comment>
    <comment ref="G21" authorId="0" shapeId="0">
      <text>
        <r>
          <rPr>
            <b/>
            <sz val="9"/>
            <color indexed="81"/>
            <rFont val="Tahoma"/>
            <family val="2"/>
          </rPr>
          <t>Marco Davalos:</t>
        </r>
        <r>
          <rPr>
            <sz val="9"/>
            <color indexed="81"/>
            <rFont val="Tahoma"/>
            <family val="2"/>
          </rPr>
          <t xml:space="preserve">
SE CAMBIA DE MARCO A BODEGA
</t>
        </r>
      </text>
    </comment>
    <comment ref="G22" authorId="0" shapeId="0">
      <text>
        <r>
          <rPr>
            <b/>
            <sz val="9"/>
            <color indexed="81"/>
            <rFont val="Tahoma"/>
            <family val="2"/>
          </rPr>
          <t>Marco Davalos:</t>
        </r>
        <r>
          <rPr>
            <sz val="9"/>
            <color indexed="81"/>
            <rFont val="Tahoma"/>
            <family val="2"/>
          </rPr>
          <t xml:space="preserve">
SE CAMBIA DE MARCO A BODEGA
</t>
        </r>
      </text>
    </comment>
    <comment ref="G23" authorId="0" shapeId="0">
      <text>
        <r>
          <rPr>
            <b/>
            <sz val="9"/>
            <color indexed="81"/>
            <rFont val="Tahoma"/>
            <family val="2"/>
          </rPr>
          <t>Marco Davalos:</t>
        </r>
        <r>
          <rPr>
            <sz val="9"/>
            <color indexed="81"/>
            <rFont val="Tahoma"/>
            <family val="2"/>
          </rPr>
          <t xml:space="preserve">
SE CAMBIA DE MARCO A BODEGA
</t>
        </r>
      </text>
    </comment>
  </commentList>
</comments>
</file>

<file path=xl/sharedStrings.xml><?xml version="1.0" encoding="utf-8"?>
<sst xmlns="http://schemas.openxmlformats.org/spreadsheetml/2006/main" count="79421" uniqueCount="6431">
  <si>
    <t xml:space="preserve">COD. </t>
  </si>
  <si>
    <t>UBICACIÓN GEOGRAFICA</t>
  </si>
  <si>
    <t>UBICACIÓN ORGANICA</t>
  </si>
  <si>
    <t>UBICACIÓN ADMINISTRATIVA</t>
  </si>
  <si>
    <t>NOMINACION LARGA</t>
  </si>
  <si>
    <t xml:space="preserve">MARCA </t>
  </si>
  <si>
    <t xml:space="preserve">MODELO </t>
  </si>
  <si>
    <t xml:space="preserve">SERIE </t>
  </si>
  <si>
    <t>TIPO DE ACTIVO GNMMS</t>
  </si>
  <si>
    <t>COLOR</t>
  </si>
  <si>
    <t>CAPACIDAD</t>
  </si>
  <si>
    <t>COMPONENTES</t>
  </si>
  <si>
    <t>ESTADO</t>
  </si>
  <si>
    <t>AÑO</t>
  </si>
  <si>
    <t>OBSERVACION</t>
  </si>
  <si>
    <t>PROYECTO</t>
  </si>
  <si>
    <t xml:space="preserve">VAL. ACT. </t>
  </si>
  <si>
    <t>BIEN0085</t>
  </si>
  <si>
    <t>BODEGA CENTRAL</t>
  </si>
  <si>
    <t>ESTANTERIA 15</t>
  </si>
  <si>
    <t>NIVEL 2</t>
  </si>
  <si>
    <t>ANTENA DE GPS TRIDIMENCIONAL</t>
  </si>
  <si>
    <t>[ ANTENA DE GPS TRIDIMENCIONAL ] - MARCA: SOUTH; MODELO: S82-T; SERIE: W1282748168GEM; AÑO: 2012; ESTADO: BUENO; COLOR: BLANCO; ESTRUCTURA: ( SIN ESTRUCTURA ); COMPONENTE: ( SIN COMPONENTE ); CANTIDAD: 1</t>
  </si>
  <si>
    <t>SOUTH</t>
  </si>
  <si>
    <t>S82-T</t>
  </si>
  <si>
    <t>W1282748168GEM</t>
  </si>
  <si>
    <t>ACTIVOS DE EXPLORACION</t>
  </si>
  <si>
    <t>PLOMO</t>
  </si>
  <si>
    <t>ND</t>
  </si>
  <si>
    <t>BUENO</t>
  </si>
  <si>
    <t>SIN CODIGO MINERIA</t>
  </si>
  <si>
    <t>MATRIZ</t>
  </si>
  <si>
    <t>BIEN0086</t>
  </si>
  <si>
    <t>[ ANTENA DE GPS TRIDIMENCIONAL ] - MARCA: SOUTH; MODELO: S82-T; SERIE: W1282748153GEM; AÑO: 2012; ESTADO: BUENO; COLOR: BLANCO; ESTRUCTURA: ( SIN COMPONENTE ); COMPONENTE: ( SIN ESTRUCTURA ); CANTIDAD: 1</t>
  </si>
  <si>
    <t>W1282748153GEM</t>
  </si>
  <si>
    <t>BIEN0234</t>
  </si>
  <si>
    <t>[ ANTENA DE GPS TRIDIMENCIONAL ] - MARCA: SOUTH; MODELO: S82-T; AÑO: 2012; ESTADO: BUENO; COLOR: PLATEADO; ESTRUCTURA: METAL; CANTIDAD: 1</t>
  </si>
  <si>
    <t>BIEN0248</t>
  </si>
  <si>
    <t>CONTENEDOR No 2</t>
  </si>
  <si>
    <t>INTERIOR CONTENEDOR No 2</t>
  </si>
  <si>
    <t>ALTIMETRO</t>
  </si>
  <si>
    <t>[ ALTIMETRO ] - MARCA: BARIGO; AÑO: 2012; ESTADO: BUENO; COLOR: NEGRO; ESTRUCTURA: PLASTICO; CANTIDAD: 1</t>
  </si>
  <si>
    <t>BARIGO</t>
  </si>
  <si>
    <t>6X1000 M</t>
  </si>
  <si>
    <t>NEGRO</t>
  </si>
  <si>
    <t>Altímetro de alta precisión 6 x 1000 m. Barómetro. Ø 6 cm. Graduaciones cada 10 m; Rangos: 0 a 4.000 m; 970 a 1.050 hPa.</t>
  </si>
  <si>
    <t>BIEN0249</t>
  </si>
  <si>
    <t>BIEN0251</t>
  </si>
  <si>
    <t>BIEN0254</t>
  </si>
  <si>
    <t>BIEN0256</t>
  </si>
  <si>
    <t>VERDE</t>
  </si>
  <si>
    <t>BIEN0087</t>
  </si>
  <si>
    <t>[ ANTENA DE GPS TRIDIMENCIONAL ] - MARCA: SOUTH; MODELO: S82-T; SERIE: W1282748178GEM; AÑO: 2012; ESTADO: BUENO; COLOR: BLANCO; ESTRUCTURA: ( SIN ESTRUCTURA ); COMPONENTE: ( SIN COMPONENTE ); CANTIDAD: 1</t>
  </si>
  <si>
    <t>W1282748178GEM</t>
  </si>
  <si>
    <t>MOMPICHE</t>
  </si>
  <si>
    <t>BIEN0200</t>
  </si>
  <si>
    <t>TAMIZADORA</t>
  </si>
  <si>
    <t>[ TAMIZADORA ] - MARCA: RETSCH; MODELO: AS 200 CONTROL; SERIE: 1214310316; AÑO: 2014; ESTADO: BUENO; COLOR: PLOMO; ESTRUCTURA: ( SIN ESTRUCTURA ); COMPONENTE: ( SIN COMPONENTE ); CAPACIDAD: 340 VA; CANTIDAD: 1</t>
  </si>
  <si>
    <t>RETSCH</t>
  </si>
  <si>
    <t>AS 200 CONTROL</t>
  </si>
  <si>
    <t>340 VA</t>
  </si>
  <si>
    <t>BIEN0252</t>
  </si>
  <si>
    <t>[ ALTIMETRO ] - MARCA: BARIGO; AÑO: 2012; ESTADO: BUENO; COLOR: NEGRO; ESTRUCTURA: ( SIN ESTRUCTURA ); COMPONENTE: ( SIN COMPONENTE ); CANTIDAD: 1</t>
  </si>
  <si>
    <t>BIEN0270</t>
  </si>
  <si>
    <t>ESTRUCTURA DE MADERA TRAS CONTENEDOR No 1</t>
  </si>
  <si>
    <t>SOBRE ESTRUCTURA DE MADERA TRAS CONTENEDOR No 1</t>
  </si>
  <si>
    <t>BALANZA DIGITAL</t>
  </si>
  <si>
    <t>[ BALANZA DIGITAL ] - MARCA: ADAM; MODELO: WBW 18A; SERIE: AE691325; AÑO: 2012; ESTADO: BUENO; COLOR: BLANCO; ESTRUCTURA: ( SIN ESTRUCTURA ); COMPONENTE: ( SIN COMPONENTE ); CAPACIDAD: 18 LB; CANTIDAD: 1</t>
  </si>
  <si>
    <t>ADAM</t>
  </si>
  <si>
    <t>WBW 18A</t>
  </si>
  <si>
    <t>AE691325</t>
  </si>
  <si>
    <t>MAQUINARIA Y  EQUIPO PESADO</t>
  </si>
  <si>
    <t>18 lb</t>
  </si>
  <si>
    <t>BIEN0259</t>
  </si>
  <si>
    <t>[ BALANZA DIGITAL ] - MARCA: ADAM; MODELO: PGW 3502E; SERIE: AE434446; AÑO: 2012; ESTADO: BUENO; COLOR: BLANCO; ESTRUCTURA: ( SIN ESTRUCTURA ); COMPONENTE: ( SIN COMPONENTE ); CAPACIDAD: 3.5 KG; CANTIDAD: 1</t>
  </si>
  <si>
    <t>PGW 3502E</t>
  </si>
  <si>
    <t>AE434446</t>
  </si>
  <si>
    <t>3.5 kg</t>
  </si>
  <si>
    <t>REGULAR</t>
  </si>
  <si>
    <t>BIEN0275</t>
  </si>
  <si>
    <t>[ BALANZA ] - MARCA: ADAM; MODELO: HCB 3001; SERIE: AE76202024; AÑO: 2012; ESTADO: BUENO; COLOR: BEIGE; ESTRUCTURA: ( SIN ESTRUCTURA ); COMPONENTE: ( SIN COMPONENTE ); CAPACIDAD: 3000 G; CANTIDAD: 1</t>
  </si>
  <si>
    <t>HCB 3001</t>
  </si>
  <si>
    <t>AE76202024</t>
  </si>
  <si>
    <t>3000 g</t>
  </si>
  <si>
    <t>SIN CABLE</t>
  </si>
  <si>
    <t>BIEN0276</t>
  </si>
  <si>
    <t>MUFLA</t>
  </si>
  <si>
    <t>[ MUFLA ] - MARCA: CARBOLITE; MODELO: AX30; SERIE: 21-304049; AÑO: 2014; ESTADO: BUENO; COLOR: PLOMO; ESTRUCTURA: METAL; COMPONENTE: ( SIN COMPONENTE ); LARGO: 60 CM; ANCHO: 45 CM; ALTO: 43 CM; CANTIDAD: 1</t>
  </si>
  <si>
    <t>CARBOLITE</t>
  </si>
  <si>
    <t>AX30</t>
  </si>
  <si>
    <t>21-304049</t>
  </si>
  <si>
    <t>250º DE TEMPERATURA MAXIMA</t>
  </si>
  <si>
    <t>BIEN0084</t>
  </si>
  <si>
    <t>ANTENA DE GPS TRIDIMENSIONAL</t>
  </si>
  <si>
    <t>[ ANTENA DE GPS TRIDIMENCIONAL ] - MARCA: SOUTH; MODELO: S82-T; SERIE: W1282748157GEM; AÑO: 2012; ESTADO: BUENO; COLOR: BLANCO; ESTRUCTURA: ( SIN ESTRUCTURA ); COMPONENTE: ( SIN COMPONENTE ); CANTIDAD: 1</t>
  </si>
  <si>
    <t>W1282748157GEM</t>
  </si>
  <si>
    <t>REVENTADOR</t>
  </si>
  <si>
    <t>BIEN0244</t>
  </si>
  <si>
    <t>BIEN0245</t>
  </si>
  <si>
    <t>BIEN0247</t>
  </si>
  <si>
    <t>BIEN0250</t>
  </si>
  <si>
    <t>BIEN0253</t>
  </si>
  <si>
    <t>BIEN0255</t>
  </si>
  <si>
    <t>BIEN0047</t>
  </si>
  <si>
    <t>ESTANTERIA 14</t>
  </si>
  <si>
    <t>NIVEL 5</t>
  </si>
  <si>
    <t>MONITOR PANTALLA PLANA</t>
  </si>
  <si>
    <t>[ MONITOR PANTALLA PLANA ] - MARCA: HP; MODELO: ZR2440W; SERIE: CN42320CHX; AÑO: 2012; ESTADO: BUENO; COLOR: NEGRO; ESTRUCTURA: ( SIN ESTRUCTURA ); COMPONENTE: ( SIN COMPONENTE ); TAMAÑO DE PANTALLA: 24 IN; CANTIDAD: 1</t>
  </si>
  <si>
    <t>HP</t>
  </si>
  <si>
    <t>ZR2440W</t>
  </si>
  <si>
    <t>CN42320CHX</t>
  </si>
  <si>
    <t>EQUIPO DE COMPUTACION</t>
  </si>
  <si>
    <t>BIEN0049</t>
  </si>
  <si>
    <t>NIVEL 4</t>
  </si>
  <si>
    <t>[ MONITOR PANTALLA PLANA ] - MARCA: HP; MODELO: ZR2440W; SERIE: CN42320CGC; AÑO: 2012; ESTADO: BUENO; COLOR: NEGRO; ESTRUCTURA: ( SIN ESTRUCTURA ); COMPONENTE: ( SIN COMPONENTE ); TAMAÑO DE PANTALLA: 24 IN; CANTIDAD: 1</t>
  </si>
  <si>
    <t>CN42320CGC</t>
  </si>
  <si>
    <t>BIEN0056</t>
  </si>
  <si>
    <t>ESTANTERIA 16</t>
  </si>
  <si>
    <t>[ MONITOR PANTALLA PLANA ] - MARCA: HP; MODELO: ZR2440W; SERIE: CN42320CHN; AÑO: 2012; ESTADO: BUENO; COLOR: NEGRO; ESTRUCTURA: ( SIN ESTRUCTURA ); COMPONENTE: ( SIN COMPONENTE ); TAMAÑO DE PANTALLA: 24 IN; CANTIDAD: 1</t>
  </si>
  <si>
    <t>CN42320CHN</t>
  </si>
  <si>
    <t>BIEN0057</t>
  </si>
  <si>
    <t>[ MONITOR PANTALLA PLANA ] - MARCA: HP; MODELO: ZR2440W; SERIE: CN42320CHV; AÑO: 2012; ESTADO: BUENO; COLOR: NEGRO; ESTRUCTURA: ( SIN ESTRUCTURA ); COMPONENTE: ( SIN COMPONENTE ); TAMAÑO DE PANTALLA: 24 IN; CANTIDAD: 1</t>
  </si>
  <si>
    <t>CN42320CHV</t>
  </si>
  <si>
    <t>BIEN0058</t>
  </si>
  <si>
    <t>[ MONITOR PANTALLA PLANA ] - MARCA: HP; MODELO: ZR2440W; SERIE: CN42320CHZ; AÑO: 2012; ESTADO: BUENO; COLOR: NEGRO; ESTRUCTURA: ( SIN ESTRUCTURA ); COMPONENTE: ( SIN COMPONENTE ); TAMAÑO DE PANTALLA: 24 IN; CANTIDAD: 1</t>
  </si>
  <si>
    <t>CN42320CHZ</t>
  </si>
  <si>
    <t>BIEN0059</t>
  </si>
  <si>
    <t>[ MONITOR PANTALLA PLANA ] - MARCA: HP; MODELO: ZR2440W; SERIE: CN42320CG9; AÑO: 2012; ESTADO: BUENO; COLOR: GRIS; ESTRUCTURA: ( SIN ESTRUCTURA ); COMPONENTE: ( SIN COMPONENTE ); TAMAÑO DE PANTALLA: 24 IN; CANTIDAD: 1</t>
  </si>
  <si>
    <t>CN42320CG9</t>
  </si>
  <si>
    <t>BIEN0151</t>
  </si>
  <si>
    <t>ARMARIO 1</t>
  </si>
  <si>
    <t>FRENTE DE BAÑOS ARMARIO 1</t>
  </si>
  <si>
    <t>TABLET</t>
  </si>
  <si>
    <t>[ TABLET ] - MARCA: SAMSUNG; MODELO: GT-P3100; SERIE: RF1D35ZE0YP; AÑO: 2014; ESTADO: BUENO; COLOR: GRIS; ESTRUCTURA: ( SIN ESTRUCTURA ); CANTIDAD: 1</t>
  </si>
  <si>
    <t>SAMSUNG</t>
  </si>
  <si>
    <t>GT-P3100</t>
  </si>
  <si>
    <t>RF1D35ZE0YP</t>
  </si>
  <si>
    <t>GRIS</t>
  </si>
  <si>
    <t>ARMARIO 3</t>
  </si>
  <si>
    <t>APPLE</t>
  </si>
  <si>
    <t>USADO</t>
  </si>
  <si>
    <t>BIEN0280</t>
  </si>
  <si>
    <t>NIVEL 1</t>
  </si>
  <si>
    <t>IMPRESORA MULTIFUNCION</t>
  </si>
  <si>
    <t>[ IMPRESORA MULTIFUNCION ] - MARCA: CANON; MODELO: PRO 9000 MARK II; SERIE: NACR00270; AÑO: 2012; ESTADO: BUENO; COLOR: NEGRO; ESTRUCTURA: ( SIN ESTRUCTURA ); COMPONENTE: ( SIN COMPONENTE ); CANTIDAD: 1</t>
  </si>
  <si>
    <t>CANON</t>
  </si>
  <si>
    <t>PRO 9000 MARK II</t>
  </si>
  <si>
    <t>NACR00270</t>
  </si>
  <si>
    <t>BIEN0415</t>
  </si>
  <si>
    <t>ESTANTERIA 5</t>
  </si>
  <si>
    <t>LAPTOP</t>
  </si>
  <si>
    <t>[ LAPTOP ] - MARCA: HP; MODELO: ELITEBOOK 840; SERIE: CNU406B85Z; AÑO: 2014; ESTADO: BUENO; COLOR: GRIS; ESTRUCTURA: ( SIN ESTRUCTURA ); COMPONENTE: ( SIN COMPONENTE ); TIPO DE PROCESADOR: INTEL CORE I7; VELOCIDAD DEL PROCESADOR: 2.10 GHZ; MEMORIA RAM: 8 GB; DISCO DURO: 500 GB; CANTIDAD: 1</t>
  </si>
  <si>
    <t>ELITEBOOK 840</t>
  </si>
  <si>
    <t>CNU406B85Z</t>
  </si>
  <si>
    <t>CORE I7</t>
  </si>
  <si>
    <t>BIEN0417</t>
  </si>
  <si>
    <t>ESTANTERIA 4</t>
  </si>
  <si>
    <t>[ LAPTOP ] - MARCA: HP; MODELO: ELITEBOOK 840; SERIE: CNV406B84H; AÑO: 2012; ESTADO: BUENO; COLOR: GRIS; ESTRUCTURA: ( SIN ESTRUCTURA ); COMPONENTE: ( SIN COMPONENTE ); TIPO DE PROCESADOR: INTEL CORE I7; CANTIDAD: 1</t>
  </si>
  <si>
    <t>CNU406B84H</t>
  </si>
  <si>
    <t>BIEN0418</t>
  </si>
  <si>
    <t>[ LAPTOP ] - MARCA: HP; MODELO: ELITEBOOK 840 G1; SERIE: CNU406B84Z; AÑO: 2013; ESTADO: BUENO; COLOR: NEGRO; ESTRUCTURA: ( SIN ESTRUCTURA ); COMPONENTE: ( SIN COMPONENTE ); TIPO DE PROCESADOR: INTEL CORE I7; VELOCIDAD DEL PROCESADOR: 2.10 GHZ; MEMORIA RAM: 8 GB; DISCO DURO: 464 GB; CANTIDAD: 1</t>
  </si>
  <si>
    <t>CNU406B84Z</t>
  </si>
  <si>
    <t>BIEN0419</t>
  </si>
  <si>
    <t>[ LAPTOP ] - MARCA: HP; MODELO: ELITEBOOK 840 G1; SERIE: CNU406B84C; AÑO: 2013; ESTADO: BUENO; COLOR: NEGRO; ESTRUCTURA: ( SIN ESTRUCTURA ); COMPONENTE: ( SIN COMPONENTE ); TIPO DE PROCESADOR: INTEL CORE I7; VELOCIDAD DEL PROCESADOR: 2.10 GHZ; MEMORIA RAM: 8 GB; DISCO DURO: 464 GB; CANTIDAD: 1</t>
  </si>
  <si>
    <t>CNU406B84C</t>
  </si>
  <si>
    <t>BIEN0420</t>
  </si>
  <si>
    <t>[ LAPTOP ] - MARCA: HP; MODELO: ELITEBOOK 840; SERIE: CNU406B86N; AÑO: 2014; ESTADO: BUENO; COLOR: NEGRO; ESTRUCTURA: ( SIN ESTRUCTURA ); COMPONENTE: ( SIN COMPONENTE ); TIPO DE PROCESADOR: INTEL CORE I7; CANTIDAD: 1</t>
  </si>
  <si>
    <t>CNU406B86N</t>
  </si>
  <si>
    <t>BIEN0421</t>
  </si>
  <si>
    <t>[ LAPTOP ] - MARCA: HP; MODELO: ELITEBOOK 840; SERIE: CNV406B853; AÑO: 2014; ESTADO: BUENO; COLOR: GRIS; ESTRUCTURA: ( SIN ESTRUCTURA ); COMPONENTE: ( SIN COMPONENTE ); TIPO DE PROCESADOR: INTEL CORE I7; CANTIDAD: 1</t>
  </si>
  <si>
    <t>CNU406B853</t>
  </si>
  <si>
    <t>BIEN0422</t>
  </si>
  <si>
    <t>[ LAPTOP ] - MARCA: HP; MODELO: ELITEBOOK 840; SERIE: CNV40GB857; AÑO: 2014; ESTADO: BUENO; COLOR: GRIS; ESTRUCTURA: ( SIN ESTRUCTURA ); COMPONENTE: ( SIN COMPONENTE ); TIPO DE PROCESADOR: INTEL CORE I7; VELOCIDAD DEL PROCESADOR: 2.10 GHZ; MEMORIA RAM: 8 GB; DISCO DURO: 500 GB; CANTIDAD: 1</t>
  </si>
  <si>
    <t>CNU406B857</t>
  </si>
  <si>
    <t>BIEN0423</t>
  </si>
  <si>
    <t>NIVEL 3</t>
  </si>
  <si>
    <t>[ LAPTOP ] - MARCA: DELL; MODELO: VOSTRO 3460; SERIE: BL3X1W1; AÑO: 2013; ESTADO: BUENO; COLOR: PLOMO; ESTRUCTURA: ( SIN ESTRUCTURA ); COMPONENTE: ( SIN COMPONENTE ); TIPO DE PROCESADOR: INTEL CORE I7; VELOCIDAD DEL PROCESADOR: 2.10 GHZ; MEMORIA RAM: 8 GB; DISCO DURO: 460 GB; CANTIDAD: 1</t>
  </si>
  <si>
    <t>DELL</t>
  </si>
  <si>
    <t>VOSTRO 3460</t>
  </si>
  <si>
    <t>BL3X1W1</t>
  </si>
  <si>
    <t>BIEN0424</t>
  </si>
  <si>
    <t>[ LAPTOP ] - MARCA: DELL; MODELO: VOSTRO 3460; SERIE: 8B8CVVI; AÑO: 2012; ESTADO: BUENO; COLOR: GRIS; ESTRUCTURA: ( SIN ESTRUCTURA ); COMPONENTE: ( SIN COMPONENTE ); TIPO DE PROCESADOR: INTEL CORE I7; VELOCIDAD DEL PROCESADOR: 2.10 GHZ; MEMORIA RAM: 8 GB; DISCO DURO: 1 TB; CANTIDAD: 1</t>
  </si>
  <si>
    <t>8B8CVW1</t>
  </si>
  <si>
    <t>BIEN0425</t>
  </si>
  <si>
    <t>[ LAPTOP ] - MARCA: DELL; MODELO: VOSTRO 3460; SERIE: BB8CVW1; AÑO: 2014; ESTADO: BUENO; COLOR: GRIS; ESTRUCTURA: ( SIN ESTRUCTURA ); COMPONENTE: ( SIN COMPONENTE ); TIPO DE PROCESADOR: INTEL CORE I7; VELOCIDAD DEL PROCESADOR: 2.10 GHZ; MEMORIA RAM: 8 GB; DISCO DURO: 1000 GB; CANTIDAD: 1</t>
  </si>
  <si>
    <t>BB8CVW1</t>
  </si>
  <si>
    <t>BIEN0426</t>
  </si>
  <si>
    <t>[ LAPTOP ] - MARCA: DELL; MODELO: VOSTRO 3460; SERIE: 9B8CVW1; AÑO: 2012; ESTADO: BUENO; COLOR: GRIS; ESTRUCTURA: ( SIN ESTRUCTURA ); COMPONENTE: ( SIN COMPONENTE ); TIPO DE PROCESADOR: INTEL CORE I7; CANTIDAD: 1</t>
  </si>
  <si>
    <t>9B8CVW1</t>
  </si>
  <si>
    <t>BIEN0427</t>
  </si>
  <si>
    <t>[ LAPTOP ] - MARCA: DELL; MODELO: VOSTRO 3460; SERIE: FP3X1W1; AÑO: 2012; ESTADO: BUENO; COLOR: GRIS; ESTRUCTURA: ( SIN ESTRUCTURA ); COMPONENTE: ( SIN COMPONENTE ); TIPO DE PROCESADOR: INTEL CORE I7; CANTIDAD: 1</t>
  </si>
  <si>
    <t>FP3X1W1</t>
  </si>
  <si>
    <t>BIEN0429</t>
  </si>
  <si>
    <t>[ MONITOR PANTALLA PLANA ] - MARCA: HP; MODELO: ZR2440W; SERIE: CN42320CD3; AÑO: 2012; ESTADO: BUENO; COLOR: NEGRO; ESTRUCTURA: ( SIN ESTRUCTURA ); COMPONENTE: ( SIN COMPONENTE ); TAMAÑO DE PANTALLA: 24 IN; CANTIDAD: 1</t>
  </si>
  <si>
    <t>CN42320CD3</t>
  </si>
  <si>
    <t>BIEN0431</t>
  </si>
  <si>
    <t>[ MONITOR PANTALLA PLANA ] - MARCA: HP; MODELO: ZR2440W; SERIE: CN433015L0; AÑO: 2013; ESTADO: BUENO; COLOR: NEGRO; ESTRUCTURA: ( SIN ESTRUCTURA ); COMPONENTE: ( SIN COMPONENTE ); TAMAÑO DE PANTALLA: 22 IN; CANTIDAD: 1</t>
  </si>
  <si>
    <t>CN433015L0</t>
  </si>
  <si>
    <t>BIEN0434</t>
  </si>
  <si>
    <t>[ LAPTOP ] - MARCA: HP; MODELO: DV6-6180; SERIE: 5CH1440PZ4; AÑO: 2013; ESTADO: BUENO; COLOR: NEGRO; ESTRUCTURA: ( SIN ESTRUCTURA ); COMPONENTE: ( SIN COMPONENTE ); TIPO DE PROCESADOR: INTEL CORE I7; VELOCIDAD DEL PROCESADOR: 2 GHZ; MEMORIA RAM: 4 GB; DISCO DURO: 1 TB; CANTIDAD: 1</t>
  </si>
  <si>
    <t>PAVILLION DV6</t>
  </si>
  <si>
    <t>5CH1440PZ4</t>
  </si>
  <si>
    <t>BIEN0436</t>
  </si>
  <si>
    <t>[ LAPTOP ] - MARCA: HP; MODELO: PAVILION DV6; SERIE: 5CH1440PWH; AÑO: 2012; ESTADO: BUENO; COLOR: GRIS; ESTRUCTURA: ( SIN ESTRUCTURA ); COMPONENTE: ( SIN COMPONENTE ); TIPO DE PROCESADOR: INTEL CORE I7; CANTIDAD: 1</t>
  </si>
  <si>
    <t>5CH1440PWH</t>
  </si>
  <si>
    <t>BIEN0437</t>
  </si>
  <si>
    <t>[ LAPTOP ] - MARCA: HP; MODELO: PROBOOK 4430S; SERIE: CNU21620RZ; AÑO: 2012; ESTADO: BUENO; COLOR: GRIS; ESTRUCTURA: ( SIN ESTRUCTURA ); COMPONENTE: ( SIN COMPONENTE ); TIPO DE PROCESADOR: INTEL CORE I3; CANTIDAD: 1</t>
  </si>
  <si>
    <t>PROBOOK 4430S</t>
  </si>
  <si>
    <t>CNU21620RZ</t>
  </si>
  <si>
    <t>CORE I3</t>
  </si>
  <si>
    <t>BIEN0443</t>
  </si>
  <si>
    <t xml:space="preserve">ESTANTERIA 5 </t>
  </si>
  <si>
    <t>CPU</t>
  </si>
  <si>
    <t>[ CPU ] - MARCA: DELL; MODELO: OPTIPLEX 990; SERIE: B3THPS1; AÑO: 2012; ESTADO: BUENO; COLOR: NEGRO; ESTRUCTURA: ( SIN ESTRUCTURA ); COMPONENTE: ( SIN COMPONENTE ); TIPO DE PROCESADOR: INTEL CORE I7; VELOCIDAD DEL PROCESADOR: 3.4 GHZ; MEMORIA RAM: 4 GB; DISCO DURO: 463 GB; CANTIDAD: 1</t>
  </si>
  <si>
    <t>OPTIPLEX 990</t>
  </si>
  <si>
    <t>B3THPS1</t>
  </si>
  <si>
    <t>INTEL CORE I7</t>
  </si>
  <si>
    <t>INCLUYE MOUSE DELL, MOD: MS111P, SERIE: CN-011D3V-71581-219-0LCD; SOFTWARE: LICENCIA ANTIVIRUS KASPERSKY ADVANCED</t>
  </si>
  <si>
    <t>BIEN0445</t>
  </si>
  <si>
    <t>[ CPU ] - MARCA: DELL; MODELO: OPTIPLEX 990; SERIE: HT1HWV1; AÑO: 2013; ESTADO: BUENO; COLOR: NEGRO; ESTRUCTURA: ( SIN ESTRUCTURA ); COMPONENTE: ( SIN COMPONENTE ); TIPO DE PROCESADOR: INTEL CORE I7; VELOCIDAD DEL PROCESADOR: 3.4 GHZ; MEMORIA RAM: 4 GB; DISCO DURO: 930 GB; CANTIDAD: 1</t>
  </si>
  <si>
    <t>INCLUYE: MOUSE, MARCA: HP; MODELO: MOFYO; SERIE: FCMHF0A9W2W572; INCLUYE: LICENCIA MICROSOFT OFFICE PLUS
; LICENCIA ANTIVIRUS KASPERSKY ADVANCED</t>
  </si>
  <si>
    <t>BIEN0446</t>
  </si>
  <si>
    <t>[ CPU ] - MARCA: HP; MODELO: COMPAQ 8100 ELITE SFF; SERIE: MXL1070TYV; AÑO: 2010; ESTADO: BUENO; COLOR: NEGRO; ESTRUCTURA: ( SIN ESTRUCTURA ); COMPONENTE: ( SIN COMPONENTE ); TIPO DE PROCESADOR: INTEL CORE I7; CANTIDAD: 1</t>
  </si>
  <si>
    <t>COMPAQ 8100 ELITE SFF</t>
  </si>
  <si>
    <t>MXL1070TYV</t>
  </si>
  <si>
    <t>CON MOUSE HP MODELO MOAFKOA SN:FATS00C67ZU81M EQUIPO BLOQUEADO; INCLUYE: LICENCIA ANTIVIRUS KASPERSKY ADVANCED</t>
  </si>
  <si>
    <t>BIEN0447</t>
  </si>
  <si>
    <t>[ CPU ] - MARCA: DELL; MODELO: OPTIPLEX 990; SERIE: HT6GWV1; AÑO: 2012; ESTADO: BUENO; COLOR: NEGRO; ESTRUCTURA: ( SIN ESTRUCTURA ); COMPONENTE: ( SIN COMPONENTE ); TIPO DE PROCESADOR: INTEL CORE I7; CANTIDAD: 1</t>
  </si>
  <si>
    <t>BIEN0448</t>
  </si>
  <si>
    <t>[ CPU ] - MARCA: HP; MODELO: COMPAQ 8100 ELITE SFF; SERIE: MXL1070TYB; AÑO: 2013; ESTADO: BUENO; COLOR: NEGRO; ESTRUCTURA: ( SIN ESTRUCTURA ); COMPONENTE: ( SIN COMPONENTE ); TIPO DE PROCESADOR: INTEL CORE I7; VELOCIDAD DEL PROCESADOR: 2.93 GHZ; MEMORIA RAM: 4 GB; DISCO DURO: 467 GB; CANTIDAD: 1</t>
  </si>
  <si>
    <t>MXL1070TYB</t>
  </si>
  <si>
    <t>INCLUYE: MOUSE, MARCA: HP, MODELO:MOAFKOA, SERIE: FATSQ0C67ZU3G7</t>
  </si>
  <si>
    <t>BIEN0494</t>
  </si>
  <si>
    <t>ESTANTERIA 13</t>
  </si>
  <si>
    <t>CAMARA DE VIGILANCIA TIPO BULL</t>
  </si>
  <si>
    <t>[ CAMARA DE VIGILANCIA TIPO BULLET ] - AÑO: 2012; ESTADO: BUENO; COLOR: PLOMO; ESTRUCTURA: ( SIN ESTRUCTURA ); COMPONENTE: ( SIN COMPONENTE ); CANTIDAD: 1</t>
  </si>
  <si>
    <t>STV</t>
  </si>
  <si>
    <t>ST-C165</t>
  </si>
  <si>
    <t>EQUIPO DE OFICINA</t>
  </si>
  <si>
    <t>USADO NO SE PUEDE VERIFICAR SI ESTA EN FUNCIONAMIENTO</t>
  </si>
  <si>
    <t>BIEN0499</t>
  </si>
  <si>
    <t>EDIFICIO MATRIZ</t>
  </si>
  <si>
    <t>ADMINISTRATIVO</t>
  </si>
  <si>
    <t>BIEN0541</t>
  </si>
  <si>
    <t>[ CPU ] - MARCA: DELL; MODELO: OPTIPLEX 990; SERIE: HT8GWV1; AÑO: 2012; ESTADO: BUENO; COLOR: NEGRO; ESTRUCTURA: ( SIN ESTRUCTURA ); COMPONENTE: ( SIN COMPONENTE ); CANTIDAD: 1</t>
  </si>
  <si>
    <t>INCLUYE: MOUSE DELL, SERIE: CN-O9RRC7-48723-281-0C5P</t>
  </si>
  <si>
    <t>BIEN0542</t>
  </si>
  <si>
    <t>[ CPU ] - MARCA: DELL; MODELO: OPTIPLEX 990; SERIE: 14FJPS1; AÑO: 2012; ESTADO: BUENO; COLOR: NEGRO; ESTRUCTURA: ( SIN ESTRUCTURA ); COMPONENTE: ( SIN COMPONENTE ); TIPO DE PROCESADOR: INTEL CORE I7; VELOCIDAD DEL PROCESADOR: 3.40 GHZ; MEMORIA RAM: 4 GB; DISCO DURO: 500 GB; CANTIDAD: 1</t>
  </si>
  <si>
    <t>14FJPS1</t>
  </si>
  <si>
    <t>BIEN0543</t>
  </si>
  <si>
    <t>[ CPU ] - MARCA: HP; MODELO: COMPAQ 6200 PRO; SERIE: MXL2032FWV; AÑO: 2013; ESTADO: BUENO; COLOR: NEGRO; ESTRUCTURA: ( SIN COMPONENTE ); COMPONENTE: ( SIN ESTRUCTURA ); TIPO DE PROCESADOR: INTEL CORE I7; VELOCIDAD DEL PROCESADOR: 3.40 GHZ; MEMORIA RAM: 4 GB; DISCO DURO: 464 GB; CANTIDAD: 1</t>
  </si>
  <si>
    <t>COMPAQ 6200 PRO</t>
  </si>
  <si>
    <t>MXL2032FWV</t>
  </si>
  <si>
    <t>INCLUYE: MOUSE DELL, MOD: MS111-L, SERIE: CN-09RRC7-48723-26U-1167; LICENCIA ANTIVIRUS KASPERSKY ADVANCED</t>
  </si>
  <si>
    <t>BIEN0544</t>
  </si>
  <si>
    <t>[ CPU ] - MARCA: HP; MODELO: Z230 TOWER WORKSTATION; SERIE: 2UA4062DSH; AÑO: 2013; ESTADO: BUENO; COLOR: NEGRO; ESTRUCTURA: ( SIN ESTRUCTURA ); COMPONENTE: ( SIN COMPONENTE ); TIPO DE PROCESADOR: XEON; CANTIDAD: 1</t>
  </si>
  <si>
    <t>Z230 TOWER WORKSTATION</t>
  </si>
  <si>
    <t>2UA4062DSH</t>
  </si>
  <si>
    <t>INCLUYE: SOFTWARE: LICENCIA MICROSOFT OFFICE PLUS</t>
  </si>
  <si>
    <t>BIEN0545</t>
  </si>
  <si>
    <t>[ CPU ] - MARCA: DELL; MODELO: OPTIPLEX 990; SERIE: B3QQPS1; AÑO: 2013; ESTADO: BUENO; COLOR: NEGRO; ESTRUCTURA: ( SIN ESTRUCTURA ); COMPONENTE: ( SIN COMPONENTE ); TIPO DE PROCESADOR: INTEL CORE I7; CANTIDAD: 1</t>
  </si>
  <si>
    <t>BIEN0569</t>
  </si>
  <si>
    <t>SONY</t>
  </si>
  <si>
    <t>600TVL</t>
  </si>
  <si>
    <t>BIEN0570</t>
  </si>
  <si>
    <t>BIEN0578</t>
  </si>
  <si>
    <t>[ CPU ] - MARCA: DELL; MODELO: OPTIPLEX 990; SERIE: B3NLPS1; AÑO: 2012; ESTADO: BUENO; COLOR: NEGRO; ESTRUCTURA: ( SIN ESTRUCTURA ); COMPONENTE: ( SIN COMPONENTE ); TIPO DE PROCESADOR: INTEL CORE I7; VELOCIDAD DEL PROCESADOR: 3.4 GHZ; MEMORIA RAM: 4 GB; DISCO DURO: 500 GB; CANTIDAD: 1</t>
  </si>
  <si>
    <t>B3NLPS1</t>
  </si>
  <si>
    <t>BIEN0579</t>
  </si>
  <si>
    <t>[ CPU ] - MARCA: HP; MODELO: COMPAQ 6200 PRO; SERIE: MXL2032FXM; AÑO: 2012; ESTADO: BUENO; COLOR: NEGRO; ESTRUCTURA: ( SIN ESTRUCTURA ); COMPONENTE: ( SIN COMPONENTE ); TIPO DE PROCESADOR: INTEL CORE I7; CANTIDAD: 1</t>
  </si>
  <si>
    <t>MXL2032FXM</t>
  </si>
  <si>
    <t>BIEN0593</t>
  </si>
  <si>
    <t>ESTANTERIA 10</t>
  </si>
  <si>
    <t>MICROSOFT OFICCE AND HOME</t>
  </si>
  <si>
    <t>[ MICROSOFT OFICCE AND HOME ] - MARCA: MICROSOFT; AÑO: 2013; ESTADO: BUENO; COLOR: (SIN COLOR); ESTRUCTURA: ( SIN ESTRUCTURA ); COMPONENTE: ( SIN COMPONENTE ); CANTIDAD: 1</t>
  </si>
  <si>
    <t>MICROSOFT</t>
  </si>
  <si>
    <t>SIN COLOR</t>
  </si>
  <si>
    <t>BIEN0603</t>
  </si>
  <si>
    <t>JIREH I FINANCIERO</t>
  </si>
  <si>
    <t>[ JIREH I FINANCIERO ] - MARCA: JIREH; MODELO: I; AÑO: 2012; ESTADO: BUENO; COLOR: (SIN COLOR); ESTRUCTURA: ( SIN ESTRUCTURA ); COMPONENTE: ( SIN COMPONENTE ); CANTIDAD: 1</t>
  </si>
  <si>
    <t>JIREH</t>
  </si>
  <si>
    <t>BIEN0605</t>
  </si>
  <si>
    <t>[ JIREH I FINANCIERO ] - AÑO: 2012; ESTADO: BUENO; COLOR: (SIN COLOR); ESTRUCTURA: ( SIN ESTRUCTURA ); COMPONENTE: ( SIN COMPONENTE ); CANTIDAD: 1</t>
  </si>
  <si>
    <t>BIEN0607</t>
  </si>
  <si>
    <t>LICENCIA MICROSOFT OFFICE PLUS</t>
  </si>
  <si>
    <t>[ LICENCIA MICROSOFT OFFICE PLUS ] - MODELO: 2013; AÑO: 2012; ESTADO: BUENO; COLOR: (SIN COLOR); ESTRUCTURA: ( SIN ESTRUCTURA ); COMPONENTE: ( SIN COMPONENTE ); CANTIDAD: 1</t>
  </si>
  <si>
    <t>BIEN0456</t>
  </si>
  <si>
    <t>IMPRESORA DE CREDENCIALES</t>
  </si>
  <si>
    <t>[ IMPRESORA DE CREDENCIALES ] - MARCA: DATACARD; MODELO: CD 800; SERIE: 556308086; AÑO: 2012; ESTADO: BUENO; COLOR: NEGRO; ESTRUCTURA: ( SIN ESTRUCTURA ); COMPONENTE: ( SIN COMPONENTE ); CANTIDAD: 1</t>
  </si>
  <si>
    <t>DATACARD</t>
  </si>
  <si>
    <t>CD 800</t>
  </si>
  <si>
    <t>BIEN0457</t>
  </si>
  <si>
    <t>[ CPU ] - MARCA: HP; MODELO: COMPAQ 6200 PRO; SERIE: MXL2022PVF; AÑO: 2012; ESTADO: BUENO; COLOR: NEGRO; ESTRUCTURA: ( SIN ESTRUCTURA ); COMPONENTE: ( SIN COMPONENTE ); TIPO DE PROCESADOR: INTEL CORE I7; CANTIDAD: 1</t>
  </si>
  <si>
    <t>MXL2022PVF</t>
  </si>
  <si>
    <t>(USADO Y O TIENE EL MOUSE COMO DICE EN LA DESCRIPCION Y NOC VALIDA SI ESTA EN EN FUNCIONAMIENTO )CON MOUSE HP MODELO MOAFKOA SERIE FATS00E6710AM1 EQUIPO BLOQUEADO; SOFTWARE: LICENCIA MICROSOFT OFFICE PLUS</t>
  </si>
  <si>
    <t>BIEN0458</t>
  </si>
  <si>
    <t>MANTENIMIENTO INFORMATICO Y CUSTODIO DE BODEGA</t>
  </si>
  <si>
    <t>[ CPU ] - MARCA: DELL; MODELO: OPTIPLEX 990; SERIE: HTGKWV1; AÑO: 2012; ESTADO: BUENO; COLOR: NEGRO; ESTRUCTURA: ( SIN ESTRUCTURA ); COMPONENTE: ( SIN COMPONENTE ); TIPO DE PROCESADOR: INTEL CORE I7; VELOCIDAD DEL PROCESADOR: 3.4 GHZ; MEMORIA RAM: 4 GB; DISCO DURO: 500 GB; CANTIDAD: 1</t>
  </si>
  <si>
    <t>HT6KWV1</t>
  </si>
  <si>
    <t>CON MOUSE HP MODELO M-SBF96 SERIE FATSQ0E5D1BMRM; SOFTWARE: LICENCIA MICROSOFT OFFICE PLUS, LICENCIA ANTIVIRUS KASPERSKY ADVANCED</t>
  </si>
  <si>
    <t>BIEN0460</t>
  </si>
  <si>
    <t>[ CPU ] - MARCA: DELL; MODELO: OPTIPLEX 990; SERIE: HTBGWV1; AÑO: 2012; ESTADO: BUENO; COLOR: NEGRO; ESTRUCTURA: ( SIN ESTRUCTURA ); COMPONENTE: ( SIN COMPONENTE ); TIPO DE PROCESADOR: INTEL CORE I7; VELOCIDAD DEL PROCESADOR: 3.40 GHZ; MEMORIA RAM: 4 GB; DISCO DURO: 500 GB; CANTIDAD: 1</t>
  </si>
  <si>
    <t>HTBGWV1</t>
  </si>
  <si>
    <t>CON MOUSE DELL MODELO MS 111-P SERIE CN-011D3V-71581-219-027S; SOFTWARE: LICENCIA MICROSOFT OFFICE PLUS</t>
  </si>
  <si>
    <t>BIEN0461</t>
  </si>
  <si>
    <t xml:space="preserve">WILLIAM QUINCHE </t>
  </si>
  <si>
    <t>[ CPU ] - MARCA: DELL; MODELO: OPTIPLEX 990; SERIE: HSYJWV1; AÑO: 2012; ESTADO: BUENO; COLOR: NEGRO; ESTRUCTURA: ( SIN ESTRUCTURA ); COMPONENTE: ( SIN COMPONENTE ); TIPO DE PROCESADOR: INTEL CORE I7; VELOCIDAD DEL PROCESADOR: 3.4 GHZ; MEMORIA RAM: 4 GB; DISCO DURO: 500 GB; CANTIDAD: 1</t>
  </si>
  <si>
    <t>HSYJWV1</t>
  </si>
  <si>
    <t>BIEN0462</t>
  </si>
  <si>
    <t>[ MONITOR PANTALLA PLANA ] - MARCA: HP; MODELO: Z241; SERIE: CNK35100DJT; AÑO: 2013; ESTADO: BUENO; COLOR: NEGRO; ESTRUCTURA: ( SIN ESTRUCTURA ); COMPONENTE: ( SIN COMPONENTE ); TAMAÑO DE PANTALLA: 24 IN; CANTIDAD: 1</t>
  </si>
  <si>
    <t>Z241</t>
  </si>
  <si>
    <t>CNK35100DJT</t>
  </si>
  <si>
    <t>BIEN0464</t>
  </si>
  <si>
    <t>[ MONITOR PANTALLA PLANA ] - MARCA: HP; MODELO: ZR2440W; SERIE: CN42320CHM; AÑO: 2012; ESTADO: BUENO; COLOR: NEGRO; ESTRUCTURA: ( SIN ESTRUCTURA ); COMPONENTE: ( SIN COMPONENTE ); TAMAÑO DE PANTALLA: 24 IN; CANTIDAD: 1</t>
  </si>
  <si>
    <t>CN42320CHM</t>
  </si>
  <si>
    <t>BIEN0467</t>
  </si>
  <si>
    <t>ZAHER CHMAIT</t>
  </si>
  <si>
    <t>[ CPU ] - MARCA: HP; MODELO: Z230 TOWER WORKSTATION; SERIE: 2UA4062DSJ; AÑO: 2012; ESTADO: BUENO; COLOR: NEGRO; ESTRUCTURA: ( SIN ESTRUCTURA ); COMPONENTE: ( SIN COMPONENTE ); TIPO DE PROCESADOR: XEON; VELOCIDAD DEL PROCESADOR: 3.3 GHZ; MEMORIA RAM: 8 GB; DISCO DURO: 1 TB; CANTIDAD: 1</t>
  </si>
  <si>
    <t>2UA4062DSJ</t>
  </si>
  <si>
    <t xml:space="preserve">USADO </t>
  </si>
  <si>
    <t>BIEN0472</t>
  </si>
  <si>
    <t>SERVIDOR FIREWALL</t>
  </si>
  <si>
    <t>[ SERVIDOR FIREWALL ] - MARCA: SOPHOS; MODELO: UTM 320; SERIE: A1905DD218579A5; AÑO: 2015; ESTADO: BUENO; COLOR: BLANCO; ESTRUCTURA: ( SIN ESTRUCTURA ); COMPONENTE: ( SIN COMPONENTE ); VELOCIDAD DEL PROCESADOR: 3.5 GHZ; MEMORIA RAM: 4 GB; DISCO DURO: 210 GB; CANTIDAD: 1</t>
  </si>
  <si>
    <t>SOPHOS</t>
  </si>
  <si>
    <t>UTM 320</t>
  </si>
  <si>
    <t>A1905DD218579A5</t>
  </si>
  <si>
    <t>BLANCO</t>
  </si>
  <si>
    <t>PARTE DEL SISTEMA FIREWALL</t>
  </si>
  <si>
    <t>BIEN0474</t>
  </si>
  <si>
    <t>[ IMPRESORA MULTIFUNCION ] - MARCA: XEROX; MODELO: 4260; SERIE: MAE515150; AÑO: 2012; ESTADO: BUENO; COLOR: GRIS; ESTRUCTURA: ( SIN ESTRUCTURA ); COMPONENTE: ( SIN COMPONENTE ); CANTIDAD: 1</t>
  </si>
  <si>
    <t>XEROX</t>
  </si>
  <si>
    <t>WORK CENTER 4260</t>
  </si>
  <si>
    <t>MAE515150</t>
  </si>
  <si>
    <t>CODIGO ASIGNADO EN GENERACION DE ACTAS NOSE VERIFICA SI ESTA EN FUNCIONAMIENTO</t>
  </si>
  <si>
    <t>BIEN0478</t>
  </si>
  <si>
    <t>[ CPU ] - MARCA: DELL; MODELO: OPTIPLEX 990; SERIE: HSWKWV1; AÑO: 2012; ESTADO: BUENO; COLOR: NEGRO; ESTRUCTURA: ( SIN ESTRUCTURA ); COMPONENTE: ( SIN COMPONENTE ); TIPO DE PROCESADOR: INTEL CORE I7; VELOCIDAD DEL PROCESADOR: 3.4 GHZ; MEMORIA RAM: 4 GB; DISCO DURO: 500 GB; CANTIDAD: 1</t>
  </si>
  <si>
    <t>HSWKWV1</t>
  </si>
  <si>
    <t>USADO Y NO SE PUEDE VER SI ESTA EN FUNCIONAMIENTO INCLUYE MOUSE HP MODELO MOFYKO SERIE FCMHF0A9W2W56A; LICENCIA MICROSOFT OFFICE PLUS; LICENCIA ANTIVIRUS KASPERSKY ADVANCED.</t>
  </si>
  <si>
    <t>BIEN0479</t>
  </si>
  <si>
    <t>[ LAPTOP ] - MARCA: DELL; MODELO: VOSTRO 3460; SERIE: 7B8CVW1; AÑO: 2014; ESTADO: BUENO; COLOR: GRIS; ESTRUCTURA: ( SIN ESTRUCTURA ); COMPONENTE: ( SIN COMPONENTE ); TIPO DE PROCESADOR: INTEL CORE I7; CANTIDAD: 1</t>
  </si>
  <si>
    <t>7B8CVW1</t>
  </si>
  <si>
    <t>USADA NO SE PUEDE VERIFICAR SI ESTA EN FUNCIONAMIENTO EQUIPO BLOQUEADO; SOFTWARE: OFFICEPRO PLUS 2010 OLP NL, LICENCIA ANTIVIRUS KASPERSKY ADVANCED</t>
  </si>
  <si>
    <t>BIEN0480</t>
  </si>
  <si>
    <t>[ LAPTOP ] - MARCA: HP; MODELO: ELITEBOOK 840 G1; SERIE: CNN406B863; AÑO: 2013; ESTADO: BUENO; COLOR: NEGRO; ESTRUCTURA: ( SIN ESTRUCTURA ); COMPONENTE: ( SIN COMPONENTE ); TIPO DE PROCESADOR: INTEL CORE I7; VELOCIDAD DEL PROCESADOR: 2.7 GHZ; MEMORIA RAM: 8 GB; DISCO DURO: 465 GB; CANTIDAD: 1</t>
  </si>
  <si>
    <t>CNN406B863</t>
  </si>
  <si>
    <t>USADO NO SE PUEDE VER SI ESTA EN FUNCIONAMIENTO INCLUYE MOUSE: SPEED MIND, MODELO SM30M9136XUSB, AURICULARES MARCA SPEED MIND. BATERIA REEMPLAZADA; LICENCIA MICROSOFT OFFICE PLUS; LICENCIA ANTIVIRUS KASPERSKY ADVANCED</t>
  </si>
  <si>
    <t>BIEN0481</t>
  </si>
  <si>
    <t>[ LAPTOP ] - MARCA: HP; MODELO: ELITEBOOK 840; SERIE: CNV40GB864; AÑO: 2014; ESTADO: BUENO; COLOR: GRIS; ESTRUCTURA: ( SIN ESTRUCTURA ); COMPONENTE: ( SIN COMPONENTE ); TIPO DE PROCESADOR: INTEL CORE I7; CANTIDAD: 1</t>
  </si>
  <si>
    <t>CNU406B869</t>
  </si>
  <si>
    <t>EQUIPO APAGADO INCLUYE MOCHILA; SOFTWARE: LICENCIA MICROSOFT OFFICE PLUS</t>
  </si>
  <si>
    <t>BIEN0483</t>
  </si>
  <si>
    <t>DVR</t>
  </si>
  <si>
    <t>[ DVR ] - MARCA: ENFORCER; MODELO: H264; AÑO: 2012; ESTADO: BUENO; COLOR: NEGRO; ESTRUCTURA: ( SIN ESTRUCTURA ); COMPONENTE: ( SIN COMPONENTE ); CANTIDAD: 1</t>
  </si>
  <si>
    <t>ENFORCER</t>
  </si>
  <si>
    <t>H264</t>
  </si>
  <si>
    <t>USADO PARA 8 CAMARAS MODELO DR-1080</t>
  </si>
  <si>
    <t>BIEN0484</t>
  </si>
  <si>
    <t>SWITCH 24 PUERTOS</t>
  </si>
  <si>
    <t>[ SWITCH 24 PUERTOS ] - MARCA: HP; MODELO: V1905-24; SERIE: CN18BWN1RB; AÑO: 2012; ESTADO: BUENO; COLOR: GRIS; ESTRUCTURA: ( SIN ESTRUCTURA ); COMPONENTE: ( SIN COMPONENTE ); PUERTOS: 24; CANTIDAD: 1</t>
  </si>
  <si>
    <t>V1905-24</t>
  </si>
  <si>
    <t>CN18BWN1RB</t>
  </si>
  <si>
    <t>BIEN0485</t>
  </si>
  <si>
    <t>UPS</t>
  </si>
  <si>
    <t>[ UPS ] - MARCA: TRIPPLITE; MODELO: SU300RTXL3U; SERIE: AGPS5204; AÑO: 2012; ESTADO: BUENO; COLOR: NEGRO; ESTRUCTURA: ( SIN ESTRUCTURA ); COMPONENTE: ( SIN COMPONENTE ); CAPACIDAD: 3 KVA; CANTIDAD: 1</t>
  </si>
  <si>
    <t>TRIPPLITE</t>
  </si>
  <si>
    <t>SU300RTXL3U</t>
  </si>
  <si>
    <t>AGPS5204</t>
  </si>
  <si>
    <t>3 KVA</t>
  </si>
  <si>
    <t>USADO UPS DEL SERVIDOR</t>
  </si>
  <si>
    <t>BIEN0486</t>
  </si>
  <si>
    <t>[ CPU ] - MARCA: HP; MODELO: COMPAQ 6200 PRO; SERIE: MXL2030BRQ; AÑO: 2013; ESTADO: BUENO; COLOR: NEGRO; ESTRUCTURA: ( SIN ESTRUCTURA ); COMPONENTE: ( SIN COMPONENTE ); TIPO DE PROCESADOR: INTEL CORE I7; VELOCIDAD DEL PROCESADOR: 3.4 GHZ; MEMORIA RAM: 4 GB; DISCO DURO: 460 GB; CANTIDAD: 1</t>
  </si>
  <si>
    <t>MXL2030BRQ</t>
  </si>
  <si>
    <t>USADO CPU COMPARTIDO EN DOS PUESTOS DE TRABAJO; SOFTWARE: LICENCIA ANTIVIRUS KASPERSKY ADVANCED</t>
  </si>
  <si>
    <t>BIEN0487</t>
  </si>
  <si>
    <t>[ CPU ] - MARCA: DELL; MODELO: OPTIPLEX 990; SERIE: 149NPS1; AÑO: 2012; ESTADO: BUENO; COLOR: NEGRO; ESTRUCTURA: ( SIN ESTRUCTURA ); COMPONENTE: ( SIN COMPONENTE ); TIPO DE PROCESADOR: INTEL CORE I7; VELOCIDAD DEL PROCESADOR: 3.4 GHZ; MEMORIA RAM: 4 GB; DISCO DURO: 500 GB; CANTIDAD: 1</t>
  </si>
  <si>
    <t>149NPS1</t>
  </si>
  <si>
    <t>USADO INCLUYE: MOUSE MARCA DELL MODELO MS111-P, S/N: CN-011D3V71581-212-1E8; SOFTWARE: LICENCIA MICROSOFT OFFICE PLUS, LICENCIA ANTIVIRUS KASPERSKY ADVANCED</t>
  </si>
  <si>
    <t>BIEN0488</t>
  </si>
  <si>
    <t>SERVIDOR</t>
  </si>
  <si>
    <t>[ SERVIDOR ] - MARCA: HP; MODELO: PROLIANT DL380P GEN8; SERIE: 2M242902QS; AÑO: 2012; ESTADO: BUENO; COLOR: GRIS; ESTRUCTURA: ( SIN ESTRUCTURA ); COMPONENTE: ( SIN COMPONENTE ); TIPO DE PROCESADOR: XEON; VELOCIDAD DEL PROCESADOR: 2.6 GHZ; MEMORIA RAM: 16 GB; DISCO DURO: 1.2 TB; CANTIDAD: 1</t>
  </si>
  <si>
    <t>PROLIANT DL380P GEN8</t>
  </si>
  <si>
    <t>2M242902QS</t>
  </si>
  <si>
    <t>USADO CON 2 DISCOS DE 600 GB CADA UNO; INCLUYE: SISTEMA PAC ERP</t>
  </si>
  <si>
    <t>BIEN0489</t>
  </si>
  <si>
    <t>[ SWITCH 24 PUERTOS ] - MARCA: HP; MODELO: V1905-24; SERIE: CN10BWN02T; AÑO: 2012; ESTADO: BUENO; COLOR: GRIS; ESTRUCTURA: ( SIN ESTRUCTURA ); COMPONENTE: ( SIN COMPONENTE ); PUERTOS: 24; CANTIDAD: 1</t>
  </si>
  <si>
    <t>CN10BWN02T</t>
  </si>
  <si>
    <t>BIEN0493</t>
  </si>
  <si>
    <t>[ SERVIDOR ] - MARCA: IOMEGA; MODELO: PX4-300D; SERIE: HRC3179739; AÑO: 2012; ESTADO: BUENO; COLOR: GRIS; ESTRUCTURA: ( SIN ESTRUCTURA ); COMPONENTE: ( SIN COMPONENTE ); CANTIDAD: 1</t>
  </si>
  <si>
    <t>IOMEGA</t>
  </si>
  <si>
    <t>PX4-300D</t>
  </si>
  <si>
    <t>HRC3179739</t>
  </si>
  <si>
    <t>BIEN0497</t>
  </si>
  <si>
    <t>[ CPU ] - MARCA: DELL; MODELO: OPTIPLEX 990; SERIE: 14DMPS1; AÑO: 2013; ESTADO: BUENO; COLOR: NEGRO; ESTRUCTURA: ( SIN ESTRUCTURA ); COMPONENTE: ( SIN COMPONENTE ); TIPO DE PROCESADOR: INTEL CORE I7; VELOCIDAD DEL PROCESADOR: 3.4 GHZ; MEMORIA RAM: 4 GB; DISCO DURO: 463 GB; CANTIDAD: 1</t>
  </si>
  <si>
    <t>14DMPS1</t>
  </si>
  <si>
    <t>INCLUYE: MOUSE DELL, MOD: N889; SOFTWARE:  2 LICENCIA MICROSOFT OFFICE PLUS, LICENCIA ANTIVIRUS KASPERSKY ADVANCED</t>
  </si>
  <si>
    <t>BIEN0505</t>
  </si>
  <si>
    <t xml:space="preserve">KAREN ZAMBRANO </t>
  </si>
  <si>
    <t>[ LAPTOP ] - MARCA: HP; MODELO: ELITEBOOK 840; SERIE: CNU406B84Q; AÑO: 2014; ESTADO: BUENO; COLOR: BEIGE; ESTRUCTURA: ( SIN ESTRUCTURA ); COMPONENTE: ( SIN COMPONENTE ); TIPO DE PROCESADOR: INTEL CORE I7; CANTIDAD: 1</t>
  </si>
  <si>
    <t>CNU406B84Q</t>
  </si>
  <si>
    <t>NEGRA</t>
  </si>
  <si>
    <t>EQUIPO BLOQUEADO CON MOUSE SPEEDMIND MODELO SM30M9136XUSB; SOFTWARE: LICENCIA MICROSOFT OFFICE PLUS</t>
  </si>
  <si>
    <t>BIEN0506</t>
  </si>
  <si>
    <t xml:space="preserve">MARCO DAVALOS </t>
  </si>
  <si>
    <t>[ CPU ] - MARCA: DELL; MODELO: OPTIPLEX 990; SERIE: 14DWPS1; AÑO: 2012; ESTADO: BUENO; COLOR: NEGRO; ESTRUCTURA: ( SIN ESTRUCTURA ); COMPONENTE: ( SIN COMPONENTE ); TIPO DE PROCESADOR: INTEL CORE I7; VELOCIDAD DEL PROCESADOR: 3.4 GHZ; MEMORIA RAM: 4 GB; DISCO DURO: 500 GB; CANTIDAD: 1</t>
  </si>
  <si>
    <t>14DWPS1</t>
  </si>
  <si>
    <t>INCLUYE MOUSE MARCA DELL, MODELO:N889, S/N: CN011D3V-71581-212-1M63; WINDOWS PROFESIONAL 7 64 BITS; LICENCIA ANTIVIRUS KASPERSKY ADVANCED</t>
  </si>
  <si>
    <t>BIEN0507</t>
  </si>
  <si>
    <t>[ LAPTOP ] - MARCA: HP; MODELO: ELITEBOOK 8440P; SERIE: CNU406B848; AÑO: 2012; ESTADO: BUENO; COLOR: GRIS; ESTRUCTURA: ( SIN ESTRUCTURA ); COMPONENTE: ( SIN COMPONENTE ); TIPO DE PROCESADOR: INTEL CORE I7; CANTIDAD: 1</t>
  </si>
  <si>
    <t>ELITEBOOK 8440P</t>
  </si>
  <si>
    <t>CNU406B848</t>
  </si>
  <si>
    <t>BIEN0508</t>
  </si>
  <si>
    <t xml:space="preserve">ELIN KRISTENSEN </t>
  </si>
  <si>
    <t>[ LAPTOP ] - MARCA: HP; MODELO: ELITEBOOK 840; SERIE: CNU406B86D; AÑO: 2014; ESTADO: BUENO; COLOR: GRIS; ESTRUCTURA: ( SIN ESTRUCTURA ); COMPONENTE: ( SIN COMPONENTE ); TIPO DE PROCESADOR: INTEL CORE I7; VELOCIDAD DEL PROCESADOR: 2.10 GHZ; MEMORIA RAM: 8 GB; DISCO DURO: 500 GB; CANTIDAD: 1</t>
  </si>
  <si>
    <t>CNU406B86D</t>
  </si>
  <si>
    <t>INCLUYE: SOFTWARE: LICENCIA MICROSOFT OFFICE PLUS, LICENCIA ANTIVIRUS KASPERSKY ADVANCED</t>
  </si>
  <si>
    <t>BIEN0509</t>
  </si>
  <si>
    <t>[ LAPTOP ] - MARCA: HP; MODELO: ELITEBOOK 840; SERIE: CNU406B849; AÑO: 2014; ESTADO: BUENO; COLOR: GRIS; ESTRUCTURA: ( SIN ESTRUCTURA ); COMPONENTE: ( SIN COMPONENTE ); TIPO DE PROCESADOR: INTEL CORE I7; VELOCIDAD DEL PROCESADOR: 2.10 GHZ; MEMORIA RAM: 8 GB; DISCO DURO: 500 GB; CANTIDAD: 1</t>
  </si>
  <si>
    <t>CON MOUSE SPEEDMIND SERIE SM30M9136XUJB; SOFTWARE: LICENCIA MICROSOFT OFFICE PLUS, LICENCIA ANTIVIRUS KASPERSKY ADVANCED</t>
  </si>
  <si>
    <t>BIEN0510</t>
  </si>
  <si>
    <t>[ CPU ] - MARCA: DELL; MODELO: OPTIPLEX 990; SERIE: HRGWV1; AÑO: 2013; ESTADO: BUENO; COLOR: NEGRO; ESTRUCTURA: ( SIN ESTRUCTURA ); COMPONENTE: ( SIN COMPONENTE ); TIPO DE PROCESADOR: INTEL CORE I7; VELOCIDAD DEL PROCESADOR: 3.4 GHZ; MEMORIA RAM: 4 GB; DISCO DURO: 464 GB; CANTIDAD: 1</t>
  </si>
  <si>
    <t>HSRGWV1</t>
  </si>
  <si>
    <t>INCLUYE: MOUSE, MARCA: HP, MODELO: M-SBF96</t>
  </si>
  <si>
    <t>BIEN0527</t>
  </si>
  <si>
    <t>[ LAPTOP ] - MARCA: APPLE; MODELO: MACBOOK PRO A1278; SERIE: C02GKQT5DV14; AÑO: 2013; ESTADO: BUENO; COLOR: BLANCO; ESTRUCTURA: ( SIN ESTRUCTURA ); COMPONENTE: ( SIN COMPONENTE ); TIPO DE PROCESADOR: INTEL CORE I7; VELOCIDAD DEL PROCESADOR: 2.8 GHZ; MEMORIA RAM: 4 GB; DISCO DURO: 750 GB; TAMAÑO DE PANTALLA: 14 IN; CANTIDAD: 1</t>
  </si>
  <si>
    <t>MACBOOK PRO A1278</t>
  </si>
  <si>
    <t>C02GKQT5DV14</t>
  </si>
  <si>
    <t>TIPO DE PROCESADOR: INTEL CORE I7; VELOCIDAD DEL PROCESADOR: 2.8 GHZ; MEMORIA RAM: 4 GB; DISCO DURO: 750 GB; TAMAÑO DE PANTALLA: 14 IN</t>
  </si>
  <si>
    <t>BIEN0528</t>
  </si>
  <si>
    <t>MARCO DAVALOS</t>
  </si>
  <si>
    <t>[ CPU ] - MARCA: HP; MODELO: COMPAQ 6200 PRO; SERIE: MXL2032FWZ; AÑO: 2012; ESTADO: BUENO; COLOR: NEGRO; ESTRUCTURA: ( SIN ESTRUCTURA ); COMPONENTE: ( SIN COMPONENTE ); TIPO DE PROCESADOR: INTEL CORE I7; CANTIDAD: 1</t>
  </si>
  <si>
    <t>MXL2032FWZ</t>
  </si>
  <si>
    <t>USADO CON MOUSE HP MODELO M-SBF96 SERIE FATSQ0E5D1ET0F; SOFTWARE: LICENCIA MICROSOFT OFFICE PLUS</t>
  </si>
  <si>
    <t>BIEN0530</t>
  </si>
  <si>
    <t xml:space="preserve">JHONNY HERRERA </t>
  </si>
  <si>
    <t>[ MONITOR PANTALLA PLANA ] - MARCA: HP; MODELO: ZR2440W; SERIE: CN42320CD7; AÑO: 2012; ESTADO: BUENO; COLOR: NEGRO; ESTRUCTURA: ( SIN ESTRUCTURA ); COMPONENTE: ( SIN COMPONENTE ); TAMAÑO DE PANTALLA: 24 IN; CANTIDAD: 1</t>
  </si>
  <si>
    <t>CN42320CD7</t>
  </si>
  <si>
    <t>USADO 1208070L202338</t>
  </si>
  <si>
    <t>BIEN0533</t>
  </si>
  <si>
    <t xml:space="preserve">EDISON MOYA </t>
  </si>
  <si>
    <t>[ LAPTOP ] - MARCA: HP; MODELO: ELITEBOOK 840; SERIE: CNU406B84W; AÑO: 2014; ESTADO: BUENO; COLOR: GRIS; ESTRUCTURA: ( SIN ESTRUCTURA ); COMPONENTE: ( SIN COMPONENTE ); TIPO DE PROCESADOR: INTEL CORE I7; VELOCIDAD DEL PROCESADOR: 2.10 GHZ; MEMORIA RAM: 8 GB; DISCO DURO: 500 GB; CANTIDAD: 1</t>
  </si>
  <si>
    <t>CNU406B84W</t>
  </si>
  <si>
    <t>USADO INCLUYE: SOFTWARE: LICENCIA MICROSOFT OFFICE PLUS, LICENCIA ANTIVIRUS KASPERSKY ADVANCED</t>
  </si>
  <si>
    <t>BIEN0583</t>
  </si>
  <si>
    <t>IMPRESORA DE ETIQUETAS</t>
  </si>
  <si>
    <t>[ IMPRESORA DE ETIQUETAS ] - MARCA: ZEBRA; MODELO: TLP 2844; AÑO: 2012; ESTADO: BUENO; COLOR: BLANCO; ESTRUCTURA: ( SIN ESTRUCTURA ); CANTIDAD: 1</t>
  </si>
  <si>
    <t>ZEBRA</t>
  </si>
  <si>
    <t>TPL 2844</t>
  </si>
  <si>
    <t>41J122002591</t>
  </si>
  <si>
    <t>BIEN0585</t>
  </si>
  <si>
    <t>NELSON CARDENAS</t>
  </si>
  <si>
    <t>[ LAPTOP ] - MARCA: HP; MODELO: ELITEBOOK 840; SERIE: CNUA0GB85N; AÑO: 2014; ESTADO: BUENO; COLOR: GRIS; ESTRUCTURA: ( SIN ESTRUCTURA ); COMPONENTE: ( SIN COMPONENTE ); TIPO DE PROCESADOR: INTEL CORE I7; CANTIDAD: 1</t>
  </si>
  <si>
    <t>CNUA0GB85N</t>
  </si>
  <si>
    <t>BIEN0586</t>
  </si>
  <si>
    <t>[ CPU ] - MARCA: HP; MODELO: COMPAQ 8100 ELITE SFF; SERIE: MXL1070TXP; AÑO: 2012; ESTADO: BUENO; COLOR: NEGRO; ESTRUCTURA: ( SIN ESTRUCTURA ); COMPONENTE: ( SIN COMPONENTE ); TIPO DE PROCESADOR: INTEL CORE I7; VELOCIDAD DEL PROCESADOR: 2.43 GHZ; MEMORIA RAM: 4 GB; DISCO DURO: 500 GB; CANTIDAD: 1</t>
  </si>
  <si>
    <t>MXL1070TXP</t>
  </si>
  <si>
    <t>[ SERVIDOR ] - MARCA: HP; MODELO: PROLIANT DL380P GEN8; AÑO: 2013; ESTADO: BUENO; COLOR: NEGRO; ESTRUCTURA: ( SIN ESTRUCTURA ); COMPONENTE: ( SIN COMPONENTE ); TIPO DE PROCESADOR: XEON; VELOCIDAD DEL PROCESADOR: 2 GHZ; MEMORIA RAM: 12 GB; DISCO DURO: 2 TB; CANTIDAD: 1</t>
  </si>
  <si>
    <t>PROLIANT ML350p Gen8</t>
  </si>
  <si>
    <t>670831-001</t>
  </si>
  <si>
    <t>[ MONITOR PANTALLA PLANA ] - MARCA: HP; MODELO: Z241; SERIE: CNK35100DFT; AÑO: 2013; ESTADO: BUENO; COLOR: NEGRO; ESTRUCTURA: ( SIN ESTRUCTURA ); COMPONENTE: ( SIN COMPONENTE ); TAMAÑO DE PANTALLA: 22 IN; CANTIDAD: 1</t>
  </si>
  <si>
    <t>CNK35100DFT</t>
  </si>
  <si>
    <t>USADO DISPLAY/DZP53A, Z24iIPS: HSTND-3771-Q</t>
  </si>
  <si>
    <t>BIEN0184</t>
  </si>
  <si>
    <t>[ IMPRESORA MULTIFUNCION ] - MARCA: XEROX; MODELO: PHASER 6180 MFP; SERIE: GS1JX2521303; AÑO: 2012; ESTADO: BUENO; COLOR: BLANCO; ESTRUCTURA: ( SIN ESTRUCTURA ); COMPONENTE: ( SIN COMPONENTE ); CANTIDAD: 1</t>
  </si>
  <si>
    <t>PHASER 6180MFP</t>
  </si>
  <si>
    <t>GS1JX2521303</t>
  </si>
  <si>
    <t>BEIGE</t>
  </si>
  <si>
    <t>BIEN0406</t>
  </si>
  <si>
    <t>[ LAPTOP ] - MARCA: HP; MODELO: ELITEBOOK 8570W; SERIE: 5CD2052THZ; AÑO: 2013; ESTADO: BUENO; COLOR: GRIS; ESTRUCTURA: ( SIN ESTRUCTURA ); COMPONENTE: ( SIN COMPONENTE ); TIPO DE PROCESADOR: INTEL CORE I7; VELOCIDAD DEL PROCESADOR: 2 GHZ; MEMORIA RAM: 8 GB; DISCO DURO: 865 GB; CANTIDAD: 1</t>
  </si>
  <si>
    <t>ELITEBOOK 8560W</t>
  </si>
  <si>
    <t>5CD2052THZ</t>
  </si>
  <si>
    <t>BIEN0409</t>
  </si>
  <si>
    <t>MOBILIARIO 2</t>
  </si>
  <si>
    <t>PLOTTER</t>
  </si>
  <si>
    <t>[ PLOTTER ] - MARCA: HP; MODELO: DESIGNJET Z6200; SERIE: MY1BU4900S; AÑO: 2011; ESTADO: BUENO; COLOR: NEGRO; ESTRUCTURA: ( SIN ESTRUCTURA ); COMPONENTE: ( SIN COMPONENTE ); CANTIDAD: 1</t>
  </si>
  <si>
    <t>DESIGNJET Z6200</t>
  </si>
  <si>
    <t>MY1BU4900S</t>
  </si>
  <si>
    <t>BIEN0410</t>
  </si>
  <si>
    <t>[ LAPTOP ] - MARCA: HP; MODELO: PAVILION DV6; SERIE: 5CH1400EVN; AÑO: 2012; ESTADO: BUENO; COLOR: GRIS; ESTRUCTURA: ( SIN ESTRUCTURA ); COMPONENTE: ( SIN COMPONENTE ); TIPO DE PROCESADOR: INTEL CORE I7; CANTIDAD: 1</t>
  </si>
  <si>
    <t>5CH1400EVN</t>
  </si>
  <si>
    <t>BIEN0411</t>
  </si>
  <si>
    <t>[ LAPTOP ] - MARCA: HP; MODELO: ELITEBOOK 8560W; SERIE: 5CB22735GV; AÑO: 2013; ESTADO: BUENO; COLOR: NEGRO; ESTRUCTURA: ( SIN ESTRUCTURA ); COMPONENTE: ( SIN COMPONENTE ); TIPO DE PROCESADOR: INTEL CORE I7; VELOCIDAD DEL PROCESADOR: 2.20 GHZ; MEMORIA RAM: 8 GB; DISCO DURO: 465 GB; CANTIDAD: 1</t>
  </si>
  <si>
    <t>5CB22735GV</t>
  </si>
  <si>
    <t>BIEN0412</t>
  </si>
  <si>
    <t>[ LAPTOP ] - MARCA: HP; MODELO: ELITEBOOK 8570W; SERIE: 5CB2492WFB; AÑO: 2012; ESTADO: BUENO; COLOR: GRIS; ESTRUCTURA: ( SIN ESTRUCTURA ); COMPONENTE: ( SIN COMPONENTE ); TIPO DE PROCESADOR: INTEL CORE I7; CANTIDAD: 1</t>
  </si>
  <si>
    <t>ELITEBOOK 8570W</t>
  </si>
  <si>
    <t>5CB2492WFB</t>
  </si>
  <si>
    <t>BIEN0416</t>
  </si>
  <si>
    <t>[ LAPTOP ] - MARCA: HP; MODELO: ELITEBOOK 840; SERIE: CNU406B85B; AÑO: 2014; ESTADO: BUENO; COLOR: GRIS; ESTRUCTURA: ( SIN ESTRUCTURA ); CANTIDAD: 1</t>
  </si>
  <si>
    <t>CNU406B85B</t>
  </si>
  <si>
    <t>BIEN0433</t>
  </si>
  <si>
    <t>[ LAPTOP ] - MARCA: HP; MODELO: ELITEBOOK 8570W; SERIE: 5CB3260B9N; AÑO: 2013; ESTADO: BUENO; COLOR: GRIS; ESTRUCTURA: ( SIN ESTRUCTURA ); COMPONENTE: ( SIN COMPONENTE ); TIPO DE PROCESADOR: INTEL CORE I7; VELOCIDAD DEL PROCESADOR: 2.40 GHZ; MEMORIA RAM: 8 GB; DISCO DURO: 464 GB; TAMAÑO DE PANTALLA: 15.5 IN; CANTIDAD: 1</t>
  </si>
  <si>
    <t>5CB3260B9N</t>
  </si>
  <si>
    <t>BIEN0435</t>
  </si>
  <si>
    <t>[ LAPTOP ] - MARCA: HP; MODELO: ELITEBOOK 8570W; SERIE: 5CB2492WBT; AÑO: 2012; ESTADO: BUENO; COLOR: GRIS; ESTRUCTURA: ( SIN ESTRUCTURA ); COMPONENTE: ( SIN COMPONENTE ); TIPO DE PROCESADOR: INTEL CORE I7; CANTIDAD: 1</t>
  </si>
  <si>
    <t>5CB2492WBT</t>
  </si>
  <si>
    <t>BIEN0440</t>
  </si>
  <si>
    <t>[ LAPTOP ] - MARCA: HP; MODELO: ELITEBOOK 8560W; SERIE: 5CB2052TJF; AÑO: 2012; ESTADO: BUENO; COLOR: GRIS; ESTRUCTURA: ( SIN ESTRUCTURA ); COMPONENTE: ( SIN COMPONENTE ); TIPO DE PROCESADOR: INTEL CORE I7; CANTIDAD: 1</t>
  </si>
  <si>
    <t>5CB2052TJF</t>
  </si>
  <si>
    <t>BIEN0444</t>
  </si>
  <si>
    <t>[ CPU ] - MARCA: HP; MODELO: Z220 CMT WORKSTATION; SERIE: 2UA24013B7; AÑO: 2012; ESTADO: BUENO; COLOR: NEGRO; ESTRUCTURA: ( SIN ESTRUCTURA ); COMPONENTE: ( SIN COMPONENTE ); TIPO DE PROCESADOR: XEON; VELOCIDAD DEL PROCESADOR: 3.3 GHZ; MEMORIA RAM: 8 GB; DISCO DURO: 1 TB; CANTIDAD: 1</t>
  </si>
  <si>
    <t>Z220 CMT WORKSTATION</t>
  </si>
  <si>
    <t>2UA24013B7</t>
  </si>
  <si>
    <t>XEON, DISCO DURO DE 1 TB</t>
  </si>
  <si>
    <t>CON MOUSE HP MODELO MOFYKO SERIE FCMMF0A9W2W56Y; INCLUYE: LICENCIA MICROSOFT OFFICE PLUS
; LICENCIA ANTIVIRUS KASPERSKY ADVANCED</t>
  </si>
  <si>
    <t>BIEN0449</t>
  </si>
  <si>
    <t>[ CPU ] - MARCA: HP; MODELO: Z220 CMT WORKSTATION; SERIE: 2QA24013BR; AÑO: 2012; ESTADO: BUENO; COLOR: NEGRO; ESTRUCTURA: ( SIN ESTRUCTURA ); COMPONENTE: ( SIN COMPONENTE ); TIPO DE PROCESADOR: XEON; VELOCIDAD DEL PROCESADOR: 3.30 GHZ; MEMORIA RAM: 8 GB; DISCO DURO: 930 GB; CANTIDAD: 1</t>
  </si>
  <si>
    <t>2QA24013BR</t>
  </si>
  <si>
    <t>BIEN0513</t>
  </si>
  <si>
    <t>[ LAPTOP ] - MARCA: HP; MODELO: ELITEBOOK 8570; SERIE: 5CB2492WBQ; AÑO: 2012; ESTADO: BUENO; COLOR: GRIS; ESTRUCTURA: ( SIN ESTRUCTURA ); COMPONENTE: ( SIN COMPONENTE ); TIPO DE PROCESADOR: INTEL CORE I3; VELOCIDAD DEL PROCESADOR: 2.4 GHZ; MEMORIA RAM: 8 GB; DISCO DURO: 500 GB; CANTIDAD: 1</t>
  </si>
  <si>
    <t>5CB2492WBQ</t>
  </si>
  <si>
    <t>INCLUYE:OFFICEPRO PLUS 2010 OLP NL
 (PERTENECE AL PROYECTO MOMPICHE); LICENCIA ANTIVIRUS KASPERSKY ADVANCED</t>
  </si>
  <si>
    <t>BIEN0534</t>
  </si>
  <si>
    <t>[ IMPRESORA MULTIFUNCION ] - MARCA: EPSON; MODELO: L555; SERIE: S4VY023822; AÑO: 2012; ESTADO: BUENO; COLOR: NEGRO; ESTRUCTURA: ( SIN ESTRUCTURA ); COMPONENTE: ( SIN COMPONENTE ); CANTIDAD: 1</t>
  </si>
  <si>
    <t>EPSON</t>
  </si>
  <si>
    <t>L555</t>
  </si>
  <si>
    <t>S4VY023822</t>
  </si>
  <si>
    <t>BIEN0550</t>
  </si>
  <si>
    <t>ARMARIO 2</t>
  </si>
  <si>
    <t>[ LAPTOP ] - MARCA: APPLE; MODELO: MAC BOOK PRO; SERIE: C02ML791FD57; AÑO: 2013; ESTADO: REGULAR; COLOR: BLANCO; ESTRUCTURA: ( SIN ESTRUCTURA ); COMPONENTE: ( SIN COMPONENTE ); CANTIDAD: 1</t>
  </si>
  <si>
    <t>MACBOOK PRO A1398</t>
  </si>
  <si>
    <t>C02ML791FD57</t>
  </si>
  <si>
    <t>BIEN0576</t>
  </si>
  <si>
    <t>[ CPU ] - MARCA: HP; MODELO: Z220 CMT WORKSTATION; SERIE: 2QA24013BW; AÑO: 2012; ESTADO: BUENO; COLOR: NEGRO; ESTRUCTURA: ( SIN ESTRUCTURA ); COMPONENTE: ( SIN COMPONENTE ); TIPO DE PROCESADOR: XEON; VELOCIDAD DEL PROCESADOR: 3.30 GHZ; MEMORIA RAM: 8 GB; DISCO DURO: 1 TB; CANTIDAD: 1</t>
  </si>
  <si>
    <t>2QA24013BW</t>
  </si>
  <si>
    <t>BIEN0577</t>
  </si>
  <si>
    <t>[ CPU ] - MARCA: HP; MODELO: Z220 CMT WORKSTATION; SERIE: 2UA24013BX; AÑO: 2012; ESTADO: BUENO; COLOR: NEGRO; ESTRUCTURA: ( SIN ESTRUCTURA ); COMPONENTE: ( SIN COMPONENTE ); TIPO DE PROCESADOR: XEON; VELOCIDAD DEL PROCESADOR: 3.30 GHZ; MEMORIA RAM: 8 GB; DISCO DURO: 930 GB; CANTIDAD: 1</t>
  </si>
  <si>
    <t>2UA24013BX</t>
  </si>
  <si>
    <t>BIEN0463</t>
  </si>
  <si>
    <t>[ CPU ] - MARCA: HP; MODELO: Z220 CMT WORKSTATION; SERIE: 2UA24013BV; AÑO: 2013; ESTADO: BUENO; COLOR: NEGRO; ESTRUCTURA: ( SIN ESTRUCTURA ); COMPONENTE: ( SIN COMPONENTE ); TIPO DE PROCESADOR: XEON; VELOCIDAD DEL PROCESADOR: 3.30 GHZ; MEMORIA RAM: 8 GB; DISCO DURO: 929 GB; CANTIDAD: 1</t>
  </si>
  <si>
    <t>2UA24013BV</t>
  </si>
  <si>
    <t>MOUSE: HP MODELO: MOFYKO SERIE 672651-001; INCLUYE: LICENCIA MICROSOFT OFFICE PLUS
; LICENCIA ANTIVIRUS KASPERSKY ADVANCED</t>
  </si>
  <si>
    <t>BIEN0471</t>
  </si>
  <si>
    <t>[ CPU ] - MARCA: HP; MODELO: Z220 CMT WORKSTATION; SERIE: 2UA3391WJV; AÑO: 2013; ESTADO: BUENO; COLOR: NEGRO; ESTRUCTURA: ( SIN ESTRUCTURA ); COMPONENTE: ( SIN COMPONENTE ); CANTIDAD: 1</t>
  </si>
  <si>
    <t>2UA3391WJV</t>
  </si>
  <si>
    <t>BIEN0473</t>
  </si>
  <si>
    <t>[ CPU ] - MARCA: HP; MODELO: Z220 CMT WORKSTATION; SERIE: 2UA24013BT; AÑO: 2012; ESTADO: BUENO; COLOR: NEGRO; ESTRUCTURA: ( SIN ESTRUCTURA ); COMPONENTE: ( SIN COMPONENTE ); TIPO DE PROCESADOR: XEON; CANTIDAD: 1</t>
  </si>
  <si>
    <t>2UA24013BT</t>
  </si>
  <si>
    <t>USADO NO SE PUEDE VER CARACTERISTICAS APAGADO EN BODEGA MOUSE HP MOD: MOFYKO</t>
  </si>
  <si>
    <t>BIEN0477</t>
  </si>
  <si>
    <t>[ MONITOR PANTALLA PLANA ] - MARCA: HP; MODELO: ZR2440W; SERIE: CN42320CHQ; AÑO: 2012; ESTADO: BUENO; COLOR: NEGRO; ESTRUCTURA: ( SIN ESTRUCTURA ); COMPONENTE: ( SIN COMPONENTE ); TAMAÑO DE PANTALLA: 24 IN; CANTIDAD: 1</t>
  </si>
  <si>
    <t>CN42320CHQ</t>
  </si>
  <si>
    <t xml:space="preserve">USADO NO SE PUEDE SI ESTA EN FUNCIONAMIENTO </t>
  </si>
  <si>
    <t>BIEN0438</t>
  </si>
  <si>
    <t>[ LAPTOP ] - MARCA: HP; MODELO: ELITEBOOK 8570W; SERIE: 5CB2492WD8; AÑO: 2012; ESTADO: BUENO; COLOR: GRIS; ESTRUCTURA: ( SIN ESTRUCTURA ); COMPONENTE: ( SIN COMPONENTE ); TIPO DE PROCESADOR: INTEL CORE I7; CANTIDAD: 1</t>
  </si>
  <si>
    <t>5CB2492WD8</t>
  </si>
  <si>
    <t>BIEN0439</t>
  </si>
  <si>
    <t>[ LAPTOP ] - MARCA: HP; MODELO: ELITEBOOK 8570W; SERIE: 5CB24920J5; AÑO: 2012; ESTADO: BUENO; COLOR: GRIS; ESTRUCTURA: ( SIN ESTRUCTURA ); COMPONENTE: ( SIN COMPONENTE ); TIPO DE PROCESADOR: INTEL CORE I7; CANTIDAD: 1</t>
  </si>
  <si>
    <t>5CB2492QJ5</t>
  </si>
  <si>
    <t>BIEN0441</t>
  </si>
  <si>
    <t>[ LAPTOP ] - MARCA: HP; MODELO: ELITEBOOK 8570W; SERIE: 5CB2492WCL; AÑO: 2014; ESTADO: BUENO; COLOR: GRIS; ESTRUCTURA: ( SIN ESTRUCTURA ); COMPONENTE: ( SIN COMPONENTE ); TIPO DE PROCESADOR: INTEL CORE I7; VELOCIDAD DEL PROCESADOR: 2.10 GHZ; MEMORIA RAM: 8 GB; DISCO DURO: 500 GB; CANTIDAD: 1</t>
  </si>
  <si>
    <t>5CB2492WCL</t>
  </si>
  <si>
    <t>BIEN0450</t>
  </si>
  <si>
    <t>[ CPU ] - MARCA: HP; MODELO: Z220 CMT WORKSTATION; SERIE: 2UA24013BY; AÑO: 2012; ESTADO: BUENO; COLOR: NEGRO; ESTRUCTURA: ( SIN ESTRUCTURA ); COMPONENTE: ( SIN COMPONENTE ); TIPO DE PROCESADOR: XEON; VELOCIDAD DEL PROCESADOR: 3.00 GHZ; MEMORIA RAM: 8 GB; DISCO DURO: 930 GB; CANTIDAD: 1</t>
  </si>
  <si>
    <t>2UA24013BY</t>
  </si>
  <si>
    <t>BIEN0523</t>
  </si>
  <si>
    <t>SCANNER</t>
  </si>
  <si>
    <t>[ SCANNER ] - MARCA: HP; MODELO: DESIGNJET HD SCANNER; SERIE: DK2610B007; AÑO: 2013; ESTADO: BUENO; COLOR: PLOMO; ESTRUCTURA: ( SIN ESTRUCTURA ); COMPONENTE: ( SIN COMPONENTE ); CANTIDAD: 1</t>
  </si>
  <si>
    <t>DESIGNJET HD SCANNER</t>
  </si>
  <si>
    <t>DK2610B007</t>
  </si>
  <si>
    <t>BIEN0575</t>
  </si>
  <si>
    <t>[ CPU ] - MARCA: HP; MODELO: Z220 CMT WORKSTATION; SERIE: 2UA24013BS; AÑO: 2012; ESTADO: BUENO; COLOR: NEGRO; ESTRUCTURA: ( SIN ESTRUCTURA ); COMPONENTE: ( SIN COMPONENTE ); TIPO DE PROCESADOR: XEON; VELOCIDAD DEL PROCESADOR: 3.3 GHZ; MEMORIA RAM: 8 GB; DISCO DURO: 1 TB; CANTIDAD: 1</t>
  </si>
  <si>
    <t>2UA24013BS</t>
  </si>
  <si>
    <t>INV00250</t>
  </si>
  <si>
    <t>BIEN0470</t>
  </si>
  <si>
    <t>[ CPU ] - MARCA: HP; MODELO: Z220 CMT WORKSTATION; SERIE: 2UA24013BQ; AÑO: 2012; ESTADO: BUENO; COLOR: NEGRO; ESTRUCTURA: ( SIN ESTRUCTURA ); COMPONENTE: ( SIN COMPONENTE ); TIPO DE PROCESADOR: XEON; CANTIDAD: 1</t>
  </si>
  <si>
    <t>2UA24013BQ</t>
  </si>
  <si>
    <t>USADO INCLUYE MOUSE HP MOFYKO SERIE: FCMF0A9W2W573 NO SE PUEDE VER CARACTERISTICAS ESTA APAGADA</t>
  </si>
  <si>
    <t>BIEN0482</t>
  </si>
  <si>
    <t>[ CPU ] - MARCA: HP; MODELO: Z220 CMT WORKSTATION; SERIE: 2UA3401S09; AÑO: 2013; ESTADO: BUENO; COLOR: NEGRO; ESTRUCTURA: ( SIN ESTRUCTURA ); COMPONENTE: ( SIN COMPONENTE ); TIPO DE PROCESADOR: XEON; VELOCIDAD DEL PROCESADOR: 3.5 GHZ; MEMORIA RAM: 8 GB; DISCO DURO: 930 GB; CANTIDAD: 1</t>
  </si>
  <si>
    <t>2UA3401S09</t>
  </si>
  <si>
    <t>USADO NO SE PUEDE VERIFICAR SI ESTA EN FUNCIONAMIENTO }MOUSE, HP, MOD:APOLO-OU; SOFTWARE: LICENCIA MICROSOFT OFFICE PLUS, LICENCIA ANTIVIRUS KASPERSKY ADVANCED</t>
  </si>
  <si>
    <t>BIEN0531</t>
  </si>
  <si>
    <t>[ CPU ] - MARCA: HP; MODELO: Z220 CMT WORKSTATION; SERIE: 2UA24013C0; AÑO: 2013; ESTADO: BUENO; COLOR: NEGRO; ESTRUCTURA: ( SIN ESTRUCTURA ); COMPONENTE: ( SIN COMPONENTE ); TIPO DE PROCESADOR: XEON; VELOCIDAD DEL PROCESADOR: 3.30 GHZ; MEMORIA RAM: 8 GB; DISCO DURO: 930 GB; CANTIDAD: 1</t>
  </si>
  <si>
    <t>2UA24013C0</t>
  </si>
  <si>
    <t>USADO INCLUYE: LICENCIA ANTIVIRUS KASPERSKY ADVANCED</t>
  </si>
  <si>
    <t>BIEN0580</t>
  </si>
  <si>
    <t>[ LAPTOP ] - MARCA: HP; MODELO: DV6-6180; SERIE: 5CH13803U0; AÑO: 2013; ESTADO: BUENO; COLOR: NEGRO; ESTRUCTURA: ( SIN ESTRUCTURA ); COMPONENTE: ( SIN COMPONENTE ); TIPO DE PROCESADOR: INTEL CORE I7; VELOCIDAD DEL PROCESADOR: 2.20 GHZ; MEMORIA RAM: 8 GB; DISCO DURO: 1 TB; CANTIDAD: 1</t>
  </si>
  <si>
    <t>5CH13803U0</t>
  </si>
  <si>
    <t>BIEN0594</t>
  </si>
  <si>
    <t>SOFTWARE ESPECIALIZADO</t>
  </si>
  <si>
    <t>[ SOFTWARE ESPECIALIZADO ] - AÑO: 2013; ESTADO: BUENO; COLOR: (SIN COLOR); ESTRUCTURA: ( SIN ESTRUCTURA ); COMPONENTE: ( SIN COMPONENTE ); CANTIDAD: 1</t>
  </si>
  <si>
    <t>BIEN0110</t>
  </si>
  <si>
    <t>PROYECTOR DE VIDEO</t>
  </si>
  <si>
    <t>[ PROYECTOR DE VIDEO ] - MARCA: EPSON; MODELO: 705 HD; SERIE: M5GFOX1178; AÑO: 2012; ESTADO: BUENO; COLOR: BLANCO; ESTRUCTURA: ( SIN ESTRUCTURA ); COMPONENTE: ( SIN COMPONENTE ); CANTIDAD: 1</t>
  </si>
  <si>
    <t>705 HD</t>
  </si>
  <si>
    <t>M5GFOX1178L</t>
  </si>
  <si>
    <t>BIEN0113</t>
  </si>
  <si>
    <t>CAMARA PROFESIONAL</t>
  </si>
  <si>
    <t>[ CAMARA PROFESIONAL ] - MARCA: SONY; MODELO: SLT-A37; SERIE: 310599; AÑO: 2012; ESTADO: BUENO; COLOR: NEGRO; ESTRUCTURA: ( SIN ESTRUCTURA ); COMPONENTE: ( SIN COMPONENTE ); CANTIDAD: 1</t>
  </si>
  <si>
    <t>SLT-A37</t>
  </si>
  <si>
    <t>BIEN0114</t>
  </si>
  <si>
    <t>FRENTE DE BAÑOS ARMARIO 3</t>
  </si>
  <si>
    <t>LENTE</t>
  </si>
  <si>
    <t>[ LENTE ] - MARCA: SONY; MODELO: SAL18250; SERIE: 1926898; AÑO: 2013; ESTADO: BUENO; COLOR: NEGRO; ESTRUCTURA: ( SIN ESTRUCTURA ); COMPONENTE: ( SIN COMPONENTE ); CANTIDAD: 1</t>
  </si>
  <si>
    <t>SAL18250</t>
  </si>
  <si>
    <t>BIEN0116</t>
  </si>
  <si>
    <t>[ CAMARA PROFESIONAL ] - MARCA: SONY; MODELO: SLT-A37; SERIE: 2517334; AÑO: 2012; ESTADO: BUENO; COLOR: NEGRO; ESTRUCTURA: ( SIN ESTRUCTURA ); COMPONENTE: ( SIN COMPONENTE ); CANTIDAD: 1</t>
  </si>
  <si>
    <t>BIEN0121</t>
  </si>
  <si>
    <t>TELEFONO DE VIDEO CONFERENCIA</t>
  </si>
  <si>
    <t>[ TELEFONO DE VIDEO CONFERENCIA ] - MARCA: LIFESIZE; MODELO: NMB-003; SERIE: BB6704067FC87; AÑO: 2012; ESTADO: BUENO; COLOR: GRIS; ESTRUCTURA: ( SIN ESTRUCTURA ); COMPONENTE: ( SIN COMPONENTE ); CANTIDAD: 1</t>
  </si>
  <si>
    <t>LIFESIZE</t>
  </si>
  <si>
    <t>NMB-003</t>
  </si>
  <si>
    <t>BB6704067FC87</t>
  </si>
  <si>
    <t>ES UN SOLO SISTEMA DE CONFERENCIA</t>
  </si>
  <si>
    <t>BIEN0123</t>
  </si>
  <si>
    <t>TRANSMISOR</t>
  </si>
  <si>
    <t>[ TRANSMISOR ] - MARCA: SONY; MODELO: UTX-B03; SERIE: 100615; AÑO: 2012; ESTADO: BUENO; COLOR: NEGRO; ESTRUCTURA: ( SIN ESTRUCTURA ); COMPONENTE: ( SIN COMPONENTE ); CANTIDAD: 1</t>
  </si>
  <si>
    <t>UTX-B03</t>
  </si>
  <si>
    <t>BIEN0127</t>
  </si>
  <si>
    <t>[ TRANSMISOR ] - MARCA: SONY; MODELO: URX-P2; SERIE: 123134; AÑO: 2012; ESTADO: BUENO; COLOR: NEGRO; ESTRUCTURA: ( SIN ESTRUCTURA ); COMPONENTE: ( SIN COMPONENTE ); CANTIDAD: 1</t>
  </si>
  <si>
    <t>URX-P242</t>
  </si>
  <si>
    <t>BIEN0132</t>
  </si>
  <si>
    <t>FILMADORA</t>
  </si>
  <si>
    <t>[ FILMADORA ] - MARCA: SONY; MODELO: HXR-NX70N; SERIE: 412038; AÑO: 2010; ESTADO: BUENO; COLOR: NEGRO; ESTRUCTURA: ( SIN ESTRUCTURA ); COMPONENTE: ( SIN COMPONENTE ); CANTIDAD: 1</t>
  </si>
  <si>
    <t>HXR-NX70N</t>
  </si>
  <si>
    <t>BIEN0178</t>
  </si>
  <si>
    <t>FLASH DE CAMARA</t>
  </si>
  <si>
    <t>[ FLASH ] - MARCA: SONY; MODELO: HVL-F44AM; SERIE: 2021186; AÑO: 2013; ESTADO: BUENO; COLOR: NEGRO; ESTRUCTURA: ( SIN ESTRUCTURA ); COMPONENTE: ( SIN COMPONENTE ); CANTIDAD: 1</t>
  </si>
  <si>
    <t>HBL-F43AM</t>
  </si>
  <si>
    <t>BIEN0183</t>
  </si>
  <si>
    <t>COPIADORA</t>
  </si>
  <si>
    <t>[ COPIADORA ] - MARCA: HP; MODELO: COLOR LASERJET CM4540MFP; SERIE: JPDCDDD0GN; AÑO: 2012; ESTADO: BUENO; COLOR: BLANCO; ESTRUCTURA: ( SIN ESTRUCTURA ); COMPONENTE: ( SIN COMPONENTE ); CANTIDAD: 1</t>
  </si>
  <si>
    <t>COLOR LASERJET CM4540MFP</t>
  </si>
  <si>
    <t>JPDCDDD0GN</t>
  </si>
  <si>
    <t>BIEN0382</t>
  </si>
  <si>
    <t>[ COPIADORA ] - MARCA: HP; MODELO: LASERJET M4555 MFP; SERIE: CN1A057411; AÑO: 2012; ESTADO: BUENO; COLOR: CREMA; ESTRUCTURA: ( SIN ESTRUCTURA ); COMPONENTE: ( SIN COMPONENTE ); CANTIDAD: 1</t>
  </si>
  <si>
    <t>LASERJET M4555 MFP</t>
  </si>
  <si>
    <t>CN1A057411</t>
  </si>
  <si>
    <t>CREMA</t>
  </si>
  <si>
    <t>BIEN0512</t>
  </si>
  <si>
    <t>LECTOR BIOMETRICO</t>
  </si>
  <si>
    <t>[ LECTOR BIOMETRICO ] - AÑO: 2012; ESTADO: BUENO; COLOR: NEGRO; ESTRUCTURA: ( SIN ESTRUCTURA ); COMPONENTE: ( SIN COMPONENTE ); CANTIDAD: 1</t>
  </si>
  <si>
    <t xml:space="preserve">FINGERPRINT TIME </t>
  </si>
  <si>
    <t>H0201</t>
  </si>
  <si>
    <t>BIEN0514</t>
  </si>
  <si>
    <t>EQUIPO PARA VIDEO CONFERENCIA</t>
  </si>
  <si>
    <t>[ EQUIPO PARA VIDEO CONFERENCIA ] - MARCA: LIFESIZE; MODELO: TEAM 220; SERIE: FX67470644306; AÑO: 2012; ESTADO: BUENO; COLOR: GRIS; ESTRUCTURA: ( SIN ESTRUCTURA ); COMPONENTE: ( SIN COMPONENTE ); CANTIDAD: 1</t>
  </si>
  <si>
    <t>TEAM 220</t>
  </si>
  <si>
    <t>FX67470644306</t>
  </si>
  <si>
    <t>BIEN0515</t>
  </si>
  <si>
    <t>CAMARA DE VIDEO CONFERENCIA</t>
  </si>
  <si>
    <t>[ CAMARA DE VIDEO CONFERENCIA ] - MARCA: LIFESIZE; MODELO: LFZ-010; SERIE: GC6708009CF05; AÑO: 2012; ESTADO: BUENO; COLOR: GRIS; ESTRUCTURA: ( SIN ESTRUCTURA ); COMPONENTE: ( SIN COMPONENTE ); CANTIDAD: 1</t>
  </si>
  <si>
    <t>LFZ-010</t>
  </si>
  <si>
    <t>GC6708009CF05</t>
  </si>
  <si>
    <t>BIEN0452</t>
  </si>
  <si>
    <t>[ PROYECTOR DE VIDEO ] - MARCA: EPSON; MODELO: POWER LITE 1776W; SERIE: RENF2X0140L; AÑO: 2012; ESTADO: BUENO; COLOR: BLANCO; ESTRUCTURA: ( SIN ESTRUCTURA ); COMPONENTE: ( SIN COMPONENTE ); CANTIDAD: 1</t>
  </si>
  <si>
    <t>POWER LITE 1776W</t>
  </si>
  <si>
    <t>RENF2X0140L</t>
  </si>
  <si>
    <t xml:space="preserve">USADO NO SE SABE SI ESTA EN FUNCIONAMIENTO CUSTODIO NO SE ENCUENTRA EN SU ESCRITORIO </t>
  </si>
  <si>
    <t>BIEN0466</t>
  </si>
  <si>
    <t>TELEFONO FIJO CON PANTALLA</t>
  </si>
  <si>
    <t>[ TELEFONO FIJO CON PANTALLA ] - MARCA: PANASONIC; MODELO: KX-DT343X; SERIE: OKACE017893; AÑO: 2012; ESTADO: BUENO; COLOR: BLANCO; ESTRUCTURA: ( SIN ESTRUCTURA ); COMPONENTE: ( SIN COMPONENTE ); CANTIDAD: 1</t>
  </si>
  <si>
    <t>PANASONIC</t>
  </si>
  <si>
    <t>KX-DT343X</t>
  </si>
  <si>
    <t>OKACE017893</t>
  </si>
  <si>
    <t>24 TECLAS PROGRAMABLES Y 3 LINEAS</t>
  </si>
  <si>
    <t>BIEN0490</t>
  </si>
  <si>
    <t>CENTRAL TELEFONICA</t>
  </si>
  <si>
    <t>[ CENTRAL TELEFONICA ] - MARCA: PANASONIC; MODELO: KX-TDA100DBX; SERIE: 1JBCD013181; AÑO: 2012; ESTADO: BUENO; COLOR: AZUL; ESTRUCTURA: ( SIN ESTRUCTURA ); COMPONENTE: ( SIN COMPONENTE ); CANTIDAD: 1</t>
  </si>
  <si>
    <t>KX-TDA100DBX</t>
  </si>
  <si>
    <t>1JBCD013181</t>
  </si>
  <si>
    <t>AZUL</t>
  </si>
  <si>
    <t>USADO  SIN TAPA FROMTAL TARJETA DE 16 PUERTOS COD 003-003-00004 TARJETA DE 16 PUERTOS COD 003-002-0003, TARJETA DE 8 LINEAS COD 003-003-00002</t>
  </si>
  <si>
    <t>BIEN0492</t>
  </si>
  <si>
    <t>DOCUMATE 6440</t>
  </si>
  <si>
    <t>68BUB20383</t>
  </si>
  <si>
    <t>BIEN0503</t>
  </si>
  <si>
    <t>68BUB20551</t>
  </si>
  <si>
    <t>BIEN0529</t>
  </si>
  <si>
    <t>68BUB20546</t>
  </si>
  <si>
    <t>BIEN0290</t>
  </si>
  <si>
    <t>CAMARA DIGITAL</t>
  </si>
  <si>
    <t>[ CAMARA DIGITAL ] - MARCA: SONY; MODELO: DSC-W710; SERIE: 5251080; AÑO: 2013; ESTADO: BUENO; CANTIDAD: 1</t>
  </si>
  <si>
    <t>DSC-W710</t>
  </si>
  <si>
    <t>INCLUYE CARGADOR Y CABLE DE DATOS</t>
  </si>
  <si>
    <t>BIEN0526</t>
  </si>
  <si>
    <t>[ COPIADORA ] - MARCA: HP; MODELO: LASERJET CP4525; SERIE: JPDCF1R02W; AÑO: 2013; ESTADO: BUENO; COLOR: BLANCO; ESTRUCTURA: ( SIN ESTRUCTURA ); COMPONENTE: ( SIN COMPONENTE ); CANTIDAD: 1</t>
  </si>
  <si>
    <t>LASERJET CP4525</t>
  </si>
  <si>
    <t>JPDCF1R02W</t>
  </si>
  <si>
    <t>BIEN0129</t>
  </si>
  <si>
    <t>[ FILMADORA ] - MARCA: SONY; MODELO: DCR-SR21; SERIE: 3963993; AÑO: 2010; ESTADO: BUENO; COLOR: NEGRO; ESTRUCTURA: ( SIN ESTRUCTURA ); COMPONENTE: ( SIN COMPONENTE ); CANTIDAD: 1</t>
  </si>
  <si>
    <t>DCR-SR21</t>
  </si>
  <si>
    <t>BIEN0131</t>
  </si>
  <si>
    <t>[ CAMARA PROFESIONAL ] - MARCA: NIKON; MODELO: COOLPIX P520; SERIE: 30004852; AÑO: 2013; ESTADO: BUENO; COLOR: NEGRO; ESTRUCTURA: ( SIN ESTRUCTURA ); COMPONENTE: ( SIN COMPONENTE ); CANTIDAD: 1</t>
  </si>
  <si>
    <t>NIKON</t>
  </si>
  <si>
    <t>COOLPIX P520</t>
  </si>
  <si>
    <t>BIEN0135</t>
  </si>
  <si>
    <t>[ PROYECTOR DE VIDEO ] - MARCA: SONY; MODELO: VPL-EX225; SERIE: 5000541; AÑO: 2012; ESTADO: BUENO; COLOR: BLANCO; ESTRUCTURA: ( SIN ESTRUCTURA ); COMPONENTE: ( SIN COMPONENTE ); CANTIDAD: 1</t>
  </si>
  <si>
    <t>VPL-EX225</t>
  </si>
  <si>
    <t>BIEN0459</t>
  </si>
  <si>
    <t>EDISON MOYA</t>
  </si>
  <si>
    <t>[ COPIADORA ] - MARCA: HP; MODELO: LASERJET M4555 MFP; SERIE: CN1A021627; AÑO: 2014; ESTADO: BUENO; COLOR: CREMA; ESTRUCTURA: ( SIN ESTRUCTURA ); COMPONENTE: ( SIN COMPONENTE ); CANTIDAD: 1</t>
  </si>
  <si>
    <t>CN1A021627</t>
  </si>
  <si>
    <t>BIEN0469</t>
  </si>
  <si>
    <t>[ COPIADORA ] - MARCA: XEROX; MODELO: WORKCENTRE 7556; SERIE: 897E6032; AÑO: 2013; ESTADO: BUENO; COLOR: BLANCO; ESTRUCTURA: ( SIN ESTRUCTURA ); COMPONENTE: ( SIN COMPONENTE ); CANTIDAD: 1</t>
  </si>
  <si>
    <t>WORKCENTRE 7556</t>
  </si>
  <si>
    <t>897E6032</t>
  </si>
  <si>
    <t>BIEN0279</t>
  </si>
  <si>
    <t>AUTOCLAVE AUTOMATICO</t>
  </si>
  <si>
    <t>GNATUS</t>
  </si>
  <si>
    <t>BIOCLAVE 12L</t>
  </si>
  <si>
    <t>AUTOCLAVE AUTOMATICO TANQUE DE PRESIÓN EN ACERO INOXIDABLE CON ANILLO DE SILICONA PARA SELLADO DE LA PUERTA, ALTO 38 CM LARGO  40,7 CM FONDO 46,5 CM PESO EQUIPO 20 KILOS</t>
  </si>
  <si>
    <t>BIEN0292</t>
  </si>
  <si>
    <t>BAJO ESTRUCTURA DE MADERA TRAS CONTENEDOR No 1</t>
  </si>
  <si>
    <t>EXTINTOR CO2</t>
  </si>
  <si>
    <t>[ EXTINTOR CO2 ] - AÑO: 2012; ESTADO: BUENO; COLOR: ROJO; ESTRUCTURA: ACERO; COMPONENTE: ( SIN COMPONENTE ); CAPACIDAD: 20 LB; CANTIDAD: 1</t>
  </si>
  <si>
    <t>AC PLANETA</t>
  </si>
  <si>
    <t>ROJO</t>
  </si>
  <si>
    <t>20 lb</t>
  </si>
  <si>
    <t xml:space="preserve">CON COCHE DE 2 RUEDAS, CO2 , 20 LIBRAS </t>
  </si>
  <si>
    <t>BIEN0397</t>
  </si>
  <si>
    <t>SOPLADOR DE AIRE</t>
  </si>
  <si>
    <t>[ SOPLADOR DE AIRE ] - MARCA: MAKITA; MODELO: UB1100; SERIE: 00200057K; AÑO: 2013; ESTADO: BUENO; COLOR: VERDE; ESTRUCTURA: ( SIN ESTRUCTURA ); COMPONENTE: ( SIN COMPONENTE ); CANTIDAD: 1</t>
  </si>
  <si>
    <t>MAKITA</t>
  </si>
  <si>
    <t>UB1101</t>
  </si>
  <si>
    <t>00200057K</t>
  </si>
  <si>
    <t>INV00664</t>
  </si>
  <si>
    <t>BALANZA CON TALLIMETRO</t>
  </si>
  <si>
    <t>BASCULA ROMANA CON TALLIMETRO 200 KG. ADE M318800</t>
  </si>
  <si>
    <t>ADE</t>
  </si>
  <si>
    <t>M318800</t>
  </si>
  <si>
    <t>16329-0000588</t>
  </si>
  <si>
    <t>INV00665</t>
  </si>
  <si>
    <t>16329-0000802</t>
  </si>
  <si>
    <t>MUY BUENO</t>
  </si>
  <si>
    <t>INV00669</t>
  </si>
  <si>
    <t>16329-0005890</t>
  </si>
  <si>
    <t>ESTACION TOTAL</t>
  </si>
  <si>
    <t>SOKKIA</t>
  </si>
  <si>
    <t>SET550RX</t>
  </si>
  <si>
    <t>BIEN0083</t>
  </si>
  <si>
    <t>[ ESTACION TOTAL ] - MARCA: SOKKIA; MODELO: SET550RX; SERIE: 117361; AÑO: 2007; ESTADO: BUENO; COLOR: VERDE; ESTRUCTURA: ( SIN ESTRUCTURA ); COMPONENTE: ( SIN COMPONENTE ); CANTIDAD: 1</t>
  </si>
  <si>
    <t>BIEN0091</t>
  </si>
  <si>
    <t>[ ESTACION TOTAL ] - MARCA: TRIMBLE M3; MODELO: DR2; SERIE: C602604; AÑO: 2012; ESTADO: BUENO; COLOR: AMARILLO; ESTRUCTURA: ( SIN ESTRUCTURA ); COMPONENTE: ( SIN COMPONENTE ); CANTIDAD: 1</t>
  </si>
  <si>
    <t>TRIMBLE</t>
  </si>
  <si>
    <t>M3 DR2</t>
  </si>
  <si>
    <t>C602604</t>
  </si>
  <si>
    <t>AMARILLO</t>
  </si>
  <si>
    <t>BIEN0182</t>
  </si>
  <si>
    <t>PARARRAYOS</t>
  </si>
  <si>
    <t>[ PARARRAYOS ] - AÑO: 2012; ESTADO: BUENO; ESTRUCTURA: METAL; CANTIDAD: 1</t>
  </si>
  <si>
    <t>BIEN0273</t>
  </si>
  <si>
    <t>COLECTOR DE DATOS</t>
  </si>
  <si>
    <t>[ COLECTOR DE DATOS ] - MARCA: ARCHER; MODELO: AR SERIES; SERIE: 106220; AÑO: 2012; ESTADO: BUENO; COLOR: NARANJA; ESTRUCTURA: ( SIN ESTRUCTURA ); CANTIDAD: 1</t>
  </si>
  <si>
    <t>SOKKIA ARCHER</t>
  </si>
  <si>
    <t>AR SERIES</t>
  </si>
  <si>
    <t>BIEN0293</t>
  </si>
  <si>
    <t>[ EXTINTOR CO2 ] - MARCA: PREDEXE; AÑO: 2012; ESTADO: BUENO; COLOR: ROJO; ESTRUCTURA: ACERO; COMPONENTE: ( SIN COMPONENTE ); CAPACIDAD: 20 LB; CANTIDAD: 1</t>
  </si>
  <si>
    <t>BIEN0294</t>
  </si>
  <si>
    <t>EXTINTOR PQS</t>
  </si>
  <si>
    <t>[ EXTINTOR PQS ] - AÑO: 2013; ESTADO: BUENO; COLOR: ROJO; ESTRUCTURA: ACERO; COMPONENTE: ( SIN COMPONENTE ); CAPACIDAD: 100 LB; CANTIDAD: 1</t>
  </si>
  <si>
    <t>PREDEXE</t>
  </si>
  <si>
    <t>100 lb</t>
  </si>
  <si>
    <t xml:space="preserve">CON CARRO DE 2 RUEDAS, 100 LIBRAS </t>
  </si>
  <si>
    <t>BIEN0295</t>
  </si>
  <si>
    <t>BIEN0298</t>
  </si>
  <si>
    <t>TANQUES DIESEL</t>
  </si>
  <si>
    <t>TANQUES DE DIESEL</t>
  </si>
  <si>
    <t>TANQUE DE COMBUSTIBLE</t>
  </si>
  <si>
    <t>[ TANQUE DE COMBUSTIBLE ] - AÑO: 2012; ESTADO: BUENO; COLOR: AMARILLO; ESTRUCTURA: ACERO; COMPONENTE: ( SIN COMPONENTE ); LARGO: 368 CM; DIAMETRO: 189 CM; CAPACIDAD: 2500 GAL; CANTIDAD: 1</t>
  </si>
  <si>
    <t>2500 GL</t>
  </si>
  <si>
    <t>INCLUYE: SALIDA DE GASES Y ESCALERA, 1 BARRILLA DE TOMA A TIERRA DE COBRE, CUBIERTA TRIANGULAR DE 620x430x160 CM, EN ZING Y ESTRUCTURA DE ACERO CON 6 COLUMNAS DE 300 CM EN PERFIL CUADRADO DE 80x40 MM, 6 VIGAS EN PERFIL CUADRADO DE 80x40 MM L:250 CM, 3 VIGAS DE 180CM</t>
  </si>
  <si>
    <t>BIEN0323</t>
  </si>
  <si>
    <t>CONTENEDOR No 1</t>
  </si>
  <si>
    <t>INTERIOR CONTENEDOR No 1</t>
  </si>
  <si>
    <t>CONTENEDOR</t>
  </si>
  <si>
    <t>[ CONTENEDOR ] - AÑO: 2008; ESTADO: BUENO; COLOR: ROJO; ESTRUCTURA: METAL; COMPONENTE: ( SIN COMPONENTE ); LARGO: 600 CM; ANCHO: 240 CM; ALTO: 260 CM; CANTIDAD: 1</t>
  </si>
  <si>
    <t>FLORENS</t>
  </si>
  <si>
    <t>22G1</t>
  </si>
  <si>
    <t>28260 KG</t>
  </si>
  <si>
    <t>PISO DE MADERA</t>
  </si>
  <si>
    <t>MALO</t>
  </si>
  <si>
    <t>BIEN0381</t>
  </si>
  <si>
    <t>BIEN0393</t>
  </si>
  <si>
    <t>MAQUINARIA</t>
  </si>
  <si>
    <t>PARED DERECHA CONTENEDOR No 2 MAQUINARIA</t>
  </si>
  <si>
    <t>MOTOBOMBA</t>
  </si>
  <si>
    <t>[ MOTOBOMBA ] - MARCA: BRIGGS &amp; STRATTON; MODELO: 73609; SERIE: 1012232136; AÑO: 2012; ESTADO: BUENO; COLOR: NEGRO; ESTRUCTURA: ( SIN ESTRUCTURA ); COMPONENTE: ( SIN COMPONENTE ); CANTIDAD: 1</t>
  </si>
  <si>
    <t>BRIGGS &amp; STRATION</t>
  </si>
  <si>
    <t>WP2-55</t>
  </si>
  <si>
    <t>NEGRO-ROJO</t>
  </si>
  <si>
    <t>BIEN0394</t>
  </si>
  <si>
    <t>[ MOTOBOMBA ] - MARCA: BRIGGS &amp; STRATTON; MODELO: WP2-55; AÑO: 2012; ESTADO: BUENO; COLOR: NEGRO; ESTRUCTURA: ( SIN ESTRUCTURA ); COMPONENTE: ( SIN COMPONENTE ); CANTIDAD: 1</t>
  </si>
  <si>
    <t>BIEN0396</t>
  </si>
  <si>
    <t>[ MOTOBOMBA ] - MARCA: BRIGGS &amp; STRATTON; MODELO: WP2-55; SERIE: 1012232137; AÑO: 2012; ESTADO: BUENO; COLOR: NEGRO; ESTRUCTURA: ( SIN ESTRUCTURA ); COMPONENTE: ( SIN COMPONENTE ); CANTIDAD: 1</t>
  </si>
  <si>
    <t>BIEN0398</t>
  </si>
  <si>
    <t>[ MOTOBOMBA ] - MARCA: BRIGGS &amp; STRATTON; MODELO: 73609; SERIE: 1012232129; AÑO: 2012; ESTADO: BUENO; COLOR: NEGRO; ESTRUCTURA: ( SIN ESTRUCTURA ); COMPONENTE: ( SIN COMPONENTE ); CANTIDAD: 1</t>
  </si>
  <si>
    <t>BIEN0399</t>
  </si>
  <si>
    <t>[ MOTOBOMBA ] - MARCA: BRIGGS &amp; STRATTON; MODELO: 73609; SERIE: 1012232139; AÑO: 2012; ESTADO: BUENO; COLOR: NEGRO; ESTRUCTURA: ( SIN ESTRUCTURA ); COMPONENTE: ( SIN COMPONENTE ); CANTIDAD: 1</t>
  </si>
  <si>
    <t>BRIGGS &amp; STRATTON</t>
  </si>
  <si>
    <t>BIEN0400</t>
  </si>
  <si>
    <t>MOTOGENERADOR</t>
  </si>
  <si>
    <t>[ MOTOGENERADOR ] - MARCA: ROBOT; MODELO: KJ3000A; AÑO: 2012; ESTADO: BUENO; COLOR: AMARILLO; ESTRUCTURA: METAL; COMPONENTE: ( SIN COMPONENTE ); CAPACIDAD: 6.5 HP; CANTIDAD: 1</t>
  </si>
  <si>
    <t>ROBOT GENERATION</t>
  </si>
  <si>
    <t>KJ3000A</t>
  </si>
  <si>
    <t>6.5 HP</t>
  </si>
  <si>
    <t>MODELO 168 F</t>
  </si>
  <si>
    <t>BIEN0401</t>
  </si>
  <si>
    <t>BIEN0404</t>
  </si>
  <si>
    <t>BIEN0517</t>
  </si>
  <si>
    <t>PERFORADORA INDUSTRIAL ACKER</t>
  </si>
  <si>
    <t>[ PERFORADORA ] - MARCA: ACKER; MODELO: ACE; SERIE: 18635; AÑO: 2012; ESTADO: BUENO; COLOR: NARANJA; ESTRUCTURA: ACERO; LARGO: 220 CM; ANCHO: 85 CM; ALTO: 135 CM; CANTIDAD: 1</t>
  </si>
  <si>
    <t>ACKER</t>
  </si>
  <si>
    <t>ACKER-ACE</t>
  </si>
  <si>
    <t>BIEN0518</t>
  </si>
  <si>
    <t>[ MOTOBOMBA ] - MARCA: ACKER; MODELO: APS 8-20; SERIE: 19553; AÑO: 2012; ESTADO: BUENO; COLOR: NARANJA; ESTRUCTURA: FUNDICION; COMPONENTE: ACERO; LARGO: 150 CM; ANCHO: 90 CM; ALTO: 90 CM; CANTIDAD: 1</t>
  </si>
  <si>
    <t>APS 8-20</t>
  </si>
  <si>
    <t>BIEN0519</t>
  </si>
  <si>
    <t>[ MOTOBOMBA ] - MARCA: ACKER; MODELO: APS 8-20; SERIE: 19552; AÑO: 2012; ESTADO: BUENO; COLOR: NARANJA; ESTRUCTURA: FUNDICION; COMPONENTE: ACERO; LARGO: 150 CM; ANCHO: 90 CM; ALTO: 90 CM; CANTIDAD: 1</t>
  </si>
  <si>
    <t>BIEN0520</t>
  </si>
  <si>
    <t>[ PERFORADORA ] - MARCA: ACKER; MODELO: ACE; SERIE: 18634; AÑO: 2012; ESTADO: BUENO; COLOR: NARANJA; ESTRUCTURA: ACERO; LARGO: 220 CM; ANCHO: 85 CM; ALTO: 135 CM; CANTIDAD: 1</t>
  </si>
  <si>
    <t>BIEN0536</t>
  </si>
  <si>
    <t>MOTOSIERRA</t>
  </si>
  <si>
    <t>[ MOTOSIERRA ] - MARCA: STHIL; MODELO: MS361; AÑO: 2012; ESTADO: BUENO; COLOR: NARANJA; ESTRUCTURA: ( SIN ESTRUCTURA ); COMPONENTE: ( SIN COMPONENTE ); CANTIDAD: 1</t>
  </si>
  <si>
    <t>STHIL</t>
  </si>
  <si>
    <t>MS361</t>
  </si>
  <si>
    <t>TOMATE</t>
  </si>
  <si>
    <t>BIEN0537</t>
  </si>
  <si>
    <t>BIEN0551</t>
  </si>
  <si>
    <t>PARQUEADERO CAMIONETAS</t>
  </si>
  <si>
    <t>GRUA</t>
  </si>
  <si>
    <t>[ GRUA ] - MARCA: PALFINGER CRANE; MODELO: PK10000; SERIE: 100152376; AÑO: 2013; ESTADO: BUENO; COLOR: ROJO; ESTRUCTURA: METAL; COMPONENTE: ( SIN COMPONENTE ); CAPACIDAD: 35.1 MPA; CANTIDAD: 1</t>
  </si>
  <si>
    <t>PALFINGER CRANE</t>
  </si>
  <si>
    <t>PK10000</t>
  </si>
  <si>
    <t>BIEN0566</t>
  </si>
  <si>
    <t>SURTIDOR DE COMBUSTIBLE</t>
  </si>
  <si>
    <t>[ SURTIDOR DE COMBUSTIBLE ] - MARCA: FILL-RITE; MODELO: SERIES 900; AÑO: 2012; ESTADO: BUENO; COLOR: ROJO; ESTRUCTURA: FUNDICION; COMPONENTE: ( SIN COMPONENTE ); CANTIDAD: 1</t>
  </si>
  <si>
    <t>FILL-RITE</t>
  </si>
  <si>
    <t>SERIES 900</t>
  </si>
  <si>
    <t>CD-82210</t>
  </si>
  <si>
    <t>BIEN0574</t>
  </si>
  <si>
    <t>ESTANTERIA 2</t>
  </si>
  <si>
    <t>PASILLO ESTANTERIA 2</t>
  </si>
  <si>
    <t>BALANZA DE PLATAFORMA</t>
  </si>
  <si>
    <t>[ BALANZA DE PLATAFORMA ] - MODELO: A12E; AÑO: 2012; ESTADO: BUENO; COLOR: (SIN COLOR); ESTRUCTURA: ACERO INOXIDABLE; COMPONENTE: ( SIN COMPONENTE ); CAPACIDAD: 8 KG; CANTIDAD: 1</t>
  </si>
  <si>
    <t>AC LOW BATERY</t>
  </si>
  <si>
    <t>A12E</t>
  </si>
  <si>
    <t>8 KG</t>
  </si>
  <si>
    <t>BIEN0163</t>
  </si>
  <si>
    <t>LUXOMETRO</t>
  </si>
  <si>
    <t>[ LUXOMETRO ] - MARCA: TESTO; MODELO: 545; AÑO: 2013; ESTADO: BUENO; COLOR: AZUL; ESTRUCTURA: ( SIN ESTRUCTURA ); COMPONENTE: ( SIN COMPONENTE ); CANTIDAD: 1</t>
  </si>
  <si>
    <t>TESTO</t>
  </si>
  <si>
    <t>EQUIPO MEDICO</t>
  </si>
  <si>
    <t>BIEN0175</t>
  </si>
  <si>
    <t>SONOMETRO</t>
  </si>
  <si>
    <t>[ SONOMETRO ] - MARCA: DELTA OHM; MODELO: HD2010UC/A; AÑO: 2013; ESTADO: BUENO; COLOR: CELESTE; ESTRUCTURA: ( SIN ESTRUCTURA ); COMPONENTE: ( SIN COMPONENTE ); CANTIDAD: 1</t>
  </si>
  <si>
    <t>DELTA OHM</t>
  </si>
  <si>
    <t>HD2010UC/A</t>
  </si>
  <si>
    <t>CELESTE</t>
  </si>
  <si>
    <t>BIEN0274</t>
  </si>
  <si>
    <t>[ COLECTOR DE DATOS ] - MARCA: ARCHER; MODELO: AR SERIES; SERIE: 106221; AÑO: 2012; ESTADO: BUENO; COLOR: NARANJA; ESTRUCTURA: ( SIN ESTRUCTURA ); CANTIDAD: 1</t>
  </si>
  <si>
    <t>BIEN0297</t>
  </si>
  <si>
    <t>[ TANQUE DE COMBUSTIBLE ] - AÑO: 2012; ESTADO: BUENO; COLOR: AMARILLO; ESTRUCTURA: ACERO; COMPONENTE: ( SIN COMPONENTE ); ALTO: 360 CM; DIAMETRO: 190 CM; CANTIDAD: 1</t>
  </si>
  <si>
    <t>CON BASE TIPO CAJON</t>
  </si>
  <si>
    <t>BIEN0402</t>
  </si>
  <si>
    <t>[ MOTOGENERADOR ] - MARCA: ROBOT; MODELO: KJ3000A; AÑO: 2012; ESTADO: BUENO; COLOR: AMARILLO; ESTRUCTURA: ( SIN ESTRUCTURA ); COMPONENTE: ( SIN COMPONENTE ); CANTIDAD: 1</t>
  </si>
  <si>
    <t>ROBOT GENERATOR</t>
  </si>
  <si>
    <t>KJ300A</t>
  </si>
  <si>
    <t>MODELO 168F</t>
  </si>
  <si>
    <t>BIEN0403</t>
  </si>
  <si>
    <t>BIEN0538</t>
  </si>
  <si>
    <t>TABLERO DE CONTROL</t>
  </si>
  <si>
    <t>[ TABLERO DE CONTROL ] - AÑO: 2012; ESTADO: BUENO; COLOR: BEIGE; ESTRUCTURA: METAL; COMPONENTE: ( SIN COMPONENTE ); LARGO: 40 CM; ANCHO: 20 CM; ALTO: 60 CM; CANTIDAD: 1</t>
  </si>
  <si>
    <t>BIEN0565</t>
  </si>
  <si>
    <t>[ SURTIDOR DE COMBUSTIBLE ] - MARCA: FILL-RITE; MODELO: SERIES 900; AÑO: 2012; ESTADO: BUENO; COLOR: ROJO; ESTRUCTURA: METAL; COMPONENTE: ( SIN COMPONENTE ); CANTIDAD: 1</t>
  </si>
  <si>
    <t>CD-82205</t>
  </si>
  <si>
    <t>BIEN0571</t>
  </si>
  <si>
    <t>ESTANTERIA 8</t>
  </si>
  <si>
    <t>BOMBA SUMERGIBLE</t>
  </si>
  <si>
    <t>[ BOMBA SUMERGIBLE ] - MARCA: LITTLE GIANT; MODELO: PE-2H; SERIE: 12D140201495W; AÑO: 2012; ESTADO: BUENO; COLOR: NEGRO; ESTRUCTURA: ( SIN ESTRUCTURA ); COMPONENTE: ( SIN COMPONENTE ); CANTIDAD: 1</t>
  </si>
  <si>
    <t>LITTLE GIANT</t>
  </si>
  <si>
    <t>PE-2H</t>
  </si>
  <si>
    <t>12D140201495W</t>
  </si>
  <si>
    <t>BIEN0001</t>
  </si>
  <si>
    <t>ESTANTERIA 1</t>
  </si>
  <si>
    <t>NIVEL 6</t>
  </si>
  <si>
    <t>TELEVISOR PANTALLA PLANA</t>
  </si>
  <si>
    <t>[ TELEVISOR PANTALLA PLANA ] - MARCA: LG; MODELO: 42LB5800-SB; SERIE: 404RMYA3Z722; AÑO: 2014; ESTADO: BUENO; COLOR: GRIS; ESTRUCTURA: ( SIN ESTRUCTURA ); COMPONENTE: ( SIN COMPONENTE ); CANTIDAD: 1</t>
  </si>
  <si>
    <t>LG</t>
  </si>
  <si>
    <t>42LB5800</t>
  </si>
  <si>
    <t>404RMYA3Z722</t>
  </si>
  <si>
    <t>MUEBLES Y ENSERES</t>
  </si>
  <si>
    <t>BIEN0003</t>
  </si>
  <si>
    <t>ESTANTERIA 3</t>
  </si>
  <si>
    <t>[ TELEVISOR PANTALLA PLANA ] - MARCA: SONY; MODELO: KDL-40EX520; SERIE: 3007978; AÑO: 2011; ESTADO: BUENO; COLOR: NEGRO; ESTRUCTURA: ( SIN ESTRUCTURA ); COMPONENTE: ( SIN COMPONENTE ); CANTIDAD: 1</t>
  </si>
  <si>
    <t>KDL-40EX520</t>
  </si>
  <si>
    <t>BIEN0004</t>
  </si>
  <si>
    <t>[ TELEVISOR PANTALLA PLANA ] - MARCA: SAMSUNG; MODELO: UN55ES6100G; SERIE: Z5KV3CYC700176N; AÑO: 2012; ESTADO: BUENO; COLOR: NEGRO; ESTRUCTURA: ( SIN ESTRUCTURA ); COMPONENTE: ( SIN COMPONENTE ); CANTIDAD: 1</t>
  </si>
  <si>
    <t>UN55ES61006</t>
  </si>
  <si>
    <t>Z5KU3CYC700176N</t>
  </si>
  <si>
    <t>BIEN0111</t>
  </si>
  <si>
    <t>SET DE DIAGNOSTICO DE PARED</t>
  </si>
  <si>
    <t>RIESTER</t>
  </si>
  <si>
    <t>RI-THERMO N</t>
  </si>
  <si>
    <t>BIEN0112</t>
  </si>
  <si>
    <t>TENSIOMETRO DE PEDESTAL</t>
  </si>
  <si>
    <t>BIG BEN SQUARE</t>
  </si>
  <si>
    <t>BIEN0115</t>
  </si>
  <si>
    <t>MRTE023</t>
  </si>
  <si>
    <t>14680000001603044773</t>
  </si>
  <si>
    <t>BIEN0117</t>
  </si>
  <si>
    <t>14680000001603044771</t>
  </si>
  <si>
    <t>BIEN0134</t>
  </si>
  <si>
    <t>CONSOLA DE SONIDO</t>
  </si>
  <si>
    <t>[ CONSOLA DE SONIDO ] - MARCA: BEHRINGER; MODELO: XENYX QX1202; SERIE: S1203627ALR; AÑO: 2012; ESTADO: BUENO; COLOR: NEGRO; ESTRUCTURA: ( SIN ESTRUCTURA ); COMPONENTE: ( SIN COMPONENTE ); CANTIDAD: 1</t>
  </si>
  <si>
    <t>BEHRINGER</t>
  </si>
  <si>
    <t>XENYX QX1202 USB</t>
  </si>
  <si>
    <t>S1203627ALR</t>
  </si>
  <si>
    <t>TRIPODE</t>
  </si>
  <si>
    <t>BIEN0147</t>
  </si>
  <si>
    <t>SET DE DIAGNOSTICO PORTATIL</t>
  </si>
  <si>
    <t>MRTE001</t>
  </si>
  <si>
    <t>BIEN0148</t>
  </si>
  <si>
    <t>BIEN0149</t>
  </si>
  <si>
    <t>BIEN0158</t>
  </si>
  <si>
    <t>GLUCOMETRO</t>
  </si>
  <si>
    <t>GU ACCU-CHECK</t>
  </si>
  <si>
    <t>GU07210461</t>
  </si>
  <si>
    <t>BATERIA, TUBO DE TIRAS REACTIVAS, 1 DISPOSITIVO DE PUNCION</t>
  </si>
  <si>
    <t>BIEN0159</t>
  </si>
  <si>
    <t>GU07213949</t>
  </si>
  <si>
    <t>BIEN0168</t>
  </si>
  <si>
    <t>SET DE LARINGOSCOPIO</t>
  </si>
  <si>
    <t>BIEN0169</t>
  </si>
  <si>
    <t>BIEN0185</t>
  </si>
  <si>
    <t>ESTANTERIA 32</t>
  </si>
  <si>
    <t>NIVEL 8</t>
  </si>
  <si>
    <t>PANTALLA DE PROYECCION DE PARED</t>
  </si>
  <si>
    <t>[ PANTALLA DE PROYECCION DE PARED ] - MARCA: LOCH; AÑO: 2012; ESTADO: BUENO; COLOR: BLANCO; ESTRUCTURA: METAL; COMPONENTE: LONA; LARGO: 230 CM; ALTO: 200 CM; CANTIDAD: 1</t>
  </si>
  <si>
    <t>LOCH</t>
  </si>
  <si>
    <t>LONA</t>
  </si>
  <si>
    <t>PANTALLA ELECTRICA</t>
  </si>
  <si>
    <t>BIEN0190</t>
  </si>
  <si>
    <t>MOBILIARIO 1</t>
  </si>
  <si>
    <t>ESTACION DE TRABAJO EN L</t>
  </si>
  <si>
    <t>[ ESTACION DE TRABAJO EN L ] - AÑO: 2012; ESTADO: BUENO; COLOR: NEGRO; ESTRUCTURA: METAL; COMPONENTE: MDF; LARGO: 250 CM; ANCHO: 60 CM; ALTO: 73 CM; CANTIDAD: 1</t>
  </si>
  <si>
    <t>COJONERA METALICA 3 SERVICIOS</t>
  </si>
  <si>
    <t>INCLUYE: ARCHIVADOR METALICO 3 CAJONES</t>
  </si>
  <si>
    <t>MDF Y METAL</t>
  </si>
  <si>
    <t>BIEN0191</t>
  </si>
  <si>
    <t>[ ESTACION DE TRABAJO EN L ] - AÑO: 2012; ESTADO: BUENO; COLOR: NEGRO; ESTRUCTURA: METAL; COMPONENTE: MDF; LARGO: 240 CM; ANCHO: 60 CM; ALTO: 73 CM; CANTIDAD: 1</t>
  </si>
  <si>
    <t>BIEN0192</t>
  </si>
  <si>
    <t>[ ESTACION DE TRABAJO EN L ] - AÑO: 2012; ESTADO: BUENO; COLOR: NEGRO; ESTRUCTURA: METAL; COMPONENTE: MDF; LARGO: 250 CM; ANCHO: 60 CM; ALTO: 73 CM; CAJONES/GAVETAS: 3; CANTIDAD: 1</t>
  </si>
  <si>
    <t>CON ARCHIVADOR DE 3 GAVETAS</t>
  </si>
  <si>
    <t>BIEN0193</t>
  </si>
  <si>
    <t>GAVETA DE 3 CAJONES</t>
  </si>
  <si>
    <t>BIEN0196</t>
  </si>
  <si>
    <t>BIEN0197</t>
  </si>
  <si>
    <t>[ ESTACION DE TRABAJO EN L ] - AÑO: 2012; ESTADO: BUENO; COLOR: NEGRO; ESTRUCTURA: METAL; COMPONENTE: MDF; LARGO: 240 CM; ANCHO: 60 CM; ALTO: 73 CM; CAJONES/GAVETAS: 3; CANTIDAD: 1</t>
  </si>
  <si>
    <t>ARCHIVADOR DE 3 GAVETAS</t>
  </si>
  <si>
    <t>BIEN0198</t>
  </si>
  <si>
    <t>CON ARCHIVADOR DE 3 GAVETAS. ESTA CERRADO CON LLAVE</t>
  </si>
  <si>
    <t>BIEN0201</t>
  </si>
  <si>
    <t>ESTANTERIA 21</t>
  </si>
  <si>
    <t>PASILLO ESTANTERIA 21</t>
  </si>
  <si>
    <t>SILLON GERENCIAL</t>
  </si>
  <si>
    <t>[ SILLA GERENCIAL ] - AÑO: 2012; ESTADO: REGULAR; COLOR: NEGRO; ESTRUCTURA: METAL; COMPONENTE: CUERINA; CANTIDAD: 1</t>
  </si>
  <si>
    <t>CUERINA</t>
  </si>
  <si>
    <t>APOYABRAZOS DESGASTADOS</t>
  </si>
  <si>
    <t>BIEN0202</t>
  </si>
  <si>
    <t>PARLANTE</t>
  </si>
  <si>
    <t>[ PARLANTE ] - MARCA: JBL; MODELO: SELENIUM JS151A; SERIE: X004130629; AÑO: 2013; ESTADO: BUENO; COLOR: NEGRO; ESTRUCTURA: ( SIN ESTRUCTURA ); COMPONENTE: ( SIN COMPONENTE ); CANTIDAD: 1</t>
  </si>
  <si>
    <t>JBL</t>
  </si>
  <si>
    <t>SELENIUM JS151A</t>
  </si>
  <si>
    <t>X004130629</t>
  </si>
  <si>
    <t>BIEN0203</t>
  </si>
  <si>
    <t>MINI REFRIGERADOR</t>
  </si>
  <si>
    <t>[ MINIBAR ] - MARCA: ELECTROLUX; MODELO: ERDW093MSJW; SERIE: 13002283; AÑO: 2012; ESTADO: BUENO; COLOR: BLANCO; ESTRUCTURA: ( SIN ESTRUCTURA ); COMPONENTE: ( SIN COMPONENTE ); LARGO: 47 CM; ANCHO: 45 CM; ALTO: 82 CM; PUERTAS: 1; CANTIDAD: 1</t>
  </si>
  <si>
    <t>ELECTROLUX</t>
  </si>
  <si>
    <t>ERDW093MSJW</t>
  </si>
  <si>
    <t>CAPACIDAD DE 92 L</t>
  </si>
  <si>
    <t>BIEN0232</t>
  </si>
  <si>
    <t>[ TRIPODE ] - MARCA: SOKKIA; AÑO: 2012; ESTADO: BUENO; COLOR: ROJO; ESTRUCTURA: METAL; COMPONENTE: ( SIN COMPONENTE ); ALTO: 105 CM; DIAMETRO: 14.5 CM; CANTIDAD: 1</t>
  </si>
  <si>
    <t>BIEN0233</t>
  </si>
  <si>
    <t>BIEN0236</t>
  </si>
  <si>
    <t>[ TRIPODE ] - MARCA: SOKKIA; AÑO: 2012; ESTADO: BUENO; COLOR: AMARILLO; ESTRUCTURA: METAL; COMPONENTE: ( SIN COMPONENTE ); ALTO: 105 CM; DIAMETRO: 14.5 CM; CANTIDAD: 1</t>
  </si>
  <si>
    <t>T-04</t>
  </si>
  <si>
    <t>BIEN0237</t>
  </si>
  <si>
    <t>PARA ESTACION TOTAL T-06</t>
  </si>
  <si>
    <t>BIEN0238</t>
  </si>
  <si>
    <t>PARA ESTACION TOTAL T-01</t>
  </si>
  <si>
    <t>BIEN0239</t>
  </si>
  <si>
    <t>PARA ESTACION TOTAL T-07</t>
  </si>
  <si>
    <t>BIEN0240</t>
  </si>
  <si>
    <t>T-03</t>
  </si>
  <si>
    <t>BIEN0241</t>
  </si>
  <si>
    <t>[ TRIPODE ] - MARCA: CRAIN; AÑO: 2012; ESTADO: BUENO; COLOR: AMARILLO; ESTRUCTURA: METAL; COMPONENTE: ( SIN COMPONENTE ); ALTO: 105 CM; DIAMETRO: 14.5 CM; CANTIDAD: 1</t>
  </si>
  <si>
    <t>CRAIN</t>
  </si>
  <si>
    <t>T-02</t>
  </si>
  <si>
    <t>BIEN0242</t>
  </si>
  <si>
    <t>PARA ESTACION TOTAL T-05</t>
  </si>
  <si>
    <t>BIEN0277</t>
  </si>
  <si>
    <t>[ ESTACION DE TRABAJO EN L ] - AÑO: 2012; ESTADO: BUENO; COLOR: CAFE; ESTRUCTURA: METAL; COMPONENTE: MDF; LARGO: 230 CM; ANCHO: 60 CM; ALTO: 74 CM; CANTIDAD: 1</t>
  </si>
  <si>
    <t>CAFE</t>
  </si>
  <si>
    <t>INCLUYE ARCHIVADOR METALICO DE TRES CAJONES CHAPA DAÑADA</t>
  </si>
  <si>
    <t>BIEN0299</t>
  </si>
  <si>
    <t>INCLUYE ARCHIVADOR DE 3 CAJONES</t>
  </si>
  <si>
    <t>BIEN0307</t>
  </si>
  <si>
    <t>INCLUYE UN ARCHIVADOR DE TRES CAJONES Y UN PORTA TECLADO.</t>
  </si>
  <si>
    <t>BIEN0310</t>
  </si>
  <si>
    <t>MESA DE REUNIONES</t>
  </si>
  <si>
    <t>[ MESA DE REUNIONES ] - AÑO: 2012; ESTADO: BUENO; COLOR: NEGRO; ESTRUCTURA: METAL; COMPONENTE: MDF; LARGO: 190 CM; ANCHO: 105 CM; ALTO: 71 CM; CANTIDAD: 1</t>
  </si>
  <si>
    <t>190X105X75</t>
  </si>
  <si>
    <t>MDF</t>
  </si>
  <si>
    <t>SEMI OVALADA</t>
  </si>
  <si>
    <t>BIEN0311</t>
  </si>
  <si>
    <t>[ ESTACION DE TRABAJO EN L ] - AÑO: 2012; ESTADO: BUENO; COLOR: NEGRO; ESTRUCTURA: METAL; COMPONENTE: ( SIN COMPONENTE ); LARGO: 230 CM; ANCHO: 60 CM; ALTO: 74 CM; CANTIDAD: 1</t>
  </si>
  <si>
    <t>DE PROYECTO EL REVENTADOR. INCLUYE ARCHIVADOR DE TRES GAVETAS. SE ENCUENTRA DESARMADA</t>
  </si>
  <si>
    <t>BIEN0313</t>
  </si>
  <si>
    <t>ARCHIVADOR VERTICAL TIPO ARMARIO</t>
  </si>
  <si>
    <t>[ ARCHIVADOR VERTICAL ] - AÑO: 2012; ESTADO: BUENO; COLOR: NEGRO; ESTRUCTURA: METAL; COMPONENTE: VIDRIO; LARGO: 90 CM; ANCHO: 40 CM; ALTO: 170 CM; PUERTAS: 4; CANTIDAD: 1</t>
  </si>
  <si>
    <t>90X170X40</t>
  </si>
  <si>
    <t>4 PUERTAS DE VIDRIO Y MDF 2 SERVICIOS, LATERALES DE METAL</t>
  </si>
  <si>
    <t>BIEN0314</t>
  </si>
  <si>
    <t>[ ARCHIVADOR VERTICAL ] - AÑO: 2012; ESTADO: BUENO; COLOR: NEGRO; ESTRUCTURA: METAL; COMPONENTE: MDF; LARGO: 90 CM; ANCHO: 40 CM; ALTO: 170 CM; CANTIDAD: 1</t>
  </si>
  <si>
    <t>BIEN0315</t>
  </si>
  <si>
    <t>[ ARCHIVADOR VERTICAL ] - AÑO: 2012; ESTADO: BUENO; COLOR: NEGRO; ESTRUCTURA: METAL; COMPONENTE: VIDRIO; LARGO: 90 CM; ANCHO: 40 CM; ALTO: 170 CM; DIVISIONES/SERVICIOS/NIVELES: 2; PUERTAS: 4; CANTIDAD: 1</t>
  </si>
  <si>
    <t>BIEN0316</t>
  </si>
  <si>
    <t>[ ARCHIVADOR VERTICAL ] - AÑO: 2012; ESTADO: BUENO; COLOR: NEGRO; ESTRUCTURA: METAL; COMPONENTE: VIDRIO; LARGO: 90 CM; ANCHO: 40 CM; ALTO: 170 CM; CANTIDAD: 1</t>
  </si>
  <si>
    <t>BIEN0317</t>
  </si>
  <si>
    <t>BIEN0318</t>
  </si>
  <si>
    <t>BIEN0319</t>
  </si>
  <si>
    <t>BIEN0320</t>
  </si>
  <si>
    <t>BIEN0322</t>
  </si>
  <si>
    <t>[ ESTACION DE TRABAJO EN L ] - AÑO: 2012; ESTADO: BUENO; COLOR: NEGRO; ESTRUCTURA: METAL; LARGO: 240 CM; ANCHO: 60 CM; ALTO: 73 CM; CANTIDAD: 1</t>
  </si>
  <si>
    <t>BIEN0325</t>
  </si>
  <si>
    <t>[ TRIPODE ] - AÑO: 2012; ESTADO: BUENO; COLOR: NEGRO; ESTRUCTURA: METAL; COMPONENTE: ( SIN COMPONENTE ); ALTO: 105 CM; DIAMETRO: 14.5 CM; CANTIDAD: 1</t>
  </si>
  <si>
    <t>BIEN0326</t>
  </si>
  <si>
    <t>BIEN0328</t>
  </si>
  <si>
    <t>BIEN0329</t>
  </si>
  <si>
    <t>CON ARCHIVADOR 3 GAVETAS</t>
  </si>
  <si>
    <t>BIEN0330</t>
  </si>
  <si>
    <t>BIEN0331</t>
  </si>
  <si>
    <t>CON ARCHIVADOR 3 GVETAS Y 1 PORTA TECLADO</t>
  </si>
  <si>
    <t>BIEN0332</t>
  </si>
  <si>
    <t>BIEN0333</t>
  </si>
  <si>
    <t>[ ESTACION DE TRABAJO EN L ] - AÑO: 2012; ESTADO: BUENO; COLOR: NEGRO; ESTRUCTURA: METAL; COMPONENTE: MDF; LARGO: 240 CM; ANCHO: 65 CM; ALTO: 72 CM; CANTIDAD: 1</t>
  </si>
  <si>
    <t>INCLUYE ARCHIVADOR METALICO 3 CAJONES</t>
  </si>
  <si>
    <t>BIEN0340</t>
  </si>
  <si>
    <t>ESTANTERIA 19</t>
  </si>
  <si>
    <t>ESTANTERIA</t>
  </si>
  <si>
    <t>[ ESTANTERIA ] - AÑO: 2012; ESTADO: BUENO; COLOR: PLOMO; ESTRUCTURA: METAL; COMPONENTE: ( SIN COMPONENTE ); LARGO: 160 CM; ANCHO: 60 CM; ALTO: 250 CM; DIVISIONES/SERVICIOS/NIVELES: 8; CANTIDAD: 1</t>
  </si>
  <si>
    <t>165X250X60</t>
  </si>
  <si>
    <t>BIEN0341</t>
  </si>
  <si>
    <t xml:space="preserve">ESTANTERIA 20 </t>
  </si>
  <si>
    <t>BIEN0346</t>
  </si>
  <si>
    <t>[ ESTACION DE TRABAJO EN L ] - AÑO: 2012; ESTADO: BUENO; COLOR: NEGRO; ESTRUCTURA: METAL; COMPONENTE: MDF; LARGO: 150 CM; ANCHO: 60 CM; ALTO: 73 CM; CANTIDAD: 1</t>
  </si>
  <si>
    <t>BIEN0347</t>
  </si>
  <si>
    <t>[ ESTACION DE TRABAJO EN L ] - AÑO: 2012; ESTADO: BUENO; COLOR: NEGRO; ESTRUCTURA: METAL; COMPONENTE: MDF; LARGO: 240 CM; ANCHO: 60 CM; ALTO: 72 CM; CANTIDAD: 1</t>
  </si>
  <si>
    <t>INCLUYE ARCHIVADOR METALICO 3 CAJONES, FALTA UNA PATA</t>
  </si>
  <si>
    <t>BIEN0349</t>
  </si>
  <si>
    <t>CREDENZA</t>
  </si>
  <si>
    <t>[ CREDENZA ] - AÑO: 2012; ESTADO: BUENO; COLOR: NEGRO; ESTRUCTURA: METAL; COMPONENTE: MDF; LARGO: 150 CM; ANCHO: 45 CM; ALTO: 72 CM; CANTIDAD: 1</t>
  </si>
  <si>
    <t>2 PUERTAS A LOS EXTREMOS 2 SERVICIOS EN EL CENTRO</t>
  </si>
  <si>
    <t>BIEN0351</t>
  </si>
  <si>
    <t>BIEN0352</t>
  </si>
  <si>
    <t>[ ESTACION DE TRABAJO EN L ] - AÑO: 2012; ESTADO: BUENO; COLOR: NEGRO; ESTRUCTURA: METAL; COMPONENTE: MDF; LARGO: 280 CM; ANCHO: 79 CM; ALTO: 74 CM; CANTIDAD: 1</t>
  </si>
  <si>
    <t>INCLUYE: ARCHIVADOR METALICO 2 CAJONES, CON EXTESION DE TRABAJO Y  MADERA DE PINO</t>
  </si>
  <si>
    <t>BIEN0353</t>
  </si>
  <si>
    <t>[ ESTACION DE TRABAJO EN L ] - AÑO: 2012; ESTADO: BUENO; COLOR: NEGRO; ESTRUCTURA: METAL; COMPONENTE: MDF; LARGO: 320 CM; ANCHO: 80 CM; ALTO: 72 CM; CANTIDAD: 1</t>
  </si>
  <si>
    <t>INCLUYE UN ARCHIVADOR DE 2 CAJONES DE METAL, CON EXTESION DE TRABAJO Y MADERA DE PINO</t>
  </si>
  <si>
    <t>BIEN0354</t>
  </si>
  <si>
    <t>CON ARCHIVADOR DE 3 GAVETAS Y 1 PORTATECLADO</t>
  </si>
  <si>
    <t>BIEN0355</t>
  </si>
  <si>
    <t>CON ARCHIVADOR DE 3 GAVETAS Y 1 PORTA TECLADO</t>
  </si>
  <si>
    <t>BIEN0356</t>
  </si>
  <si>
    <t>ESCRITORIO RECTANGULAR</t>
  </si>
  <si>
    <t>[ ESCRITORIO ] - AÑO: 2012; ESTADO: BUENO; COLOR: CAFE; ESTRUCTURA: METAL; COMPONENTE: MDF; LARGO: 150 CM; ANCHO: 60 CM; ALTO: 73 CM; CANTIDAD: 1</t>
  </si>
  <si>
    <t>150X75X60</t>
  </si>
  <si>
    <t>GABRIELA DUARTE ESTA PRESTADO EN PLANIFICACION</t>
  </si>
  <si>
    <t>BIEN0357</t>
  </si>
  <si>
    <t>INCLUYE 1 ARCHIVADOR DE TRES CAJONES, Y UN PORTA TECLADO</t>
  </si>
  <si>
    <t>BIEN0358</t>
  </si>
  <si>
    <t>BIEN0378</t>
  </si>
  <si>
    <t>BIEN0379</t>
  </si>
  <si>
    <t>BIEN0380</t>
  </si>
  <si>
    <t>INCLUYE: ARCHIVADOR METALICO DE 3 CAJONES</t>
  </si>
  <si>
    <t>BIEN0535</t>
  </si>
  <si>
    <t>MAQUETA DE PROYECTO</t>
  </si>
  <si>
    <t>[ MAQUETA ] - AÑO: 2012; ESTADO: BUENO; COLOR: NEGRO; ESTRUCTURA: METAL; COMPONENTE: VIDRIO; LARGO: 110 CM; ANCHO: 90 CM; ALTO: 102 CM; CANTIDAD: 1</t>
  </si>
  <si>
    <t>BIEN0547</t>
  </si>
  <si>
    <t>BIEN0548</t>
  </si>
  <si>
    <t>FRENTE DE BAÑOS ARMARIO 2</t>
  </si>
  <si>
    <t>BIEN0567</t>
  </si>
  <si>
    <t>ESTANTERIA 58</t>
  </si>
  <si>
    <t>PASILLO ESTANTERIA 58</t>
  </si>
  <si>
    <t>[ MESA DE REUNIONES ] - AÑO: 2012; ESTADO: BUENO; COLOR: CAFE; ESTRUCTURA: METAL; COMPONENTE: MDF; LARGO: 480 CM; ANCHO: 120 CM; ALTO: 75 CM; CANTIDAD: 1</t>
  </si>
  <si>
    <t>480X120X75</t>
  </si>
  <si>
    <t>DESARMADA</t>
  </si>
  <si>
    <t>BIEN0568</t>
  </si>
  <si>
    <t>ARCHIVADOR RODANTE</t>
  </si>
  <si>
    <t>METAL Y MDF</t>
  </si>
  <si>
    <t>BIEN0573</t>
  </si>
  <si>
    <t>COUNTER</t>
  </si>
  <si>
    <t>[ COUNTER ] - AÑO: 2012; ESTADO: BUENO; COLOR: CAFE; ESTRUCTURA: MDF; COMPONENTE: VIDRIO; LARGO: 180 CM; ANCHO: 70 CM; ALTO: 110 CM; CANTIDAD: 1</t>
  </si>
  <si>
    <t>DESARMADO</t>
  </si>
  <si>
    <t>BIEN0608</t>
  </si>
  <si>
    <t>SET PUBLICITARIO PORTATIL</t>
  </si>
  <si>
    <t>[ SET PUBLICITARIO PORTATIL ] - AÑO: 2012; ESTADO: BUENO; COLOR: NEGRO; ESTRUCTURA: ALUMINIO; COMPONENTE: LONA; CANTIDAD: 1</t>
  </si>
  <si>
    <t>BIEN0454</t>
  </si>
  <si>
    <t>BIEN0455</t>
  </si>
  <si>
    <t>BIEN0465</t>
  </si>
  <si>
    <t>BIEN0475</t>
  </si>
  <si>
    <t>[ ARCHIVADOR VERTICAL ] - AÑO: 2012; ESTADO: BUENO; COLOR: NEGRO; ESTRUCTURA: METAL; COMPONENTE: MDF; LARGO: 90 CM; ANCHO: 40 CM; ALTO: 170 CM; DIVISIONES/SERVICIOS/NIVELES: 4; PUERTAS: 4; CANTIDAD: 1</t>
  </si>
  <si>
    <t>BIEN0476</t>
  </si>
  <si>
    <t>BIEN0491</t>
  </si>
  <si>
    <t>RACK DE PISO TIPO GABINETE</t>
  </si>
  <si>
    <t>[ RACK DE PISO TIPO GABINETE ] - AÑO: 2012; ESTADO: BUENO; COLOR: NEGRO; ESTRUCTURA: METAL; COMPONENTE: VIDRIO; LARGO: 60 CM; ANCHO: 75 CM; ALTO: 204 CM; PUERTAS: 2; CANTIDAD: 1</t>
  </si>
  <si>
    <t>VIDRIO</t>
  </si>
  <si>
    <t xml:space="preserve">USADO INCLUYE PATCH PANEL COD 003-001-0001 (42 U) PUERTA DE VIDRIO </t>
  </si>
  <si>
    <t>BIEN0500</t>
  </si>
  <si>
    <t>RELOJ BIOMETRICO</t>
  </si>
  <si>
    <t>BIOSYSTEM</t>
  </si>
  <si>
    <t>6180154900093</t>
  </si>
  <si>
    <t>EL LECTOR ESTA EMPOTRADO NO SE OBSERVA CARACTERISTICAS TECNICAS.</t>
  </si>
  <si>
    <t>BIEN0501</t>
  </si>
  <si>
    <t>DISPENSADOR DE AGUA</t>
  </si>
  <si>
    <t>[ DISPENSADOR DE AGUA ] - MARCA: ELECTROLUX; MODELO: EQC153MBHW; SERIE: 13500753; AÑO: 2012; ESTADO: BUENO; COLOR: BLANCO; ESTRUCTURA: ( SIN ESTRUCTURA ); COMPONENTE: ( SIN COMPONENTE ); CANTIDAD: 1</t>
  </si>
  <si>
    <t>EQC153MBHW</t>
  </si>
  <si>
    <t>PARA AGUA CALIENTE Y FRIA, CON NEVERA</t>
  </si>
  <si>
    <t>BIEN0502</t>
  </si>
  <si>
    <t>ASPIRADORA</t>
  </si>
  <si>
    <t>[ ASPIRADORA ] - MARCA: RAINBOW; SERIE: 20463570312; AÑO: 2013; ESTADO: BUENO; COLOR: NEGRO; ESTRUCTURA: PLASTICO; COMPONENTE: ( SIN COMPONENTE ); CANTIDAD: 1</t>
  </si>
  <si>
    <t>RAINBOW</t>
  </si>
  <si>
    <t>E2 TIPE 12</t>
  </si>
  <si>
    <t>BIEN0504</t>
  </si>
  <si>
    <t>[ DISPENSADOR DE AGUA ] - MARCA: ELECTROLUX; MODELO: EQC153MBHW; SERIE: 13500375; AÑO: 2012; ESTADO: BUENO; COLOR: BLANCO; ESTRUCTURA: ( SIN ESTRUCTURA ); COMPONENTE: ( SIN COMPONENTE ); LARGO: 31 CM; ANCHO: 30 CM; ALTO: 93 CM; CANTIDAD: 1</t>
  </si>
  <si>
    <t>USADO PARA AGUA CALIENTE Y AGUA FRIA, CON NEVERA</t>
  </si>
  <si>
    <t>BIEN0524</t>
  </si>
  <si>
    <t>SILLA TRIPERSONAL CON APOYA BRAZOS</t>
  </si>
  <si>
    <t>[ SILLA TRIPERSONAL CON APOYA BRAZOS ] - AÑO: 2012; ESTADO: BUENO; COLOR: NEGRO; ESTRUCTURA: METAL; COMPONENTE: ( SIN COMPONENTE ); CANTIDAD: 1</t>
  </si>
  <si>
    <t>BIEN0525</t>
  </si>
  <si>
    <t>[ ARCHIVADOR VERTICAL ] - AÑO: 2012; ESTADO: BUENO; COLOR: NEGRO; ESTRUCTURA: METAL; COMPONENTE: MDF; LARGO: 90 CM; ANCHO: 42 CM; ALTO: 171 CM; CANTIDAD: 1</t>
  </si>
  <si>
    <t>BIEN0532</t>
  </si>
  <si>
    <t>CUERINA DESGASTADA APOYABRAZOS DEGASTADOS</t>
  </si>
  <si>
    <t>INV00670</t>
  </si>
  <si>
    <t>BOTIQUIN DE PARED MEDIANO</t>
  </si>
  <si>
    <t xml:space="preserve">AMERICAN HOME </t>
  </si>
  <si>
    <t>INV00671</t>
  </si>
  <si>
    <t>INV00680</t>
  </si>
  <si>
    <t>CAMILLA</t>
  </si>
  <si>
    <t>[ CAMILLA ] - AÑO: 2012; ESTADO: BUENO; COLOR: NEGRO; ESTRUCTURA: METAL; COMPONENTE: CUERINA; CANTIDAD: 1</t>
  </si>
  <si>
    <t>CAMILLA CHASE LONG, CON CABECERA REGULABLE</t>
  </si>
  <si>
    <t>INV00682</t>
  </si>
  <si>
    <t>INV00685</t>
  </si>
  <si>
    <t>[ ASPIRADORA ] - MARCA: RAINBOW; MODELO: E2 TIPE 12; SERIE: 20446990312; AÑO: 2012; ESTADO: BUENO; COLOR: NEGRO; ESTRUCTURA: ( SIN ESTRUCTURA ); COMPONENTE: ( SIN COMPONENTE ); CANTIDAD: 1</t>
  </si>
  <si>
    <t>INV00705</t>
  </si>
  <si>
    <t>BOTIQUIN TIPO MOCHILA</t>
  </si>
  <si>
    <t xml:space="preserve">MOCHILA DE EMERGENCIA , GUANTES GASAS, ALGONDON, COTONETES, INMOVILIZADOR </t>
  </si>
  <si>
    <t>MVRA3916</t>
  </si>
  <si>
    <t>INV00706</t>
  </si>
  <si>
    <t>INV00707</t>
  </si>
  <si>
    <t>INV00708</t>
  </si>
  <si>
    <t>INV01786</t>
  </si>
  <si>
    <t>SILLA BIPERSONAL CON APOYA BRA</t>
  </si>
  <si>
    <t>[ SILLA BIPERSONAL CON APOYA BRAZOS ] - AÑO: 2012; ESTADO: BUENO; COLOR: NEGRO; ESTRUCTURA: METAL; COMPONENTE: ( SIN COMPONENTE ); CANTIDAD: 1</t>
  </si>
  <si>
    <t xml:space="preserve">MALO </t>
  </si>
  <si>
    <t>INV01787</t>
  </si>
  <si>
    <t>INV01816</t>
  </si>
  <si>
    <t>BAÑOS</t>
  </si>
  <si>
    <t>PARED FRONTAL DE BAÑOS</t>
  </si>
  <si>
    <t>INV01535</t>
  </si>
  <si>
    <t>USADO GUANTES, GASAS, CURITAS</t>
  </si>
  <si>
    <t>INV01536</t>
  </si>
  <si>
    <t>BIEN0002</t>
  </si>
  <si>
    <t>[ TELEVISOR PANTALLA PLANA ] - MARCA: LG; MODELO: 32LN570B-SH; SERIE: 305MXQA3X364; AÑO: 2013; ESTADO: BUENO; COLOR: NEGRO; ESTRUCTURA: ( SIN ESTRUCTURA ); COMPONENTE: ( SIN COMPONENTE ); CANTIDAD: 1</t>
  </si>
  <si>
    <t>32LN570B-SH</t>
  </si>
  <si>
    <t>305MXQA3X364</t>
  </si>
  <si>
    <t>SMART TV, WIFI, FULL HD</t>
  </si>
  <si>
    <t>BIEN0301</t>
  </si>
  <si>
    <t>[ ESTANTERIA ] - AÑO: 2013; ESTADO: BUENO; COLOR: PLOMO; ESTRUCTURA: METAL; COMPONENTE: ( SIN COMPONENTE ); LARGO: 164 CM; ANCHO: 60 CM; ALTO: 245 CM; DIVISIONES/SERVICIOS/NIVELES: 7; CANTIDAD: 1</t>
  </si>
  <si>
    <t>BIEN0302</t>
  </si>
  <si>
    <t>ESTANTERIA 22</t>
  </si>
  <si>
    <t>[ ESTANTERIA ] - AÑO: 2012; ESTADO: REGULAR; COLOR: PLOMO; ESTRUCTURA: METAL; COMPONENTE: ( SIN COMPONENTE ); LARGO: 164 CM; ANCHO: 60 CM; ALTO: 250 CM; DIVISIONES/SERVICIOS/NIVELES: 7; CANTIDAD: 1</t>
  </si>
  <si>
    <t>BIEN0303</t>
  </si>
  <si>
    <t>ESTANTERIA 24</t>
  </si>
  <si>
    <t>BIEN0305</t>
  </si>
  <si>
    <t>ESTANTERIA 27</t>
  </si>
  <si>
    <t>BIEN0306</t>
  </si>
  <si>
    <t>ESTANTERIA 28</t>
  </si>
  <si>
    <t>BIEN0312</t>
  </si>
  <si>
    <t>[ ESTACION DE TRABAJO EN L ] - AÑO: 2013; ESTADO: BUENO; COLOR: CAFE; ESTRUCTURA: METAL; COMPONENTE: MDF; LARGO: 150 CM; ANCHO: 60 CM; ALTO: 73 CM; CANTIDAD: 1</t>
  </si>
  <si>
    <t>ESTACION DE TRABAJO DESARMADA, 4 PATAS, ARCHIVADOR METALICO 3 CAJONES</t>
  </si>
  <si>
    <t>BIEN0321</t>
  </si>
  <si>
    <t>BIEN0334</t>
  </si>
  <si>
    <t>ESTANTERIA 56</t>
  </si>
  <si>
    <t>[ ESTANTERIA ] - AÑO: 2015; ESTADO: MUY BUENO; COLOR: PLOMO; ESTRUCTURA: METAL; COMPONENTE: ( SIN COMPONENTE ); LARGO: 160 CM; ANCHO: 60 CM; ALTO: 250 CM; DIVISIONES/SERVICIOS/NIVELES: 8; CANTIDAD: 1</t>
  </si>
  <si>
    <t>BIEN0335</t>
  </si>
  <si>
    <t>ESTANTERIA 42</t>
  </si>
  <si>
    <t>BIEN0336</t>
  </si>
  <si>
    <t>ESTANTERIA 35</t>
  </si>
  <si>
    <t>BIEN0337</t>
  </si>
  <si>
    <t>ESTANTERIA 38</t>
  </si>
  <si>
    <t>BIEN0338</t>
  </si>
  <si>
    <t>ESTANTERIA 31</t>
  </si>
  <si>
    <t>BIEN0339</t>
  </si>
  <si>
    <t>ESTANTERIA 17</t>
  </si>
  <si>
    <t>BIEN0342</t>
  </si>
  <si>
    <t>ESTANTERIA 23</t>
  </si>
  <si>
    <t>[ ESTANTERIA ] - AÑO: 2012; ESTADO: BUENO; COLOR: PLOMO; ESTRUCTURA: METAL; COMPONENTE: ( SIN COMPONENTE ); LARGO: 164 CM; ANCHO: 60 CM; ALTO: 250 CM; DIVISIONES/SERVICIOS/NIVELES: 7; CANTIDAD: 1</t>
  </si>
  <si>
    <t>BIEN0343</t>
  </si>
  <si>
    <t>ESTANTERIA 25</t>
  </si>
  <si>
    <t>BIEN0344</t>
  </si>
  <si>
    <t>ESTANTERIA 29</t>
  </si>
  <si>
    <t>BIEN0345</t>
  </si>
  <si>
    <t>ESTANTERIA 30</t>
  </si>
  <si>
    <t>BIEN0359</t>
  </si>
  <si>
    <t>BIEN0360</t>
  </si>
  <si>
    <t>ESTANTERIA 33</t>
  </si>
  <si>
    <t>BIEN0361</t>
  </si>
  <si>
    <t>ESTANTERIA 34</t>
  </si>
  <si>
    <t>BIEN0362</t>
  </si>
  <si>
    <t>ESTANTERIA 36</t>
  </si>
  <si>
    <t>BIEN0363</t>
  </si>
  <si>
    <t xml:space="preserve">ESTANTERIA 37 </t>
  </si>
  <si>
    <t>BIEN0364</t>
  </si>
  <si>
    <t>ESTANTERIA 40</t>
  </si>
  <si>
    <t>BIEN0365</t>
  </si>
  <si>
    <t>ESTANTERIA 41</t>
  </si>
  <si>
    <t>BIEN0366</t>
  </si>
  <si>
    <t>ESTANTERIA 39</t>
  </si>
  <si>
    <t>[ ESTANTERIA ] - AÑO: 2015; ESTADO: BUENO; COLOR: PLOMO; ESTRUCTURA: METAL; COMPONENTE: ( SIN COMPONENTE ); LARGO: 160 CM; ANCHO: 60 CM; ALTO: 250 CM; DIVISIONES/SERVICIOS/NIVELES: 8; CANTIDAD: 1</t>
  </si>
  <si>
    <t>BIEN0367</t>
  </si>
  <si>
    <t>ESTANTERIA 43</t>
  </si>
  <si>
    <t>BIEN0368</t>
  </si>
  <si>
    <t>ESTANTERIA 44</t>
  </si>
  <si>
    <t>BIEN0369</t>
  </si>
  <si>
    <t>ESTANTERIA 45</t>
  </si>
  <si>
    <t>BIEN0370</t>
  </si>
  <si>
    <t>ESTANTERIA 46</t>
  </si>
  <si>
    <t>BIEN0371</t>
  </si>
  <si>
    <t>ESTANTERIA 47</t>
  </si>
  <si>
    <t>BIEN0372</t>
  </si>
  <si>
    <t>ESTANTERIA 48</t>
  </si>
  <si>
    <t>BIEN0511</t>
  </si>
  <si>
    <t>[ DISPENSADOR DE AGUA ] - MARCA: ELECTROLUX; MODELO: EQC153MBHS; SERIE: 33700297; AÑO: 2013; ESTADO: BUENO; COLOR: BEIGE; ESTRUCTURA: ( SIN ESTRUCTURA ); COMPONENTE: ( SIN COMPONENTE ); LARGO: 30 CM; ANCHO: 35 CM; ALTO: 96 CM; CANTIDAD: 1</t>
  </si>
  <si>
    <t>EQC153MBHS</t>
  </si>
  <si>
    <t>INV00672</t>
  </si>
  <si>
    <t>[ CAMILLA ] - AÑO: 2013; ESTADO: BUENO; COLOR: NEGRO; ESTRUCTURA: METAL; COMPONENTE: CUERINA; LARGO: 180 CM; ANCHO: 60 CM; ALTO: 75 CM; CANTIDAD: 1</t>
  </si>
  <si>
    <t>INV00697</t>
  </si>
  <si>
    <t>CAMILLA TIPO CANASTA DE ALUMINIO</t>
  </si>
  <si>
    <t>[ CAMILLA ] - AÑO: 2013; ESTADO: BUENO; COLOR: (SIN COLOR); ESTRUCTURA: ALUMINIO; COMPONENTE: ACERO; LARGO: 60 CM; ANCHO: 25 CM; ALTO: 210 CM; CANTIDAD: 1</t>
  </si>
  <si>
    <t>CAMILLA DE RESCATE</t>
  </si>
  <si>
    <t>INV00698</t>
  </si>
  <si>
    <t>[ CAMILLA ] - MARCA: NAJO LITE; AÑO: 2013; ESTADO: BUENO; COLOR: TOMATE; ESTRUCTURA: PLASTICO; COMPONENTE: ( SIN COMPONENTE ); LARGO: 40 CM; ANCHO: 4 CM; ALTO: 182 CM; CANTIDAD: 1</t>
  </si>
  <si>
    <t>NAJO LITE</t>
  </si>
  <si>
    <t>NARANJA</t>
  </si>
  <si>
    <t>CAMILLA DE PRIMEROS AUXILIOS</t>
  </si>
  <si>
    <t>BIEN0005</t>
  </si>
  <si>
    <t>[ TELEVISOR PANTALLA PLANA ] - MARCA: SONY; MODELO: KDL-42W655A; SERIE: 6503102; AÑO: 2013; ESTADO: BUENO; COLOR: NEGRO; ESTRUCTURA: ( SIN ESTRUCTURA ); COMPONENTE: ( SIN COMPONENTE ); CANTIDAD: 1</t>
  </si>
  <si>
    <t>KDL-42W655A</t>
  </si>
  <si>
    <t>BIEN0188</t>
  </si>
  <si>
    <t>CAJONERA METAL 3 SERVICIOS</t>
  </si>
  <si>
    <t>BIEN0194</t>
  </si>
  <si>
    <t>BIEN0195</t>
  </si>
  <si>
    <t>BIEN0278</t>
  </si>
  <si>
    <t>[ MINIBAR ] - MARCA: MIDEA; MODELO: HS-120L; SERIE: BKT2126068910146; AÑO: 2012; ESTADO: BUENO; COLOR: GRIS; ESTRUCTURA: ( SIN ESTRUCTURA ); COMPONENTE: ( SIN COMPONENTE ); CAPACIDAD: 100 W; CANTIDAD: 1</t>
  </si>
  <si>
    <t>MIDEA</t>
  </si>
  <si>
    <t>HS-120L</t>
  </si>
  <si>
    <t>BKT2126068910146</t>
  </si>
  <si>
    <t>100 W</t>
  </si>
  <si>
    <t>BIEN0300</t>
  </si>
  <si>
    <t>ESTANTERIA 18</t>
  </si>
  <si>
    <t>BIEN0304</t>
  </si>
  <si>
    <t>ESTANTERIA 26</t>
  </si>
  <si>
    <t>BIEN0308</t>
  </si>
  <si>
    <t>INCLUYE: ARCHIVADOR METALICO 3 CAJONES SIN LLAVE</t>
  </si>
  <si>
    <t>BIEN0309</t>
  </si>
  <si>
    <t>2 GAVETAS</t>
  </si>
  <si>
    <t>BIEN0348</t>
  </si>
  <si>
    <t>BIEN0373</t>
  </si>
  <si>
    <t>ESTANTERIA 49</t>
  </si>
  <si>
    <t>BIEN0374</t>
  </si>
  <si>
    <t>ESTANTERIA 50</t>
  </si>
  <si>
    <t>BIEN0375</t>
  </si>
  <si>
    <t>ESTANTERIA 51</t>
  </si>
  <si>
    <t>BIEN0376</t>
  </si>
  <si>
    <t>ESTANTERIA 52</t>
  </si>
  <si>
    <t>BIEN0377</t>
  </si>
  <si>
    <t>ESTANTERIA 53</t>
  </si>
  <si>
    <t>BIEN0383</t>
  </si>
  <si>
    <t>ESTANTERIA 54</t>
  </si>
  <si>
    <t>[ ESTANTERIA ] - AÑO: 2012; ESTADO: BUENO; COLOR: PLATEADO; ESTRUCTURA: METAL; COMPONENTE: ( SIN COMPONENTE ); LARGO: 160 CM; ANCHO: 60 CM; ALTO: 250 CM; DIVISIONES/SERVICIOS/NIVELES: 8; CANTIDAD: 1</t>
  </si>
  <si>
    <t>BIEN0384</t>
  </si>
  <si>
    <t>ESTANTERIA 55</t>
  </si>
  <si>
    <t>BIEN0386</t>
  </si>
  <si>
    <t>ESTANTERIA 57</t>
  </si>
  <si>
    <t>BIEN0387</t>
  </si>
  <si>
    <t>BIEN0388</t>
  </si>
  <si>
    <t>ESTANTERIA 59</t>
  </si>
  <si>
    <t>BIEN0389</t>
  </si>
  <si>
    <t xml:space="preserve">ESTANTERIA 60 </t>
  </si>
  <si>
    <t>BIEN0390</t>
  </si>
  <si>
    <t>ESTANTERIA 63</t>
  </si>
  <si>
    <t>BIEN0391</t>
  </si>
  <si>
    <t>ESTANTERIA 62</t>
  </si>
  <si>
    <t>BIEN0549</t>
  </si>
  <si>
    <t>[ ESCRITORIO ] - AÑO: 2012; ESTADO: BUENO; COLOR: CAFE; ESTRUCTURA: METAL; COMPONENTE: MDF; LARGO: 116 CM; ANCHO: 60 CM; ALTO: 83 CM; CANTIDAD: 1</t>
  </si>
  <si>
    <t>115X75X60</t>
  </si>
  <si>
    <t>BIEN0451</t>
  </si>
  <si>
    <t>[ TELEVISOR PANTALLA PLANA ] - MARCA: LG; MODELO: WN8122E1; SERIE: 305MXGL3X367; AÑO: 2013; ESTADO: BUENO; COLOR: NEGRO; ESTRUCTURA: ( SIN ESTRUCTURA ); COMPONENTE: ( SIN COMPONENTE ); CANTIDAD: 1</t>
  </si>
  <si>
    <t>305MXGL3X367</t>
  </si>
  <si>
    <t>INV00699</t>
  </si>
  <si>
    <t>[ CAMILLA ] - MARCA: NAJO LITE; AÑO: 2012; ESTADO: BUENO; COLOR: NARANJA; ESTRUCTURA: PLASTICO; COMPONENTE: ( SIN COMPONENTE ); LARGO: 180 CM; ANCHO: 40 CM; CANTIDAD: 1</t>
  </si>
  <si>
    <t>INV00713</t>
  </si>
  <si>
    <t>KIT TANQUE DE OXIGENO</t>
  </si>
  <si>
    <t>LINDE</t>
  </si>
  <si>
    <t>LVRE3925</t>
  </si>
  <si>
    <t>REPUESTOS Y HERRAMIENTAS</t>
  </si>
  <si>
    <t>INV00723</t>
  </si>
  <si>
    <t>INV00715</t>
  </si>
  <si>
    <t>KIT ANTIDERRAME</t>
  </si>
  <si>
    <t>[ KIT ANTIDERRAME ] - MARCA: NEW PIG; MODELO: KIT 273; AÑO: 2012; ESTADO: BUENO; COLOR: AMARILLO; ESTRUCTURA: PLASTICO; COMPONENTE: ( SIN COMPONENTE ); LARGO: 60 CM; ANCHO: 60 CM; ALTO: 94 CM; CANTIDAD: 1</t>
  </si>
  <si>
    <t>NEW PIG</t>
  </si>
  <si>
    <t>KIT 273</t>
  </si>
  <si>
    <t>CON RUEDAS, TAP, INCLUYE: ABSORBEDOR</t>
  </si>
  <si>
    <t>INV00716</t>
  </si>
  <si>
    <t>[ KIT ANTIDERRAME ] - MARCA: NEW PIG; MODELO: KIT 273; AÑO: 2013; ESTADO: BUENO; COLOR: AMARILLO; ESTRUCTURA: PLASTICO; COMPONENTE: ( SIN COMPONENTE ); LARGO: 60 CM; ANCHO: 90 CM; ALTO: 60 CM; CANTIDAD: 1</t>
  </si>
  <si>
    <t>BIEN0584</t>
  </si>
  <si>
    <t>[ JEEP ] - MARCA: SUZUKI; MODELO: GRAND VITARA SZ 5P 4X42.7LT/A; AÑO: 2012; ESTADO: BUENO; COLOR: DORADO; ESTRUCTURA: ( SIN ESTRUCTURA ); COMPONENTE: ( SIN COMPONENTE ); CAPACIDAD: 0.75 T; PLACA: PEI1449; # CHASIS: J24B1160467; # MOTOR: 8LDCK8378C0127637; CILINDRAJE: 2400 CC; COMBUSTIBLE: GASOLINA; TRANSMISION: MANUAL; KILOMETRAJE: 116391 KM; CANTIDAD: 1</t>
  </si>
  <si>
    <t>SUZUKI</t>
  </si>
  <si>
    <t>GRAND VITARA SZ 5P 4X4 2.7L T/A</t>
  </si>
  <si>
    <t>J24B1160467</t>
  </si>
  <si>
    <t>VEHICULOS</t>
  </si>
  <si>
    <t>DORADO</t>
  </si>
  <si>
    <t>BIEN0022</t>
  </si>
  <si>
    <t>[ CAMIONETA 4X4 CABINA DOBLE ] - MARCA: CHEVROLET; MODELO: D-MAX CRDI FULL AC 3.0 CD 4X4 TM DIESEL; AÑO: 2014; ESTADO: BUENO; COLOR: PLATEADO; ESTRUCTURA: METAL; COMPONENTE: ( SIN COMPONENTE ); CAPACIDAD: 1.05 T; PLACA: PEI7301; # CHASIS: 4JJ1LW2749; # MOTOR: 8LBETF3N7E0254917; CILINDRAJE: 3000 CC; COMBUSTIBLE: DIESEL; TRANSMISION: DOBLE TRANSMISION 4X4; KILOMETRAJE: 27236 KM; CANTIDAD: 1</t>
  </si>
  <si>
    <t>CHEVROLET</t>
  </si>
  <si>
    <t>D-MAX CRDI FULL AC 3.0 CD 4X4 TM DIESEL</t>
  </si>
  <si>
    <t>4JJ1LW2749</t>
  </si>
  <si>
    <t>BIEN0043</t>
  </si>
  <si>
    <t>[ CAMIONETA 4X4 CABINA DOBLE ] - MARCA: CHEVROLET; MODELO: D-MAX CRDI FULL AC 3.0 CD 4X4 TM; AÑO: 2014; ESTADO: BUENO; COLOR: PLATEADO; ESTRUCTURA: ( SIN ESTRUCTURA ); COMPONENTE: ( SIN COMPONENTE ); CAPACIDAD: 1.05 T; PLACA: PEI7303; # CHASIS: 4JJ1LW1926; # MOTOR: 8LBETF3N0E0254919; CILINDRAJE: 2999 CC; COMBUSTIBLE: DIESEL; TRANSMISION: MANUAL; KILOMETRAJE: 25057 KM; CANTIDAD: 1</t>
  </si>
  <si>
    <t>D-MAX CRDI FULL AC 3.0 CD 4X4 TM</t>
  </si>
  <si>
    <t>4JJ1LW1926</t>
  </si>
  <si>
    <t>52139 KM</t>
  </si>
  <si>
    <t>BIEN0044</t>
  </si>
  <si>
    <t>[ CAMION TIPO PLATAFORMA ] - MARCA: HINO; MODELO: GD8JLSA TM 7.68 2P 4X2; AÑO: 2013; ESTADO: BUENO; COLOR: BLANCO; ESTRUCTURA: METAL; COMPONENTE: ( SIN COMPONENTE ); CAPACIDAD: 10 T; PLACA: PEI2885; # CHASIS: J08EUD17988; # MOTOR: 9F3GD8JLSDXX13436; CILINDRAJE: 7684 CC; COMBUSTIBLE: DIESEL; KILOMETRAJE: 34614 KM; CANTIDAD: 1</t>
  </si>
  <si>
    <t>HINO</t>
  </si>
  <si>
    <t>GD8JLSA TM 7.68 2P 4X2</t>
  </si>
  <si>
    <t>9F3GD8JLSDXX13436</t>
  </si>
  <si>
    <t>BIEN0539</t>
  </si>
  <si>
    <t>[ CAMIONETA 4X4 CABINA DOBLE ] - MARCA: CHEVROLET; MODELO: LUV D-MAX 3.5L V6 CD TM 4X4 EXTREM; AÑO: 2012; ESTADO: BUENO; COLOR: PLATEADO; ESTRUCTURA: ( SIN ESTRUCTURA ); COMPONENTE: ( SIN COMPONENTE ); CAPACIDAD: 0.75 T; PLACA: PEI1471; # CHASIS: 6VE1295932; # MOTOR: 8LBETF3G0C0135279; CILINDRAJE: 3500 CC; COMBUSTIBLE: GASOLINA; TRANSMISION: MANUAL; KILOMETRAJE: 115503 KM; CANTIDAD: 1</t>
  </si>
  <si>
    <t>LUV D-MAX 3.5L V6 CD TM 4X4 EXTREM</t>
  </si>
  <si>
    <t>6VE1295932</t>
  </si>
  <si>
    <t>BIEN0553</t>
  </si>
  <si>
    <t>[ CAMIONETA 4X4 CABINA DOBLE ] - MARCA: CHEVROLET; MODELO: D-MAX CRDI FULL AC 3.0 CD 4X4 TM DIESEL; AÑO: 2014; ESTADO: BUENO; COLOR: PLATEADO; ESTRUCTURA: METAL; COMPONENTE: ( SIN COMPONENTE ); CAPACIDAD: 1.05 T; PLACA: PEI7300; # CHASIS: 4JJ1LV8595; # MOTOR: 8LBETF3N5E0254916; CILINDRAJE: 3000 CC; COMBUSTIBLE: DIESEL; TRANSMISION: DOBLE TRANSMISION 4X4; KILOMETRAJE: 30552 KM; CANTIDAD: 1</t>
  </si>
  <si>
    <t>4JJ1LV8595</t>
  </si>
  <si>
    <t>BIEN0557</t>
  </si>
  <si>
    <t>[ CAMIONETA 4X4 CABINA DOBLE ] - MARCA: CHEVROLET; MODELO: LUV D-MAX 3.0L C/D DIESEL 4X4 T/M; AÑO: 2013; ESTADO: BUENO; COLOR: PLATEADO; ESTRUCTURA: ( SIN ESTRUCTURA ); COMPONENTE: ( SIN COMPONENTE ); CAPACIDAD: 1.05 T; PLACA: PEI2807; # CHASIS: 4JH1352707; # MOTOR: 8LBETF3E8D0211265; CILINDRAJE: 3000 CC; COMBUSTIBLE: DIESEL; TRANSMISION: MANUAL; KILOMETRAJE: 80830 KM; CANTIDAD: 1</t>
  </si>
  <si>
    <t>LUV D-MAX 3.0L C/D DIESEL 4X4 T/M</t>
  </si>
  <si>
    <t>4JH1352707</t>
  </si>
  <si>
    <t>BIEN0596</t>
  </si>
  <si>
    <t>4JJ1LS9606</t>
  </si>
  <si>
    <t>BIEN0597</t>
  </si>
  <si>
    <t>[ JEEP ] - MARCA: SUZUKI; MODELO: GRAND VITARA SZ TM 2.4 5P 4X4; AÑO: 2013; ESTADO: BUENO; COLOR: PLATEADO; ESTRUCTURA: ( SIN ESTRUCTURA ); COMPONENTE: ( SIN COMPONENTE ); CAPACIDAD: 0.75 T; PLACA: PEI4176; # CHASIS: J24B1201009; # MOTOR: 8LDCK7378D0176347; CILINDRAJE: 2400 CC; COMBUSTIBLE: GASOLINA; TRANSMISION: MANUAL; KILOMETRAJE: 111681 KM; CANTIDAD: 1</t>
  </si>
  <si>
    <t>GRAND VITARA SZ TM 2.4 5P 4X4</t>
  </si>
  <si>
    <t>J24B1201009</t>
  </si>
  <si>
    <t>BIEN0020</t>
  </si>
  <si>
    <t>[ CAMIONETA 4X4 CABINA DOBLE ] - MARCA: CHEVROLET; MODELO: LUV D-MAX 3.0L C/D DIESEL 4X4 T/M; AÑO: 2013; ESTADO: BUENO; COLOR: PLATEADO; ESTRUCTURA: ( SIN ESTRUCTURA ); COMPONENTE: ( SIN COMPONENTE ); CAPACIDAD: 1.05 T; PLACA: PEI2806; # CHASIS: 4JH1352618; # MOTOR: 8LBETF3E6D0211264; CILINDRAJE: 3000 CC; COMBUSTIBLE: DIESEL; TRANSMISION: MANUAL; KILOMETRAJE: 91815 KM; CANTIDAD: 1</t>
  </si>
  <si>
    <t>4JH1352618</t>
  </si>
  <si>
    <t>PLATEADO</t>
  </si>
  <si>
    <t>100140 KM</t>
  </si>
  <si>
    <t>BIEN0021</t>
  </si>
  <si>
    <t>[ CAMIONETA 4X4 CABINA DOBLE ] - MARCA: CHEVROLET; MODELO: LUV D-MAX 3.0L C/D DIESEL 4X4 T/M; AÑO: 2013; ESTADO: BUENO; COLOR: PLATEADO; ESTRUCTURA: ( SIN ESTRUCTURA ); COMPONENTE: ( SIN COMPONENTE ); CAPACIDAD: 0.75 T; PLACA: PEI4083; # CHASIS: 4JH1292783; # MOTOR: 8LBETF3E9D0190071; CILINDRAJE: 3000 CC; COMBUSTIBLE: DIESEL; TRANSMISION: MANUAL; KILOMETRAJE: 106463 KM; CANTIDAD: 1</t>
  </si>
  <si>
    <t>4JH1292783</t>
  </si>
  <si>
    <t>BIEN0552</t>
  </si>
  <si>
    <t>[ CAMIONETA 4X4 CABINA DOBLE ] - MARCA: CHEVROLET; MODELO: D-MAX CRDI FULL AC 3.0 CD 4X4 TM DIESEL; AÑO: 2014; ESTADO: BUENO; COLOR: PLATEADO; ESTRUCTURA: METAL; COMPONENTE: ( SIN COMPONENTE ); CAPACIDAD: 1.05 T; PLACA: PEI7302; # CHASIS: 4JJ1LW2753; # MOTOR: 8LBETF3N9E0254918; CILINDRAJE: 3000 CC; COMBUSTIBLE: DIESEL; TRANSMISION: DOBLE TRANSMISION 4X4; KILOMETRAJE: 19034 KM; CANTIDAD: 1</t>
  </si>
  <si>
    <t>4JJ1LW2753</t>
  </si>
  <si>
    <t>BIEN0554</t>
  </si>
  <si>
    <t>[ CAMIONETA 4X4 CABINA DOBLE ] - MARCA: CHEVROLET; MODELO: LUV D-MAX 3.5L V6 CD TM 4X4 EXTREM; AÑO: 2012; ESTADO: BUENO; COLOR: PLATEADO; ESTRUCTURA: ( SIN ESTRUCTURA ); COMPONENTE: ( SIN COMPONENTE ); CAPACIDAD: 0.75 T; PLACA: PEI1469; # CHASIS: 6VE1295921; # MOTOR: 8LBETF3G7C0135280; CILINDRAJE: 3500 CC; COMBUSTIBLE: GASOLINA; TRANSMISION: MANUAL; KILOMETRAJE: 128537 KM; CANTIDAD: 1</t>
  </si>
  <si>
    <t>6VE1295921</t>
  </si>
  <si>
    <t>BIEN0555</t>
  </si>
  <si>
    <t>[ CAMIONETA 4X4 CABINA DOBLE ] - MARCA: CHEVROLET; MODELO: LUV D-MAX 3.0L C/D DIESEL 4X4 T/M; AÑO: 2013; ESTADO: BUENO; COLOR: PLATEADO; ESTRUCTURA: ( SIN ESTRUCTURA ); COMPONENTE: ( SIN COMPONENTE ); CAPACIDAD: 1.05 T; PLACA: PEI2809; # CHASIS: 4JH1353162; # MOTOR: 8LBETF3EXD0211509; CILINDRAJE: 3000 CC; COMBUSTIBLE: DIESEL; TRANSMISION: MANUAL; KILOMETRAJE: 76762 KM; CANTIDAD: 1</t>
  </si>
  <si>
    <t>4JH1353162</t>
  </si>
  <si>
    <t>BIEN0556</t>
  </si>
  <si>
    <t>[ CAMIONETA 4X4 CABINA DOBLE ] - MARCA: CHEVROLET; MODELO: LUV D-MAX TM 3.0 4X4 DIESEL CD EXTREME; AÑO: 2013; ESTADO: BUENO; COLOR: PLATEADO; ESTRUCTURA: METAL; COMPONENTE: ( SIN COMPONENTE ); CAPACIDAD: 1.05 T; PLACA: PEI2808; # CHASIS: 4JH1353122; # MOTOR: 8LBETF3E8D0211508; CILINDRAJE: 3000 CC; COMBUSTIBLE: DIESEL; TRANSMISION: DOBLE TRANSMISION 4X4; KILOMETRAJE: 84427 KM; CANTIDAD: 1</t>
  </si>
  <si>
    <t>4JH1353122</t>
  </si>
  <si>
    <t>BIEN0595</t>
  </si>
  <si>
    <t>[ CAMIONETA 4X4 CABINA DOBLE ] - MARCA: CHEVROLET; MODELO: D-MAX CRDI FULL AC 3.0 CD 4X4 TM DIESEL; AÑO: 2014; ESTADO: BUENO; COLOR: PLATEADO; ESTRUCTURA: METAL; COMPONENTE: ( SIN COMPONENTE ); CAPACIDAD: 1.05 T; PLACA: PEI7299; # CHASIS: 4JJ1LW2754; # MOTOR: 8LBETF3N3E0254915; CILINDRAJE: 3000 CC; COMBUSTIBLE: DIESEL; TRANSMISION: DOBLE TRANSMISION 4X4; KILOMETRAJE: 26500 KM; CANTIDAD: 1</t>
  </si>
  <si>
    <t>4JJ1LW2754</t>
  </si>
  <si>
    <t>BIEN0598</t>
  </si>
  <si>
    <t>[ CAMIONETA 4X4 CABINA SIMPLE ] - MARCA: CHEVROLET; MODELO: D-MAX CRDI AC 3.0 CS 4X4 TM DIESEL; AÑO: 2014; ESTADO: BUENO; COLOR: PLATEADO; ESTRUCTURA: ( SIN ESTRUCTURA ); COMPONENTE: ( SIN COMPONENTE ); CAPACIDAD: 1.12 T; PLACA: PEI 7298; # CHASIS: 4JJ1LS9597; # MOTOR: 8LBETF4NXE0248723; CILINDRAJE: 2999 CC; COMBUSTIBLE: DIESEL; TRANSMISION: MANUAL; KILOMETRAJE: 14180 KM; CANTIDAD: 1</t>
  </si>
  <si>
    <t>19909 KM</t>
  </si>
  <si>
    <t>BIEN0599</t>
  </si>
  <si>
    <t>[ CAMIONETA 4X4 CABINA DOBLE ] - MARCA: CHEVROLET; MODELO: LUV D-MAX TM 3.0 4X4 DIESEL CD EXTREME; AÑO: 2013; ESTADO: BUENO; COLOR: PLATEADO; ESTRUCTURA: ( SIN ESTRUCTURA ); COMPONENTE: ( SIN COMPONENTE ); CAPACIDAD: 0.75 T; PLACA: PEI4177; # CHASIS: 4JH1292821; # MOTOR: 8LBETF3E7D0190070; CILINDRAJE: 3000 CC; COMBUSTIBLE: DIESEL; TRANSMISION: MANUAL; KILOMETRAJE: 96184 KM; CANTIDAD: 1</t>
  </si>
  <si>
    <t>4JH1292821</t>
  </si>
  <si>
    <t>TIPO DE BIEN</t>
  </si>
  <si>
    <t>CLASIFICACION</t>
  </si>
  <si>
    <t>UNIDAD</t>
  </si>
  <si>
    <t>CANTIDAD GNMMS</t>
  </si>
  <si>
    <t>VALOR DE COMPRA TOTAL GNMMS (USD)</t>
  </si>
  <si>
    <t>ESTANTERIA No 13</t>
  </si>
  <si>
    <t>INVENTARIO</t>
  </si>
  <si>
    <t>REPUESTOS, HERRAMIENTAS Y ACCESORIOS</t>
  </si>
  <si>
    <t>HERRAMIENTAS FERRETERIA</t>
  </si>
  <si>
    <t>GALON</t>
  </si>
  <si>
    <t>CCM-MC-CO-017</t>
  </si>
  <si>
    <t>INV00232</t>
  </si>
  <si>
    <t>CEPILLO DE ACERO</t>
  </si>
  <si>
    <t>6X15X1 IN</t>
  </si>
  <si>
    <t>NUEVO</t>
  </si>
  <si>
    <t>GNM-EPP-ESL-001</t>
  </si>
  <si>
    <t>INV00384</t>
  </si>
  <si>
    <t>PARED IZQUIERDA CONTENEDOR No 1</t>
  </si>
  <si>
    <t>SUMINISTROS DE OFICINA</t>
  </si>
  <si>
    <t>ESLINGA EN Y</t>
  </si>
  <si>
    <t>PROTECTA</t>
  </si>
  <si>
    <t>GNM-EPP-SEN 079</t>
  </si>
  <si>
    <t>INV00888</t>
  </si>
  <si>
    <t>ESTRUCTURA MADERA</t>
  </si>
  <si>
    <t>SENALETICA: RUTA EVACUACION DESCENDENTE 30 X 20</t>
  </si>
  <si>
    <t>PLASTICO</t>
  </si>
  <si>
    <t>GNM-EPP-SEN-004</t>
  </si>
  <si>
    <t>INV00921</t>
  </si>
  <si>
    <t>SENALETICA: AREA DE DESECHOS 60 X 42 CM</t>
  </si>
  <si>
    <t>GNM-EPP-SEN-014</t>
  </si>
  <si>
    <t>INV00855</t>
  </si>
  <si>
    <t>SENALETICA: EXTINTOR 30 X 21</t>
  </si>
  <si>
    <t>ALUMINIO</t>
  </si>
  <si>
    <t>GNM-EPP-SEN-019</t>
  </si>
  <si>
    <t>INV00730</t>
  </si>
  <si>
    <t>SENALETICA: RIESGO ELECTRICO 30 X 21</t>
  </si>
  <si>
    <t>GNM-EPP-SEN-020</t>
  </si>
  <si>
    <t>INV00865</t>
  </si>
  <si>
    <t>SENALETICA: BANOS 30 X 21</t>
  </si>
  <si>
    <t>GNM-EPP-SEN-025</t>
  </si>
  <si>
    <t>INV00885</t>
  </si>
  <si>
    <t>SENALETICA: RUTA ESCAPE IZQ. 30 X 21</t>
  </si>
  <si>
    <t>GNM-EPP-SEN-026</t>
  </si>
  <si>
    <t>INV00884</t>
  </si>
  <si>
    <t>SENALETICA: RUTA ESCAPE DER. 30 X 21</t>
  </si>
  <si>
    <t>GNM-EPP-SEN-037</t>
  </si>
  <si>
    <t>INV00890</t>
  </si>
  <si>
    <t>SENALETICA: SALIDA DE EMERGENCIA 20X30</t>
  </si>
  <si>
    <t>GNM-EPP-SEN-040</t>
  </si>
  <si>
    <t>INV00856</t>
  </si>
  <si>
    <t>SENALETICA: SALIDA DE EMERGENCIA DESCENDENTE 30X15</t>
  </si>
  <si>
    <t>GNM-EPP-SEN-041</t>
  </si>
  <si>
    <t>INV00880</t>
  </si>
  <si>
    <t>SENALETICA: EVACUACION DESCENDENTE 20X30</t>
  </si>
  <si>
    <t>GNM-EPP-SEN-044</t>
  </si>
  <si>
    <t>INV00733</t>
  </si>
  <si>
    <t>SENALETICA: PUNTO DE ENCUENTRO 60X42</t>
  </si>
  <si>
    <t>GNM-EPP-SEN-046</t>
  </si>
  <si>
    <t>INV00923</t>
  </si>
  <si>
    <t>SENALETICA: EXTINTOR CO2 40X30</t>
  </si>
  <si>
    <t>GNM-EPP-SEN-047</t>
  </si>
  <si>
    <t>INV00895</t>
  </si>
  <si>
    <t>SENALETICA: EXTINTOR RODANTE 30X20</t>
  </si>
  <si>
    <t>GNM-EPP-SEN-048</t>
  </si>
  <si>
    <t>INV00896</t>
  </si>
  <si>
    <t>SENALETICA: PROHIBICION 30X20</t>
  </si>
  <si>
    <t>GNM-EPP-SEN-049</t>
  </si>
  <si>
    <t>INV00893</t>
  </si>
  <si>
    <t>SENALETICA: PERSONAL AUTORIZADO 30X20</t>
  </si>
  <si>
    <t>ALUMIO</t>
  </si>
  <si>
    <t>GNM-EPP-SEN-050</t>
  </si>
  <si>
    <t>INV00887</t>
  </si>
  <si>
    <t>SENALETICA: AREA LIBRE DE HUMO 30X20</t>
  </si>
  <si>
    <t>GNM-EPP-SEN-051</t>
  </si>
  <si>
    <t>INV00877</t>
  </si>
  <si>
    <t>SENALETICA: PROHIBIDO CARGAR SOBREPESO 30X20</t>
  </si>
  <si>
    <t>GNM-EPP-SEN-052</t>
  </si>
  <si>
    <t>INV00870</t>
  </si>
  <si>
    <t>SENALETICA: REPARAR SIN AUTORIZACION 30X20</t>
  </si>
  <si>
    <t>GNM-EPP-SEN-054</t>
  </si>
  <si>
    <t>INV00891</t>
  </si>
  <si>
    <t>SENALETICA: SUSTANCIAS O MATERIALES INFLAMABLES 30X20</t>
  </si>
  <si>
    <t>GNM-EPP-SEN-055</t>
  </si>
  <si>
    <t>INV00892</t>
  </si>
  <si>
    <t>SENALETICA: ATENCION PISO DE OBSTACULOS 30X20</t>
  </si>
  <si>
    <t>GNM-EPP-SEN-056</t>
  </si>
  <si>
    <t>INV00924</t>
  </si>
  <si>
    <t>SENALETICA: USO OBLIGATORIO EPPS 30X20</t>
  </si>
  <si>
    <t>GNM-EPP-SEN-057</t>
  </si>
  <si>
    <t>INV00864</t>
  </si>
  <si>
    <t>SENALETICA: USO OBLIGATORIO DE GUANTES 30X20</t>
  </si>
  <si>
    <t>GNM-EPP-SEN-058</t>
  </si>
  <si>
    <t>INV00894</t>
  </si>
  <si>
    <t>SENALETICA: USO OBLIGATORIO DE BOTAS DE SEGURIDAD 30X20</t>
  </si>
  <si>
    <t>GNM-EPP-SEN-060</t>
  </si>
  <si>
    <t>INV00866</t>
  </si>
  <si>
    <t>SENALETICA: PELIGRO ALMACENAMIENTO QUIMICOS 30X20</t>
  </si>
  <si>
    <t>GNM-EPP-SEN-061</t>
  </si>
  <si>
    <t>INV00868</t>
  </si>
  <si>
    <t>SENALETICA: NO ENCENDER FUEGO 30X20</t>
  </si>
  <si>
    <t>GNM-EPP-SEN-062</t>
  </si>
  <si>
    <t>INV00925</t>
  </si>
  <si>
    <t>SENALETICA: NO ARROJAR BASURA 30X20</t>
  </si>
  <si>
    <t>GNM-EPP-SEN-063</t>
  </si>
  <si>
    <t>INV00905</t>
  </si>
  <si>
    <t>SENALETICA: CUIDA EL AGUA 40X30</t>
  </si>
  <si>
    <t>GNM-EPP-SEN-064</t>
  </si>
  <si>
    <t>INV00874</t>
  </si>
  <si>
    <t>SENALETICA: MATERIAL ORGANICO 30X20</t>
  </si>
  <si>
    <t>GNM-EPP-SEN-065</t>
  </si>
  <si>
    <t>INV00875</t>
  </si>
  <si>
    <t>SENALETICA: VIDRIO 30X20</t>
  </si>
  <si>
    <t>GNM-EPP-SEN-066</t>
  </si>
  <si>
    <t>INV00878</t>
  </si>
  <si>
    <t>SENALETICA: AREA DE ALMACENAMIENTO RESIDUOS PELIGROSOS 30X20</t>
  </si>
  <si>
    <t>GNM-EPP-SEN-067</t>
  </si>
  <si>
    <t>INV00920</t>
  </si>
  <si>
    <t>SENALETICA: PLASTICOS 30X20</t>
  </si>
  <si>
    <t>GNM-EPP-SEN-069</t>
  </si>
  <si>
    <t>INV00904</t>
  </si>
  <si>
    <t>SENALETICA: DIESEL 20X40</t>
  </si>
  <si>
    <t>GNM-EPP-SEN-070</t>
  </si>
  <si>
    <t>INV00914</t>
  </si>
  <si>
    <t>SENALETICA: LIQUIDO INFLAMABLE 50X50</t>
  </si>
  <si>
    <t>GNM-EPP-SEN-071</t>
  </si>
  <si>
    <t>INV00912</t>
  </si>
  <si>
    <t>SENALETICA: 1202 20X40</t>
  </si>
  <si>
    <t>GNM-EPP-SEN-072</t>
  </si>
  <si>
    <t>INV00915</t>
  </si>
  <si>
    <t>SENALETICA: RIESGO QUIMICO 50X50</t>
  </si>
  <si>
    <t>GNM-EPP-SEN-073</t>
  </si>
  <si>
    <t>INV00732</t>
  </si>
  <si>
    <t>SENALETICA: REALIZANDO LIMPIEZA PRECAUCION</t>
  </si>
  <si>
    <t>GNM-EPP-SEN-074</t>
  </si>
  <si>
    <t>INV00886</t>
  </si>
  <si>
    <t>SENALETICA: PULSADOR 30 X 20</t>
  </si>
  <si>
    <t>GNM-EPP-SEN-076</t>
  </si>
  <si>
    <t>INV00883</t>
  </si>
  <si>
    <t>SENALETICA: ATENCION RIESGO BIOLOGICO 30 X 20</t>
  </si>
  <si>
    <t>GNM-EPP-SEN-077</t>
  </si>
  <si>
    <t>INV00881</t>
  </si>
  <si>
    <t>SENALETICA: ATENCION MATERIAL INFLAMABLE 30 X 20</t>
  </si>
  <si>
    <t>AUMINIO</t>
  </si>
  <si>
    <t>GNM-EPP-SEN-078</t>
  </si>
  <si>
    <t>INV00889</t>
  </si>
  <si>
    <t>SENALETICA: BOTIQUIN PRIMEROS AUXILIOS 30 X 20 30 X 20</t>
  </si>
  <si>
    <t>GNM-EPP-SEN-082</t>
  </si>
  <si>
    <t>INV00945</t>
  </si>
  <si>
    <t>ETIQUETA ADHESIVA PARA DESECHOS 21 X 15</t>
  </si>
  <si>
    <t>GNM-EPP-SEN-083</t>
  </si>
  <si>
    <t>INV01517</t>
  </si>
  <si>
    <t>ALFOMBRA DE DOBLE FIBRA 150 X 85 CM</t>
  </si>
  <si>
    <t>GNM-EQE-FIL-001</t>
  </si>
  <si>
    <t>INV00159</t>
  </si>
  <si>
    <t>ESTANTERIA No 6</t>
  </si>
  <si>
    <t>EQUIPOS Y ENSERES</t>
  </si>
  <si>
    <t>LIMPIADOR ELECTRONICO ANTIESTATICOS EN SPRAY 3 M 10 ONZAS</t>
  </si>
  <si>
    <t>3M</t>
  </si>
  <si>
    <t>AMTI STATIC</t>
  </si>
  <si>
    <t>GNM-EQE-LMC-001</t>
  </si>
  <si>
    <t>INV00158</t>
  </si>
  <si>
    <t>LIMPION PARA COMPUTADOR DE MICRO FIBRA</t>
  </si>
  <si>
    <t>20X20</t>
  </si>
  <si>
    <t>GNM-HER-ARC-001</t>
  </si>
  <si>
    <t>INV00270</t>
  </si>
  <si>
    <t>ESTANTERIA No 11</t>
  </si>
  <si>
    <t>ARCO DE TALAR</t>
  </si>
  <si>
    <t>BELLOTA</t>
  </si>
  <si>
    <t>GNM-HER-ARM-002</t>
  </si>
  <si>
    <t>INV01027</t>
  </si>
  <si>
    <t>GALPON CENTRAL</t>
  </si>
  <si>
    <t>CONTENEDOR 2</t>
  </si>
  <si>
    <t>ARMARIO BAJO PLASTICO</t>
  </si>
  <si>
    <t>GNM-HER-CAB-005</t>
  </si>
  <si>
    <t>INV01281</t>
  </si>
  <si>
    <t>CAJAS NEGRAS</t>
  </si>
  <si>
    <t>CABLE DE ACERO DE 1/8</t>
  </si>
  <si>
    <t>METROS</t>
  </si>
  <si>
    <t>GNM-HER-CAB-006</t>
  </si>
  <si>
    <t>INV01280</t>
  </si>
  <si>
    <t>CABLE DE ACERO 1/2 A/A 6*25 NEGRO</t>
  </si>
  <si>
    <t>GNM-HER-CAB-007</t>
  </si>
  <si>
    <t>INV01282</t>
  </si>
  <si>
    <t>CABLE ACERO GALVANIZADO 2mm A/A ( 7 X 7 )</t>
  </si>
  <si>
    <t>ROLLO</t>
  </si>
  <si>
    <t>AREA MAQUINAS</t>
  </si>
  <si>
    <t>HERRAMIENTAS DE PERFORACION</t>
  </si>
  <si>
    <t>GNM-HER-CAJ-005</t>
  </si>
  <si>
    <t>INV01028</t>
  </si>
  <si>
    <t>CAJONERA SPACIUM DE 6 PISOS</t>
  </si>
  <si>
    <t>GNM-HER-CAJ-006</t>
  </si>
  <si>
    <t>INV01031</t>
  </si>
  <si>
    <t>CAJA PARA HERRAMIENTAS NÂ°- 3</t>
  </si>
  <si>
    <t>PIKA</t>
  </si>
  <si>
    <t>901695Z0</t>
  </si>
  <si>
    <t>GNM-HER-CAJ-007</t>
  </si>
  <si>
    <t>INV01030</t>
  </si>
  <si>
    <t>CAJA HERRAMIENTAS DE 15 PULGADAS</t>
  </si>
  <si>
    <t>920398N0</t>
  </si>
  <si>
    <t>GNM-HER-CAS-002</t>
  </si>
  <si>
    <t>INV00279</t>
  </si>
  <si>
    <t>CASQUILLO DE ALUMINIO DE 1/8</t>
  </si>
  <si>
    <t>GNM-HER-CAS-003</t>
  </si>
  <si>
    <t>INV00280</t>
  </si>
  <si>
    <t>CASQUILLO DE ALUMINIO DE 3/16</t>
  </si>
  <si>
    <t>GNM-HER-COR-001</t>
  </si>
  <si>
    <t>INV00272</t>
  </si>
  <si>
    <t>CORREA DE AMARRE PAQ. X 100 UNI.</t>
  </si>
  <si>
    <t>CONSUN</t>
  </si>
  <si>
    <t>2.5X150MM</t>
  </si>
  <si>
    <t>GNM-HER-CRAY-001</t>
  </si>
  <si>
    <t>INV00221</t>
  </si>
  <si>
    <t>CRAYON INDUSTRIAL</t>
  </si>
  <si>
    <t>CAJA</t>
  </si>
  <si>
    <t>LYRA</t>
  </si>
  <si>
    <t>GNM-HER-ESL-001</t>
  </si>
  <si>
    <t>INV01675</t>
  </si>
  <si>
    <t>ESLINGA FAJA 4 PUNTAS 3</t>
  </si>
  <si>
    <t>CROSBY</t>
  </si>
  <si>
    <t>1 1/4 W-50H</t>
  </si>
  <si>
    <t>GNM-HER-ESP-001</t>
  </si>
  <si>
    <t>INV00229</t>
  </si>
  <si>
    <t>MATERIALES</t>
  </si>
  <si>
    <t>CONSUMIBLES</t>
  </si>
  <si>
    <t>ESPATULA DE METAL</t>
  </si>
  <si>
    <t>STANLEY</t>
  </si>
  <si>
    <t>28-084S</t>
  </si>
  <si>
    <t>HERRAMIENTAS</t>
  </si>
  <si>
    <t>GNM-HER-FAJ-001</t>
  </si>
  <si>
    <t>INV00305</t>
  </si>
  <si>
    <t>FAJA PARA REMOLCAR DE 2</t>
  </si>
  <si>
    <t>MINTCRAFT</t>
  </si>
  <si>
    <t>4.5 M</t>
  </si>
  <si>
    <t>TOOLCRAFT</t>
  </si>
  <si>
    <t>9 M</t>
  </si>
  <si>
    <t>GNM-HER-FAJ-002</t>
  </si>
  <si>
    <t>INV00351</t>
  </si>
  <si>
    <t>FAJA RACHET 2 PULGADAS COLOR AMARILLO</t>
  </si>
  <si>
    <t>EON CABLES</t>
  </si>
  <si>
    <t>GNM-HER-FLX-002</t>
  </si>
  <si>
    <t>INV00308</t>
  </si>
  <si>
    <t>FLEXOMETRO</t>
  </si>
  <si>
    <t>ENDURA</t>
  </si>
  <si>
    <t>E8014</t>
  </si>
  <si>
    <t>5 M</t>
  </si>
  <si>
    <t>LEVEL</t>
  </si>
  <si>
    <t>5M CON NIVEL</t>
  </si>
  <si>
    <t>GNM-HER-GEO-001</t>
  </si>
  <si>
    <t>INV01688</t>
  </si>
  <si>
    <t>GALPON 1</t>
  </si>
  <si>
    <t>GEOMEMBRANA PVC</t>
  </si>
  <si>
    <t>MITAD DEL ROLLO 1,4 M</t>
  </si>
  <si>
    <t>GNM-HER-GRA-003</t>
  </si>
  <si>
    <t>INV00283</t>
  </si>
  <si>
    <t>GRAPA ( GRILLETE) 1/2 CROSBY G-450</t>
  </si>
  <si>
    <t>GROSBY</t>
  </si>
  <si>
    <t>1/2 IN</t>
  </si>
  <si>
    <t>GNM-HER-GRI-002</t>
  </si>
  <si>
    <t>INV00284</t>
  </si>
  <si>
    <t>GRILLETE TIPO CADENA DE 5/8 CROSBY G-209</t>
  </si>
  <si>
    <t>5/8.</t>
  </si>
  <si>
    <t>GNM-HER-GRP-001</t>
  </si>
  <si>
    <t>INV01630</t>
  </si>
  <si>
    <t>CAJA PLASTICA 12</t>
  </si>
  <si>
    <t>GRAPADORA PARA ZUNCHO</t>
  </si>
  <si>
    <t>CENTURY</t>
  </si>
  <si>
    <t>CON 730 GRAPAS</t>
  </si>
  <si>
    <t>GNM-HER-GUAIPE-001</t>
  </si>
  <si>
    <t>INV00333</t>
  </si>
  <si>
    <t>GUAIPE</t>
  </si>
  <si>
    <t>GNM-HER-JLTRA-001</t>
  </si>
  <si>
    <t>INV00303</t>
  </si>
  <si>
    <t>JUEGO DE LETRAS DE GOLPE 8MM</t>
  </si>
  <si>
    <t>LOUIS DELIUS</t>
  </si>
  <si>
    <t>8MM</t>
  </si>
  <si>
    <t>GNM-HER-JNUM-001</t>
  </si>
  <si>
    <t>INV00304</t>
  </si>
  <si>
    <t>JUEGO DE NUMEROS DE GOLPE 8MM</t>
  </si>
  <si>
    <t>GROOTE</t>
  </si>
  <si>
    <t>GNM-HER-LNT-006</t>
  </si>
  <si>
    <t>INV01163</t>
  </si>
  <si>
    <t>AREA DE TANQUES DE DIESEL</t>
  </si>
  <si>
    <t>LLANTA CONTINENTAL 255-70 R22.5 HSR 25A 16PR</t>
  </si>
  <si>
    <t>CONTINENTAL</t>
  </si>
  <si>
    <t>255/70R22.5</t>
  </si>
  <si>
    <t>GNM-HER-MES-001</t>
  </si>
  <si>
    <t>INV00998</t>
  </si>
  <si>
    <t>CONTENEDOR 1</t>
  </si>
  <si>
    <t>MESA PLASTICA CUADRADA BALTICA</t>
  </si>
  <si>
    <t>BALTICA</t>
  </si>
  <si>
    <t>GNM-HER-MES-002</t>
  </si>
  <si>
    <t>INV01029</t>
  </si>
  <si>
    <t>MESA PLASTICA RECTANGULAR SEVILLA</t>
  </si>
  <si>
    <t>GNM-HER-PLAF-001</t>
  </si>
  <si>
    <t>INV00985</t>
  </si>
  <si>
    <t>ESTANTERIA No 32</t>
  </si>
  <si>
    <t>PLACA DE ALUMINIO FUNDIDO 15CM X 10CM</t>
  </si>
  <si>
    <t>GNM-HER-PLAF-002</t>
  </si>
  <si>
    <t>INV00986</t>
  </si>
  <si>
    <t>PLACA DE ALUMINIO FUNDIDO CON BASE</t>
  </si>
  <si>
    <t>GNM-HER-RAS-001</t>
  </si>
  <si>
    <t>INV00725</t>
  </si>
  <si>
    <t>CONTENEDOR No 1 PARED POSTERIOR</t>
  </si>
  <si>
    <t>RASTRILLO PARA JARDINERO</t>
  </si>
  <si>
    <t>GNM-HER-RCA-001</t>
  </si>
  <si>
    <t>INV00797</t>
  </si>
  <si>
    <t>ROLLO DE TELA DE CANAMO</t>
  </si>
  <si>
    <t>GNM-HER-SIL-002</t>
  </si>
  <si>
    <t>INV01682</t>
  </si>
  <si>
    <t xml:space="preserve">LLANTAS </t>
  </si>
  <si>
    <t>SILLA PLASTICA MARSELLA</t>
  </si>
  <si>
    <t>PICA</t>
  </si>
  <si>
    <t>GNM-HER-ZUN-001</t>
  </si>
  <si>
    <t>INV01115</t>
  </si>
  <si>
    <t>ESTANTERIA No 9</t>
  </si>
  <si>
    <t>ZUNCHO PLASTICO EN ROLLOS</t>
  </si>
  <si>
    <t>MATERIAL DE LIMPIEZA</t>
  </si>
  <si>
    <t>GNM-LPZ-BAS-001</t>
  </si>
  <si>
    <t>INV00193</t>
  </si>
  <si>
    <t>BASE DE MOPA DE 40 CM CON BASTON METALICO</t>
  </si>
  <si>
    <t>PLASTICO VERDE</t>
  </si>
  <si>
    <t>GNM-LPZ-CEP-001</t>
  </si>
  <si>
    <t>INV00191</t>
  </si>
  <si>
    <t>CEPILLO DE ROPA</t>
  </si>
  <si>
    <t>BRUJITA</t>
  </si>
  <si>
    <t>DESINFECTANTE EN GALON</t>
  </si>
  <si>
    <t>GNM-LPZ-DIS-002</t>
  </si>
  <si>
    <t>INV00188</t>
  </si>
  <si>
    <t>DISPENSADOR DE JABON LIQUIDO RELLENABLE CON BOTE</t>
  </si>
  <si>
    <t>EXTRA GRIP</t>
  </si>
  <si>
    <t>A-1 500 ML</t>
  </si>
  <si>
    <t>KIMBERLY KLAR</t>
  </si>
  <si>
    <t>SAP301804444</t>
  </si>
  <si>
    <t>GNM-LPZ-ESC-001</t>
  </si>
  <si>
    <t>INV01170</t>
  </si>
  <si>
    <t>ESTANTERIA No 33</t>
  </si>
  <si>
    <t>ESCOBA DE MADERA</t>
  </si>
  <si>
    <t>MADERA</t>
  </si>
  <si>
    <t>GNM-LPZ-ESC-002</t>
  </si>
  <si>
    <t>INV01171</t>
  </si>
  <si>
    <t>ESCOBA DE PLASTICO</t>
  </si>
  <si>
    <t xml:space="preserve">PLASTICO </t>
  </si>
  <si>
    <t>GNM-LPZ-FDA-001</t>
  </si>
  <si>
    <t>INV00163</t>
  </si>
  <si>
    <t>FUNDA DE BASURA ROJA DOMESTICA 23 X 28</t>
  </si>
  <si>
    <t>PAQUETE</t>
  </si>
  <si>
    <t>DIAMETRO 23X28</t>
  </si>
  <si>
    <t>GNM-LPZ-FDA-002</t>
  </si>
  <si>
    <t>INV01058</t>
  </si>
  <si>
    <t xml:space="preserve">BODEGA CENTRAL </t>
  </si>
  <si>
    <t>FUNDA DE BASURA 30 X 36</t>
  </si>
  <si>
    <t>SE ENCONTRATON 3 DE LA MARCA LA DURA</t>
  </si>
  <si>
    <t>GNM-LPZ-FDA-004</t>
  </si>
  <si>
    <t>INV01059</t>
  </si>
  <si>
    <t>FUNDA DE BASURA 35 X 47</t>
  </si>
  <si>
    <t>ESTANTERIA No 10</t>
  </si>
  <si>
    <t>LITRO</t>
  </si>
  <si>
    <t>GNM-LPZ-GUT-002</t>
  </si>
  <si>
    <t>INV00192</t>
  </si>
  <si>
    <t>GUANTE DE CAUCHO MASTER TALLA 8</t>
  </si>
  <si>
    <t>PAR</t>
  </si>
  <si>
    <t>ESTRELLA</t>
  </si>
  <si>
    <t>TALLA 8</t>
  </si>
  <si>
    <t>1L</t>
  </si>
  <si>
    <t>BIOSOLUTION</t>
  </si>
  <si>
    <t>GNM-LPZ-LMP-004</t>
  </si>
  <si>
    <t>INV00197</t>
  </si>
  <si>
    <t>LIMPIADOR MIXTO DE ESPONJA - VILEDA</t>
  </si>
  <si>
    <t>ZENTELLA</t>
  </si>
  <si>
    <t>GNM-LPZ-PAN-002</t>
  </si>
  <si>
    <t>INV00169</t>
  </si>
  <si>
    <t>PANO DE LIMPIEZA (PAQ. X 10 U NID.) VARIOS COLORES</t>
  </si>
  <si>
    <t>PAQ X 10</t>
  </si>
  <si>
    <t>34X35</t>
  </si>
  <si>
    <t>GNM-LPZ-PAP-001</t>
  </si>
  <si>
    <t>INV00349</t>
  </si>
  <si>
    <t>ESTANTERIAS</t>
  </si>
  <si>
    <t>PAPEL HIGIENICO JUMBO</t>
  </si>
  <si>
    <t>JUMBO</t>
  </si>
  <si>
    <t>GNM-LPZ-TOA-005</t>
  </si>
  <si>
    <t>INV01098</t>
  </si>
  <si>
    <t xml:space="preserve">CENTRO DE BODEGA </t>
  </si>
  <si>
    <t>TOALLA DE PAPEL EN Z</t>
  </si>
  <si>
    <t>FANTASIA</t>
  </si>
  <si>
    <t xml:space="preserve">DOBLADAS EN Z </t>
  </si>
  <si>
    <t xml:space="preserve">24CMX23CM </t>
  </si>
  <si>
    <t>GNM-PFR-TAP-003</t>
  </si>
  <si>
    <t>INV01208</t>
  </si>
  <si>
    <t>CAJA NEGRA No 1</t>
  </si>
  <si>
    <t>MATERIALES DE PERFORACION</t>
  </si>
  <si>
    <t>GNM-PRF-ABR-001</t>
  </si>
  <si>
    <t>INV01231</t>
  </si>
  <si>
    <t>ABRAZADERA DE ACERO INOXIDABLE DE 2 T510</t>
  </si>
  <si>
    <t>GNM-PRF-ABR-002</t>
  </si>
  <si>
    <t>INV01232</t>
  </si>
  <si>
    <t>ABRAZADERA DE ACERO INOXIDABLE DE 1 1/2 T507</t>
  </si>
  <si>
    <t>GNM-PRF-ACO-010</t>
  </si>
  <si>
    <t>INV01211</t>
  </si>
  <si>
    <t>ACOPLE HIDRAULICO 1 1/4 HEMBRA MACHO</t>
  </si>
  <si>
    <t>GNM-PRF-ACO-011</t>
  </si>
  <si>
    <t>INV01224</t>
  </si>
  <si>
    <t>ACOPLE HIDRAULICO 1 HEMBRA MACHO</t>
  </si>
  <si>
    <t>GNM-PRF-ACO-012</t>
  </si>
  <si>
    <t>INV01185</t>
  </si>
  <si>
    <t>ACOPLE HIDRAULICO 3 /4 HEMBRA MACHO</t>
  </si>
  <si>
    <t>GNM-PRF-ACO-014</t>
  </si>
  <si>
    <t>INV01223</t>
  </si>
  <si>
    <t>ACOPLE HIDRAULICO 3 /8 ROSCABLE HEMBRA MACHO</t>
  </si>
  <si>
    <t>GNM-PRF-ACO-015</t>
  </si>
  <si>
    <t>INV01225</t>
  </si>
  <si>
    <t>ACOPLE HIDRAULICO 1 /2 HEMBRA MACHO</t>
  </si>
  <si>
    <t>GNM-PRF-ASI-001</t>
  </si>
  <si>
    <t>INV01209</t>
  </si>
  <si>
    <t>ASIENTO DE VALVULAS PARA BOMBA DE LODOS</t>
  </si>
  <si>
    <t>GNM-PRF-BAS-001</t>
  </si>
  <si>
    <t>INV01184</t>
  </si>
  <si>
    <t>BASE DE BRONCE PARA CHUPAS ( 3 UN. X JGO )</t>
  </si>
  <si>
    <t>GNM-PRF-BOL-004</t>
  </si>
  <si>
    <t>INV01234</t>
  </si>
  <si>
    <t>BALIN DE ACERO DE 1/2 PARA BOMBA DE LODOS</t>
  </si>
  <si>
    <t>GNM-PRF-CAB-002</t>
  </si>
  <si>
    <t>INV01662</t>
  </si>
  <si>
    <t>CABALLETE PARA TUBO INT. 70 CM ALTO X 2.20 LARGO</t>
  </si>
  <si>
    <t>DE TUBO REDONDO DIAMETRO 8 CM Y LARGO 87 CM</t>
  </si>
  <si>
    <t>GNM-PRF-CAB-003</t>
  </si>
  <si>
    <t>INV01661</t>
  </si>
  <si>
    <t>CABALLETE METALICO 0.60 X 1.10 MT.</t>
  </si>
  <si>
    <t>DE TUBO REDONDO DIAMETRO 8 CM Y LARGO 43 CM</t>
  </si>
  <si>
    <t>GNM-PRF-CAM-001</t>
  </si>
  <si>
    <t>INV01243</t>
  </si>
  <si>
    <t>CAMISA PARA CHUPAS BOMBA DE LODOS</t>
  </si>
  <si>
    <t>GNM-PRF-CJA-005</t>
  </si>
  <si>
    <t>INV01664</t>
  </si>
  <si>
    <t>CAJA PARA HERRAMIENTAS NEGRAS 500 X 600 X 800 MM</t>
  </si>
  <si>
    <t>GNM-PRF-LLA-007</t>
  </si>
  <si>
    <t>INV01229</t>
  </si>
  <si>
    <t>LLAVE PARA CHUPAS</t>
  </si>
  <si>
    <t>GNM-PRF-MAN-002</t>
  </si>
  <si>
    <t>INV01216</t>
  </si>
  <si>
    <t>MANOMETRO DE 4 PULG. TOMA LATERAL BRONCE 1/4 5000 PSI ACERO INOX. GLICERINA</t>
  </si>
  <si>
    <t>AST</t>
  </si>
  <si>
    <t>GNM-PRF-MAN-003</t>
  </si>
  <si>
    <t>INV01173</t>
  </si>
  <si>
    <t>MANOMETRO DE 4 PULG. TOMA POSTERIOR BRONCE 1/4 3000 PSI ACERO INOX. GLICERINA</t>
  </si>
  <si>
    <t>GNM-PRF-NEP-001</t>
  </si>
  <si>
    <t>INV01214</t>
  </si>
  <si>
    <t>NEPLO KING GALVANIZADO DE 2 CON ESPIGA</t>
  </si>
  <si>
    <t>GNM-PRF-NEP-010</t>
  </si>
  <si>
    <t>INV01213</t>
  </si>
  <si>
    <t>NEPLO KING GALVANIZADO DE 1 1/2 CON ESPIGA</t>
  </si>
  <si>
    <t>GNM-PRF-PIP-001</t>
  </si>
  <si>
    <t>INV01194</t>
  </si>
  <si>
    <t>PIPA DE ACERO CEMENTADO PARA CABEZA DE AGUA LONG YEAR</t>
  </si>
  <si>
    <t>16 NUEVAS Y UNA USADA</t>
  </si>
  <si>
    <t>GNM-PRF-PIP-002</t>
  </si>
  <si>
    <t>INV01195</t>
  </si>
  <si>
    <t>PIPA DE ACERO CEMENTADO PARA CABEZA DE AGUA ACKER</t>
  </si>
  <si>
    <t>GNM-PRF-PSD-006</t>
  </si>
  <si>
    <t>INV01233</t>
  </si>
  <si>
    <t>PASADOR BETA 3/16 X 7 CM.</t>
  </si>
  <si>
    <t>GNM-PRF-PSD-007</t>
  </si>
  <si>
    <t>INV01230</t>
  </si>
  <si>
    <t>PASADOR DE EXPANSION</t>
  </si>
  <si>
    <t>GNM-PRF-PSD-008</t>
  </si>
  <si>
    <t>INV01217</t>
  </si>
  <si>
    <t>PASADOR LAMINADO</t>
  </si>
  <si>
    <t>GNM-PRF-PSD-009</t>
  </si>
  <si>
    <t>INV01220</t>
  </si>
  <si>
    <t>PASADOR TIPO LAZO 3/16 X 7 CM.</t>
  </si>
  <si>
    <t>GNM-PRF-PZA-001</t>
  </si>
  <si>
    <t>INV01227</t>
  </si>
  <si>
    <t>PINZAS PARA OVERSHOT ( JGO. )</t>
  </si>
  <si>
    <t>GNM-PRF-ROD-003</t>
  </si>
  <si>
    <t>INV01226</t>
  </si>
  <si>
    <t>RODELA DE BRONCE DE 3 PULGADAS</t>
  </si>
  <si>
    <t>GNM-PRF-RST-008</t>
  </si>
  <si>
    <t>INV01193</t>
  </si>
  <si>
    <t>RESORTE CABEZA LONG YEAR 4 CM. X 4 1/2 ACERO INOXIDABLE</t>
  </si>
  <si>
    <t>GNM-PRF-RST-009</t>
  </si>
  <si>
    <t>INV01218</t>
  </si>
  <si>
    <t>RESORTE PARA ALAS DEL INTERIOR 5 CM X1 CM DE ACERO INOXIDABLE</t>
  </si>
  <si>
    <t>GNM-PRF-TAP-001</t>
  </si>
  <si>
    <t>INV01188</t>
  </si>
  <si>
    <t>CAJA NEGRA No 2</t>
  </si>
  <si>
    <t>TAPON GALVANIZADO DE 1 1/2</t>
  </si>
  <si>
    <t>THAILAND</t>
  </si>
  <si>
    <t>S9/1 1/2</t>
  </si>
  <si>
    <t>GNM-PRF-TAP-002</t>
  </si>
  <si>
    <t>INV01244</t>
  </si>
  <si>
    <t>TAPA VALVULAS GRANDES PARA BOMBA DE LODOS</t>
  </si>
  <si>
    <t>GNM-PRF-TES 001</t>
  </si>
  <si>
    <t>INV01285</t>
  </si>
  <si>
    <t>TUBO NEGRO PARA ESCAPE 2 X 1.10 MT. A 90Â°</t>
  </si>
  <si>
    <t>GNM-PRF-TRO-001</t>
  </si>
  <si>
    <t>INV01221</t>
  </si>
  <si>
    <t>TROMPO PARA PESCADOR ACKER</t>
  </si>
  <si>
    <t>GNM-PRF-TRO-002</t>
  </si>
  <si>
    <t>INV01215</t>
  </si>
  <si>
    <t>TROMPO PARA PESCADOR LONG YEAR</t>
  </si>
  <si>
    <t>LONG YEAR</t>
  </si>
  <si>
    <t>GNM-PRF-VAL-002</t>
  </si>
  <si>
    <t>INV01198</t>
  </si>
  <si>
    <t>VALVULA DE PIE DE 1 1/2 MARCA AST BRONCE</t>
  </si>
  <si>
    <t>GNM-PRF-VAL-003</t>
  </si>
  <si>
    <t>INV01196</t>
  </si>
  <si>
    <t>VALVULA DE PIE DE 2 MARCA AST BRONCE</t>
  </si>
  <si>
    <t>GNM-UTE-ARC-002</t>
  </si>
  <si>
    <t>INV01056</t>
  </si>
  <si>
    <t>ESTANTERIA No 3</t>
  </si>
  <si>
    <t>ARCHIVADOR TIPO CARPETA BENE TAMANO OFICIO</t>
  </si>
  <si>
    <t>FENIX</t>
  </si>
  <si>
    <t>GNM-UTE-ARC-003</t>
  </si>
  <si>
    <t>INV01523</t>
  </si>
  <si>
    <t>ARCHIVADOR DE CARTON Nï¿½- 15 CON TAPA</t>
  </si>
  <si>
    <t>CARTON</t>
  </si>
  <si>
    <t>GNM-UTE-ARC-004</t>
  </si>
  <si>
    <t>INV00031</t>
  </si>
  <si>
    <t>ESTANTERIA No 1</t>
  </si>
  <si>
    <t>ARCHIVADOR TIPO ACORDEON</t>
  </si>
  <si>
    <t>EAGLE</t>
  </si>
  <si>
    <t>A940</t>
  </si>
  <si>
    <t>GNM-UTE-ARC-005</t>
  </si>
  <si>
    <t>INV01524</t>
  </si>
  <si>
    <t>ARCHIVADOR DE CARTON PLEGABLE NO. 2</t>
  </si>
  <si>
    <t>GNM-UTE-BLO-001</t>
  </si>
  <si>
    <t>INV00032</t>
  </si>
  <si>
    <t>ESTANTERIA No 2</t>
  </si>
  <si>
    <t>BLOCK EJECUTIVO</t>
  </si>
  <si>
    <t>COGECOMSA</t>
  </si>
  <si>
    <t>A CUADROS</t>
  </si>
  <si>
    <t>GNM-UTE-BOR-002</t>
  </si>
  <si>
    <t>INV00105</t>
  </si>
  <si>
    <t>BORRADOR DE TINTA BR-40</t>
  </si>
  <si>
    <t>PELIKAN</t>
  </si>
  <si>
    <t>BR 40</t>
  </si>
  <si>
    <t>BORRADOR DE TINTA</t>
  </si>
  <si>
    <t>GNM-UTE-BOR-004</t>
  </si>
  <si>
    <t>INV00108</t>
  </si>
  <si>
    <t>BORRADOR DE QUESO</t>
  </si>
  <si>
    <t>BORRADOR DE QUESO PZ-20</t>
  </si>
  <si>
    <t>PZ-20</t>
  </si>
  <si>
    <t>GNM-UTE-CAR-004</t>
  </si>
  <si>
    <t>INV00033</t>
  </si>
  <si>
    <t>CARPETA PLASTICA LADO TRANSPARENTE</t>
  </si>
  <si>
    <t>GNM-UTE-CAR-005</t>
  </si>
  <si>
    <t>INV00023</t>
  </si>
  <si>
    <t>CARPETA FOLDER DE CARTON</t>
  </si>
  <si>
    <t>GNM-UTE-CDR-005</t>
  </si>
  <si>
    <t>INV00078</t>
  </si>
  <si>
    <t>DVD-RW CON ESTUCHE</t>
  </si>
  <si>
    <t>GLOBAL</t>
  </si>
  <si>
    <t>4.7 GB</t>
  </si>
  <si>
    <t>GNM-UTE-CER-002</t>
  </si>
  <si>
    <t>INV00069</t>
  </si>
  <si>
    <t>CERA PARA CONTAR</t>
  </si>
  <si>
    <t>53 G</t>
  </si>
  <si>
    <t>GNM-UTE-CIN-005</t>
  </si>
  <si>
    <t>INV00070</t>
  </si>
  <si>
    <t>CINTA PARA SUMADORA BICOLOR</t>
  </si>
  <si>
    <t>14H-34 5 05</t>
  </si>
  <si>
    <t>GNM-UTE-CLI-001</t>
  </si>
  <si>
    <t>INV00047</t>
  </si>
  <si>
    <t>CLIPS TIPO MARIPOSA X 50 UNID C/U</t>
  </si>
  <si>
    <t>COGEMSA</t>
  </si>
  <si>
    <t>ALEX</t>
  </si>
  <si>
    <t>UNA CAJA INCOMPLETA CON 36 CLIP</t>
  </si>
  <si>
    <t>GNM-UTE-CLI-004</t>
  </si>
  <si>
    <t>INV00054</t>
  </si>
  <si>
    <t>CLIPS ESTANDAR</t>
  </si>
  <si>
    <t>CAJAS X 100</t>
  </si>
  <si>
    <t>43MM</t>
  </si>
  <si>
    <t>32MM</t>
  </si>
  <si>
    <t>GNM-UTE-CUU-001</t>
  </si>
  <si>
    <t>INV00088</t>
  </si>
  <si>
    <t>CUADERNO UNIVERSITARIO CUADROS 100 HOJAS</t>
  </si>
  <si>
    <t>VARIAS MARCAS</t>
  </si>
  <si>
    <t>GNM-UTE-ESF-003</t>
  </si>
  <si>
    <t>INV00014</t>
  </si>
  <si>
    <t>ESFEROGRAFICO COLOR AZUL PUNTA GRUESA</t>
  </si>
  <si>
    <t>ESFEROS BLANCOS TAPA AZUL</t>
  </si>
  <si>
    <t>GNM-UTE-ESF-006</t>
  </si>
  <si>
    <t>INV01674</t>
  </si>
  <si>
    <t>ESFEROGRAFICO COLOR AZUL PUNTA FINA</t>
  </si>
  <si>
    <t>GNM-UTE-ETL-001</t>
  </si>
  <si>
    <t>INV00018</t>
  </si>
  <si>
    <t>ESTILETE</t>
  </si>
  <si>
    <t>JEFF</t>
  </si>
  <si>
    <t>GNM-UTE-ETQ-002</t>
  </si>
  <si>
    <t>INV00128</t>
  </si>
  <si>
    <t>ETIQUETA AUTOADHESIVA TAMANO T-4</t>
  </si>
  <si>
    <t>DAT-PEG</t>
  </si>
  <si>
    <t>GNM-UTE-ETQ-003</t>
  </si>
  <si>
    <t>INV00130</t>
  </si>
  <si>
    <t>ETIQUETA AUTOADHESIVA TAMANO T-8.</t>
  </si>
  <si>
    <t>ETIQUETA AUTOADHESIVA TAMANO T-15</t>
  </si>
  <si>
    <t>GNM-UTE-GOM-001</t>
  </si>
  <si>
    <t>INV00020</t>
  </si>
  <si>
    <t>GOMA EN BARRA GLUE STICK</t>
  </si>
  <si>
    <t>GLUE STICK</t>
  </si>
  <si>
    <t>GNM-UTE-GRA-011</t>
  </si>
  <si>
    <t>INV00062</t>
  </si>
  <si>
    <t>GRAPA 26/6 DE 1000 UN.</t>
  </si>
  <si>
    <t>CARIOCA</t>
  </si>
  <si>
    <t>26/6MM</t>
  </si>
  <si>
    <t>GNM-UTE-LIG-002</t>
  </si>
  <si>
    <t>INV00003</t>
  </si>
  <si>
    <t>LIGAS FUNDA X 100GR.</t>
  </si>
  <si>
    <t>GNM-UTE-MAR-010</t>
  </si>
  <si>
    <t>INV00111</t>
  </si>
  <si>
    <t>MARCADOR PERMANENTE PELIKAN 420 COLOR AZUL</t>
  </si>
  <si>
    <t>BYB BEIYUE</t>
  </si>
  <si>
    <t>MALA DESCRIPCION EN MARCA</t>
  </si>
  <si>
    <t>GNM-UTE-MAR-011</t>
  </si>
  <si>
    <t>INV00092</t>
  </si>
  <si>
    <t>MARCADOR PERMANENTE PELIKAN 420 COLOR ROJO</t>
  </si>
  <si>
    <t>GNM-UTE-MAR-016</t>
  </si>
  <si>
    <t>INV00091</t>
  </si>
  <si>
    <t>MARCADOR PERMANENTE PELIKAN 420 COLOR NEGRO</t>
  </si>
  <si>
    <t>GNM-UTE-MAR-018</t>
  </si>
  <si>
    <t>INV00098</t>
  </si>
  <si>
    <t>MARCADOR DE TIZA LIQUIDA VARIOS COLORES (AZUL)</t>
  </si>
  <si>
    <t>ERASING</t>
  </si>
  <si>
    <t>LY-528</t>
  </si>
  <si>
    <t>MARCADOR DE TIZA LIQUIDA VARIOS COLORES (NEGRO)</t>
  </si>
  <si>
    <t>WB-528</t>
  </si>
  <si>
    <t>MARCADOR DE TIZA LIQUIDA VARIOS COLORES (VERDE)</t>
  </si>
  <si>
    <t>MARCADOR DE TIZA LIQUIDA VARIOS COLORES (ROJO)</t>
  </si>
  <si>
    <t>GNM-UTE-MAR-019</t>
  </si>
  <si>
    <t>INV00122</t>
  </si>
  <si>
    <t>MARCADOR PARA CD/DVD VARIOS COLORES</t>
  </si>
  <si>
    <t>MARCADOR CD</t>
  </si>
  <si>
    <t>JF.MA.420.10</t>
  </si>
  <si>
    <t>MARCADOR PERMANENTE PLUS EVER MARK AZUL PARA CD/DVD</t>
  </si>
  <si>
    <t>EVER MARK</t>
  </si>
  <si>
    <t>APLUS</t>
  </si>
  <si>
    <t>MARCADOR SCHNEIDER PARA CD/DVD NEGROS</t>
  </si>
  <si>
    <t>SCHNEIDER</t>
  </si>
  <si>
    <t>OHP M</t>
  </si>
  <si>
    <t>GNM-UTE-MEM-001</t>
  </si>
  <si>
    <t>INV00040</t>
  </si>
  <si>
    <t>MEMO PAPER (STICK NOTES ) GRANDES</t>
  </si>
  <si>
    <t>GNM-UTE-MIN-001</t>
  </si>
  <si>
    <t>INV00042</t>
  </si>
  <si>
    <t>MINA DE REPUESTOS 0.5 MM</t>
  </si>
  <si>
    <t>FOSKA</t>
  </si>
  <si>
    <t>HB 0.5 MM</t>
  </si>
  <si>
    <t>GNM-UTE-MIN-002</t>
  </si>
  <si>
    <t>INV00043</t>
  </si>
  <si>
    <t>MINA DE REPUESTOS 0.7 MM</t>
  </si>
  <si>
    <t>HB 0.7 MM</t>
  </si>
  <si>
    <t>GNM-UTE-PAP-004</t>
  </si>
  <si>
    <t>INV00348</t>
  </si>
  <si>
    <t>PAPEL BOND TAMANO A-4 ( RESMAS )</t>
  </si>
  <si>
    <t>GNM-UTE-PIN-001</t>
  </si>
  <si>
    <t>INV00051</t>
  </si>
  <si>
    <t>NIEVEL 4</t>
  </si>
  <si>
    <t>PINZA APRIETA PAPELES 32MM</t>
  </si>
  <si>
    <t>GNM-UTE-PIN-002</t>
  </si>
  <si>
    <t>INV00050</t>
  </si>
  <si>
    <t>PINZA APRIETA PAPELES DE 41MM</t>
  </si>
  <si>
    <t>41MM</t>
  </si>
  <si>
    <t>GNM-UTE-PIN-004</t>
  </si>
  <si>
    <t>INV00053</t>
  </si>
  <si>
    <t>PINZA APRIETA PAPELES DE 25 MM</t>
  </si>
  <si>
    <t>25MM</t>
  </si>
  <si>
    <t>GNM-UTE-PMI-001</t>
  </si>
  <si>
    <t>INV00037</t>
  </si>
  <si>
    <t>PORTAMINAS METALICO 0.5 MM</t>
  </si>
  <si>
    <t>LANTU</t>
  </si>
  <si>
    <t>MPSF-M102</t>
  </si>
  <si>
    <t>GNM-UTE-PRO-002</t>
  </si>
  <si>
    <t>INV00036</t>
  </si>
  <si>
    <t>PROTECTOR DE HOJAS</t>
  </si>
  <si>
    <t>FUXING</t>
  </si>
  <si>
    <t>A4</t>
  </si>
  <si>
    <t>GNM-UTE-SEN-001</t>
  </si>
  <si>
    <t>INV00019</t>
  </si>
  <si>
    <t>SENALADOR DE HOJAS ( BANDERITAS )</t>
  </si>
  <si>
    <t>FILM INDEX</t>
  </si>
  <si>
    <t>12X45</t>
  </si>
  <si>
    <t>GNM-UTE-SOB-002</t>
  </si>
  <si>
    <t>INV00026</t>
  </si>
  <si>
    <t>SOBRE MANILA F-2 MEDIO OFICIO</t>
  </si>
  <si>
    <t>F-2</t>
  </si>
  <si>
    <t>GNM-UTE-SOB-004</t>
  </si>
  <si>
    <t>INV00024</t>
  </si>
  <si>
    <t>SOBRE MANILA F-3</t>
  </si>
  <si>
    <t>F-3</t>
  </si>
  <si>
    <t>GNM-UTE-SOB-005</t>
  </si>
  <si>
    <t>INV02093</t>
  </si>
  <si>
    <t>SOBRE MANILA F-4</t>
  </si>
  <si>
    <t>GNM-UTE-SOB-008</t>
  </si>
  <si>
    <t>INV00035</t>
  </si>
  <si>
    <t>SOBRE BLANCO TAMAÃ‘O OFICIO</t>
  </si>
  <si>
    <t>GNM-UTE-TAB-003</t>
  </si>
  <si>
    <t>INV00029</t>
  </si>
  <si>
    <t>TABLERO APOYAMANOS</t>
  </si>
  <si>
    <t>PLASTICOS VARIOS COLORES</t>
  </si>
  <si>
    <t>GNM-PRF-FILT-002</t>
  </si>
  <si>
    <t>CAJA NEGRA No 3</t>
  </si>
  <si>
    <t>FILTRO ACEITE</t>
  </si>
  <si>
    <t>CHAMP</t>
  </si>
  <si>
    <t>PH2003</t>
  </si>
  <si>
    <t>GNM-PRF-RST-004</t>
  </si>
  <si>
    <t>RESORTE INTERIOR</t>
  </si>
  <si>
    <t>GNM-PRF-RST-010</t>
  </si>
  <si>
    <t>INV01219</t>
  </si>
  <si>
    <t>RESORTE PARA PINZAS OVERSHOT 6 CM X 5/16</t>
  </si>
  <si>
    <t>VALOR DE REPOSICION UNITARIO (USD)</t>
  </si>
  <si>
    <t>VALOR DE REPOSICION TOTAL (USD)</t>
  </si>
  <si>
    <t>VALOR COMERCIAL UNITARIO (USD)</t>
  </si>
  <si>
    <t>VALOR DE REALIZACION UNITARIO (USD)</t>
  </si>
  <si>
    <t>GMN-UTE-PER-001</t>
  </si>
  <si>
    <t>INV00126</t>
  </si>
  <si>
    <t>BIEN DE CONTROL</t>
  </si>
  <si>
    <t>PERFIL PLASTICO A-4</t>
  </si>
  <si>
    <t>GMN-UTE-PER-002</t>
  </si>
  <si>
    <t>INV00082</t>
  </si>
  <si>
    <t>PERFORADORA GENMES</t>
  </si>
  <si>
    <t>GENMES</t>
  </si>
  <si>
    <t>GMN-UTE-PIZ-001</t>
  </si>
  <si>
    <t>INV00956</t>
  </si>
  <si>
    <t>ESTANTERIA No 31</t>
  </si>
  <si>
    <t>PIZARRA DE TIZA LIQUIDA CON PEDESTAL</t>
  </si>
  <si>
    <t>GNM-CAF-CUC-001</t>
  </si>
  <si>
    <t>INV00186</t>
  </si>
  <si>
    <t>MATERIAL DESCARTABLE</t>
  </si>
  <si>
    <t>CUCHILLO PLASTICO DESECHABLE</t>
  </si>
  <si>
    <t>SUPERMAXI</t>
  </si>
  <si>
    <t>GNM-CAF-VPL-001</t>
  </si>
  <si>
    <t>INV00170</t>
  </si>
  <si>
    <t>VASO TERMICO 4 ONZAS DESECHABLES</t>
  </si>
  <si>
    <t>PLASTRO</t>
  </si>
  <si>
    <t>4 ONZ</t>
  </si>
  <si>
    <t>GNM-EPP-ALM-001</t>
  </si>
  <si>
    <t>INV00380</t>
  </si>
  <si>
    <t>ROPA DE PROTECCION PERSONAL</t>
  </si>
  <si>
    <t>ALMOHADILLA DE CARGA ( HOMBRERAS )</t>
  </si>
  <si>
    <t>GNM-EPP-BRB-001</t>
  </si>
  <si>
    <t>INV00388</t>
  </si>
  <si>
    <t>ESTANTERIA No 12</t>
  </si>
  <si>
    <t>BARBIQUEJO</t>
  </si>
  <si>
    <t>CHIN STRAP</t>
  </si>
  <si>
    <t>GNM-EPP-CHA-004</t>
  </si>
  <si>
    <t>INV00454</t>
  </si>
  <si>
    <t>CHALECO ROJO S-HOMBRE - BRIGADISTA</t>
  </si>
  <si>
    <t>MITOS</t>
  </si>
  <si>
    <t>TELA</t>
  </si>
  <si>
    <t>GNM-EPP-CHA-006</t>
  </si>
  <si>
    <t>INV00455</t>
  </si>
  <si>
    <t>CHALECO ROJO XL BRIGADISTA</t>
  </si>
  <si>
    <t>GNM-EPP-CHA-007</t>
  </si>
  <si>
    <t>INV00456</t>
  </si>
  <si>
    <t>CHALECO ROJO XXL - BRIGADISTA</t>
  </si>
  <si>
    <t>GNM-EPP-CHA-011</t>
  </si>
  <si>
    <t>INV00446</t>
  </si>
  <si>
    <t>PLANTA ALTA</t>
  </si>
  <si>
    <t>CHALECO DE GEOLOGO TALLA XS</t>
  </si>
  <si>
    <t>CON LOGO</t>
  </si>
  <si>
    <t>GNM-EPP-CHA-015</t>
  </si>
  <si>
    <t>INV00423</t>
  </si>
  <si>
    <t>CHALECO REFLECTIVO TALLA XL - COLOR NARANJA</t>
  </si>
  <si>
    <t>GNM-EPP-CHA-018</t>
  </si>
  <si>
    <t>INV00422</t>
  </si>
  <si>
    <t>CHALECO REFLECTIVO TALLA L - COLOR VERDE</t>
  </si>
  <si>
    <t>GNM-EPP-CHA-019</t>
  </si>
  <si>
    <t>INV00421</t>
  </si>
  <si>
    <t>CHALECO REFLECTIVO TALLA M - COLOR VERDE</t>
  </si>
  <si>
    <t>GNM-EPP-CHA-020</t>
  </si>
  <si>
    <t>INV00382</t>
  </si>
  <si>
    <t>CHALECO REFLECTIVO TALLA S - COLOR VERDE</t>
  </si>
  <si>
    <t>GNM-EPP-CHA-021</t>
  </si>
  <si>
    <t>INV00457</t>
  </si>
  <si>
    <t>CHALECO BRIGADISTA TALLA S AZUL</t>
  </si>
  <si>
    <t>GNM-EPP-CHA-023</t>
  </si>
  <si>
    <t>INV00458</t>
  </si>
  <si>
    <t>CHALECO BRIGADISTA AZUL TALLA 40</t>
  </si>
  <si>
    <t>GNM-EPP-CHA-025</t>
  </si>
  <si>
    <t>INV00445</t>
  </si>
  <si>
    <t>CHALECO GEOLOGO TALLA 38</t>
  </si>
  <si>
    <t>GNM-EPP-CHA-026</t>
  </si>
  <si>
    <t>INV00444</t>
  </si>
  <si>
    <t>CHALECO GEOLOGO TALLA 40</t>
  </si>
  <si>
    <t>GNM-EPP-CNL-001</t>
  </si>
  <si>
    <t>INV00387</t>
  </si>
  <si>
    <t>CANILLERA PARES</t>
  </si>
  <si>
    <t>ABANTY</t>
  </si>
  <si>
    <t>GNM-EPP-CON-001</t>
  </si>
  <si>
    <t>INV01516</t>
  </si>
  <si>
    <t>PASILLOS</t>
  </si>
  <si>
    <t>CONO DE SEGURIDAD</t>
  </si>
  <si>
    <t>CASCO CON RACHET</t>
  </si>
  <si>
    <t>ARSEG</t>
  </si>
  <si>
    <t>GNM-EPP-DEL-001</t>
  </si>
  <si>
    <t>INV00485</t>
  </si>
  <si>
    <t>DELANTAL PVC CON MANGAS</t>
  </si>
  <si>
    <t>PVC</t>
  </si>
  <si>
    <t>GNM-EPP-ELL-001</t>
  </si>
  <si>
    <t>INV00292</t>
  </si>
  <si>
    <t>ESTACION DE LIMPIEZA DE LENTES</t>
  </si>
  <si>
    <t>LEADER</t>
  </si>
  <si>
    <t>8 OZ</t>
  </si>
  <si>
    <t>GNM-EPP-EXT-006</t>
  </si>
  <si>
    <t>INV01130</t>
  </si>
  <si>
    <t>EXTINTOR PARA AUTO 5 LB. PQS</t>
  </si>
  <si>
    <t>GNM-EPP-FAJ-004</t>
  </si>
  <si>
    <t>INV00389</t>
  </si>
  <si>
    <t>FAJA DE PROTECCION LUMBAR TALLA S</t>
  </si>
  <si>
    <t>VELSPORT</t>
  </si>
  <si>
    <t>GNM-EPP-FUN-001</t>
  </si>
  <si>
    <t>INV01057</t>
  </si>
  <si>
    <t>FUNDA PLASTICA ANTIDERRAMES VARIOS COLORES</t>
  </si>
  <si>
    <t>GNM-EPP-GAF-001</t>
  </si>
  <si>
    <t>INV00392</t>
  </si>
  <si>
    <t>GAFA AMARILLA DE SEGURIDAD</t>
  </si>
  <si>
    <t>VENITEX</t>
  </si>
  <si>
    <t>BRAV2JA</t>
  </si>
  <si>
    <t>1 USADA</t>
  </si>
  <si>
    <t>ELVEX</t>
  </si>
  <si>
    <t>SG-55A</t>
  </si>
  <si>
    <t>GNM-EPP-GAF-002</t>
  </si>
  <si>
    <t>INV00399</t>
  </si>
  <si>
    <t>GAFA TRANSPARENTE DE SEGURIDAD</t>
  </si>
  <si>
    <t>ELEMENT</t>
  </si>
  <si>
    <t>5 UTILIZADAS</t>
  </si>
  <si>
    <t>GNM-EPP-GRR-002</t>
  </si>
  <si>
    <t>INV00386</t>
  </si>
  <si>
    <t>GORRA TIPO SAFARI</t>
  </si>
  <si>
    <t>GNM-EPP-GUA-001</t>
  </si>
  <si>
    <t>INV00381</t>
  </si>
  <si>
    <t>GUANTE DE CUERO PARA SOLDADOR</t>
  </si>
  <si>
    <t>GNM-EPP-GUA-011</t>
  </si>
  <si>
    <t>INV00376</t>
  </si>
  <si>
    <t>GUANTE OPERADOR CUERO FILO AZUL</t>
  </si>
  <si>
    <t>GNM-EPP-GUA-012</t>
  </si>
  <si>
    <t>INV00439</t>
  </si>
  <si>
    <t>GUANTE DE LANA CON PUPOS</t>
  </si>
  <si>
    <t>GNM-EPP-GUA-013</t>
  </si>
  <si>
    <t>INV00375</t>
  </si>
  <si>
    <t>GUANTE MASTER NITRIPLUS TALLA 7</t>
  </si>
  <si>
    <t>MASTER NITRIPLUS</t>
  </si>
  <si>
    <t>TAAL 7</t>
  </si>
  <si>
    <t>GNM-EPP-GUA-014</t>
  </si>
  <si>
    <t>INV00374</t>
  </si>
  <si>
    <t>GUANTE MASTER NITRIPLUS TALLA 8</t>
  </si>
  <si>
    <t>TAAL 8</t>
  </si>
  <si>
    <t>GNM-EPP-GUA-016</t>
  </si>
  <si>
    <t>INV00372</t>
  </si>
  <si>
    <t>GUANTE NITRILO VERDE LARGO TALLA 9</t>
  </si>
  <si>
    <t>NITRILE</t>
  </si>
  <si>
    <t>GNM-EPP-GUA-017</t>
  </si>
  <si>
    <t>INV00373</t>
  </si>
  <si>
    <t>GUANTE NITRILO VERDE LARGO TALLA 8</t>
  </si>
  <si>
    <t>GNM-EPP-IMP-004</t>
  </si>
  <si>
    <t>INV00486</t>
  </si>
  <si>
    <t>CONTENEDOR No 1 PARED IZQUIERDA</t>
  </si>
  <si>
    <t>IMPERMEABLE CHAQUETA DE CAUCHO COLOR AMARILLO XL</t>
  </si>
  <si>
    <t>GNM-EPP-IMP-019</t>
  </si>
  <si>
    <t>IMPERMEABLE TERNO COMPLETO TALLA XL</t>
  </si>
  <si>
    <t>NO SON TERNOS SON CHAQUETAS CON CODIGO GNM-EPP-IMP-004</t>
  </si>
  <si>
    <t>GNM-EPP-IMP-006</t>
  </si>
  <si>
    <t>INV00490</t>
  </si>
  <si>
    <t>IMPERMEABLE CHAQUETA DE CAUCHO COLOR AMARILLO XXL</t>
  </si>
  <si>
    <t>GNM-EPP-IMP-009</t>
  </si>
  <si>
    <t>INV00488</t>
  </si>
  <si>
    <t>IMPERMEABLE TERNO COMPLETO TALLA 32</t>
  </si>
  <si>
    <t>IMPERMEABLE</t>
  </si>
  <si>
    <t>GNM-EPP-IMP-010</t>
  </si>
  <si>
    <t>INV00489</t>
  </si>
  <si>
    <t>IMPERMEABLE TERNO COMPLETO TALLA 34</t>
  </si>
  <si>
    <t>GNM-EPP-IMP-013</t>
  </si>
  <si>
    <t>INV00480</t>
  </si>
  <si>
    <t>IMPERMEABLE TERNO COMPLETO TALLA 40</t>
  </si>
  <si>
    <t>GNM-EPP-IMP-014</t>
  </si>
  <si>
    <t>INV00484</t>
  </si>
  <si>
    <t>IMPERMEABLE TERNO COMPLETO TALLA 42</t>
  </si>
  <si>
    <t>GNM-EPP-IMP-015</t>
  </si>
  <si>
    <t>INV00483</t>
  </si>
  <si>
    <t>IMPERMEABLE TERNO COMPLETO TALLA 44</t>
  </si>
  <si>
    <t>GNM-EPP-IMP-016</t>
  </si>
  <si>
    <t>INV00487</t>
  </si>
  <si>
    <t>IMPERMEABLE TERNO COMPLETO TALLA L</t>
  </si>
  <si>
    <t>GNM-EPP-IMP-018</t>
  </si>
  <si>
    <t>INV00479</t>
  </si>
  <si>
    <t>IMPERMEABLE TERNO COMPLETO TALLA S</t>
  </si>
  <si>
    <t>GNM-EPP-KIA-001</t>
  </si>
  <si>
    <t>INV00478</t>
  </si>
  <si>
    <t>KIT ANTIDERRAMES PIG 130 LTS.</t>
  </si>
  <si>
    <t>PIG</t>
  </si>
  <si>
    <t>70 MANTAS ABSORBENTES MOD: MAT-203, 4 CALCETAS ABSORBENTES MOD: 4048, 1 CALCETA ABSORBENTE MOD: PIG 202, 1 FRASCO DE ARENA ABSORBENTE MOD: PLP219, 2 SACOS ARENA ABSORBENTE: PLP201, 5 FUNDAS DE POLIETILENO, 6 ADHESIVOS MOD:LBL10</t>
  </si>
  <si>
    <t>GNM-EPP-LTN-001</t>
  </si>
  <si>
    <t>INV00352</t>
  </si>
  <si>
    <t>LINTERNA DE CABEZA</t>
  </si>
  <si>
    <t>ENERGIZER</t>
  </si>
  <si>
    <t>PRO3</t>
  </si>
  <si>
    <t>GNM-EPP-MAS-001</t>
  </si>
  <si>
    <t>INV00443</t>
  </si>
  <si>
    <t>MASCARA PARA ESMERILAR</t>
  </si>
  <si>
    <t>9014-2</t>
  </si>
  <si>
    <t>4 DAÑADA (ROTO SUJETADOR)</t>
  </si>
  <si>
    <t>GNM-EPP-MAS-003</t>
  </si>
  <si>
    <t>INV00385</t>
  </si>
  <si>
    <t>MASCARILLA DESECHABLE CON VALVULA</t>
  </si>
  <si>
    <t>N95</t>
  </si>
  <si>
    <t>GNM-EPP-MOC-003</t>
  </si>
  <si>
    <t>INV00440</t>
  </si>
  <si>
    <t>MOCHILA NEGRA</t>
  </si>
  <si>
    <t>ONEPOLAR</t>
  </si>
  <si>
    <t>GNM-EPP-ORE-001</t>
  </si>
  <si>
    <t>INV00441</t>
  </si>
  <si>
    <t>OREJERA DE PROTECCION</t>
  </si>
  <si>
    <t>TIPO COPA 9-080</t>
  </si>
  <si>
    <t>OPTIME 98</t>
  </si>
  <si>
    <t>GNM-EPP-PAN-001</t>
  </si>
  <si>
    <t>INV01283</t>
  </si>
  <si>
    <t>AREA DE TUBOS</t>
  </si>
  <si>
    <t>PANO ABSORBENTE ANTIDERRAMES ( PAQUETES )</t>
  </si>
  <si>
    <t>GNM-EPP-SEN-001</t>
  </si>
  <si>
    <t>INV00927</t>
  </si>
  <si>
    <t>SENALETICA: AREA DE PERFORACION 100 X 100 CM</t>
  </si>
  <si>
    <t>GNM-EPP-SEN-002</t>
  </si>
  <si>
    <t>INV00851</t>
  </si>
  <si>
    <t>SENALETICA: PUNTO DE REUNION 60 X 42 CM</t>
  </si>
  <si>
    <t>GNM-EPP-SEN-003</t>
  </si>
  <si>
    <t>INV00897</t>
  </si>
  <si>
    <t>SENALETICA: AREA DE CORTE 60 X 42 CM</t>
  </si>
  <si>
    <t>GNM-EPP-SEN-005</t>
  </si>
  <si>
    <t>INV00852</t>
  </si>
  <si>
    <t>SENALETICA: AREA DE COMBUSTIBLES 60 X 42 CM</t>
  </si>
  <si>
    <t>GNM-EPP-SEN-006</t>
  </si>
  <si>
    <t>INV00850</t>
  </si>
  <si>
    <t>SENALETICA: AREA DE QUIMICOS 60 X 42 CM</t>
  </si>
  <si>
    <t>GNM-EPP-SEN-007</t>
  </si>
  <si>
    <t>INV00922</t>
  </si>
  <si>
    <t>SENALETICA: PERSONAL AUTORIZADO 60 X 42 CM</t>
  </si>
  <si>
    <t>GNM-EPP-SEN-008</t>
  </si>
  <si>
    <t>INV00909</t>
  </si>
  <si>
    <t>SENALETICA: STOCK DE MATERIALES 60 X 42 CM</t>
  </si>
  <si>
    <t>GNM-EPP-SEN-009</t>
  </si>
  <si>
    <t>INV00906</t>
  </si>
  <si>
    <t>SENALETICA: PARQUEADERO 60 X 20</t>
  </si>
  <si>
    <t>GNM-EPP-SEN-010</t>
  </si>
  <si>
    <t>INV00908</t>
  </si>
  <si>
    <t>SENALETICA: BODEGA 50 X 30</t>
  </si>
  <si>
    <t>GNM-EPP-SEN-011</t>
  </si>
  <si>
    <t>INV00907</t>
  </si>
  <si>
    <t>SENALETICA: AREA DE LOGUEO 50 X 30</t>
  </si>
  <si>
    <t>GNM-EPP-SEN-012</t>
  </si>
  <si>
    <t>INV00853</t>
  </si>
  <si>
    <t>SENALETICA: BOTIQUIN 30 X 21</t>
  </si>
  <si>
    <t>GNM-EPP-SEN-013</t>
  </si>
  <si>
    <t>INV00854</t>
  </si>
  <si>
    <t>SENALETICA: STOCK DE HERRAMIENTAS 30 X 21</t>
  </si>
  <si>
    <t>GNM-EPP-SEN-015</t>
  </si>
  <si>
    <t>INV00861</t>
  </si>
  <si>
    <t>SENALETICA: PROHIBIDO FUMAR 30 X 21</t>
  </si>
  <si>
    <t>GNM-EPP-SEN-016</t>
  </si>
  <si>
    <t>INV00860</t>
  </si>
  <si>
    <t>SENALETICA: ORDEN Y LIMPIEZA 30 X 21</t>
  </si>
  <si>
    <t>GNM-EPP-SEN-017</t>
  </si>
  <si>
    <t>INV00863</t>
  </si>
  <si>
    <t>SENALETICA: MAQUINAS EN MOVIMIENTO 30 X 21</t>
  </si>
  <si>
    <t>GNM-EPP-SEN-018</t>
  </si>
  <si>
    <t>INV00862</t>
  </si>
  <si>
    <t>SENALETICA: CAIDA MISMO NIVEL 30 X 21</t>
  </si>
  <si>
    <t>GNM-EPP-SEN-021</t>
  </si>
  <si>
    <t>INV00871</t>
  </si>
  <si>
    <t>SENALETICA: PROTECCION OIDOS 30 X 21</t>
  </si>
  <si>
    <t>GNM-EPP-SEN-022</t>
  </si>
  <si>
    <t>INV00876</t>
  </si>
  <si>
    <t>SENALETICA: RIESGO MISCELANEO 30 X 21</t>
  </si>
  <si>
    <t>GNM-EPP-SEN-023</t>
  </si>
  <si>
    <t>INV00872</t>
  </si>
  <si>
    <t>SENALETICA: PELIGRO INFLAMABLE 30 X 21</t>
  </si>
  <si>
    <t>GNM-EPP-SEN-024</t>
  </si>
  <si>
    <t>INV00879</t>
  </si>
  <si>
    <t>SENALETICA: PROHIBIDO EL PASO 30 X 21</t>
  </si>
  <si>
    <t>GNM-EPP-SEN-027</t>
  </si>
  <si>
    <t>INV00867</t>
  </si>
  <si>
    <t>SENALETICA: MATERIAL INFLAMABLE 30 X 21</t>
  </si>
  <si>
    <t>GNM-EPP-SEN-028</t>
  </si>
  <si>
    <t>INV00882</t>
  </si>
  <si>
    <t>SENALETICA: CAIDA DISTINTO NIVEL 30 X 21</t>
  </si>
  <si>
    <t>GNM-EPP-SEN-029</t>
  </si>
  <si>
    <t>INV00899</t>
  </si>
  <si>
    <t>SENALETICA: DESECHOS CHATARRA 20 X 15</t>
  </si>
  <si>
    <t>GNM-EPP-SEN-030</t>
  </si>
  <si>
    <t>INV00903</t>
  </si>
  <si>
    <t>SENALETICA: DESECHOS ORGANICOS 20 X 15</t>
  </si>
  <si>
    <t>GNM-EPP-SEN-031</t>
  </si>
  <si>
    <t>INV00900</t>
  </si>
  <si>
    <t>SENALETICA: DESECHOS PLASTICOS 20 X 15</t>
  </si>
  <si>
    <t>GNM-EPP-SEN-032</t>
  </si>
  <si>
    <t>INV00902</t>
  </si>
  <si>
    <t>SENALETICA: BASURA DE SSHH 20 X 15</t>
  </si>
  <si>
    <t>GNM-EPP-SEN-033</t>
  </si>
  <si>
    <t>INV00898</t>
  </si>
  <si>
    <t>SENALETICA: DESECHOS PAPEL Y CARTON 20 X 15</t>
  </si>
  <si>
    <t>GNM-EPP-SEN-034</t>
  </si>
  <si>
    <t>INV00901</t>
  </si>
  <si>
    <t>SENALETICA: DESECHOS PELIGROSOS 20 X 15</t>
  </si>
  <si>
    <t>GNM-EPP-SEN-035</t>
  </si>
  <si>
    <t>INV00910</t>
  </si>
  <si>
    <t>SENALETICA: BANO HOMBRE 20 X 15</t>
  </si>
  <si>
    <t>GNM-EPP-SEN-036</t>
  </si>
  <si>
    <t>INV00911</t>
  </si>
  <si>
    <t>SENALETICA: BANO MUJER 20 X 15</t>
  </si>
  <si>
    <t>GNM-EPP-SEN-045</t>
  </si>
  <si>
    <t>INV00913</t>
  </si>
  <si>
    <t>SENALETICA: EXTINTOR PQS 40X30</t>
  </si>
  <si>
    <t>GNM-EPP-SOP-001</t>
  </si>
  <si>
    <t>INV00288</t>
  </si>
  <si>
    <t>SOPORTE DE PARED PARA EXTINTOR - ROJOS</t>
  </si>
  <si>
    <t>METAL</t>
  </si>
  <si>
    <t>GNM-EPP-SOP-002</t>
  </si>
  <si>
    <t>INV00286</t>
  </si>
  <si>
    <t>SOPORTE DE PARED PARA EXTINTOR - GALVANIZADOS</t>
  </si>
  <si>
    <t>GNM-EPP-SOP-003</t>
  </si>
  <si>
    <t>INV00287</t>
  </si>
  <si>
    <t>SOPORTE DE PARED PARA EXTINTOR NEGROS</t>
  </si>
  <si>
    <t>GNM-EPP-TAP-001</t>
  </si>
  <si>
    <t>INV00428</t>
  </si>
  <si>
    <t>TAPON AUDITIVO PARES</t>
  </si>
  <si>
    <t>LIBUS</t>
  </si>
  <si>
    <t>NRR 32DB</t>
  </si>
  <si>
    <t>EP-153</t>
  </si>
  <si>
    <t>DELTA PLUS EN352-2</t>
  </si>
  <si>
    <t>5 MAQUINAS DISPENSADORAS DE TAPONES DE OIDO CON 2500 C/U DE CAPACIDAD</t>
  </si>
  <si>
    <t>GNM-EQE-ADU-001</t>
  </si>
  <si>
    <t>INV00534</t>
  </si>
  <si>
    <t>ARMARIO No 1</t>
  </si>
  <si>
    <t>ADAPTADOR UNIVERSAL NOTEBOOK (CARRO Y AVION)</t>
  </si>
  <si>
    <t>NOTEBOOK</t>
  </si>
  <si>
    <t>EWDD12060</t>
  </si>
  <si>
    <t>GNM-EQE-ADU-002</t>
  </si>
  <si>
    <t>INV01676</t>
  </si>
  <si>
    <t>ADAPTADOR HDMI PARA LAPTOP HP 840</t>
  </si>
  <si>
    <t>612873-001</t>
  </si>
  <si>
    <t>GNM-EQE-ANC-001</t>
  </si>
  <si>
    <t>INV01660</t>
  </si>
  <si>
    <t>ANCLAJE DE SERVIDOR RACK</t>
  </si>
  <si>
    <t>GNM-EQE-AUD-001</t>
  </si>
  <si>
    <t>INV00546</t>
  </si>
  <si>
    <t>AUDIFONO PARA COMPUTADOR ESCRITORIO Z230</t>
  </si>
  <si>
    <t>KLIP EXTREME</t>
  </si>
  <si>
    <t>KSE-100G</t>
  </si>
  <si>
    <t>GNM-EQE-AUD-002</t>
  </si>
  <si>
    <t>INV00208</t>
  </si>
  <si>
    <t>AUDIFONO PARA AUDIO - SPEEDMIND</t>
  </si>
  <si>
    <t>GNM-EQE-CAB-001</t>
  </si>
  <si>
    <t>INV00545</t>
  </si>
  <si>
    <t>CABLE PARA DESCARGA DE DATOS</t>
  </si>
  <si>
    <t>NEWLINK</t>
  </si>
  <si>
    <t>GNM-EQE-CAJ-001</t>
  </si>
  <si>
    <t>INV00540</t>
  </si>
  <si>
    <t>CAJA PLASTICA BFT TIPO ALTAIR</t>
  </si>
  <si>
    <t>GNM-EQE-CAN-001</t>
  </si>
  <si>
    <t>INV00206</t>
  </si>
  <si>
    <t>CANDADO DE SEGURIDAD PARA LAPTOP</t>
  </si>
  <si>
    <t>1 SIN ESTUCHE</t>
  </si>
  <si>
    <t>GNM-EQE-CAN-002</t>
  </si>
  <si>
    <t>INV00154</t>
  </si>
  <si>
    <t>CANALETA PLASTICA NEGRA</t>
  </si>
  <si>
    <t>CONNECTION</t>
  </si>
  <si>
    <t>25X5X8</t>
  </si>
  <si>
    <t>PLASTICA</t>
  </si>
  <si>
    <t>GNM-EQE-CAR-001</t>
  </si>
  <si>
    <t>INV00556</t>
  </si>
  <si>
    <t>CARGADOR DE PILAS DURACELL CEF20DX2</t>
  </si>
  <si>
    <t>DURACELL</t>
  </si>
  <si>
    <t>CEF2ODX2</t>
  </si>
  <si>
    <t>GNM-EQE-CTM-001</t>
  </si>
  <si>
    <t>INV00555</t>
  </si>
  <si>
    <t>CAJA DE TOMA CORRIENTE EXTERNA</t>
  </si>
  <si>
    <t>GNM-EQE-EST-001</t>
  </si>
  <si>
    <t>INV00528</t>
  </si>
  <si>
    <t>ESTUCHE PARA TABLET DE 7</t>
  </si>
  <si>
    <t>GNM-EQE-EST-002</t>
  </si>
  <si>
    <t>INV00542</t>
  </si>
  <si>
    <t>TRIPODE EXTENSION PARA CAMARA DE VIDEO VIVITAR</t>
  </si>
  <si>
    <t>VIVITAR</t>
  </si>
  <si>
    <t>50 IN</t>
  </si>
  <si>
    <t>GNM-EQE-KVM-001</t>
  </si>
  <si>
    <t>INV00544</t>
  </si>
  <si>
    <t>MICRO FILTROS PARA TELEFONO</t>
  </si>
  <si>
    <t>LINE</t>
  </si>
  <si>
    <t>GNM-EQE-MUL-001</t>
  </si>
  <si>
    <t>BIEN0176</t>
  </si>
  <si>
    <t>MULTIMETRO DIGITAL MS8264 SERIE 10069999674</t>
  </si>
  <si>
    <t>DIGITAL MULTIMRTER</t>
  </si>
  <si>
    <t>MS8264</t>
  </si>
  <si>
    <t>8079 CODIGO MINERA</t>
  </si>
  <si>
    <t>GNM-EQE-PAR-001</t>
  </si>
  <si>
    <t>INV00138</t>
  </si>
  <si>
    <t>PARLANTE PARA COMPUTADORA HP MULTIMEDIA MOD. GL313AA#ABL</t>
  </si>
  <si>
    <t>MULTIMEDIA SPEAKERS</t>
  </si>
  <si>
    <t>GNM-EQE-PAR-002</t>
  </si>
  <si>
    <t>INV00139</t>
  </si>
  <si>
    <t>PARLANTE PARA COMPUTADORA WORK STATION Z230 MT</t>
  </si>
  <si>
    <t>KINYO</t>
  </si>
  <si>
    <t>KP-5</t>
  </si>
  <si>
    <t>GNM-EQE-PRO-001</t>
  </si>
  <si>
    <t>INV00549</t>
  </si>
  <si>
    <t>PROBADOR DE TIERRA</t>
  </si>
  <si>
    <t>PROS KIT</t>
  </si>
  <si>
    <t>NT-1933</t>
  </si>
  <si>
    <t>GNM-EQE-SOP-001</t>
  </si>
  <si>
    <t>INV00155</t>
  </si>
  <si>
    <t>SOPORTE DE PARED PARA TELEVISOR DE PANTALLA PLANA</t>
  </si>
  <si>
    <t>WALL</t>
  </si>
  <si>
    <t>IW-F9-1</t>
  </si>
  <si>
    <t>CAP 30 KG</t>
  </si>
  <si>
    <t>GNM-EQE-TAR-001</t>
  </si>
  <si>
    <t>INV00548</t>
  </si>
  <si>
    <t>TARJETA DE MEMORIA SD 4GB - KINGTON</t>
  </si>
  <si>
    <t>KINGTON</t>
  </si>
  <si>
    <t>SDS4</t>
  </si>
  <si>
    <t>GNM-EQE-TAR-002</t>
  </si>
  <si>
    <t>INV00550</t>
  </si>
  <si>
    <t>TARJETA DE EXPANSION DE CENTRAL TELEFONICA KX-TDA1178X - PANASONIC</t>
  </si>
  <si>
    <t>KX-TDA1178X</t>
  </si>
  <si>
    <t>GNM-EQE-TAR-003</t>
  </si>
  <si>
    <t>INV01686</t>
  </si>
  <si>
    <t>TARJETA DE VIDEO NVIDIA 2 GB</t>
  </si>
  <si>
    <t>NVIDIA</t>
  </si>
  <si>
    <t>2 GB</t>
  </si>
  <si>
    <t>GNM-EQE-TEC-001</t>
  </si>
  <si>
    <t>INV00157</t>
  </si>
  <si>
    <t>TECLADO KEYBOARD</t>
  </si>
  <si>
    <t>KEYBOARD</t>
  </si>
  <si>
    <t>GNM-EQE-TEC-002</t>
  </si>
  <si>
    <t>INV01520</t>
  </si>
  <si>
    <t>ESTANTERIA No 7</t>
  </si>
  <si>
    <t>TECLADO HP CT: BC2ABOBVUM4BW</t>
  </si>
  <si>
    <t>KU-0316</t>
  </si>
  <si>
    <t>GNM-EQE-TEC-003</t>
  </si>
  <si>
    <t>INV01519</t>
  </si>
  <si>
    <t>TECLADO HP CT: BAUHROIGAZR1BX</t>
  </si>
  <si>
    <t>GNM-EQE-TEC-004</t>
  </si>
  <si>
    <t>INV01522</t>
  </si>
  <si>
    <t>TECLADO HP CT: BAUHROIGAZR1C3</t>
  </si>
  <si>
    <t>GNM-EQE-TEC-005</t>
  </si>
  <si>
    <t>INV01521</t>
  </si>
  <si>
    <t>TECLADO HP CT: BAUHROIGAZR1BW</t>
  </si>
  <si>
    <t>GNM-EQE-TEC-006</t>
  </si>
  <si>
    <t>INV01518</t>
  </si>
  <si>
    <t>TECLADO HP CT: BAUDUOKVBZR13V</t>
  </si>
  <si>
    <t>KB-0316</t>
  </si>
  <si>
    <t>GNM-EQE-TLS-001</t>
  </si>
  <si>
    <t>INV00137</t>
  </si>
  <si>
    <t>TELEFONO SENCILLO</t>
  </si>
  <si>
    <t>KX-TS500</t>
  </si>
  <si>
    <t>GNM-EQE-TMC-001</t>
  </si>
  <si>
    <t>INV00554</t>
  </si>
  <si>
    <t>TOMACORRIENTE DOBLE CON TAPA Y CAJA EXTERNA</t>
  </si>
  <si>
    <t>GNM-EQE-TMC-002</t>
  </si>
  <si>
    <t>INV00538</t>
  </si>
  <si>
    <t>TOMACORRIENTE DOBLE PARA 220V COOPER</t>
  </si>
  <si>
    <t>EQUIPO DE GEOLOGIA</t>
  </si>
  <si>
    <t>SECO</t>
  </si>
  <si>
    <t>GNM-EQM-CAN-001</t>
  </si>
  <si>
    <t>INV00696</t>
  </si>
  <si>
    <t>CANASTA DE RESCATE</t>
  </si>
  <si>
    <t>GNM-EQM-COB-001</t>
  </si>
  <si>
    <t>INV00530</t>
  </si>
  <si>
    <t>ARMARIO No 3</t>
  </si>
  <si>
    <t>COBERTOR DE CAMILLA</t>
  </si>
  <si>
    <t>GNM-EQM-EST-001</t>
  </si>
  <si>
    <t>INV00684</t>
  </si>
  <si>
    <t>ESTACION DE LAVADO OCULAR DE EMERGENCIA</t>
  </si>
  <si>
    <t>CLEARLYSAFE</t>
  </si>
  <si>
    <t>HS1020B</t>
  </si>
  <si>
    <t>GNM-EQM-MDC-001</t>
  </si>
  <si>
    <t>INV01167</t>
  </si>
  <si>
    <t>INMOVILIZADOR DE CABEZA</t>
  </si>
  <si>
    <t>SPEEDBLOCKS</t>
  </si>
  <si>
    <t>GNM-EQM-MDC-002</t>
  </si>
  <si>
    <t>INV01168</t>
  </si>
  <si>
    <t>INMOVILIZADOR DE CUELLO</t>
  </si>
  <si>
    <t>GNM-EQM-POR-002</t>
  </si>
  <si>
    <t>INV01659</t>
  </si>
  <si>
    <t>PORTA ATS</t>
  </si>
  <si>
    <t>15x25</t>
  </si>
  <si>
    <t>GNM-HER-ABR-001</t>
  </si>
  <si>
    <t>INV00341</t>
  </si>
  <si>
    <t>ABRAZADERA METALICAS DE TORNILLO TITAN DE 2</t>
  </si>
  <si>
    <t>GNM-HER-ABR-002</t>
  </si>
  <si>
    <t>INV00340</t>
  </si>
  <si>
    <t>ABRAZADERA METALICA DE TORNILLO TITAN DE 3</t>
  </si>
  <si>
    <t>GNM-HER-ACE-003</t>
  </si>
  <si>
    <t>INV00213</t>
  </si>
  <si>
    <t>ACEITE STHIL DE 2 TIEMPOS ENVASE DE 1 LT.</t>
  </si>
  <si>
    <t>STIHL</t>
  </si>
  <si>
    <t>INV00214</t>
  </si>
  <si>
    <t>ACEITE DE 2 TIEMPOS ENVASE DE 1 LT.</t>
  </si>
  <si>
    <t>SUPER OUTBOARD</t>
  </si>
  <si>
    <t>OIL 50.1</t>
  </si>
  <si>
    <t>GNM-HER-ACI-002</t>
  </si>
  <si>
    <t>INV00212</t>
  </si>
  <si>
    <t>ACIDO MURIATICO EN GALON</t>
  </si>
  <si>
    <t>INCOMPLETO SE AVAPORO</t>
  </si>
  <si>
    <t>GNM-HER-ADA-001</t>
  </si>
  <si>
    <t>INV00350</t>
  </si>
  <si>
    <t>ADAPTADOR PARA EXTENSION TELEFONICA</t>
  </si>
  <si>
    <t>GNM-HER-ALA-003</t>
  </si>
  <si>
    <t>INV01627</t>
  </si>
  <si>
    <t>ALAMBRE DE AMARRE No.- 18</t>
  </si>
  <si>
    <t>GNM-HER-ALI-001</t>
  </si>
  <si>
    <t>INV00233</t>
  </si>
  <si>
    <t>ALICATE DE 6" PUNTA LARGA</t>
  </si>
  <si>
    <t>6 IN</t>
  </si>
  <si>
    <t>GNM-HER-ANC-001</t>
  </si>
  <si>
    <t>INV00337</t>
  </si>
  <si>
    <t>ANCLA DE CARPA</t>
  </si>
  <si>
    <t>GNM-HER-ANG-001</t>
  </si>
  <si>
    <t>INV00293</t>
  </si>
  <si>
    <t>ANGULO PIE DE AMIGO METALICOS PARA REPISAS</t>
  </si>
  <si>
    <t>25X25</t>
  </si>
  <si>
    <t>GNM-HER-BAL-001</t>
  </si>
  <si>
    <t>INV00310</t>
  </si>
  <si>
    <t>BALASTRO PARA 3 LAMPARAS</t>
  </si>
  <si>
    <t>OSRAM</t>
  </si>
  <si>
    <t>QTP3X32T8/UNV</t>
  </si>
  <si>
    <t>GNM-HER-BAL-002</t>
  </si>
  <si>
    <t>INV00311</t>
  </si>
  <si>
    <t>BALASTRO PARA 4 LAMPARAS</t>
  </si>
  <si>
    <t>QTP4X32T8/UNV</t>
  </si>
  <si>
    <t>GNM-HER-BAR-001</t>
  </si>
  <si>
    <t>INV00724</t>
  </si>
  <si>
    <t>BARRETA DE HIERRO HERRAGRO</t>
  </si>
  <si>
    <t>GNM-HER-BOQ-001</t>
  </si>
  <si>
    <t>INV00339</t>
  </si>
  <si>
    <t>BOQUILLA PARA ENGRASADORA GROZ</t>
  </si>
  <si>
    <t>GROZ</t>
  </si>
  <si>
    <t>HC-14</t>
  </si>
  <si>
    <t>GNM-HER-BOQ-002</t>
  </si>
  <si>
    <t>INV00320</t>
  </si>
  <si>
    <t>BOQUILLA PARA FOCO</t>
  </si>
  <si>
    <t>GNM-HER-BOT-001</t>
  </si>
  <si>
    <t>INV00230</t>
  </si>
  <si>
    <t>BOTIQUIN PARA AUTO</t>
  </si>
  <si>
    <t>ROJO PLASTICO</t>
  </si>
  <si>
    <t>GNM-HER-BUS-001</t>
  </si>
  <si>
    <t>INV00281</t>
  </si>
  <si>
    <t>BUSHING GALVANIZADO 1 1/2 A 1"</t>
  </si>
  <si>
    <t>GNM-HER-CAB-001</t>
  </si>
  <si>
    <t>INV00329</t>
  </si>
  <si>
    <t>CABLE PARA BATERIA CON ESTUCHE</t>
  </si>
  <si>
    <t>CORDS</t>
  </si>
  <si>
    <t>16MM2</t>
  </si>
  <si>
    <t>GNM-HER-CAD-001</t>
  </si>
  <si>
    <t>INV00231</t>
  </si>
  <si>
    <t>CANDADO VIRO DE 60 MM</t>
  </si>
  <si>
    <t>VIRO</t>
  </si>
  <si>
    <t>2 3/8 IN</t>
  </si>
  <si>
    <t>GNM-HER-CAJ-002</t>
  </si>
  <si>
    <t>INV01000</t>
  </si>
  <si>
    <t>CAJONERA SPACIUM 4 PISOS PK-083</t>
  </si>
  <si>
    <t>GNM-HER-CAP-001</t>
  </si>
  <si>
    <t>INV01667</t>
  </si>
  <si>
    <t>CANALETA PLASTICA 2 MT. LARGO</t>
  </si>
  <si>
    <t>GNM-HER-CAS-001</t>
  </si>
  <si>
    <t>INV00269</t>
  </si>
  <si>
    <t>CASCO CON CARETA PARA MOTOSIERRA</t>
  </si>
  <si>
    <t>GNM-HER-CBO-001</t>
  </si>
  <si>
    <t>INV01626</t>
  </si>
  <si>
    <t>CABO DE NYLON DE 1" ROLLOS DE 200 MT.</t>
  </si>
  <si>
    <t>GNM-HER-CBO-003</t>
  </si>
  <si>
    <t>INV01114</t>
  </si>
  <si>
    <t>CABO DE NYLON EN ROLLO ( LIBRAS )</t>
  </si>
  <si>
    <t>LIBRAS</t>
  </si>
  <si>
    <t>GNM-HER-CHA-001</t>
  </si>
  <si>
    <t>INV00226</t>
  </si>
  <si>
    <t>CHAROLA MAGNETICA RECTANGULAR SURTECK N 107362</t>
  </si>
  <si>
    <t>SURTEK</t>
  </si>
  <si>
    <t>GNM-HER-CIN-002</t>
  </si>
  <si>
    <t>INV00334</t>
  </si>
  <si>
    <t>CINTA DE PELIGRO LASER ROLLOS</t>
  </si>
  <si>
    <t>TRUPER</t>
  </si>
  <si>
    <t>304.8 M</t>
  </si>
  <si>
    <t>GNM-HER-CIN-006</t>
  </si>
  <si>
    <t>INV00227</t>
  </si>
  <si>
    <t>CINTA METRICA DE 30 MTS</t>
  </si>
  <si>
    <t>34-262S</t>
  </si>
  <si>
    <t>GNM-HER-CIN-007</t>
  </si>
  <si>
    <t>INV00228</t>
  </si>
  <si>
    <t>CINTA METRICA DE 50 MTS</t>
  </si>
  <si>
    <t>34-263S</t>
  </si>
  <si>
    <t>GNM-HER-CIN-009</t>
  </si>
  <si>
    <t>INV00223</t>
  </si>
  <si>
    <t>CINTA DE TEFLON DE 1/2</t>
  </si>
  <si>
    <t>PLASTIGAMA</t>
  </si>
  <si>
    <t>12 MM</t>
  </si>
  <si>
    <t>1 USADO ESTAN OCUPANDO</t>
  </si>
  <si>
    <t>GNM-HER-CIN-010</t>
  </si>
  <si>
    <t>INV00224</t>
  </si>
  <si>
    <t>CINTA DE TEFLON DE 3/4"</t>
  </si>
  <si>
    <t>ADVANCE</t>
  </si>
  <si>
    <t>19MM</t>
  </si>
  <si>
    <t>GNM-HER-CLA-001</t>
  </si>
  <si>
    <t>INV00277</t>
  </si>
  <si>
    <t>CLAVO DE 1 1/2</t>
  </si>
  <si>
    <t>1 1/2 IN</t>
  </si>
  <si>
    <t>ACERO</t>
  </si>
  <si>
    <t>GNM-HER-CLA-002</t>
  </si>
  <si>
    <t>INV00282</t>
  </si>
  <si>
    <t>CLAVO DE 2</t>
  </si>
  <si>
    <t>2 IN</t>
  </si>
  <si>
    <t>GNM-HER-CNL-001</t>
  </si>
  <si>
    <t>INV00301</t>
  </si>
  <si>
    <t>CINCEL</t>
  </si>
  <si>
    <t>3 USADOS</t>
  </si>
  <si>
    <t>GNM-HER-COD-001</t>
  </si>
  <si>
    <t>INV00307</t>
  </si>
  <si>
    <t>CODO CACHIMBA DE 1</t>
  </si>
  <si>
    <t>GNM-HER-COD-003</t>
  </si>
  <si>
    <t>INV01205</t>
  </si>
  <si>
    <t>CODO HG DE 1 1/4 X 90o.</t>
  </si>
  <si>
    <t>CIFUNSA</t>
  </si>
  <si>
    <t>GNM-HER-EET-001</t>
  </si>
  <si>
    <t>INV00236</t>
  </si>
  <si>
    <t>EXTENSION ELECTRICA X 5 MT</t>
  </si>
  <si>
    <t>VIKINGO</t>
  </si>
  <si>
    <t>GNM-HER-ENC-001</t>
  </si>
  <si>
    <t>INV00220</t>
  </si>
  <si>
    <t>ENCHUFE COOPER</t>
  </si>
  <si>
    <t>COOPER</t>
  </si>
  <si>
    <t>GNM-HER-ENG-001</t>
  </si>
  <si>
    <t>INV00302</t>
  </si>
  <si>
    <t>ENGRASADORA MANUAL PRESOL</t>
  </si>
  <si>
    <t>PRESOL</t>
  </si>
  <si>
    <t>G 1/2IN</t>
  </si>
  <si>
    <t>GNM-HER-ENV-001</t>
  </si>
  <si>
    <t>INV00273</t>
  </si>
  <si>
    <t>ENVASE PLASTICO DE UN GALON PARA COMBUSTIBLE ( ROJOS )</t>
  </si>
  <si>
    <t>MIDWESCAN</t>
  </si>
  <si>
    <t>GNM-HER-EST-001</t>
  </si>
  <si>
    <t>INV00742</t>
  </si>
  <si>
    <t>ESTUCHE O VAINA PARA MACHETE GRANDE</t>
  </si>
  <si>
    <t>GNM-HER-EST-002</t>
  </si>
  <si>
    <t>INV00743</t>
  </si>
  <si>
    <t>ESTUCHE O VAINA PARA MACHETE PEQUENO</t>
  </si>
  <si>
    <t>GNM-HER-FDA-002</t>
  </si>
  <si>
    <t>INV00794</t>
  </si>
  <si>
    <t>FUNDA PLASTICAS DE 2 KG</t>
  </si>
  <si>
    <t>GNM-HER-FDA-005</t>
  </si>
  <si>
    <t>INV00336</t>
  </si>
  <si>
    <t>FUNDA PARA VIVERO</t>
  </si>
  <si>
    <t>GNM-HER-FLO-001</t>
  </si>
  <si>
    <t>INV00328</t>
  </si>
  <si>
    <t>FLOTADOR PARA INODORO - BRIGGS</t>
  </si>
  <si>
    <t>BRIGSS</t>
  </si>
  <si>
    <t>SP00634401CB</t>
  </si>
  <si>
    <t>GNM-HER-FLO-002</t>
  </si>
  <si>
    <t>INV00330</t>
  </si>
  <si>
    <t>FLOTADOR PARA INODORO - EDESA</t>
  </si>
  <si>
    <t>EDESA</t>
  </si>
  <si>
    <t>UNIVERSAL</t>
  </si>
  <si>
    <t>GNM-HER-FOC-001</t>
  </si>
  <si>
    <t>INV00318</t>
  </si>
  <si>
    <t>FOCO AHORRADOR 11W</t>
  </si>
  <si>
    <t>SYLVANIA</t>
  </si>
  <si>
    <t>11W</t>
  </si>
  <si>
    <t>GNM-HER-FOC-002</t>
  </si>
  <si>
    <t>INV00319</t>
  </si>
  <si>
    <t>FOCO AHORRADOR DE 25 W - SYLVANIA</t>
  </si>
  <si>
    <t>25 W</t>
  </si>
  <si>
    <t>GNM-HER-FOC-003</t>
  </si>
  <si>
    <t>INV00325</t>
  </si>
  <si>
    <t>FOCO INCANDESCENTE DE 60W</t>
  </si>
  <si>
    <t>60W</t>
  </si>
  <si>
    <t>GNM-HER-FOC-006</t>
  </si>
  <si>
    <t>INV00323</t>
  </si>
  <si>
    <t>FOCO DE 100w INCANDESCENTE</t>
  </si>
  <si>
    <t>PHILIPS</t>
  </si>
  <si>
    <t>100W</t>
  </si>
  <si>
    <t>GNM-HER-FOC-007</t>
  </si>
  <si>
    <t>INV00324</t>
  </si>
  <si>
    <t>FOCO DICROICO DE 50 W. CON 2 PINES</t>
  </si>
  <si>
    <t>VICA</t>
  </si>
  <si>
    <t>50W</t>
  </si>
  <si>
    <t>GNM-HER-FOC-008</t>
  </si>
  <si>
    <t>INV00316</t>
  </si>
  <si>
    <t>FOCO AHORRADOR DE 85W RHINO</t>
  </si>
  <si>
    <t>SMARTLIGHT</t>
  </si>
  <si>
    <t>85W</t>
  </si>
  <si>
    <t>1 ROTO</t>
  </si>
  <si>
    <t>GNM-HER-FOC-009</t>
  </si>
  <si>
    <t>INV00327</t>
  </si>
  <si>
    <t>FOCO HALOGENO FILAMENTO P21619-13 - SYLVANIA</t>
  </si>
  <si>
    <t>500W</t>
  </si>
  <si>
    <t>GNM-HER-FOC-010</t>
  </si>
  <si>
    <t>INV00326</t>
  </si>
  <si>
    <t>FOCO HALOGENO AD-H3 - AUTO BULB</t>
  </si>
  <si>
    <t>AIDLITE</t>
  </si>
  <si>
    <t>ADH8</t>
  </si>
  <si>
    <t>GNM-HER-FOC-011</t>
  </si>
  <si>
    <t>INV01631</t>
  </si>
  <si>
    <t>FOCO AHORRADOR DE LUZ BLANCA DE 13 W</t>
  </si>
  <si>
    <t>TCL</t>
  </si>
  <si>
    <t>13 W</t>
  </si>
  <si>
    <t>GNM-HER-FOC-012</t>
  </si>
  <si>
    <t>INV00322</t>
  </si>
  <si>
    <t>FOCO AHORRADOR DE LUZ BLANCA DE 15 W</t>
  </si>
  <si>
    <t>MAVIJU</t>
  </si>
  <si>
    <t>15W</t>
  </si>
  <si>
    <t>GNM-HER-FOC-013</t>
  </si>
  <si>
    <t>INV00317</t>
  </si>
  <si>
    <t>FOCO AHORRADOR TCL 20W</t>
  </si>
  <si>
    <t>20W</t>
  </si>
  <si>
    <t>GNM-HER-FRA-001</t>
  </si>
  <si>
    <t>INV00476</t>
  </si>
  <si>
    <t>FRANELA TAMANO DE 0.50 MT. X 0.50 MT.</t>
  </si>
  <si>
    <t>GNM-HER-FUS-001</t>
  </si>
  <si>
    <t>INV01677</t>
  </si>
  <si>
    <t>FUSIBLE DE VIDRIO DE 25A</t>
  </si>
  <si>
    <t>GNM-HER-GAT-001</t>
  </si>
  <si>
    <t>INV01678</t>
  </si>
  <si>
    <t>GATA DE 48 FARM JACK DE 3000 KG. CAPACIDAD</t>
  </si>
  <si>
    <t>FARM JACK</t>
  </si>
  <si>
    <t>3000 KG - 48 IN</t>
  </si>
  <si>
    <t>USADA</t>
  </si>
  <si>
    <t>GNM-HER-GAT-002</t>
  </si>
  <si>
    <t>INV00267</t>
  </si>
  <si>
    <t>GATA HIDRAULICA TRUPER 4 TONELADAS</t>
  </si>
  <si>
    <t>GNM-HER-GAV-001</t>
  </si>
  <si>
    <t>INV00859</t>
  </si>
  <si>
    <t>GAVETA PLASTICA CON TAPA Y RUEDAS ( GUARDAMOVIL )</t>
  </si>
  <si>
    <t>GNM-HER-GRA-002</t>
  </si>
  <si>
    <t>INV00278</t>
  </si>
  <si>
    <t>GRAPA PARA ALAMBRAR</t>
  </si>
  <si>
    <t>GNM-HER-GRI-001</t>
  </si>
  <si>
    <t>INV00285</t>
  </si>
  <si>
    <t>GRILLETE TIPO CADENA DE 3/4</t>
  </si>
  <si>
    <t>3/4.</t>
  </si>
  <si>
    <t>GNM-HER-HOJ-001</t>
  </si>
  <si>
    <t>INV00315</t>
  </si>
  <si>
    <t>HOJA DE SIERRA PARA METAL</t>
  </si>
  <si>
    <t>ALIDE</t>
  </si>
  <si>
    <t>12 IN</t>
  </si>
  <si>
    <t>GNM-HER-INT-001</t>
  </si>
  <si>
    <t>INV00218</t>
  </si>
  <si>
    <t>INTERRUPTOR DE DOS TOMAS VETO</t>
  </si>
  <si>
    <t>VETO</t>
  </si>
  <si>
    <t>GNM-HER-INT-002</t>
  </si>
  <si>
    <t>INV00219</t>
  </si>
  <si>
    <t>INTERRUPTOR DE TRES TOMAS VETO - VETO</t>
  </si>
  <si>
    <t>GNM-HER-JGO-001</t>
  </si>
  <si>
    <t>INV00264</t>
  </si>
  <si>
    <t>JUEGO DE HERRAMIENTAS PRETUL DE 70 PIEZAS</t>
  </si>
  <si>
    <t>PRETUL</t>
  </si>
  <si>
    <t>GNM-HER-JGO-002</t>
  </si>
  <si>
    <t>INV00265</t>
  </si>
  <si>
    <t>JUEGO DE LLAVES MIXTAS Y RACHAS PRETUL DE 100 PIEZAS</t>
  </si>
  <si>
    <t>GNM-HER-LIM-001</t>
  </si>
  <si>
    <t>INV00297</t>
  </si>
  <si>
    <t>LIMA REDONDA GRUESA 10</t>
  </si>
  <si>
    <t>GNM-HER-LIM-002</t>
  </si>
  <si>
    <t>INV00240</t>
  </si>
  <si>
    <t>LIMA TRIANGULAR DE 6</t>
  </si>
  <si>
    <t>1 UTILIZADA</t>
  </si>
  <si>
    <t>GNM-HER-LIN-001</t>
  </si>
  <si>
    <t>INV01690</t>
  </si>
  <si>
    <t>SOBRE CONTENEDOR 2</t>
  </si>
  <si>
    <t>LINER PLASTICO NEGRO ( METROS )</t>
  </si>
  <si>
    <t>PLASTICO GRUESO</t>
  </si>
  <si>
    <t>GNM-HER-LLA-001</t>
  </si>
  <si>
    <t>INV00299</t>
  </si>
  <si>
    <t>LLAVE HEXAGONAL 10 MM</t>
  </si>
  <si>
    <t>GERMANY</t>
  </si>
  <si>
    <t>10 MM</t>
  </si>
  <si>
    <t>GNM-HER-LLA-002</t>
  </si>
  <si>
    <t>INV00300</t>
  </si>
  <si>
    <t>LLAVE HEXAGONAL 1/2</t>
  </si>
  <si>
    <t>1/2.</t>
  </si>
  <si>
    <t>GNM-HER-LLA-003</t>
  </si>
  <si>
    <t>INV00298</t>
  </si>
  <si>
    <t>LLAVE HEXAGONAL 3/4"</t>
  </si>
  <si>
    <t>GNM-HER-LLA-005</t>
  </si>
  <si>
    <t>INV00332</t>
  </si>
  <si>
    <t>LLAVE ANGULAR FV PARA LAVABO</t>
  </si>
  <si>
    <t>FV</t>
  </si>
  <si>
    <t>E26901DHCR</t>
  </si>
  <si>
    <t>GNM-HER-LNT-004</t>
  </si>
  <si>
    <t>INV01161</t>
  </si>
  <si>
    <t>LLANTA CONTINENTAL 225/65 R17 102T</t>
  </si>
  <si>
    <t>225/65R17</t>
  </si>
  <si>
    <t>GNM-HER-LNT-005</t>
  </si>
  <si>
    <t>INV01162</t>
  </si>
  <si>
    <t>LLANTA CONTINENTAL 245/70 R16 107S</t>
  </si>
  <si>
    <t>245/70R16</t>
  </si>
  <si>
    <t>GNM-HER-MAC-001</t>
  </si>
  <si>
    <t>INV00745</t>
  </si>
  <si>
    <t>MACHETE HIERRO DEL AGRO DE 24</t>
  </si>
  <si>
    <t>HIERRO DEL AGRO</t>
  </si>
  <si>
    <t>GNM-HER-MAR-001</t>
  </si>
  <si>
    <t>INV01679</t>
  </si>
  <si>
    <t>MARTILLO CARPINTERO</t>
  </si>
  <si>
    <t>GNM-HER-MAR-002</t>
  </si>
  <si>
    <t>INV00331</t>
  </si>
  <si>
    <t>MARTILLO DE GOMA</t>
  </si>
  <si>
    <t>GNM-HER-MEC-001</t>
  </si>
  <si>
    <t>INV00795</t>
  </si>
  <si>
    <t>MECATE CUERDA NYLON DE ANDINISMO 11MM</t>
  </si>
  <si>
    <t>GNM-HER-NAV-001</t>
  </si>
  <si>
    <t>INV00222</t>
  </si>
  <si>
    <t>NAVAJA DE ACERO</t>
  </si>
  <si>
    <t>CON UN SERVICIO</t>
  </si>
  <si>
    <t>GNM-HER-PAL-002</t>
  </si>
  <si>
    <t>INV00728</t>
  </si>
  <si>
    <t>PALA DE MINERO CUADRADA - PEQUENA</t>
  </si>
  <si>
    <t>GNM-HER-PAL-003</t>
  </si>
  <si>
    <t>INV00729</t>
  </si>
  <si>
    <t>PALA DE MINERO PUNTONA - PEQUENA</t>
  </si>
  <si>
    <t>GNM-HER-PAL-004</t>
  </si>
  <si>
    <t>INV00727</t>
  </si>
  <si>
    <t>PALA PUNTONA REDONDA</t>
  </si>
  <si>
    <t>MANGO METALICO</t>
  </si>
  <si>
    <t>GNM-HER-PAL-005</t>
  </si>
  <si>
    <t>INV00726</t>
  </si>
  <si>
    <t>PALA PUNTONA</t>
  </si>
  <si>
    <t>UNION TOOL</t>
  </si>
  <si>
    <t>GNM-HER-PER-001</t>
  </si>
  <si>
    <t>INV00321</t>
  </si>
  <si>
    <t>TUBO DE PERMATEX</t>
  </si>
  <si>
    <t>PERMATEX</t>
  </si>
  <si>
    <t>11 ONZ</t>
  </si>
  <si>
    <t>GNM-HER-PIC-001</t>
  </si>
  <si>
    <t>INV00720</t>
  </si>
  <si>
    <t>PICO CON CABO DE MADERA</t>
  </si>
  <si>
    <t>GNM-HER-PIL-001</t>
  </si>
  <si>
    <t>INV00295</t>
  </si>
  <si>
    <t>PILA ENERGIZER TAMANO D2 X 2UNIDADES CADA BLISTER</t>
  </si>
  <si>
    <t>D2</t>
  </si>
  <si>
    <t>GNM-HER-PIL-002</t>
  </si>
  <si>
    <t>INV00294</t>
  </si>
  <si>
    <t>PILA EVEREADY TAMANO D2</t>
  </si>
  <si>
    <t>EVEREADY</t>
  </si>
  <si>
    <t>GNM-HER-PIL-003</t>
  </si>
  <si>
    <t>INV00557</t>
  </si>
  <si>
    <t>PILA AAA BLISTER DE 2 UNIDADES.</t>
  </si>
  <si>
    <t>AAA</t>
  </si>
  <si>
    <t>GNM-HER-PIN-001</t>
  </si>
  <si>
    <t>INV01681</t>
  </si>
  <si>
    <t>PINTURA ANTICORROSIVA ( LITROS ) - PIN 3</t>
  </si>
  <si>
    <t>CONDOR</t>
  </si>
  <si>
    <t>PIN3</t>
  </si>
  <si>
    <t>DETERIORADA</t>
  </si>
  <si>
    <t>GNM-HER-PIS-002</t>
  </si>
  <si>
    <t>INV00239</t>
  </si>
  <si>
    <t>PISTOLA DE SUCCION PARA CAJAS DE CAMBIO, TRANSMISIONES</t>
  </si>
  <si>
    <t>PLEWS LUBRIMATIC</t>
  </si>
  <si>
    <t>30-118</t>
  </si>
  <si>
    <t>GNM-HER-PLA-001</t>
  </si>
  <si>
    <t>INV01689</t>
  </si>
  <si>
    <t>PLASTICO NEGRO DE 2 MT. EN ROLLO</t>
  </si>
  <si>
    <t>MEDIO ROLLO</t>
  </si>
  <si>
    <t>GNM-HER-PTR-001</t>
  </si>
  <si>
    <t>INV00268</t>
  </si>
  <si>
    <t>PINTURA FOSFORESCENTE ROJO 400 MG EN SPRAY - EVANS</t>
  </si>
  <si>
    <t>EVANS</t>
  </si>
  <si>
    <t>SE6</t>
  </si>
  <si>
    <t>GNM-HER-RED-001</t>
  </si>
  <si>
    <t>INV00342</t>
  </si>
  <si>
    <t>REDUCCION PARA MANGUERA DE 1" A 1/2"</t>
  </si>
  <si>
    <t>GNM-HER-RED-002</t>
  </si>
  <si>
    <t>INV00343</t>
  </si>
  <si>
    <t>REDUCCION PARA MANGUERA DE 1" A 3/4"</t>
  </si>
  <si>
    <t>GNM-HER-REF-001</t>
  </si>
  <si>
    <t>REFRIGERANTE EN GALON</t>
  </si>
  <si>
    <t>ABRO</t>
  </si>
  <si>
    <t>INV00275</t>
  </si>
  <si>
    <t>FORMULA</t>
  </si>
  <si>
    <t>GNM-HER-REL-001</t>
  </si>
  <si>
    <t>INV00338</t>
  </si>
  <si>
    <t>RELAY FLOSSER</t>
  </si>
  <si>
    <t>FLOSER</t>
  </si>
  <si>
    <t>GNM-HER-REM-001</t>
  </si>
  <si>
    <t>INV00347</t>
  </si>
  <si>
    <t>REMACHE PARA CADENA DE MOTOSIERRA - STHIL</t>
  </si>
  <si>
    <t>GNM-HER-RGT-001</t>
  </si>
  <si>
    <t>INV00238</t>
  </si>
  <si>
    <t>REGLETA CORTA PICOS DE 6 TOMAS</t>
  </si>
  <si>
    <t>ACE</t>
  </si>
  <si>
    <t>GNM-HER-SER-001</t>
  </si>
  <si>
    <t>INV00721</t>
  </si>
  <si>
    <t>SERRUCHO DE 20 PULG. STANLEY Y BELLOTA</t>
  </si>
  <si>
    <t>STANLEY Y BELLOTA</t>
  </si>
  <si>
    <t>GNM-HER-SIL-001</t>
  </si>
  <si>
    <t>INV00216</t>
  </si>
  <si>
    <t>TUBO DE SILICONA</t>
  </si>
  <si>
    <t>GNM-HER-TAP-001</t>
  </si>
  <si>
    <t>INV00543</t>
  </si>
  <si>
    <t>TAPA DE TOMA PARA INTERNET</t>
  </si>
  <si>
    <t>PANDUIT</t>
  </si>
  <si>
    <t>CFPE1/WY</t>
  </si>
  <si>
    <t>GNM-HER-TAP-002</t>
  </si>
  <si>
    <t>INV00539</t>
  </si>
  <si>
    <t>TAPA DE TOMA PARA INTERNET DOBLE</t>
  </si>
  <si>
    <t>CFPE2IWY</t>
  </si>
  <si>
    <t>GNM-HER-TAR-001</t>
  </si>
  <si>
    <t>INV01685</t>
  </si>
  <si>
    <t>TARJETA BFT ALTAIR</t>
  </si>
  <si>
    <t>BFT ALTAIR</t>
  </si>
  <si>
    <t>806</t>
  </si>
  <si>
    <t>GNM-HER-TCF-001</t>
  </si>
  <si>
    <t>INV00234</t>
  </si>
  <si>
    <t>TACO FISHER NO. 6</t>
  </si>
  <si>
    <t>GNM-HER-TCF-002</t>
  </si>
  <si>
    <t>INV00235</t>
  </si>
  <si>
    <t>TACO FISHER NO. 4</t>
  </si>
  <si>
    <t>GNM-HER-TCT-001</t>
  </si>
  <si>
    <t>INV00217</t>
  </si>
  <si>
    <t>TOMACORRIENTE METALICO COOPER</t>
  </si>
  <si>
    <t>GNM-HER-TLB-001</t>
  </si>
  <si>
    <t>INV00475</t>
  </si>
  <si>
    <t>TELA DE BAYETA</t>
  </si>
  <si>
    <t>GNM-HER-TOR-001</t>
  </si>
  <si>
    <t>INV00345</t>
  </si>
  <si>
    <t>TORNILLOS 4 X 25 MM</t>
  </si>
  <si>
    <t>GNM-HER-TOR-002</t>
  </si>
  <si>
    <t>INV00344</t>
  </si>
  <si>
    <t>TORNILLOS 6 X 25 MM</t>
  </si>
  <si>
    <t>GNM-HER-TUE-001</t>
  </si>
  <si>
    <t>INV00346</t>
  </si>
  <si>
    <t>TUERCA PARA ESPADA DE MOTOSIERRA</t>
  </si>
  <si>
    <t>GNM-LPZ-ACE-002</t>
  </si>
  <si>
    <t>INV00244</t>
  </si>
  <si>
    <t>ACEITE PARA LIMPIAR MUEBLES DE 250 CC. - HARPI</t>
  </si>
  <si>
    <t>HARPI</t>
  </si>
  <si>
    <t>SIN FECHA DE CADUCIDAD</t>
  </si>
  <si>
    <t>GNM-LPZ-BLD-001</t>
  </si>
  <si>
    <t>INV00984</t>
  </si>
  <si>
    <t>BALDE PLASTICO CON ESCURRIDOR</t>
  </si>
  <si>
    <t>REY</t>
  </si>
  <si>
    <t>GNM-LPZ-DES-001</t>
  </si>
  <si>
    <t>INV00243</t>
  </si>
  <si>
    <t>DESENGRASANTE PARA MANOS 1000 CC</t>
  </si>
  <si>
    <t>MANOPLUS</t>
  </si>
  <si>
    <t>GNM-LPZ-DET-001</t>
  </si>
  <si>
    <t>INV00260</t>
  </si>
  <si>
    <t>DETERGENTE INDUSTRIAL SAQUILLOS DE 5KG C/U</t>
  </si>
  <si>
    <t>EURODET</t>
  </si>
  <si>
    <t>5 KG</t>
  </si>
  <si>
    <t>GNM-LPZ-DIS-003</t>
  </si>
  <si>
    <t>INV00259</t>
  </si>
  <si>
    <t>DISPENSADOR PARA PAPEL HIGIENICO JUMBO</t>
  </si>
  <si>
    <t>GNM-LPZ-FDA-005</t>
  </si>
  <si>
    <t>INV00256</t>
  </si>
  <si>
    <t>FUNDA HERMETICA CON CIERRE - GOLDERIN</t>
  </si>
  <si>
    <t>GOLDERY</t>
  </si>
  <si>
    <t>26.8X27.9</t>
  </si>
  <si>
    <t>CAJA USADA MENOS 1 FUNDA</t>
  </si>
  <si>
    <t>GNM-LPZ-JAB-002</t>
  </si>
  <si>
    <t>INV00257</t>
  </si>
  <si>
    <t>JABON AZUL EN BARRA</t>
  </si>
  <si>
    <t>ALES</t>
  </si>
  <si>
    <t>GNM-LPZ-LIM-001</t>
  </si>
  <si>
    <t>INV00254</t>
  </si>
  <si>
    <t>GAMUZA PARA LIMPIAR VIDRIOS - VILEDA</t>
  </si>
  <si>
    <t>VILEDA</t>
  </si>
  <si>
    <t>40X36 CM</t>
  </si>
  <si>
    <t>GNM-LPZ-LMP-005</t>
  </si>
  <si>
    <t>LIMPIADOR DE VIDRIO - HARAGANES</t>
  </si>
  <si>
    <t>PINTO</t>
  </si>
  <si>
    <t>GNM-LPZ-MOP-001</t>
  </si>
  <si>
    <t>INV00255</t>
  </si>
  <si>
    <t>MOPA DE TRAPEO INDUSTRIAL</t>
  </si>
  <si>
    <t>MICROLIMPIA</t>
  </si>
  <si>
    <t>16X46 CM</t>
  </si>
  <si>
    <t>GNM-LPZ-PAL-001</t>
  </si>
  <si>
    <t>INV00263</t>
  </si>
  <si>
    <t>PALA PLASTICA RECOGEDORA DE BASURA</t>
  </si>
  <si>
    <t>GNM-LPZ-PAN-001</t>
  </si>
  <si>
    <t>INV00253</t>
  </si>
  <si>
    <t>PANO AMARILLO GRANDES - SANI BRITE</t>
  </si>
  <si>
    <t>SANI BRITE</t>
  </si>
  <si>
    <t>38X40</t>
  </si>
  <si>
    <t>GNM-LPZ-SER-001</t>
  </si>
  <si>
    <t>INV01099</t>
  </si>
  <si>
    <t>SERVILLETA PAQ. DE 100 UNIDADES</t>
  </si>
  <si>
    <t xml:space="preserve">FAMILIA </t>
  </si>
  <si>
    <t>25CMX25CM</t>
  </si>
  <si>
    <t>GNM-LPZ-SER-003</t>
  </si>
  <si>
    <t>INV00251</t>
  </si>
  <si>
    <t>SERVILLETA FAMILIA DE LUJO TRIPLE HOJA X 40 PAQUETE</t>
  </si>
  <si>
    <t>PAQUETEX40</t>
  </si>
  <si>
    <t>FAMILIA</t>
  </si>
  <si>
    <t>32.8X31.8 CM</t>
  </si>
  <si>
    <t>SCOTT</t>
  </si>
  <si>
    <t>33X33</t>
  </si>
  <si>
    <t>GNM-LPZ-TAC-002</t>
  </si>
  <si>
    <t>TACHO BASURA HERCULES CON RUEDAS</t>
  </si>
  <si>
    <t>GNM-LPZ-TAC-003</t>
  </si>
  <si>
    <t>INV00982</t>
  </si>
  <si>
    <t>ESTANTERIA No 26</t>
  </si>
  <si>
    <t>TACHO BASURA PLASTICOS MEDIANOS CON TAPA</t>
  </si>
  <si>
    <t>60X30</t>
  </si>
  <si>
    <t>GNM-LPZ-TAC-004</t>
  </si>
  <si>
    <t>INV00763</t>
  </si>
  <si>
    <t>TACHO BASURA PLASTICOS PEQUENOS CON TAPA</t>
  </si>
  <si>
    <t>40X20</t>
  </si>
  <si>
    <t>GNM-LPZ-TAC-005</t>
  </si>
  <si>
    <t>INV00950</t>
  </si>
  <si>
    <t>ESTANTERIA No 27</t>
  </si>
  <si>
    <t>TACHO BASURA ACERO INOXIDABLE SIN TAPA</t>
  </si>
  <si>
    <t>GNM-LPZ-TAC-007</t>
  </si>
  <si>
    <t>INV00955</t>
  </si>
  <si>
    <t>TACHO BASURA METALICO REDONDO</t>
  </si>
  <si>
    <t>GNM-LPZ-TAC-008</t>
  </si>
  <si>
    <t>INV00792</t>
  </si>
  <si>
    <t>ESTANTERIA No 30</t>
  </si>
  <si>
    <t>TACHO BASURA PLASTICOS GRANDES DE 20 LT. CON TAPA</t>
  </si>
  <si>
    <t>RENOVA</t>
  </si>
  <si>
    <t>50X40</t>
  </si>
  <si>
    <t>GNM-LPZ-TAP-001</t>
  </si>
  <si>
    <t>INV00261</t>
  </si>
  <si>
    <t>TAPETE PARA BANO PLASTICOS</t>
  </si>
  <si>
    <t>RUBBERTEX</t>
  </si>
  <si>
    <t>45X40</t>
  </si>
  <si>
    <t>GNM-LPZ-TOA-004</t>
  </si>
  <si>
    <t>INV00241</t>
  </si>
  <si>
    <t>TOALLA DE PAPEL REUSABLES EN ROLLO - DURAMAX</t>
  </si>
  <si>
    <t>DURAMAX SCOTT</t>
  </si>
  <si>
    <t>20.6X21</t>
  </si>
  <si>
    <t>BOART LONGYEAR</t>
  </si>
  <si>
    <t>GNM-PRF-ADA-004</t>
  </si>
  <si>
    <t>INV01344</t>
  </si>
  <si>
    <t>ADAPTADOR SUB NQ-RD BX-HW CSPN</t>
  </si>
  <si>
    <t>GNM-PRF-ADA-005</t>
  </si>
  <si>
    <t>INV01345</t>
  </si>
  <si>
    <t>ADAPTADOR SUB NRD BX-NQ RD BX</t>
  </si>
  <si>
    <t>UNO NUEVO Y UNO USADO</t>
  </si>
  <si>
    <t>GNM-PRF-ADA-010</t>
  </si>
  <si>
    <t>INV01357</t>
  </si>
  <si>
    <t>ADAPTADORES SUB NRQ R-B NW</t>
  </si>
  <si>
    <t>GNM-PRF-ADA-011</t>
  </si>
  <si>
    <t>INV01290</t>
  </si>
  <si>
    <t>ADAPTADOR DE LA CABEZA DE LONG YEAR ROSCA IZQUIERDA 39170</t>
  </si>
  <si>
    <t>GNM-PRF-ADA-017</t>
  </si>
  <si>
    <t>INV01262</t>
  </si>
  <si>
    <t>CAJA NEGRA No 4</t>
  </si>
  <si>
    <t>ADAPTADOR158782-10 NOGO HQ 3 -1 1/2</t>
  </si>
  <si>
    <t>GNM-PRF-ADC-001</t>
  </si>
  <si>
    <t>INV01356</t>
  </si>
  <si>
    <t>ADAPTER COUPLING HQ</t>
  </si>
  <si>
    <t>GNM-PRF-ADC-002</t>
  </si>
  <si>
    <t>INV01273</t>
  </si>
  <si>
    <t>CAJA NEGRA No 5</t>
  </si>
  <si>
    <t>ADAPTER COUPLING NQ</t>
  </si>
  <si>
    <t>GNM-PRF-ANI-002</t>
  </si>
  <si>
    <t>INV01176</t>
  </si>
  <si>
    <t>ANILLO SEPARADOR DE ACERO HYDRACORE</t>
  </si>
  <si>
    <t>INOX 5 CM DE DIAMETRO</t>
  </si>
  <si>
    <t>GNM-PRF-BAN-001</t>
  </si>
  <si>
    <t>INV01174</t>
  </si>
  <si>
    <t>BANDA DEL CHUCK</t>
  </si>
  <si>
    <t>GATES POLY CHAIN</t>
  </si>
  <si>
    <t>8MGT-1200-90</t>
  </si>
  <si>
    <t>GNM-PRF-BNT-001</t>
  </si>
  <si>
    <t>INV00926</t>
  </si>
  <si>
    <t>BENTONITA SACO DE 22,5 KG</t>
  </si>
  <si>
    <t>XTRA GEL</t>
  </si>
  <si>
    <t>GNM-PRF-BOL-001</t>
  </si>
  <si>
    <t>INV01293</t>
  </si>
  <si>
    <t>BALIN DE ACERO GRANDE NO. 62374</t>
  </si>
  <si>
    <t>GNM-PRF-BOL-002</t>
  </si>
  <si>
    <t>INV01292</t>
  </si>
  <si>
    <t>BALIN DE ACERO PEQUENA NO. 3543772</t>
  </si>
  <si>
    <t>GNM-PRF-CEP-001</t>
  </si>
  <si>
    <t>INV01268</t>
  </si>
  <si>
    <t>CEPILLO CILINDRICO DE NYLON DE 4</t>
  </si>
  <si>
    <t>GNM-PRF-CJA-002</t>
  </si>
  <si>
    <t>INV01665</t>
  </si>
  <si>
    <t>CAJA DE MUESTRAS HQ AZUL</t>
  </si>
  <si>
    <t>GNM-PRF-CJA-003</t>
  </si>
  <si>
    <t>INV01666</t>
  </si>
  <si>
    <t>CAJA DE MUESTRAS NQ ROJAS</t>
  </si>
  <si>
    <t>GNM-PRF-CJA-004</t>
  </si>
  <si>
    <t>INV01687</t>
  </si>
  <si>
    <t>CAJA PARA TESTIGOS CARTONPLAST HWT</t>
  </si>
  <si>
    <t>GNM-PRF-COM-001</t>
  </si>
  <si>
    <t>INV02153</t>
  </si>
  <si>
    <t>TRAS DEL CONTENEDOR 1</t>
  </si>
  <si>
    <t>COMBO DE 8 lb</t>
  </si>
  <si>
    <t>SON DE 3 LIBRAS</t>
  </si>
  <si>
    <t>GNM-PRF-COM-002</t>
  </si>
  <si>
    <t>INV00744</t>
  </si>
  <si>
    <t>COMBOS DE 6 LB</t>
  </si>
  <si>
    <t>HERRAGRO</t>
  </si>
  <si>
    <t>GNM-PRF-DIS-001</t>
  </si>
  <si>
    <t>INV01025</t>
  </si>
  <si>
    <t>DISCO DE DIAMANTE PARA CORTE MK DE 14</t>
  </si>
  <si>
    <t>DIAMOND BLADE</t>
  </si>
  <si>
    <t>MK-50P</t>
  </si>
  <si>
    <t>WDS</t>
  </si>
  <si>
    <t>17 KG</t>
  </si>
  <si>
    <t>GNM-PRF-ELE-001</t>
  </si>
  <si>
    <t>INV01635</t>
  </si>
  <si>
    <t>ELECTRODOS TUNGSTENO ( CAJA 88 UNID.)</t>
  </si>
  <si>
    <t>GNM-PRF-ETR-001</t>
  </si>
  <si>
    <t>INV01207</t>
  </si>
  <si>
    <t>ESTROBO 2 MT</t>
  </si>
  <si>
    <t>PORBISA</t>
  </si>
  <si>
    <t>DIAMETRO 1/2 IN</t>
  </si>
  <si>
    <t>GNM-PRF-FLT-001</t>
  </si>
  <si>
    <t>INV01265</t>
  </si>
  <si>
    <t>FILTRO DE COMBUSTIBLE FLEET GUARD FF5040</t>
  </si>
  <si>
    <t>FLEET GUARD</t>
  </si>
  <si>
    <t>FF5040</t>
  </si>
  <si>
    <t>1 USADO</t>
  </si>
  <si>
    <t>GNM-PRF-FLT-002</t>
  </si>
  <si>
    <t>INV01266</t>
  </si>
  <si>
    <t>FILTRO DE ACEITE CHAMP 2903</t>
  </si>
  <si>
    <t>GNM-PRF-FLT-003</t>
  </si>
  <si>
    <t>INV01251</t>
  </si>
  <si>
    <t>FILTRO DE ACEITE SHOGUN PH8</t>
  </si>
  <si>
    <t>SHOGUN</t>
  </si>
  <si>
    <t>SH-8A</t>
  </si>
  <si>
    <t>GNM-PRF-FLT-004</t>
  </si>
  <si>
    <t>INV01257</t>
  </si>
  <si>
    <t>FILTRO DE COMBUSTIBLE 2021 TRIFORMANCE</t>
  </si>
  <si>
    <t>TRIFORMANCE</t>
  </si>
  <si>
    <t>FL-2021</t>
  </si>
  <si>
    <t>GNM-PRF-GRA-002</t>
  </si>
  <si>
    <t>INV01253</t>
  </si>
  <si>
    <t>GRASA EN TUBO CHEVRON</t>
  </si>
  <si>
    <t>CHEVRON</t>
  </si>
  <si>
    <t>DELO NIGI 2</t>
  </si>
  <si>
    <t>GNM-PRF-LIN-001</t>
  </si>
  <si>
    <t>INV00918</t>
  </si>
  <si>
    <t>LINSEED SOAP BALDES</t>
  </si>
  <si>
    <t>LINSEED SOAP</t>
  </si>
  <si>
    <t>GNM-PRF-LLA-002</t>
  </si>
  <si>
    <t>INV01247</t>
  </si>
  <si>
    <t>LLAVE DE WRENCH CIRCLE NQ</t>
  </si>
  <si>
    <t>GNM-PRF-LLA-003</t>
  </si>
  <si>
    <t>INV01245</t>
  </si>
  <si>
    <t>LLAVE DE WRENCH CIRCLE HQ</t>
  </si>
  <si>
    <t>LLAVE DE PICO DE 12"</t>
  </si>
  <si>
    <t>GNM-PRF-OVS-002</t>
  </si>
  <si>
    <t>INV02168</t>
  </si>
  <si>
    <t>CABEZA TUBO INTERIOR HQ -</t>
  </si>
  <si>
    <t>GNM-PRF-OVS-004</t>
  </si>
  <si>
    <t>INV01276</t>
  </si>
  <si>
    <t>CABEZA TUBO INTERIOR NQ</t>
  </si>
  <si>
    <t>306008 WT</t>
  </si>
  <si>
    <t>GNM-PRF-PER-001</t>
  </si>
  <si>
    <t>INV01187</t>
  </si>
  <si>
    <t>PERNO HILO FINO DE 6 1/2</t>
  </si>
  <si>
    <t>GNM-PRF-RAD-001</t>
  </si>
  <si>
    <t>INV01636</t>
  </si>
  <si>
    <t>RADIADOR ISUZU MN422000-856031 HYDRACORE</t>
  </si>
  <si>
    <t>GNM-PRF-RDM-002</t>
  </si>
  <si>
    <t>INV01361</t>
  </si>
  <si>
    <t>RODAMIENTO DE VAQUENS INTERNO NO. 67187</t>
  </si>
  <si>
    <t>FBJ</t>
  </si>
  <si>
    <t>N</t>
  </si>
  <si>
    <t>GNM-PRF-SEP-001</t>
  </si>
  <si>
    <t>INV00857</t>
  </si>
  <si>
    <t>SEPARADOR HQ TACOS DE PLASTICO</t>
  </si>
  <si>
    <t>GNM-PRF-SEP-002</t>
  </si>
  <si>
    <t>INV00858</t>
  </si>
  <si>
    <t>SEPARADOR NQ TACOS DE PLASTICO</t>
  </si>
  <si>
    <t>GNM-PRF-TCM-001</t>
  </si>
  <si>
    <t>INV01692</t>
  </si>
  <si>
    <t>TAPA PARA CAJAS DE MUESTRAS</t>
  </si>
  <si>
    <t>GNM-PRF-TFL-002</t>
  </si>
  <si>
    <t>INV01365</t>
  </si>
  <si>
    <t>RETENEDOR DE BOLAS CABEZA INTERIOR NO. 62380</t>
  </si>
  <si>
    <t>GNM-PRF-TLL-001</t>
  </si>
  <si>
    <t>INV01267</t>
  </si>
  <si>
    <t>TUBO LLAVE PARA DESMARCAR CHUCK ACKER</t>
  </si>
  <si>
    <t>METAL DE 80 CM DE LARGO Y 7 CM DE DIAMETRO</t>
  </si>
  <si>
    <t>TENSOR DE CADENA</t>
  </si>
  <si>
    <t>GNM-PRF-UNI-001</t>
  </si>
  <si>
    <t>INV01264</t>
  </si>
  <si>
    <t>UNIVERSALES DE 1" . GALVANIZADO</t>
  </si>
  <si>
    <t>150LBS</t>
  </si>
  <si>
    <t>1 PLASTICA Y 8 METAL</t>
  </si>
  <si>
    <t>GNM-SME-CEP-001</t>
  </si>
  <si>
    <t>INV00190</t>
  </si>
  <si>
    <t>INSUMOS MEDICOS</t>
  </si>
  <si>
    <t>CEPILLO DE DIENTES PRO</t>
  </si>
  <si>
    <t>PRO</t>
  </si>
  <si>
    <t>GNM-UTE-ALM-002</t>
  </si>
  <si>
    <t>INV00056</t>
  </si>
  <si>
    <t>ALMOHADILLA PARA SELLOS MARCA FOSKA NO. 2</t>
  </si>
  <si>
    <t>SY008W</t>
  </si>
  <si>
    <t>12.2X8.4CM</t>
  </si>
  <si>
    <t>GNM-UTE-ANI-001</t>
  </si>
  <si>
    <t>INV00030</t>
  </si>
  <si>
    <t>ANILLO DE REFUERZOS AUTOADHESIVOS X200 UNID C/U</t>
  </si>
  <si>
    <t>XTREME STYLE</t>
  </si>
  <si>
    <t>GNM-UTE-ARC-001</t>
  </si>
  <si>
    <t>INV01628</t>
  </si>
  <si>
    <t>ARCHIVADOR TIPO CARPETA BENE TAMANO 1/2 OFICIO</t>
  </si>
  <si>
    <t>GNM-UTE-BOR-001</t>
  </si>
  <si>
    <t>INV00134</t>
  </si>
  <si>
    <t>BORRADOR DE PIZARRON DE TIZA LIQUIDA</t>
  </si>
  <si>
    <t>ZUMAG</t>
  </si>
  <si>
    <t>GNM-UTE-BOR-003</t>
  </si>
  <si>
    <t>INV00106</t>
  </si>
  <si>
    <t>BORRADOR DE TINTA BR-20</t>
  </si>
  <si>
    <t>BR 80</t>
  </si>
  <si>
    <t>GNM-UTE-CAC-002</t>
  </si>
  <si>
    <t>INV00004</t>
  </si>
  <si>
    <t>CARPETA TIPO ACORDEON PEQUENA</t>
  </si>
  <si>
    <t>A942</t>
  </si>
  <si>
    <t>VARIOS COLORES</t>
  </si>
  <si>
    <t>GNM-UTE-CAC-003</t>
  </si>
  <si>
    <t>INV00127</t>
  </si>
  <si>
    <t>CARPETA PLASTICA FANTASIA</t>
  </si>
  <si>
    <t>GNM-UTE-CAL-001</t>
  </si>
  <si>
    <t>INV00001</t>
  </si>
  <si>
    <t>CALCULADORA CASIO DE 12 DIGITOS</t>
  </si>
  <si>
    <t>CASIO</t>
  </si>
  <si>
    <t>MZ-125</t>
  </si>
  <si>
    <t>GNM-UTE-CAN-001</t>
  </si>
  <si>
    <t>INV01669</t>
  </si>
  <si>
    <t>ESTANTERIA 6</t>
  </si>
  <si>
    <t>CARTUCHO IMPRESORA CANON PRO-9000 AMARILLO</t>
  </si>
  <si>
    <t>CHROMALIFE100</t>
  </si>
  <si>
    <t>GNM-UTE-CAN-002</t>
  </si>
  <si>
    <t>INV01668</t>
  </si>
  <si>
    <t>CARTUCHO IMPRESORA CANON PRO-9000 ROJO</t>
  </si>
  <si>
    <t>GNM-UTE-CAN-003</t>
  </si>
  <si>
    <t>INV01670</t>
  </si>
  <si>
    <t>CARTUCHO IMPRESORA CANON PRO-9000 PHOTO CYAN</t>
  </si>
  <si>
    <t>GNM-UTE-CAN-004</t>
  </si>
  <si>
    <t>INV01671</t>
  </si>
  <si>
    <t>CARTUCHO IMPRESORA CANON PRO-9000 VERDE</t>
  </si>
  <si>
    <t>GNM-UTE-CAN-005</t>
  </si>
  <si>
    <t>INV01672</t>
  </si>
  <si>
    <t>CARTUCHO IMPRESORA CANON PRO-9000 PHOTO MAGENTA</t>
  </si>
  <si>
    <t>GNM-UTE-CDR-001</t>
  </si>
  <si>
    <t>INV00072</t>
  </si>
  <si>
    <t>DISCO COMPACTO CD-R IMATION CON ESTUCHE PLASTICO MOOR</t>
  </si>
  <si>
    <t>IMATION</t>
  </si>
  <si>
    <t>700 MB</t>
  </si>
  <si>
    <t>GNM-UTE-CDR-002</t>
  </si>
  <si>
    <t>INV00073</t>
  </si>
  <si>
    <t>DISCO COMPACTO CD-RW IMATION</t>
  </si>
  <si>
    <t>GNM-UTE-CDR-003</t>
  </si>
  <si>
    <t>INV00071</t>
  </si>
  <si>
    <t>DISCO COMPACTO MAXWELL CD-RW 80MIN/700MG</t>
  </si>
  <si>
    <t>MAXELL</t>
  </si>
  <si>
    <t>DISCO COMPACTO IMATION CD-R 80MIN/700MB</t>
  </si>
  <si>
    <t>DUPLICADO</t>
  </si>
  <si>
    <t>GNM-UTE-TIN-017</t>
  </si>
  <si>
    <t>TINTA PLOTTER 771. Ref: CE043A</t>
  </si>
  <si>
    <t>771</t>
  </si>
  <si>
    <t>IMPRESORA Z6200</t>
  </si>
  <si>
    <t>GNM-UTE-CIN-004</t>
  </si>
  <si>
    <t>INV00005</t>
  </si>
  <si>
    <t>CINTA MASKING TAPE 3/4</t>
  </si>
  <si>
    <t>GNM-UTE-CLI-002</t>
  </si>
  <si>
    <t>INV00057</t>
  </si>
  <si>
    <t>GRAPA 26/6 - EAGLE DE 5000 UNI.</t>
  </si>
  <si>
    <t>STAPLES 26/6</t>
  </si>
  <si>
    <t>GNM-UTE-CLX-001</t>
  </si>
  <si>
    <t>INV00142</t>
  </si>
  <si>
    <t>CARTUCHO TONER LEXMARK X463X11G</t>
  </si>
  <si>
    <t>LEXMARK</t>
  </si>
  <si>
    <t>X463X11G</t>
  </si>
  <si>
    <t>GNM-UTE-TIN-012</t>
  </si>
  <si>
    <t>TINTA PLOTTER 771. Ref: CE038A</t>
  </si>
  <si>
    <t>GNM-UTE-CTL-001</t>
  </si>
  <si>
    <t>INV00125</t>
  </si>
  <si>
    <t>CARTULINA TAMANO A4 VARIOS COLORES</t>
  </si>
  <si>
    <t xml:space="preserve">VERDE 371, AMARILLA 533, ROSADAS 28, BLANCAS 370, </t>
  </si>
  <si>
    <t>GNM-UTE-CUH-001</t>
  </si>
  <si>
    <t>INV01629</t>
  </si>
  <si>
    <t>CUCHILLA DE REPUESTO PARA ESTILETES</t>
  </si>
  <si>
    <t>GNM-UTE-DIS-002</t>
  </si>
  <si>
    <t>IVN00080</t>
  </si>
  <si>
    <t>DISPENSADOR DE CINTA SCOTCH MARCA EAGLE REF. 898L</t>
  </si>
  <si>
    <t>898L</t>
  </si>
  <si>
    <t>GNM-UTE-DIS-003</t>
  </si>
  <si>
    <t>INV00086</t>
  </si>
  <si>
    <t>DISPENSADOR DE CINTA SCOTCH MARCA COGECOMSA</t>
  </si>
  <si>
    <t>75MM</t>
  </si>
  <si>
    <t>GNM-UTE-ESF-004</t>
  </si>
  <si>
    <t>INV00015</t>
  </si>
  <si>
    <t>ESFEROGRAFICO COLOR NEGRO PUNTA FINA</t>
  </si>
  <si>
    <t>BIG</t>
  </si>
  <si>
    <t>INV00016</t>
  </si>
  <si>
    <t>ESFEROGRAFICO COLOR NEGRO PUNTA GRUESA</t>
  </si>
  <si>
    <t>GNM-UTE-ESF-005</t>
  </si>
  <si>
    <t>INV00017</t>
  </si>
  <si>
    <t>ESFEROGRAFICO COLOR ROJO PUNTA GRUESA</t>
  </si>
  <si>
    <t>GNM-UTE-ESP-001</t>
  </si>
  <si>
    <t>INV01060</t>
  </si>
  <si>
    <t>ESPIRAL A-4 DE 45 MM</t>
  </si>
  <si>
    <t>GNM-UTE-ESP-002</t>
  </si>
  <si>
    <t>INV01062</t>
  </si>
  <si>
    <t>ESPIRAL A-4 DE 20 MM</t>
  </si>
  <si>
    <t>GNM-UTE-ESP-003</t>
  </si>
  <si>
    <t>INV01061</t>
  </si>
  <si>
    <t>ESPIRAL A-4 DE 12 MM</t>
  </si>
  <si>
    <t>GNM-UTE-EST-001</t>
  </si>
  <si>
    <t>INV00038</t>
  </si>
  <si>
    <t>ESTUCHE PLASTICO PARA CD MARCA HUSKEE</t>
  </si>
  <si>
    <t>HUSKEE</t>
  </si>
  <si>
    <t>PP DISC BAC</t>
  </si>
  <si>
    <t>GNM-UTE-ETQ-004</t>
  </si>
  <si>
    <t>INV00131</t>
  </si>
  <si>
    <t>ETIQUETA AUTOADHESIVA PARA CD</t>
  </si>
  <si>
    <t>GNM-UTE-FCL-001</t>
  </si>
  <si>
    <t>INV00021</t>
  </si>
  <si>
    <t>FOLDER COLGANTE</t>
  </si>
  <si>
    <t>GNM-UTE-FEC-001</t>
  </si>
  <si>
    <t>INV00041</t>
  </si>
  <si>
    <t>FECHADOR PEQUENO ( SELLO)</t>
  </si>
  <si>
    <t>MF0743</t>
  </si>
  <si>
    <t>GNM-UTE-GRA-001</t>
  </si>
  <si>
    <t>INV00059</t>
  </si>
  <si>
    <t>GRAPA FENIX 23/13 PUNTA DE CINCEL X1000UNID C/U</t>
  </si>
  <si>
    <t>23/13</t>
  </si>
  <si>
    <t>GNM-UTE-GRA-002</t>
  </si>
  <si>
    <t>INV00064</t>
  </si>
  <si>
    <t>GRAPA FENIX X23/6X1000 UNID. C/U</t>
  </si>
  <si>
    <t>23/6MM</t>
  </si>
  <si>
    <t>GNM-UTE-GRA-003</t>
  </si>
  <si>
    <t>INV00061</t>
  </si>
  <si>
    <t>GRAPA KW-TRIO 23/10 X1000 UNID C/U</t>
  </si>
  <si>
    <t>KW-TRIO</t>
  </si>
  <si>
    <t>23/10MM</t>
  </si>
  <si>
    <t>GNM-UTE-GRA-005</t>
  </si>
  <si>
    <t>INV00060</t>
  </si>
  <si>
    <t>GRAPA LEX 23/10 DE 1000 UNID C/U</t>
  </si>
  <si>
    <t>GNM-UTE-GRA-006</t>
  </si>
  <si>
    <t>INV00058</t>
  </si>
  <si>
    <t>GRAPA LEX 23/15 DE 1000 UNID. C/U</t>
  </si>
  <si>
    <t>21/15MM</t>
  </si>
  <si>
    <t>GNM-UTE-GRA-008</t>
  </si>
  <si>
    <t>INV00135</t>
  </si>
  <si>
    <t>GRAPADORA GENMES</t>
  </si>
  <si>
    <t>INV00136</t>
  </si>
  <si>
    <t>GRAPADORA EAGLE</t>
  </si>
  <si>
    <t>26/6</t>
  </si>
  <si>
    <t>GNM-UTE-GRA-010</t>
  </si>
  <si>
    <t>INV00063</t>
  </si>
  <si>
    <t>GRAPA INDUSTRIAL TRABAJO PESADO - STANLEY</t>
  </si>
  <si>
    <t>TRA704T</t>
  </si>
  <si>
    <t>GNM-UTE-LAP-001</t>
  </si>
  <si>
    <t>INV00103</t>
  </si>
  <si>
    <t>LAPIZ DE COLORES SUPER KIKOS</t>
  </si>
  <si>
    <t>CAJAS X 24</t>
  </si>
  <si>
    <t>KIKOS</t>
  </si>
  <si>
    <t>GNM-UTE-LAP-002</t>
  </si>
  <si>
    <t>INV00104</t>
  </si>
  <si>
    <t>LAPIZ BICOLOR FOSCA</t>
  </si>
  <si>
    <t>FOSCA</t>
  </si>
  <si>
    <t>QB004</t>
  </si>
  <si>
    <t>GNM-UTE-LAP-003</t>
  </si>
  <si>
    <t>INV00113</t>
  </si>
  <si>
    <t>LAPIZ BICOLOR</t>
  </si>
  <si>
    <t>GNM-UTE-LAP-004</t>
  </si>
  <si>
    <t>INV00081</t>
  </si>
  <si>
    <t>LAPICERO LASER</t>
  </si>
  <si>
    <t>DANGER</t>
  </si>
  <si>
    <t>111A</t>
  </si>
  <si>
    <t>GNM-UTE-LAP-006</t>
  </si>
  <si>
    <t>INV00112</t>
  </si>
  <si>
    <t>LAPIZ DE GRAFITO 2 HB</t>
  </si>
  <si>
    <t>PASSOLA</t>
  </si>
  <si>
    <t>2HB</t>
  </si>
  <si>
    <t>GNM-UTE-LAP-007</t>
  </si>
  <si>
    <t>INV01815</t>
  </si>
  <si>
    <t>LAPIZ DE CERA COLORES</t>
  </si>
  <si>
    <t>GNM-UTE-LAP-008</t>
  </si>
  <si>
    <t>INV00114</t>
  </si>
  <si>
    <t>LAPIZ HB</t>
  </si>
  <si>
    <t>PMA281</t>
  </si>
  <si>
    <t>GNM-UTE-LIB-001</t>
  </si>
  <si>
    <t>INV00089</t>
  </si>
  <si>
    <t>LIBRO DE ACTAS- BITACORA</t>
  </si>
  <si>
    <t>VARIOS COLORES PASTA GRUESA</t>
  </si>
  <si>
    <t>GNM-UTE-LIG-001</t>
  </si>
  <si>
    <t>INV00002</t>
  </si>
  <si>
    <t>LIGAS DE CAUCHO MASTER FUNDA DE 1 KG</t>
  </si>
  <si>
    <t>1 FUNDA ABIERTA Y SEPARADA</t>
  </si>
  <si>
    <t>GNM-UTE-MAR-002</t>
  </si>
  <si>
    <t>INV00121</t>
  </si>
  <si>
    <t>MARCADOR COLOR AZUL FENIX PARA CD/DVD</t>
  </si>
  <si>
    <t>GNM-UTE-MAR-003</t>
  </si>
  <si>
    <t>INV00120</t>
  </si>
  <si>
    <t>MARCADOR COLOR NEGRO FENIX PARA CD/DVD</t>
  </si>
  <si>
    <t>GNM-UTE-MAR-004</t>
  </si>
  <si>
    <t>INV00119</t>
  </si>
  <si>
    <t>MARCADOR COLOR ROJO FENIX PARA CD/DVD</t>
  </si>
  <si>
    <t>GNM-UTE-MAR-006</t>
  </si>
  <si>
    <t>INV00118</t>
  </si>
  <si>
    <t>MARCADOR LANTU PARA CD/DVD AZUL</t>
  </si>
  <si>
    <t>LT-420</t>
  </si>
  <si>
    <t>GNM-UTE-MAR-008</t>
  </si>
  <si>
    <t>INV00117</t>
  </si>
  <si>
    <t>MARCADOR LANTU PARA CD/DVD ROJOS</t>
  </si>
  <si>
    <t>GNM-UTE-MAR-009</t>
  </si>
  <si>
    <t>INV00087</t>
  </si>
  <si>
    <t>MARCADOR PERMANENTE FABER CASTEL MULTIMARK 421F COLOR NEGRO</t>
  </si>
  <si>
    <t>FABER CASTELL</t>
  </si>
  <si>
    <t>421-F</t>
  </si>
  <si>
    <t>GNM-UTE-MAR-012</t>
  </si>
  <si>
    <t>INV00115</t>
  </si>
  <si>
    <t>MARCADOR PERMANENTE PLUS EVER MARK NEGROS PARA CD/DVD</t>
  </si>
  <si>
    <t>GNM-UTE-MAR-013</t>
  </si>
  <si>
    <t>INV00097</t>
  </si>
  <si>
    <t>MARCADOR PERMANENTE 224 SCHENEIDE COLOR AZUL</t>
  </si>
  <si>
    <t>GNM-UTE-MAR-014</t>
  </si>
  <si>
    <t>INV00096</t>
  </si>
  <si>
    <t>MARCADOR PERMANENTE SCHENEIDER COLOR VERDE</t>
  </si>
  <si>
    <t>GNM-UTE-MAR-017</t>
  </si>
  <si>
    <t>INV00102</t>
  </si>
  <si>
    <t>MARCADOR DE COLORES ESTUCHE DE 12 PIEZAS - PELIKAN</t>
  </si>
  <si>
    <t>UNIDADX12</t>
  </si>
  <si>
    <t>GNM-UTE-MEM-004</t>
  </si>
  <si>
    <t>INV00039</t>
  </si>
  <si>
    <t>MEMO PAPER ( STICK NOTES) CUADRADO 3 X 3</t>
  </si>
  <si>
    <t>GNM-UTE-PAP-001</t>
  </si>
  <si>
    <t>INV00133</t>
  </si>
  <si>
    <t>PAPEL CARBON TAMAï¿½O A4 / HOJAS</t>
  </si>
  <si>
    <t>GNM-UTE-PAP-002</t>
  </si>
  <si>
    <t>INV01063</t>
  </si>
  <si>
    <t>PAPEL CONTINUO 9 1/2 X 11 ( CAJAS )</t>
  </si>
  <si>
    <t>COMPUPAPER</t>
  </si>
  <si>
    <t>91/2 X 11</t>
  </si>
  <si>
    <t>GNM-UTE-PAP-003</t>
  </si>
  <si>
    <t>INV00132</t>
  </si>
  <si>
    <t>PAPEL MILIMETRICO TAMANO A4</t>
  </si>
  <si>
    <t>GNM-UTE-PAP-005</t>
  </si>
  <si>
    <t>INV00210</t>
  </si>
  <si>
    <t>PAPEL PARA PLOTTER SANDERS T2000 DE 91 CM. ( ROLLOS )</t>
  </si>
  <si>
    <t>SANDERS</t>
  </si>
  <si>
    <t>T2000</t>
  </si>
  <si>
    <t>GNM-UTE-PAP-006</t>
  </si>
  <si>
    <t>INV00211</t>
  </si>
  <si>
    <t>PAPEL PARA PLOTTER T2000 DE 91 CM. ( ROLLOS ) - SIN MARCA</t>
  </si>
  <si>
    <t>GNM-UTE-PAP-007</t>
  </si>
  <si>
    <t>INV00046</t>
  </si>
  <si>
    <t>PAPEL CONTAC TRANSPARENTE ( ROLLO )</t>
  </si>
  <si>
    <t>ARTESCO</t>
  </si>
  <si>
    <t>3.0X0.45</t>
  </si>
  <si>
    <t>GNM-UTE-PAS-001</t>
  </si>
  <si>
    <t>INV01100</t>
  </si>
  <si>
    <t>PASTA PLASTICA A-4 PARA ANILLAR</t>
  </si>
  <si>
    <t>GNM-UTE-PCL-001</t>
  </si>
  <si>
    <t>INV00012</t>
  </si>
  <si>
    <t>PORTA CLIPS CUADRADOS FENIX</t>
  </si>
  <si>
    <t>FENIS</t>
  </si>
  <si>
    <t>INV00013</t>
  </si>
  <si>
    <t>PORTA CLIPS CUADRADOS LANCER</t>
  </si>
  <si>
    <t>LANCER</t>
  </si>
  <si>
    <t>SH.PC.891</t>
  </si>
  <si>
    <t>1 NUEVO</t>
  </si>
  <si>
    <t>GNM-UTE-PME-001</t>
  </si>
  <si>
    <t>PAPELERA METALICA 2 SERVICIOS</t>
  </si>
  <si>
    <t>GNM-UTE-PPL-001</t>
  </si>
  <si>
    <t>INV00085</t>
  </si>
  <si>
    <t>PAPELERA PLASTICA FENIX MOD. US-6012</t>
  </si>
  <si>
    <t>US-6022</t>
  </si>
  <si>
    <t>GNM-UTE-PPL-002</t>
  </si>
  <si>
    <t>INV00079</t>
  </si>
  <si>
    <t>PAPELERA LANCER PLASTICAS A4</t>
  </si>
  <si>
    <t>GNM-UTE-PRO-001</t>
  </si>
  <si>
    <t>INV00027</t>
  </si>
  <si>
    <t>PROTECTOR DE PLANOS TRANSPARENTE TAMANO A2</t>
  </si>
  <si>
    <t>GNM-UTE-REG-004</t>
  </si>
  <si>
    <t>INV00084</t>
  </si>
  <si>
    <t>REGLA METALICA DE 30 CM C/U</t>
  </si>
  <si>
    <t>30 CM</t>
  </si>
  <si>
    <t>GNM-UTE-RES-001</t>
  </si>
  <si>
    <t>INV00095</t>
  </si>
  <si>
    <t>RESALTADOR DE TEXTO VARIOS COLORES</t>
  </si>
  <si>
    <t>GNM-UTE-SCA-001</t>
  </si>
  <si>
    <t>INV00110</t>
  </si>
  <si>
    <t>SACAPUNTA PARA LAPIZ</t>
  </si>
  <si>
    <t>GNM-UTE-SCG-001</t>
  </si>
  <si>
    <t>INV00008</t>
  </si>
  <si>
    <t>SACAGRAPA FENIX</t>
  </si>
  <si>
    <t>FENEX</t>
  </si>
  <si>
    <t>MF4610A</t>
  </si>
  <si>
    <t>GNM-UTE-SCG-002</t>
  </si>
  <si>
    <t>INV00006</t>
  </si>
  <si>
    <t>SACAGRAPA WENDA</t>
  </si>
  <si>
    <t>WENDA</t>
  </si>
  <si>
    <t>WD401L</t>
  </si>
  <si>
    <t>INV00007</t>
  </si>
  <si>
    <t>SACAGRAPA KW-TRIO</t>
  </si>
  <si>
    <t>506B</t>
  </si>
  <si>
    <t>GNM-UTE-SOB-006</t>
  </si>
  <si>
    <t>INV00025</t>
  </si>
  <si>
    <t>SOBRE MANILA F-5</t>
  </si>
  <si>
    <t>F-5</t>
  </si>
  <si>
    <t>GNM-UTE-SOB-007</t>
  </si>
  <si>
    <t>INV00022</t>
  </si>
  <si>
    <t>SOBRE MANILA F-6</t>
  </si>
  <si>
    <t>F-6</t>
  </si>
  <si>
    <t>83 EN ESTADO REGULAR</t>
  </si>
  <si>
    <t>GNM-UTE-STC-001</t>
  </si>
  <si>
    <t>INV00156</t>
  </si>
  <si>
    <t>SOPORTE PARA TECLADOS</t>
  </si>
  <si>
    <t>KB212</t>
  </si>
  <si>
    <t>GNM-UTE-TAB-001</t>
  </si>
  <si>
    <t>INV00028</t>
  </si>
  <si>
    <t>TABLERO DE CORTAR DE 60X45 OLFA</t>
  </si>
  <si>
    <t>0LFA</t>
  </si>
  <si>
    <t>RM-IC-S 60X46</t>
  </si>
  <si>
    <t>GNM-UTE-TAC-001</t>
  </si>
  <si>
    <t>INV00066</t>
  </si>
  <si>
    <t>CAJA DE TACHUELAS X 30 UNID.</t>
  </si>
  <si>
    <t>CAJAX30</t>
  </si>
  <si>
    <t>GNM-UTE-TAC-002</t>
  </si>
  <si>
    <t>INV00065</t>
  </si>
  <si>
    <t>CAJA DE TACHUELAS X 100 UNID.</t>
  </si>
  <si>
    <t>CAJAX100</t>
  </si>
  <si>
    <t>GNM-UTE-TIN-002</t>
  </si>
  <si>
    <t>INV00068</t>
  </si>
  <si>
    <t>TINTA PARA ALMOHADILLA LANCER COLOR NEGRO</t>
  </si>
  <si>
    <t>24ML</t>
  </si>
  <si>
    <t>GNM-UTE-TIN-003</t>
  </si>
  <si>
    <t>INV00148</t>
  </si>
  <si>
    <t>TINTA PARA IMPRESORA CANON CLI8PC</t>
  </si>
  <si>
    <t>CLI8PC</t>
  </si>
  <si>
    <t>GNM-UTE-TIN-004</t>
  </si>
  <si>
    <t>INV00144</t>
  </si>
  <si>
    <t>TINTA PARA IMPRESORA CANON CLI8R</t>
  </si>
  <si>
    <t>CLI8R</t>
  </si>
  <si>
    <t>GNM-UTE-TIN-005</t>
  </si>
  <si>
    <t>INV00149</t>
  </si>
  <si>
    <t>TINTA PARA IMPRESORA CANON CLI8Y</t>
  </si>
  <si>
    <t>CLI8Y</t>
  </si>
  <si>
    <t>GNM-UTE-TIN-006</t>
  </si>
  <si>
    <t>INV00150</t>
  </si>
  <si>
    <t>TINTA PARA IMPRESORA CANON CLI8M</t>
  </si>
  <si>
    <t>CLI8M</t>
  </si>
  <si>
    <t>GNM-UTE-TIN-007</t>
  </si>
  <si>
    <t>INV00145</t>
  </si>
  <si>
    <t>TINTA PARA IMPRESORA CANON CLI8PM</t>
  </si>
  <si>
    <t>CLI8PM</t>
  </si>
  <si>
    <t>GNM-UTE-TIN-008</t>
  </si>
  <si>
    <t>INV00146</t>
  </si>
  <si>
    <t>TINTA PARA IMPRESORA CANON CLI8G</t>
  </si>
  <si>
    <t>CLI8G</t>
  </si>
  <si>
    <t>GNM-UTE-TIN-009</t>
  </si>
  <si>
    <t>INV00147</t>
  </si>
  <si>
    <t>TINTA PARA IMPRESORA CANON CLI8BK</t>
  </si>
  <si>
    <t>CLI8BK</t>
  </si>
  <si>
    <t>GNM-UTE-TIN-010</t>
  </si>
  <si>
    <t>INV00143</t>
  </si>
  <si>
    <t>TINTA PARA IMPRESORA CANON CLI8C</t>
  </si>
  <si>
    <t>CLI8C</t>
  </si>
  <si>
    <t>GNM-UTE-TIN-019</t>
  </si>
  <si>
    <t>INV00153</t>
  </si>
  <si>
    <t>TINTA PARA IMPRESORA EPSON CYAN T6642</t>
  </si>
  <si>
    <t>T664220</t>
  </si>
  <si>
    <t>1 DAÑADO SALIENDO LA TINTA</t>
  </si>
  <si>
    <t>GNM-UTE-TIN-020</t>
  </si>
  <si>
    <t>INV00151</t>
  </si>
  <si>
    <t>TINTA PARA IMPRESORA EPSON MAGENTA T6643</t>
  </si>
  <si>
    <t>T664320</t>
  </si>
  <si>
    <t>GNM-UTE-TIN-021</t>
  </si>
  <si>
    <t>INV00152</t>
  </si>
  <si>
    <t>TINTA PARA IMPRESORA EPSON AMARILLO T6644</t>
  </si>
  <si>
    <t>T664420</t>
  </si>
  <si>
    <t>GNM-UTE-TIN-023</t>
  </si>
  <si>
    <t>INV00067</t>
  </si>
  <si>
    <t>TINTA PARA ALMOHADILLA COLOR ROJO</t>
  </si>
  <si>
    <t>AZOR</t>
  </si>
  <si>
    <t>GNM-UTE-VME-001</t>
  </si>
  <si>
    <t>INV01064</t>
  </si>
  <si>
    <t xml:space="preserve">VINCHA METALICA PARA CARPETA ARVHIVADOR </t>
  </si>
  <si>
    <t>VINCHA METALICA PARA CARPETA</t>
  </si>
  <si>
    <t>50PCS</t>
  </si>
  <si>
    <t>METAL FILE FASTENER</t>
  </si>
  <si>
    <t>GNM-VET-BCA-037</t>
  </si>
  <si>
    <t>INV00354</t>
  </si>
  <si>
    <t>BOTA DE CUERO P/A CANA ALTA No. 37 ( 7 ) WOLVERINE</t>
  </si>
  <si>
    <t>WOLVERINE</t>
  </si>
  <si>
    <t>W10046</t>
  </si>
  <si>
    <t>GNM-VET-BCA-038</t>
  </si>
  <si>
    <t>INV00355</t>
  </si>
  <si>
    <t>BOTA DE CUERO P/A CANA ALTA No. 38 ( 7,5 )</t>
  </si>
  <si>
    <t>GNM-VET-BCA-039</t>
  </si>
  <si>
    <t>INV00356</t>
  </si>
  <si>
    <t>BOTA DE CUERO P/A CANA ALTA No. 39 ( 8 )</t>
  </si>
  <si>
    <t>GNM-VET-BCA-040</t>
  </si>
  <si>
    <t>INV00357</t>
  </si>
  <si>
    <t>BOTA DE CUERO P/A CANA ALTA No. 40 ( 8,5 )</t>
  </si>
  <si>
    <t>GNM-VET-BCA-041</t>
  </si>
  <si>
    <t>INV00358</t>
  </si>
  <si>
    <t>BOTA DE CUERO P/A CANA ALTA No. 41 ( 9 )</t>
  </si>
  <si>
    <t>LIGER</t>
  </si>
  <si>
    <t>GNM-VET-BCA-042</t>
  </si>
  <si>
    <t>INV00359</t>
  </si>
  <si>
    <t>BOTA DE CUERO P/A CANA ALTA No. 42 ( 9,5 )</t>
  </si>
  <si>
    <t>GNM-VET-BCA-043</t>
  </si>
  <si>
    <t>INV00360</t>
  </si>
  <si>
    <t>BOTA DE CUERO P/A CANA ALTA No. 43 ( 10 )</t>
  </si>
  <si>
    <t>GNM-VET-BCA-044</t>
  </si>
  <si>
    <t>INV00361</t>
  </si>
  <si>
    <t>BOTA DE CUERO P/A CANA ALTA No. 44 ( 10,5 )</t>
  </si>
  <si>
    <t>WEST LAND</t>
  </si>
  <si>
    <t>GNM-VET-BCC-036</t>
  </si>
  <si>
    <t>INV00368</t>
  </si>
  <si>
    <t>BOTIN DE CUERO CON PUNTA DE ACERO No. 36 ( 6.5 ) MUJER</t>
  </si>
  <si>
    <t>W02292</t>
  </si>
  <si>
    <t>GNM-VET-BCC-039</t>
  </si>
  <si>
    <t>INV00367</t>
  </si>
  <si>
    <t>BOTIN DE CUERO CON PUNTA DE ACERO No. 38 ( 7.5 ) HOMBRE</t>
  </si>
  <si>
    <t>GNM-VET-BCC-041</t>
  </si>
  <si>
    <t>INV00366</t>
  </si>
  <si>
    <t>BOTIN DE CUERO CON PUNTA DE ACERO No. 40 ( 8.5 ) HOMBRE</t>
  </si>
  <si>
    <t>GNM-VET-BCC-042</t>
  </si>
  <si>
    <t>INV00365</t>
  </si>
  <si>
    <t>BOTIN DE CUERO CON PUNTA DE ACERO No. 41 ( 9 ) HOMBRE</t>
  </si>
  <si>
    <t>GNM-VET-BCC-043</t>
  </si>
  <si>
    <t>INV00364</t>
  </si>
  <si>
    <t>BOTIN DE CUERO CON PUNTA DE ACERO No. 42 ( 9.5 ) HOMBRE</t>
  </si>
  <si>
    <t>GNM-VET-BCC-044</t>
  </si>
  <si>
    <t>INV00363</t>
  </si>
  <si>
    <t>BOTIN DE CUERO CON PUNTA DE ACERO No. 43 ( 10 ) HOMBRE</t>
  </si>
  <si>
    <t>GNM-VET-BCC-045</t>
  </si>
  <si>
    <t>INV00362</t>
  </si>
  <si>
    <t>BOTIN DE CUERO CON PUNTA DE ACERO No. 44 ( 10.5 ) HOMBRE</t>
  </si>
  <si>
    <t>GNM-VET-BCS-037</t>
  </si>
  <si>
    <t>INV00397</t>
  </si>
  <si>
    <t>BOTIN DE CUERO SIN PUNTA DE ACERO Nï¿½- 37</t>
  </si>
  <si>
    <t>HIG</t>
  </si>
  <si>
    <t>GNM-VET-BCS-038</t>
  </si>
  <si>
    <t>INV00401</t>
  </si>
  <si>
    <t>BOTIN DE CUERO SIN PUNTA DE ACERO Nï¿½- 38</t>
  </si>
  <si>
    <t>GNM-VET-BCS-039</t>
  </si>
  <si>
    <t>INV00396</t>
  </si>
  <si>
    <t>BOTIN DE CUERO SIN PUNTA DE ACERO Nï¿½- 39</t>
  </si>
  <si>
    <t>GNM-VET-BCS-041</t>
  </si>
  <si>
    <t>INV00400</t>
  </si>
  <si>
    <t>BOTIN DE CUERO SIN PUNTA DE ACERO Nï¿½- 41</t>
  </si>
  <si>
    <t>GNM-VET-BCS-042</t>
  </si>
  <si>
    <t>INV00398</t>
  </si>
  <si>
    <t>BOTIN DE CUERO SIN PUNTA DE ACERO Nï¿½- 42</t>
  </si>
  <si>
    <t>GNM-VET-BCS-043</t>
  </si>
  <si>
    <t>INV00395</t>
  </si>
  <si>
    <t>BOTIN DE CUERO SIN PUNTA DE ACERO Nï¿½- 43</t>
  </si>
  <si>
    <t>GNM-VET-BSC-035</t>
  </si>
  <si>
    <t>INV00407</t>
  </si>
  <si>
    <t>BOTA DE SEGURIDAD DE CAUCHO P/A No. 35</t>
  </si>
  <si>
    <t>TRECK</t>
  </si>
  <si>
    <t>GNM-VET-BSC-036</t>
  </si>
  <si>
    <t>INV00408</t>
  </si>
  <si>
    <t>BOTA DE SEGURIDAD DE CAUCHO P/A No. 36</t>
  </si>
  <si>
    <t>GNM-VET-BSC-037</t>
  </si>
  <si>
    <t>INV00409</t>
  </si>
  <si>
    <t>BOTA DE SEGURIDAD DE CAUCHO P/A No. 37</t>
  </si>
  <si>
    <t>GNM-VET-BSC-038</t>
  </si>
  <si>
    <t>INV00410</t>
  </si>
  <si>
    <t>BOTA DE SEGURIDAD DE CAUCHO P/A No. 38</t>
  </si>
  <si>
    <t>GNM-VET-BSC-040</t>
  </si>
  <si>
    <t>INV00418</t>
  </si>
  <si>
    <t>BOTA DE SEGURIDAD DE CAUCHO P/A No. 40</t>
  </si>
  <si>
    <t>GNM-VET-BSC-041</t>
  </si>
  <si>
    <t>INV00411</t>
  </si>
  <si>
    <t>BOTA DE SEGURIDAD DE CAUCHO P/A No. 41</t>
  </si>
  <si>
    <t>GNM-VET-BSC-043</t>
  </si>
  <si>
    <t>INV00415</t>
  </si>
  <si>
    <t>BOTA DE SEGURIDAD DE CAUCHO P/A No. 43</t>
  </si>
  <si>
    <t>GNM-VET-BSC-044</t>
  </si>
  <si>
    <t>INV00412</t>
  </si>
  <si>
    <t>BOTA DE SEGURIDAD DE CAUCHO P/A No. 44</t>
  </si>
  <si>
    <t>GNM-VET-BSS-035</t>
  </si>
  <si>
    <t>INV00420</t>
  </si>
  <si>
    <t>BOTA DE SEGURIDAD DE CAUCHO SIN PUNTA DE ACERO TALLA 35</t>
  </si>
  <si>
    <t>BATA/4X4</t>
  </si>
  <si>
    <t>GNM-VET-BSS-036</t>
  </si>
  <si>
    <t>INV00402</t>
  </si>
  <si>
    <t>BOTA DE SEGURIDAD DE CAUCHO SIN PUNTA DE ACERO TALLA 36</t>
  </si>
  <si>
    <t>GNM-VET-BSS-037</t>
  </si>
  <si>
    <t>INV00404</t>
  </si>
  <si>
    <t>BOTA DE SEGURIDAD DE CAUCHO SIN PUNTA DE ACERO TALLA 37</t>
  </si>
  <si>
    <t>GNM-VET-BSS-038</t>
  </si>
  <si>
    <t>INV00405</t>
  </si>
  <si>
    <t>BOTA DE SEGURIDAD DE CAUCHO SIN PUNTA DE ACERO TALLA 38</t>
  </si>
  <si>
    <t>GNM-VET-BSS-039</t>
  </si>
  <si>
    <t>INV00406</t>
  </si>
  <si>
    <t>BOTA DE SEGURIDAD DE CAUCHO SIN PUNTA DE ACERO TALLA 39</t>
  </si>
  <si>
    <t>GNM-VET-BSS-040</t>
  </si>
  <si>
    <t>INV00419</t>
  </si>
  <si>
    <t>BOTA DE SEGURIDAD DE CAUCHO SIN PUNTA DE ACERO TALLA 40</t>
  </si>
  <si>
    <t>GNM-VET-BSS-041</t>
  </si>
  <si>
    <t>INV00414</t>
  </si>
  <si>
    <t>BOTA DE SEGURIDAD DE CAUCHO SIN PUNTA DE ACERO TALLA 41</t>
  </si>
  <si>
    <t>GNM-VET-BSS-042</t>
  </si>
  <si>
    <t>INV00413</t>
  </si>
  <si>
    <t>BOTA DE SEGURIDAD DE CAUCHO SIN PUNTA DE ACERO TALLA 42</t>
  </si>
  <si>
    <t>GNM-VET-BSS-043</t>
  </si>
  <si>
    <t>INV00416</t>
  </si>
  <si>
    <t>BOTA DE SEGURIDAD DE CAUCHO SIN PUNTA DE ACERO TALLA 43</t>
  </si>
  <si>
    <t>GNM-VET-BSS-044</t>
  </si>
  <si>
    <t>INV00417</t>
  </si>
  <si>
    <t>BOTA DE SEGURIDAD DE CAUCHO SIN PUNTA DE ACERO TALLA 44</t>
  </si>
  <si>
    <t>GNM-VET-CGH-004</t>
  </si>
  <si>
    <t>INV00426</t>
  </si>
  <si>
    <t>CAMISA DE GEOLOGO HOMBRE TALLA XXL</t>
  </si>
  <si>
    <t>MANGA LARGA</t>
  </si>
  <si>
    <t>CON LOGO GRAN MINERA</t>
  </si>
  <si>
    <t>GNM-VET-CGH-005</t>
  </si>
  <si>
    <t>INV00425</t>
  </si>
  <si>
    <t>CAMISA DE GEOLOGO HOMBRE TALLA 36</t>
  </si>
  <si>
    <t>GNM-VET-CGH-009</t>
  </si>
  <si>
    <t>INV00424</t>
  </si>
  <si>
    <t>CAMISA DE GEOLOGO HOMBRE TALLA 44</t>
  </si>
  <si>
    <t>GNM-VET-CGM-002</t>
  </si>
  <si>
    <t>INV00438</t>
  </si>
  <si>
    <t>CAMISA DE GEOLOGO MUJER XS</t>
  </si>
  <si>
    <t>GNM-VET-CGM-009</t>
  </si>
  <si>
    <t>INV00434</t>
  </si>
  <si>
    <t>CAMISA DE GEOLOGO MUJER TALLA 34</t>
  </si>
  <si>
    <t>GNM-VET-CGM-010</t>
  </si>
  <si>
    <t>INV00431</t>
  </si>
  <si>
    <t>CAMISA DE GEOLOGO MUJER TALLA 32</t>
  </si>
  <si>
    <t>GNM-VET-CGM-011</t>
  </si>
  <si>
    <t>INV00437</t>
  </si>
  <si>
    <t>CAMISA GEOLOGO MUJER TALLA L</t>
  </si>
  <si>
    <t>GNM-VET-CGM-012</t>
  </si>
  <si>
    <t>INV00432</t>
  </si>
  <si>
    <t>CAMISA GEOLOGO MUJER TALLA M ( NACIONAL )</t>
  </si>
  <si>
    <t>GNM-VET-CGM-013</t>
  </si>
  <si>
    <t>INV00433</t>
  </si>
  <si>
    <t>CAMISA GEOLOGO MUJER TALLA S - ( NACIONAL)</t>
  </si>
  <si>
    <t>GNM-VET-CGM-014</t>
  </si>
  <si>
    <t>INV00435</t>
  </si>
  <si>
    <t>CAMISA GEOLOGO MUJER TALLA XL</t>
  </si>
  <si>
    <t>GNM-VET-CGM-016</t>
  </si>
  <si>
    <t>INV00436</t>
  </si>
  <si>
    <t>CAMISA GEOLOGO MUJER TALLA XXL</t>
  </si>
  <si>
    <t>GNM-VET-CJE-001</t>
  </si>
  <si>
    <t>INV00459</t>
  </si>
  <si>
    <t>CAMISA JEAN TALLA 32</t>
  </si>
  <si>
    <t>GNM-VET-CJE-002</t>
  </si>
  <si>
    <t>INV00460</t>
  </si>
  <si>
    <t>CAMISA JEAN TALLA 34</t>
  </si>
  <si>
    <t>GNM-VET-CJE-003</t>
  </si>
  <si>
    <t>INV00464</t>
  </si>
  <si>
    <t>CAMISA JEAN TALLA 36</t>
  </si>
  <si>
    <t>GNM-VET-PGE-010</t>
  </si>
  <si>
    <t>INV00452</t>
  </si>
  <si>
    <t>PANTALON GEOLOGO TALLA 36</t>
  </si>
  <si>
    <t>GNM-VET-PGE-012</t>
  </si>
  <si>
    <t>INV00453</t>
  </si>
  <si>
    <t>PANTALON GEOLOGO TALLA 40</t>
  </si>
  <si>
    <t>GNM-VET-PGE-013</t>
  </si>
  <si>
    <t>INV00448</t>
  </si>
  <si>
    <t>PANTALON GEOLOGO TALLA 42</t>
  </si>
  <si>
    <t>GNM-VET-PGE-014</t>
  </si>
  <si>
    <t>INV00450</t>
  </si>
  <si>
    <t>PANTALON GEOLOGO TALLA 44</t>
  </si>
  <si>
    <t>GNM-VET-PGE-015</t>
  </si>
  <si>
    <t>INV00451</t>
  </si>
  <si>
    <t>PANTALON GEOLOGO TALLA 46</t>
  </si>
  <si>
    <t>GNM-VET-PGH-001</t>
  </si>
  <si>
    <t>INV00447</t>
  </si>
  <si>
    <t>PANTALON GEOLOGO HOMBRE TALLA M ( NACIONAL )</t>
  </si>
  <si>
    <t>GNM-VET-PGH-002</t>
  </si>
  <si>
    <t>INV00449</t>
  </si>
  <si>
    <t>PANTALON GEOLOGO HOMBRE TALLA S ( NACIONAL )</t>
  </si>
  <si>
    <t>GNM-VET-PGM-001</t>
  </si>
  <si>
    <t>INV00461</t>
  </si>
  <si>
    <t>PANTALON GEOLOGO MUJER TALLA L</t>
  </si>
  <si>
    <t>GNM-VET-PGM-002</t>
  </si>
  <si>
    <t>INV00463</t>
  </si>
  <si>
    <t>PANTALON GEOLOGO MUJER TALLA M</t>
  </si>
  <si>
    <t>GNM-VET-PGM-003</t>
  </si>
  <si>
    <t>INV00462</t>
  </si>
  <si>
    <t>PANTALON GEOLOGO MUJER TALLA S</t>
  </si>
  <si>
    <t>GNM-VET-PJE-003</t>
  </si>
  <si>
    <t>INV00465</t>
  </si>
  <si>
    <t>PANTALON JEAN TALLA 34</t>
  </si>
  <si>
    <t>JEAN CON RAYA REFLECTIVA</t>
  </si>
  <si>
    <t>GNM-VET-PJE-006</t>
  </si>
  <si>
    <t>INV00471</t>
  </si>
  <si>
    <t>PANTALON JEAN TALLA 40</t>
  </si>
  <si>
    <t>GNM-VET-PJE-007</t>
  </si>
  <si>
    <t>INV00472</t>
  </si>
  <si>
    <t>PANTALON JEAN TALLA 42</t>
  </si>
  <si>
    <t>GNM-VET-PJE-008</t>
  </si>
  <si>
    <t>INV00469</t>
  </si>
  <si>
    <t>PANTALON JEAN TALLA 44</t>
  </si>
  <si>
    <t>GNM-VET-PJE-010</t>
  </si>
  <si>
    <t>INV00470</t>
  </si>
  <si>
    <t>PANTALON JEAN TALLA 48</t>
  </si>
  <si>
    <t>GNM-VET-PJE-011</t>
  </si>
  <si>
    <t>INV00467</t>
  </si>
  <si>
    <t>PANTALON JEAN TALLA 50</t>
  </si>
  <si>
    <t>GNM-VET-PJE-012</t>
  </si>
  <si>
    <t>INV00474</t>
  </si>
  <si>
    <t>PANTALON JEAN TALLA 52</t>
  </si>
  <si>
    <t>GNM-VET-PJE-013</t>
  </si>
  <si>
    <t>INV00473</t>
  </si>
  <si>
    <t>PANTALON JEAN TALLA 54</t>
  </si>
  <si>
    <t>GNM-EPP-CHA-014</t>
  </si>
  <si>
    <t>INV02169</t>
  </si>
  <si>
    <t>CHALECO REFLECTIVO TALLA L - COLOR NARANJA</t>
  </si>
  <si>
    <t>GNM-EQG-BAS-001</t>
  </si>
  <si>
    <t>BIEN0208</t>
  </si>
  <si>
    <t>INTERIOR CONTENEDOR 2</t>
  </si>
  <si>
    <t>BASTON EXTENSIBLE PARA ANTENA DE RADIO SOUTH</t>
  </si>
  <si>
    <t>GNM-PRF-PSD-005</t>
  </si>
  <si>
    <t>INV01160</t>
  </si>
  <si>
    <t>PASADOR PEQUENO 44615</t>
  </si>
  <si>
    <t>GNM-UTE-MAR-007</t>
  </si>
  <si>
    <t>INV02170</t>
  </si>
  <si>
    <t>MARCADOR LANTU PARA CD/DVD NEGROS</t>
  </si>
  <si>
    <t>BIENE</t>
  </si>
  <si>
    <t>SIN PROYECTO</t>
  </si>
  <si>
    <t>INV00948</t>
  </si>
  <si>
    <t>NIVEL OPTICO</t>
  </si>
  <si>
    <t>AP - 8</t>
  </si>
  <si>
    <t>INV00993</t>
  </si>
  <si>
    <t>(SIN COLOR)</t>
  </si>
  <si>
    <t>INV00994</t>
  </si>
  <si>
    <t>BIEN0224</t>
  </si>
  <si>
    <t>BASTON EXTENDIBLE DE TOPOGRAFIA</t>
  </si>
  <si>
    <t xml:space="preserve">NEGRO </t>
  </si>
  <si>
    <t>BIEN0219</t>
  </si>
  <si>
    <t>BIEN0212</t>
  </si>
  <si>
    <t>BIEN0221</t>
  </si>
  <si>
    <t>BIEN0214</t>
  </si>
  <si>
    <t>BIEN0209</t>
  </si>
  <si>
    <t>BIEN0215</t>
  </si>
  <si>
    <t>BIEN0216</t>
  </si>
  <si>
    <t>BIEN0217</t>
  </si>
  <si>
    <t>BIEN0218</t>
  </si>
  <si>
    <t>BIEN0228</t>
  </si>
  <si>
    <t>BIEN0229</t>
  </si>
  <si>
    <t>BIEN0220</t>
  </si>
  <si>
    <t>BIEN0227</t>
  </si>
  <si>
    <t>BIEN0210</t>
  </si>
  <si>
    <t>BIEN0222</t>
  </si>
  <si>
    <t>BIEN0211</t>
  </si>
  <si>
    <t>BIEN0223</t>
  </si>
  <si>
    <t>BIEN0235</t>
  </si>
  <si>
    <t>43169-30</t>
  </si>
  <si>
    <t>INV00940</t>
  </si>
  <si>
    <t>MIRA DE NIVELACION TOPOGRAFICA</t>
  </si>
  <si>
    <t>NEDO</t>
  </si>
  <si>
    <t>EXQUISIT</t>
  </si>
  <si>
    <t>INV00943</t>
  </si>
  <si>
    <t>INV00942</t>
  </si>
  <si>
    <t>INV00944</t>
  </si>
  <si>
    <t>BIEN0231</t>
  </si>
  <si>
    <t>7341-45</t>
  </si>
  <si>
    <t>INV00934</t>
  </si>
  <si>
    <t>ANTENA BASE</t>
  </si>
  <si>
    <t>QC</t>
  </si>
  <si>
    <t>TQC-450 DIV-T</t>
  </si>
  <si>
    <t>1.1 METROS</t>
  </si>
  <si>
    <t>CAJA PLASTICA TRANSPARENTE P3</t>
  </si>
  <si>
    <t>PARED DERECHA CONTENEDOR No 2 CAJA PLASTICA TRANSPARENTE P3</t>
  </si>
  <si>
    <t>INV02059</t>
  </si>
  <si>
    <t>CAJA PLASTICA TRANSPARENTE P7</t>
  </si>
  <si>
    <t>PARED DERECHA CONTENEDOR No 2 CAJA PLASTICA TRANSPARENTE P7</t>
  </si>
  <si>
    <t>NIVEL DE 9 PULGADAS</t>
  </si>
  <si>
    <t>SANTUL</t>
  </si>
  <si>
    <t>INV00935</t>
  </si>
  <si>
    <t>INV01067</t>
  </si>
  <si>
    <t>PRISMAS</t>
  </si>
  <si>
    <t>OFFSET</t>
  </si>
  <si>
    <t>0MM</t>
  </si>
  <si>
    <t>INV01068</t>
  </si>
  <si>
    <t>INV01072</t>
  </si>
  <si>
    <t xml:space="preserve">CONTORNO DE LENTE ROTO </t>
  </si>
  <si>
    <t>INV01073</t>
  </si>
  <si>
    <t>INV01074</t>
  </si>
  <si>
    <t xml:space="preserve">DESPRENDIDO DE LA BASE  Y CONTORNO DE LENTE ROTO </t>
  </si>
  <si>
    <t>INV01075</t>
  </si>
  <si>
    <t>INV01076</t>
  </si>
  <si>
    <t>INV01077</t>
  </si>
  <si>
    <t>INV01078</t>
  </si>
  <si>
    <t>INV01079</t>
  </si>
  <si>
    <t>INV01080</t>
  </si>
  <si>
    <t>INV01081</t>
  </si>
  <si>
    <t>INV01082</t>
  </si>
  <si>
    <t>INV01085</t>
  </si>
  <si>
    <t>INV01088</t>
  </si>
  <si>
    <t>INV01089</t>
  </si>
  <si>
    <t>INV01090</t>
  </si>
  <si>
    <t>INV01468</t>
  </si>
  <si>
    <t>BODEGA CAJA NEGRA C-6</t>
  </si>
  <si>
    <t>PARED DERECHA CONTENEDOR No 2 CAJA NEGRA C-6</t>
  </si>
  <si>
    <t>NIVEL</t>
  </si>
  <si>
    <t>INV01938</t>
  </si>
  <si>
    <t>E1911 C</t>
  </si>
  <si>
    <t>CN-0N01VP-64180-22T-2C4U</t>
  </si>
  <si>
    <t>INV01737</t>
  </si>
  <si>
    <t>ALTEK</t>
  </si>
  <si>
    <t>1072P</t>
  </si>
  <si>
    <t>725 VA</t>
  </si>
  <si>
    <t>INV01603</t>
  </si>
  <si>
    <t>TECLADO NUMERICO</t>
  </si>
  <si>
    <t>SK-8120</t>
  </si>
  <si>
    <t>CN-0KHCC-71616-246-0N4P-A00</t>
  </si>
  <si>
    <t xml:space="preserve">BUENO-USADO </t>
  </si>
  <si>
    <t>BIEN0071</t>
  </si>
  <si>
    <t>KB0316</t>
  </si>
  <si>
    <t>BAUDU0KVBZRI59</t>
  </si>
  <si>
    <t>BIEN0428</t>
  </si>
  <si>
    <t>LE1711</t>
  </si>
  <si>
    <t>3CQ043201Q</t>
  </si>
  <si>
    <t>INV01723</t>
  </si>
  <si>
    <t xml:space="preserve">ESTANTERIA 7 </t>
  </si>
  <si>
    <t>PRO 550</t>
  </si>
  <si>
    <t>2149JY0OM682000296</t>
  </si>
  <si>
    <t>INV01939</t>
  </si>
  <si>
    <t>INTERNET 550U</t>
  </si>
  <si>
    <t>2243GY0BC785701495</t>
  </si>
  <si>
    <t>550 VA</t>
  </si>
  <si>
    <t>INV01751</t>
  </si>
  <si>
    <t>REGULADOR DE VOLTAJE</t>
  </si>
  <si>
    <t>THOR</t>
  </si>
  <si>
    <t>PCG 1200</t>
  </si>
  <si>
    <t>11513B01007795FNN</t>
  </si>
  <si>
    <t>USADO 6 TOMAS</t>
  </si>
  <si>
    <t>BIEN0051</t>
  </si>
  <si>
    <t>S1933</t>
  </si>
  <si>
    <t>CNC131SDBG</t>
  </si>
  <si>
    <t>BIEN0070</t>
  </si>
  <si>
    <t>BAUDU0OVB1P05M</t>
  </si>
  <si>
    <t>INV01548</t>
  </si>
  <si>
    <t>2243GY0BC785701531</t>
  </si>
  <si>
    <t>INV01716</t>
  </si>
  <si>
    <t>2149JY0OM682000270</t>
  </si>
  <si>
    <t>BIEN0125</t>
  </si>
  <si>
    <t xml:space="preserve">SWITCH </t>
  </si>
  <si>
    <t>D-LINK</t>
  </si>
  <si>
    <t>DES-1008A</t>
  </si>
  <si>
    <t>QS013C5002520</t>
  </si>
  <si>
    <t>INV01840</t>
  </si>
  <si>
    <t>ACCESS POINT</t>
  </si>
  <si>
    <t>DAP-1360</t>
  </si>
  <si>
    <t>F3UR3C6000638</t>
  </si>
  <si>
    <t>INV01555</t>
  </si>
  <si>
    <t>2149JY0OM682000294</t>
  </si>
  <si>
    <t>DAÑADO</t>
  </si>
  <si>
    <t>INV01820</t>
  </si>
  <si>
    <t>DVD EXTERNO</t>
  </si>
  <si>
    <t>GP50NB40</t>
  </si>
  <si>
    <t>310HVXF002847</t>
  </si>
  <si>
    <t>INV01568</t>
  </si>
  <si>
    <t>E1911F</t>
  </si>
  <si>
    <t>CN-08XR0V-72872-282-AU7S</t>
  </si>
  <si>
    <t>INV01566</t>
  </si>
  <si>
    <t>CN-0KHCC7-71616-265-0DHF-A00</t>
  </si>
  <si>
    <t>INV01572</t>
  </si>
  <si>
    <t>CN-0KHCC7-71616-26C-0ML0-A00</t>
  </si>
  <si>
    <t>BIEN0430</t>
  </si>
  <si>
    <t>CN-08XROV-72872282-ARUS</t>
  </si>
  <si>
    <t>INV01750</t>
  </si>
  <si>
    <t>FORZA</t>
  </si>
  <si>
    <t>CL-750B</t>
  </si>
  <si>
    <t>4113B02376</t>
  </si>
  <si>
    <t>INV01558</t>
  </si>
  <si>
    <t>CN-08XR0V-72872-282-APRS</t>
  </si>
  <si>
    <t>INV01557</t>
  </si>
  <si>
    <t>BAUDU0OVB1P6O9</t>
  </si>
  <si>
    <t>INV01553</t>
  </si>
  <si>
    <t>IMPRESORA MATRICIAL</t>
  </si>
  <si>
    <t>LX-300+II</t>
  </si>
  <si>
    <t>G8DY503324</t>
  </si>
  <si>
    <t>NO SE VALIDA SI ESTA EN FUNCIONAMIENTO</t>
  </si>
  <si>
    <t>INV01736</t>
  </si>
  <si>
    <t>BIEN0177</t>
  </si>
  <si>
    <t>SWITCH</t>
  </si>
  <si>
    <t>DKVM-4K</t>
  </si>
  <si>
    <t>DL0E5C1000047</t>
  </si>
  <si>
    <t>INV01768</t>
  </si>
  <si>
    <t>CNC131SD8X</t>
  </si>
  <si>
    <t>19 in</t>
  </si>
  <si>
    <t>INV01767</t>
  </si>
  <si>
    <t>KB1156</t>
  </si>
  <si>
    <t>BCMNC0AGA3G031</t>
  </si>
  <si>
    <t>INV01588</t>
  </si>
  <si>
    <t>2243GY0BC785701506</t>
  </si>
  <si>
    <t>INV01714</t>
  </si>
  <si>
    <t>ESTANTERIA 7</t>
  </si>
  <si>
    <t>CNC131SDCJ</t>
  </si>
  <si>
    <t>BIEN0080</t>
  </si>
  <si>
    <t>KB212-B</t>
  </si>
  <si>
    <t>CN0KHCC7716162460N4LA00</t>
  </si>
  <si>
    <t>INV01749</t>
  </si>
  <si>
    <t>4113B02386</t>
  </si>
  <si>
    <t>INV01719</t>
  </si>
  <si>
    <t>15BB01007787FNN</t>
  </si>
  <si>
    <t>1 TB</t>
  </si>
  <si>
    <t>INV01593</t>
  </si>
  <si>
    <t>CN-0N01VP-64180-22T-21MU</t>
  </si>
  <si>
    <t>INV01592</t>
  </si>
  <si>
    <t>CN-0KHCC7-71616-246-0OZJ-A00</t>
  </si>
  <si>
    <t>INV01717</t>
  </si>
  <si>
    <t>2149JY0OM682000271</t>
  </si>
  <si>
    <t>INV01624</t>
  </si>
  <si>
    <t>KU1156</t>
  </si>
  <si>
    <t>BDMHE0CVB4V8UW</t>
  </si>
  <si>
    <t>INV01738</t>
  </si>
  <si>
    <t>INV01622</t>
  </si>
  <si>
    <t>4113D02184</t>
  </si>
  <si>
    <t>750 VA</t>
  </si>
  <si>
    <t xml:space="preserve">USADO NO SE PUEDE VER SI ESTA EN FUNCIONAMIENTO </t>
  </si>
  <si>
    <t>INV01898</t>
  </si>
  <si>
    <t>CN-08XR0V72872-222-0W1M</t>
  </si>
  <si>
    <t>INV01861</t>
  </si>
  <si>
    <t>BAUHR0IGAZR1C1</t>
  </si>
  <si>
    <t>INV01713</t>
  </si>
  <si>
    <t>CNC228Q0ZM</t>
  </si>
  <si>
    <t>USADO LCD</t>
  </si>
  <si>
    <t>BIEN0072</t>
  </si>
  <si>
    <t>BAUDU0KVBZR140</t>
  </si>
  <si>
    <t>INV01610</t>
  </si>
  <si>
    <t>2243GY0BC785701532</t>
  </si>
  <si>
    <t>USADO 8 TOMAS; CAPACIDAD:350W</t>
  </si>
  <si>
    <t>INV01611</t>
  </si>
  <si>
    <t>QS013C5002514</t>
  </si>
  <si>
    <t>INV01581</t>
  </si>
  <si>
    <t>BCMNC0AGA3G0DB</t>
  </si>
  <si>
    <t>BIEN0612</t>
  </si>
  <si>
    <t>2243GY0BC785701497</t>
  </si>
  <si>
    <t>INV01616</t>
  </si>
  <si>
    <t>QS013D3000857</t>
  </si>
  <si>
    <t>INV01739</t>
  </si>
  <si>
    <t>INV01827</t>
  </si>
  <si>
    <t>CN-08XROV-72872-282-AW3S</t>
  </si>
  <si>
    <t xml:space="preserve">USADO NO SE PUEDE VERIFICAR SI ESTA EN FUNCIONAMIENTO </t>
  </si>
  <si>
    <t>BIEN0063</t>
  </si>
  <si>
    <t>CN0KHCC7716162810ACUA00</t>
  </si>
  <si>
    <t>BIEN0061</t>
  </si>
  <si>
    <t>CN0KHCC7716162650B72A00</t>
  </si>
  <si>
    <t>INV01743</t>
  </si>
  <si>
    <t>2149JY0OM682000293</t>
  </si>
  <si>
    <t>INV01836</t>
  </si>
  <si>
    <t>DISCO DURO EXTERNO</t>
  </si>
  <si>
    <t>TOSHIBA</t>
  </si>
  <si>
    <t>V63600C</t>
  </si>
  <si>
    <t>330YSUTVSTS8</t>
  </si>
  <si>
    <t>BIEN0053</t>
  </si>
  <si>
    <t>CN-0N01VP-64180-22T-28WU</t>
  </si>
  <si>
    <t>BIEN0064</t>
  </si>
  <si>
    <t>CN0KHCC77161626509DMA00</t>
  </si>
  <si>
    <t>INV01726</t>
  </si>
  <si>
    <t>22436Y0BC785701273</t>
  </si>
  <si>
    <t>BIEN0054</t>
  </si>
  <si>
    <t>CNC131SD8Y</t>
  </si>
  <si>
    <t>BIEN0065</t>
  </si>
  <si>
    <t>BAUDU0OVB1PCSE</t>
  </si>
  <si>
    <t>INV01733</t>
  </si>
  <si>
    <t>6USADO  TOMAS</t>
  </si>
  <si>
    <t>INV01774</t>
  </si>
  <si>
    <t>JHONNY HERRERA</t>
  </si>
  <si>
    <t>BCMNC0AGA3K0GH</t>
  </si>
  <si>
    <t>INV01735</t>
  </si>
  <si>
    <t>INV01940</t>
  </si>
  <si>
    <t>SEAGATE</t>
  </si>
  <si>
    <t>SRD00F2</t>
  </si>
  <si>
    <t>NA4KBX1V</t>
  </si>
  <si>
    <t>2 TB</t>
  </si>
  <si>
    <t>INV01883</t>
  </si>
  <si>
    <t>PARLANTES</t>
  </si>
  <si>
    <t>UC-236</t>
  </si>
  <si>
    <t>CNK03001M2</t>
  </si>
  <si>
    <t>INV01712</t>
  </si>
  <si>
    <t>3CQ04320CM</t>
  </si>
  <si>
    <t>DAÑADO SE ENVIO DESDE TECNOLOGIA</t>
  </si>
  <si>
    <t>INV01597</t>
  </si>
  <si>
    <t>M113B0210</t>
  </si>
  <si>
    <t>INV01526</t>
  </si>
  <si>
    <t>2243GY0BC785701530</t>
  </si>
  <si>
    <t>BIEN0067</t>
  </si>
  <si>
    <t>CN0KHCC7716162460N6EA00</t>
  </si>
  <si>
    <t>INV01941</t>
  </si>
  <si>
    <t>BCMNC0AGA3G0DF</t>
  </si>
  <si>
    <t>INV01570</t>
  </si>
  <si>
    <t>2243GY0BC785701509</t>
  </si>
  <si>
    <t>INV01748</t>
  </si>
  <si>
    <t>4113B02181</t>
  </si>
  <si>
    <t>INV01618</t>
  </si>
  <si>
    <t>CN-08XR0V-72872-282-AT2S</t>
  </si>
  <si>
    <t>INV01857</t>
  </si>
  <si>
    <t>2243GY0BC785701483</t>
  </si>
  <si>
    <t>INV01619</t>
  </si>
  <si>
    <t>CN-0KHCC7-71616-265-09KB-A00</t>
  </si>
  <si>
    <t>INV01615</t>
  </si>
  <si>
    <t>QS013D3000849</t>
  </si>
  <si>
    <t>INV01899</t>
  </si>
  <si>
    <t>CN-0N01VP-64180-22T-2BMU</t>
  </si>
  <si>
    <t>INV01900</t>
  </si>
  <si>
    <t>BBAVL0MVB2I22V</t>
  </si>
  <si>
    <t>INV01718</t>
  </si>
  <si>
    <t>11513B01007789FNN</t>
  </si>
  <si>
    <t>INV01722</t>
  </si>
  <si>
    <t>2149jy0Om682000245</t>
  </si>
  <si>
    <t>BIEN0052</t>
  </si>
  <si>
    <t>CN0XHR0V-72872-281-DJJS</t>
  </si>
  <si>
    <t>BIEN0068</t>
  </si>
  <si>
    <t>CN0KHCC77161626509DLA00</t>
  </si>
  <si>
    <t>INV01715</t>
  </si>
  <si>
    <t>2149JY0OM682000272</t>
  </si>
  <si>
    <t>INV01725</t>
  </si>
  <si>
    <t>2243GY0BC785701494</t>
  </si>
  <si>
    <t>BIEN0055</t>
  </si>
  <si>
    <t>CNC131SDBF</t>
  </si>
  <si>
    <t>BIEN0069</t>
  </si>
  <si>
    <t>BDMHE0CVB5X0OS</t>
  </si>
  <si>
    <t>BIEN0139</t>
  </si>
  <si>
    <t>310HVDN002842</t>
  </si>
  <si>
    <t>INV01826</t>
  </si>
  <si>
    <t>CN-08XR0V-72872-214-HDKS</t>
  </si>
  <si>
    <t>INV01612</t>
  </si>
  <si>
    <t>CN-0KHCC7-71616-246-0NE0-A00</t>
  </si>
  <si>
    <t>INV01746</t>
  </si>
  <si>
    <t>2149jy0om682000236</t>
  </si>
  <si>
    <t>BIEN0174</t>
  </si>
  <si>
    <t>BLURAY</t>
  </si>
  <si>
    <t>BDP-S390</t>
  </si>
  <si>
    <t>SIN CONTROL</t>
  </si>
  <si>
    <t>BIEN0621</t>
  </si>
  <si>
    <t>HX MUD10EA</t>
  </si>
  <si>
    <t>E2F5J10B901266</t>
  </si>
  <si>
    <t>BIEN0074</t>
  </si>
  <si>
    <t>BCMNC0AGA3G02V</t>
  </si>
  <si>
    <t>INV01727</t>
  </si>
  <si>
    <t>INV01831</t>
  </si>
  <si>
    <t>CN-08XROV-72872-222-0MMM</t>
  </si>
  <si>
    <t>ORDOÑEZ DAVALOS MONICA</t>
  </si>
  <si>
    <t>BIEN0060</t>
  </si>
  <si>
    <t>CN0KHCC7716162460K6QA00</t>
  </si>
  <si>
    <t>INV01724</t>
  </si>
  <si>
    <t>2243GY0DC785701496</t>
  </si>
  <si>
    <t>CODIGO ASIGNADO EN GENERACION DE ACTAS</t>
  </si>
  <si>
    <t>INV01934</t>
  </si>
  <si>
    <t>8K-8120</t>
  </si>
  <si>
    <t>BIEN0122</t>
  </si>
  <si>
    <t>LECTOR DVD EXTERNO</t>
  </si>
  <si>
    <t>A1379</t>
  </si>
  <si>
    <t>C02MN0ETF4H0</t>
  </si>
  <si>
    <t>CABLE USB</t>
  </si>
  <si>
    <t>BIEN0165</t>
  </si>
  <si>
    <t>SRD00F12</t>
  </si>
  <si>
    <t>NA4KBX2F</t>
  </si>
  <si>
    <t>INV01842</t>
  </si>
  <si>
    <t>F3UR3C6000639</t>
  </si>
  <si>
    <t>INV01556</t>
  </si>
  <si>
    <t>2149JY0OMG82000247</t>
  </si>
  <si>
    <t>BIEN0062</t>
  </si>
  <si>
    <t>BCMNC0AGA3G033</t>
  </si>
  <si>
    <t>INV01781</t>
  </si>
  <si>
    <t>4113B02182</t>
  </si>
  <si>
    <t>BIEN0075</t>
  </si>
  <si>
    <t>BCMNC0AGA3G0DE</t>
  </si>
  <si>
    <t>INV01731</t>
  </si>
  <si>
    <t xml:space="preserve">DAÑADO </t>
  </si>
  <si>
    <t>BIEN0073</t>
  </si>
  <si>
    <t>BCMNC0AGA3G02Z</t>
  </si>
  <si>
    <t>INV01721</t>
  </si>
  <si>
    <t>2149JY0OM682000295</t>
  </si>
  <si>
    <t>BIEN0144</t>
  </si>
  <si>
    <t>310HVTD002841</t>
  </si>
  <si>
    <t>INV01742</t>
  </si>
  <si>
    <t>4113B02212</t>
  </si>
  <si>
    <t>INV01765</t>
  </si>
  <si>
    <t>2149JY0OM682000248</t>
  </si>
  <si>
    <t>INV00525</t>
  </si>
  <si>
    <t>BASE DE MICROFONO</t>
  </si>
  <si>
    <t>ON STAGE STANDS</t>
  </si>
  <si>
    <t>DS7200B</t>
  </si>
  <si>
    <t>INV01841</t>
  </si>
  <si>
    <t>F3UR3C6000640</t>
  </si>
  <si>
    <t>BIEN0142</t>
  </si>
  <si>
    <t>310HVWP002849</t>
  </si>
  <si>
    <t>BIEN0152</t>
  </si>
  <si>
    <t>724720-161</t>
  </si>
  <si>
    <t>INV01933</t>
  </si>
  <si>
    <t>CN-08XR0V-72872-282-ARDS</t>
  </si>
  <si>
    <t>INV01818</t>
  </si>
  <si>
    <t>2243GY0BC785701482</t>
  </si>
  <si>
    <t>INV00939</t>
  </si>
  <si>
    <t>IMPRESORA LASER</t>
  </si>
  <si>
    <t>CLX-6220FX</t>
  </si>
  <si>
    <t>Z30NBAJZA00307W</t>
  </si>
  <si>
    <t>BIEN0581</t>
  </si>
  <si>
    <t>RV1D41NP0BH</t>
  </si>
  <si>
    <t>BIEN0582</t>
  </si>
  <si>
    <t>RF1D35ZJ8ZZ</t>
  </si>
  <si>
    <t>INV01915</t>
  </si>
  <si>
    <t>310HVGT002935</t>
  </si>
  <si>
    <t>BIEN0138</t>
  </si>
  <si>
    <t>310HVEY002844</t>
  </si>
  <si>
    <t>BIEN0140</t>
  </si>
  <si>
    <t>310HVZC002933</t>
  </si>
  <si>
    <t>INV01821</t>
  </si>
  <si>
    <t>310HVXF002850</t>
  </si>
  <si>
    <t>INV01784</t>
  </si>
  <si>
    <t>SE-208</t>
  </si>
  <si>
    <t>R8X76YAF401D6D</t>
  </si>
  <si>
    <t>BIEN0137</t>
  </si>
  <si>
    <t>310HVMU002843</t>
  </si>
  <si>
    <t>INV01744</t>
  </si>
  <si>
    <t>2126HY00M682000208</t>
  </si>
  <si>
    <t>BIEN0164</t>
  </si>
  <si>
    <t>BIEN0171</t>
  </si>
  <si>
    <t>BDP-S5100</t>
  </si>
  <si>
    <t>BIEN0079</t>
  </si>
  <si>
    <t>BAUDU0OVB1PCSD</t>
  </si>
  <si>
    <t>INV00559</t>
  </si>
  <si>
    <t>GENIUS</t>
  </si>
  <si>
    <t>GL-100010</t>
  </si>
  <si>
    <t>BIEN0066</t>
  </si>
  <si>
    <t>BCMNC0AGA3G032</t>
  </si>
  <si>
    <t>INV01944</t>
  </si>
  <si>
    <t>CN-0KHCC7-71616-246-0P79-A00</t>
  </si>
  <si>
    <t>INV00527</t>
  </si>
  <si>
    <t>DL0E5C1000174</t>
  </si>
  <si>
    <t>INV01943</t>
  </si>
  <si>
    <t>ADAPTADOR DE DISCO DURO EXTERNO</t>
  </si>
  <si>
    <t>IMICRO</t>
  </si>
  <si>
    <t>IM25COM-SI</t>
  </si>
  <si>
    <t>IMLS010110200261</t>
  </si>
  <si>
    <t>2.5 IN</t>
  </si>
  <si>
    <t>INV01753</t>
  </si>
  <si>
    <t>11513b01007785FNN</t>
  </si>
  <si>
    <t>BIEN0432</t>
  </si>
  <si>
    <t>CN-08XROV-72872-282-AV4S</t>
  </si>
  <si>
    <t>INV01745</t>
  </si>
  <si>
    <t>2149JY00M682000233</t>
  </si>
  <si>
    <t>USADO 3 TOMAS</t>
  </si>
  <si>
    <t>INV00532</t>
  </si>
  <si>
    <t>RF10352GB4U</t>
  </si>
  <si>
    <t>8 GB</t>
  </si>
  <si>
    <t>BIEN0611</t>
  </si>
  <si>
    <t>4113B02209</t>
  </si>
  <si>
    <t>INV01862</t>
  </si>
  <si>
    <t>4113B02211</t>
  </si>
  <si>
    <t>INV01796</t>
  </si>
  <si>
    <t>4113B02210</t>
  </si>
  <si>
    <t>BIEN0173</t>
  </si>
  <si>
    <t>INV01732</t>
  </si>
  <si>
    <t>INV01730</t>
  </si>
  <si>
    <t>INV01729</t>
  </si>
  <si>
    <t>INV01728</t>
  </si>
  <si>
    <t>INV01734</t>
  </si>
  <si>
    <t>1052P</t>
  </si>
  <si>
    <t>520 VA</t>
  </si>
  <si>
    <t>INV01710</t>
  </si>
  <si>
    <t>VR2008R</t>
  </si>
  <si>
    <t>2335APBLS762404188</t>
  </si>
  <si>
    <t>2000 VA</t>
  </si>
  <si>
    <t>INV01711</t>
  </si>
  <si>
    <t>2335APBLS762404185</t>
  </si>
  <si>
    <t>INV01621</t>
  </si>
  <si>
    <t>BCMNC0AGA3G034</t>
  </si>
  <si>
    <t>INV01706</t>
  </si>
  <si>
    <t>2335APBLS762404183</t>
  </si>
  <si>
    <t>INV01707</t>
  </si>
  <si>
    <t>2335APBLS762404181</t>
  </si>
  <si>
    <t>INV01704</t>
  </si>
  <si>
    <t>2335APBLS762404184</t>
  </si>
  <si>
    <t>INV01709</t>
  </si>
  <si>
    <t>2335APBLS762404182</t>
  </si>
  <si>
    <t>INV01708</t>
  </si>
  <si>
    <t>2335APBLS762404189</t>
  </si>
  <si>
    <t>INV01705</t>
  </si>
  <si>
    <t>2335APBLS762404190</t>
  </si>
  <si>
    <t>INV01720</t>
  </si>
  <si>
    <t>100513B01007790FNN</t>
  </si>
  <si>
    <t>INV01752</t>
  </si>
  <si>
    <t>11513B01007784FNN</t>
  </si>
  <si>
    <t>INV01747</t>
  </si>
  <si>
    <t>2149JY0OM682000234</t>
  </si>
  <si>
    <t>CODIGO ASIGNADO, 3 SIN USAR, 1 EN USO</t>
  </si>
  <si>
    <t>INV01783</t>
  </si>
  <si>
    <t>310HVSM002934</t>
  </si>
  <si>
    <t>INV00535</t>
  </si>
  <si>
    <t>EXPANSOR DE PUERTOS</t>
  </si>
  <si>
    <t>COMAT</t>
  </si>
  <si>
    <t>CUH204D</t>
  </si>
  <si>
    <t>CODIGO ASIGNADO</t>
  </si>
  <si>
    <t>INV00536</t>
  </si>
  <si>
    <t>INV01569</t>
  </si>
  <si>
    <t>2149JY0OM682000235</t>
  </si>
  <si>
    <t>INV01614</t>
  </si>
  <si>
    <t>QS013C5002516</t>
  </si>
  <si>
    <t>USADO CODIGO ASIGNADO EN GENERACION DE ACTAS</t>
  </si>
  <si>
    <t>INV02125</t>
  </si>
  <si>
    <t>LICENCIA MICROSOFT WINDOWS 7</t>
  </si>
  <si>
    <t>INV02124</t>
  </si>
  <si>
    <t>INV02123</t>
  </si>
  <si>
    <t>INV02122</t>
  </si>
  <si>
    <t>INV02121</t>
  </si>
  <si>
    <t>INV02126</t>
  </si>
  <si>
    <t>INV02104</t>
  </si>
  <si>
    <t>WINDOWS PRO 7 64 BIT MS OEM</t>
  </si>
  <si>
    <t>INV02120</t>
  </si>
  <si>
    <t>INV02117</t>
  </si>
  <si>
    <t>INV02115</t>
  </si>
  <si>
    <t>INV02119</t>
  </si>
  <si>
    <t>INV02102</t>
  </si>
  <si>
    <t>WINDOWS PROFESIONAL 7 64 BITS</t>
  </si>
  <si>
    <t>INV02107</t>
  </si>
  <si>
    <t>INV02112</t>
  </si>
  <si>
    <t>INV02109</t>
  </si>
  <si>
    <t>INV02101</t>
  </si>
  <si>
    <t>INV02106</t>
  </si>
  <si>
    <t>INV02116</t>
  </si>
  <si>
    <t>INV02108</t>
  </si>
  <si>
    <t>INV02118</t>
  </si>
  <si>
    <t>INV002113</t>
  </si>
  <si>
    <t>INV02105</t>
  </si>
  <si>
    <t>INV02103</t>
  </si>
  <si>
    <t>INV02114</t>
  </si>
  <si>
    <t>INV02110</t>
  </si>
  <si>
    <t>BIEN0143</t>
  </si>
  <si>
    <t>310HVQS002932</t>
  </si>
  <si>
    <t>INV01620</t>
  </si>
  <si>
    <t>MOFYKO</t>
  </si>
  <si>
    <t>INV01623</t>
  </si>
  <si>
    <t>MS111-P</t>
  </si>
  <si>
    <t>CN-011D3V-71581-219-OLCD</t>
  </si>
  <si>
    <t>INV01625</t>
  </si>
  <si>
    <t>BIEN0078</t>
  </si>
  <si>
    <t>BAUHR0HVBYS3IC</t>
  </si>
  <si>
    <t>INV01769</t>
  </si>
  <si>
    <t>M-SBF96</t>
  </si>
  <si>
    <t>INV01770</t>
  </si>
  <si>
    <t xml:space="preserve">REGLETA DE PODER </t>
  </si>
  <si>
    <t xml:space="preserve">AMERICAN DJ </t>
  </si>
  <si>
    <t>PC-100A</t>
  </si>
  <si>
    <t>INV01771</t>
  </si>
  <si>
    <t>INV01775</t>
  </si>
  <si>
    <t>MOFYCO</t>
  </si>
  <si>
    <t>INV01778</t>
  </si>
  <si>
    <t>AURICULAR PARA COMPUTADORA</t>
  </si>
  <si>
    <t>SPEEDMIND</t>
  </si>
  <si>
    <t>INV01782</t>
  </si>
  <si>
    <t>QS013C500213</t>
  </si>
  <si>
    <t>INV01785</t>
  </si>
  <si>
    <t>DIR-005L</t>
  </si>
  <si>
    <t>BIEN0614</t>
  </si>
  <si>
    <t>DLINK</t>
  </si>
  <si>
    <t>DIR-905L</t>
  </si>
  <si>
    <t>R3H51C4004559</t>
  </si>
  <si>
    <t>BIEN0615</t>
  </si>
  <si>
    <t>HDMI</t>
  </si>
  <si>
    <t>INV01828</t>
  </si>
  <si>
    <t>MS111-L</t>
  </si>
  <si>
    <t>CN09RRC7-48723-281-03YE</t>
  </si>
  <si>
    <t>INV01832</t>
  </si>
  <si>
    <t>CN011D3B-581-212-1E8U</t>
  </si>
  <si>
    <t>INV01838</t>
  </si>
  <si>
    <t>KB57211</t>
  </si>
  <si>
    <t>672647-163</t>
  </si>
  <si>
    <t>INV01844</t>
  </si>
  <si>
    <t>APOLLO-OU</t>
  </si>
  <si>
    <t>674316-001</t>
  </si>
  <si>
    <t>INV01846</t>
  </si>
  <si>
    <t>INV01847</t>
  </si>
  <si>
    <t>MOPYKO</t>
  </si>
  <si>
    <t>INV01848</t>
  </si>
  <si>
    <t>SM30M9136XUSB</t>
  </si>
  <si>
    <t>INV01849</t>
  </si>
  <si>
    <t>SM30M9704X</t>
  </si>
  <si>
    <t>INV01850</t>
  </si>
  <si>
    <t>M9118X</t>
  </si>
  <si>
    <t>INV01851</t>
  </si>
  <si>
    <t>MOAFKOA</t>
  </si>
  <si>
    <t>INV01852</t>
  </si>
  <si>
    <t>INTEKC</t>
  </si>
  <si>
    <t>KM-211</t>
  </si>
  <si>
    <t>INV01853</t>
  </si>
  <si>
    <t>CLIPEXTREME</t>
  </si>
  <si>
    <t>KMO-103</t>
  </si>
  <si>
    <t>INV01854</t>
  </si>
  <si>
    <t>GM-080014</t>
  </si>
  <si>
    <t>INV01855</t>
  </si>
  <si>
    <t>ISOURCE</t>
  </si>
  <si>
    <t>ISO-EUM24</t>
  </si>
  <si>
    <t>INV01865</t>
  </si>
  <si>
    <t>MS111-1</t>
  </si>
  <si>
    <t>INV01871</t>
  </si>
  <si>
    <t>CN-011D3V-71581-212-1M61</t>
  </si>
  <si>
    <t>INV01905</t>
  </si>
  <si>
    <t>CN011D3V-71581-212-1M63</t>
  </si>
  <si>
    <t>INV01906</t>
  </si>
  <si>
    <t>DISCO EXTERNO</t>
  </si>
  <si>
    <t xml:space="preserve">TOSHIBA </t>
  </si>
  <si>
    <t>V63600-C</t>
  </si>
  <si>
    <t>Z1CMT9GMTQ11</t>
  </si>
  <si>
    <t>INV00533</t>
  </si>
  <si>
    <t>SM57E298J</t>
  </si>
  <si>
    <t>INV01907</t>
  </si>
  <si>
    <t>INV01909</t>
  </si>
  <si>
    <t>ADAPTADOR DHDMI</t>
  </si>
  <si>
    <t>BIZLIX</t>
  </si>
  <si>
    <t>BZL-KS10006</t>
  </si>
  <si>
    <t>INV00558</t>
  </si>
  <si>
    <t>TARJETA DE MEMORIA SD 8GB - KINGTON</t>
  </si>
  <si>
    <t>SDC4</t>
  </si>
  <si>
    <t>8 GIGA</t>
  </si>
  <si>
    <t>INV01922</t>
  </si>
  <si>
    <t xml:space="preserve">HP </t>
  </si>
  <si>
    <t>MOMOFYKO</t>
  </si>
  <si>
    <t>INV01923</t>
  </si>
  <si>
    <t>LOGITECH</t>
  </si>
  <si>
    <t>M150</t>
  </si>
  <si>
    <t>INV01924</t>
  </si>
  <si>
    <t xml:space="preserve">ROJO Y NEGRO </t>
  </si>
  <si>
    <t>INV01925</t>
  </si>
  <si>
    <t>INV01926</t>
  </si>
  <si>
    <t>X75286601978</t>
  </si>
  <si>
    <t>INV01927</t>
  </si>
  <si>
    <t>TARBUS</t>
  </si>
  <si>
    <t>PAUM01U</t>
  </si>
  <si>
    <t xml:space="preserve">PLOMO </t>
  </si>
  <si>
    <t>INV01928</t>
  </si>
  <si>
    <t>INV01929</t>
  </si>
  <si>
    <t xml:space="preserve">DELL </t>
  </si>
  <si>
    <t>INV01930</t>
  </si>
  <si>
    <t>INV01931</t>
  </si>
  <si>
    <t xml:space="preserve">THINK TEC </t>
  </si>
  <si>
    <t>INV01935</t>
  </si>
  <si>
    <t>INV01565</t>
  </si>
  <si>
    <t>INV01567</t>
  </si>
  <si>
    <t>N889</t>
  </si>
  <si>
    <t>01ID3B71581-299-CL7S</t>
  </si>
  <si>
    <t>INV01573</t>
  </si>
  <si>
    <t>N231</t>
  </si>
  <si>
    <t>PPID:CN-09RRC7-48723-81-0C5P</t>
  </si>
  <si>
    <t>INV01582</t>
  </si>
  <si>
    <t>INV01594</t>
  </si>
  <si>
    <t>CN-09RRC7-48723-281-OJMF</t>
  </si>
  <si>
    <t>INV01604</t>
  </si>
  <si>
    <t>4174441-002</t>
  </si>
  <si>
    <t>INV01921</t>
  </si>
  <si>
    <t>ADAPTADOR DE USB</t>
  </si>
  <si>
    <t>BIEN0077</t>
  </si>
  <si>
    <t>TELEFONO FIJO</t>
  </si>
  <si>
    <t>KX-TS520LXW</t>
  </si>
  <si>
    <t>1BBKA021225</t>
  </si>
  <si>
    <t>CARGADOR</t>
  </si>
  <si>
    <t>INV01534</t>
  </si>
  <si>
    <t>1IBKA050036</t>
  </si>
  <si>
    <t>BIEN0031</t>
  </si>
  <si>
    <t>1BBKA021498</t>
  </si>
  <si>
    <t>INV01584</t>
  </si>
  <si>
    <t>DESTRUCTORA DE DOCUMENTOS</t>
  </si>
  <si>
    <t>FELLOWEAS</t>
  </si>
  <si>
    <t>P-48C</t>
  </si>
  <si>
    <t>CRC32249</t>
  </si>
  <si>
    <t>INV01617</t>
  </si>
  <si>
    <t>TELEFONO INALAMBRICO</t>
  </si>
  <si>
    <t>KX-TG4061LA</t>
  </si>
  <si>
    <t>4ABQD287004</t>
  </si>
  <si>
    <t>EN EL INVENTARIO INV00650</t>
  </si>
  <si>
    <t>INV01547</t>
  </si>
  <si>
    <t>3LBQD271123</t>
  </si>
  <si>
    <t>INV00521</t>
  </si>
  <si>
    <t>GUILLOTINA</t>
  </si>
  <si>
    <t>JUBLAO</t>
  </si>
  <si>
    <t>SN</t>
  </si>
  <si>
    <t>INV01554</t>
  </si>
  <si>
    <t>1BBKA021947</t>
  </si>
  <si>
    <t>BIEN0023</t>
  </si>
  <si>
    <t>01CKA007064</t>
  </si>
  <si>
    <t>INV00650</t>
  </si>
  <si>
    <t>4AB0D287004</t>
  </si>
  <si>
    <t>BIEN0025</t>
  </si>
  <si>
    <t>KX-DT321X</t>
  </si>
  <si>
    <t>2BACD102162</t>
  </si>
  <si>
    <t>INV01758</t>
  </si>
  <si>
    <t>KX-TG7511LA</t>
  </si>
  <si>
    <t>2FBQB006085</t>
  </si>
  <si>
    <t>BIEN0029</t>
  </si>
  <si>
    <t>2BACD102163</t>
  </si>
  <si>
    <t>INV00932</t>
  </si>
  <si>
    <t>MICROONDAS</t>
  </si>
  <si>
    <t>EMA301D2PW</t>
  </si>
  <si>
    <t>CAPACIDAD DE 30 L</t>
  </si>
  <si>
    <t>INV01545</t>
  </si>
  <si>
    <t>FELLOWES</t>
  </si>
  <si>
    <t>BIEN0088</t>
  </si>
  <si>
    <t>KX-TG1311LA</t>
  </si>
  <si>
    <t>0BAQB116495</t>
  </si>
  <si>
    <t>BIEN0100</t>
  </si>
  <si>
    <t>KX-TG6541LAB</t>
  </si>
  <si>
    <t>3CAXC011952</t>
  </si>
  <si>
    <t>BIEN0028</t>
  </si>
  <si>
    <t>1BBKA021213</t>
  </si>
  <si>
    <t>INV01531</t>
  </si>
  <si>
    <t>3KAQD248167</t>
  </si>
  <si>
    <t>INV01830</t>
  </si>
  <si>
    <t>KX-DT321</t>
  </si>
  <si>
    <t>2BACD102161</t>
  </si>
  <si>
    <t>JUMBO DUEÑAS MARIA GABRIELA</t>
  </si>
  <si>
    <t>INV01773</t>
  </si>
  <si>
    <t>KX-TG4011LA</t>
  </si>
  <si>
    <t>1KBQB343550</t>
  </si>
  <si>
    <t>BIEN0133</t>
  </si>
  <si>
    <t>FAX</t>
  </si>
  <si>
    <t>KX-FP215LA</t>
  </si>
  <si>
    <t>1KBBB013389</t>
  </si>
  <si>
    <t>BIEN0027</t>
  </si>
  <si>
    <t>1BBKA021239</t>
  </si>
  <si>
    <t>BIEN0076</t>
  </si>
  <si>
    <t>1BBKA021222</t>
  </si>
  <si>
    <t>BIEN0089</t>
  </si>
  <si>
    <t>PNLC1010WA</t>
  </si>
  <si>
    <t>1FBQA</t>
  </si>
  <si>
    <t>INV01602</t>
  </si>
  <si>
    <t>3LBQD271135</t>
  </si>
  <si>
    <t>INV01902</t>
  </si>
  <si>
    <t>2FBQB006086</t>
  </si>
  <si>
    <t>INV01839</t>
  </si>
  <si>
    <t>TECLADO DE ALARMA</t>
  </si>
  <si>
    <t>DSC</t>
  </si>
  <si>
    <t>LCD551</t>
  </si>
  <si>
    <t>INV01897</t>
  </si>
  <si>
    <t>CAMARA DE VIGILANCIA TIPO DOMO</t>
  </si>
  <si>
    <t>ST-DMV130</t>
  </si>
  <si>
    <t>INV01884</t>
  </si>
  <si>
    <t>NTSC-12V</t>
  </si>
  <si>
    <t>INV01885</t>
  </si>
  <si>
    <t>INV01845</t>
  </si>
  <si>
    <t>INV00689</t>
  </si>
  <si>
    <t>LAMPARA CUELLO DE GANSO</t>
  </si>
  <si>
    <t>INV00987</t>
  </si>
  <si>
    <t>LAMPARA DE EMERGENCIA</t>
  </si>
  <si>
    <t>MT-002</t>
  </si>
  <si>
    <t>CON TAPA Y BATERIA</t>
  </si>
  <si>
    <t>CON TAPA Y BATERIA DE EMERGENCIA</t>
  </si>
  <si>
    <t>INV00988</t>
  </si>
  <si>
    <t>INV00989</t>
  </si>
  <si>
    <t>INV01052</t>
  </si>
  <si>
    <t>INV01053</t>
  </si>
  <si>
    <t>INV01054</t>
  </si>
  <si>
    <t>BIEN0024</t>
  </si>
  <si>
    <t>1BBKA021237</t>
  </si>
  <si>
    <t>BIEN0128</t>
  </si>
  <si>
    <t>MICROFONO INALAMBRICO</t>
  </si>
  <si>
    <t>UTX-H2</t>
  </si>
  <si>
    <t>BIEN0130</t>
  </si>
  <si>
    <t>CARGADOR BATERIA DE LITIO</t>
  </si>
  <si>
    <t>AC-VQV10</t>
  </si>
  <si>
    <t>INV02077</t>
  </si>
  <si>
    <t>CARGADOR DE BATERIAS</t>
  </si>
  <si>
    <t>GEXX</t>
  </si>
  <si>
    <t>GEO506</t>
  </si>
  <si>
    <t>BIEN0030</t>
  </si>
  <si>
    <t>1IBKA050037</t>
  </si>
  <si>
    <t>BIEN0026</t>
  </si>
  <si>
    <t>01CKA007086</t>
  </si>
  <si>
    <t>BIEN0037</t>
  </si>
  <si>
    <t>1BBKA021248</t>
  </si>
  <si>
    <t>INV00523</t>
  </si>
  <si>
    <t>AUDIO- TECHNICA</t>
  </si>
  <si>
    <t>AT2020 USB</t>
  </si>
  <si>
    <t>INV00529</t>
  </si>
  <si>
    <t>SISTEMA ANTIVIBRACION TIPO ARAÑA</t>
  </si>
  <si>
    <t>SAMSON</t>
  </si>
  <si>
    <t>SP01</t>
  </si>
  <si>
    <t>B000LQLDM2</t>
  </si>
  <si>
    <t>INV01886</t>
  </si>
  <si>
    <t>CONTROL DE ACCESO</t>
  </si>
  <si>
    <t>SOYAL</t>
  </si>
  <si>
    <t>INV00687</t>
  </si>
  <si>
    <t>INV01936</t>
  </si>
  <si>
    <t xml:space="preserve">TELEFONO FIJO </t>
  </si>
  <si>
    <t>KX-TS580LXW</t>
  </si>
  <si>
    <t>2KBKC082335</t>
  </si>
  <si>
    <t>INV01011</t>
  </si>
  <si>
    <t>DSC-W610</t>
  </si>
  <si>
    <t>INV01001</t>
  </si>
  <si>
    <t>BIEN0032</t>
  </si>
  <si>
    <t>01CKA007072</t>
  </si>
  <si>
    <t>INV00929</t>
  </si>
  <si>
    <t>VENTILADOR DE PEDESTAL</t>
  </si>
  <si>
    <t>SMC</t>
  </si>
  <si>
    <t>SMCVN16RPC</t>
  </si>
  <si>
    <t>4 ASPAS, 0.34 A</t>
  </si>
  <si>
    <t>INV00928</t>
  </si>
  <si>
    <t>INV00930</t>
  </si>
  <si>
    <t>INV00674</t>
  </si>
  <si>
    <t>REFLECTOR</t>
  </si>
  <si>
    <t>POWER ZONE</t>
  </si>
  <si>
    <t>1000 W</t>
  </si>
  <si>
    <t>DOBLE CON TRIPODE</t>
  </si>
  <si>
    <t>INV00675</t>
  </si>
  <si>
    <t>INV00677</t>
  </si>
  <si>
    <t>BIEN0172</t>
  </si>
  <si>
    <t>SHURE</t>
  </si>
  <si>
    <t>SV100</t>
  </si>
  <si>
    <t>CABLE</t>
  </si>
  <si>
    <t>BIEN0120</t>
  </si>
  <si>
    <t>AMPLIFICADOR DEL EQUIPO DE PIRIFONEO</t>
  </si>
  <si>
    <t>MPI</t>
  </si>
  <si>
    <t>PA-480</t>
  </si>
  <si>
    <t>INV01026</t>
  </si>
  <si>
    <t>MEGAFONO</t>
  </si>
  <si>
    <t>BEST SOUND</t>
  </si>
  <si>
    <t>TU-100</t>
  </si>
  <si>
    <t>INV01008</t>
  </si>
  <si>
    <t>INV01005</t>
  </si>
  <si>
    <t>BIEN0496</t>
  </si>
  <si>
    <t>3CAXC011950</t>
  </si>
  <si>
    <t>BIEN0033</t>
  </si>
  <si>
    <t>1FBQB081177</t>
  </si>
  <si>
    <t>BIEN0099</t>
  </si>
  <si>
    <t>3LBQD271133</t>
  </si>
  <si>
    <t>INV01006</t>
  </si>
  <si>
    <t>INV00673</t>
  </si>
  <si>
    <t>CON PEDESTAL</t>
  </si>
  <si>
    <t>INV00681</t>
  </si>
  <si>
    <t>INV00678</t>
  </si>
  <si>
    <t>INV00676</t>
  </si>
  <si>
    <t>INV00996</t>
  </si>
  <si>
    <t>DELUX</t>
  </si>
  <si>
    <t>20" STAND FAN</t>
  </si>
  <si>
    <t>INV00995</t>
  </si>
  <si>
    <t>INV00657</t>
  </si>
  <si>
    <t>INCLUYE: 2 FOCOS REFLECTORES DE 500W Y UN TRIPODE; SIN USO</t>
  </si>
  <si>
    <t>INV00651</t>
  </si>
  <si>
    <t>INV00652</t>
  </si>
  <si>
    <t>INV01002</t>
  </si>
  <si>
    <t>DSC-W730</t>
  </si>
  <si>
    <t>INV01003</t>
  </si>
  <si>
    <t>INV01004</t>
  </si>
  <si>
    <t>INV01010</t>
  </si>
  <si>
    <t>INV01887</t>
  </si>
  <si>
    <t>MS0741FS</t>
  </si>
  <si>
    <t>303TATG8M457</t>
  </si>
  <si>
    <t>INV00997</t>
  </si>
  <si>
    <t>HAMILTON BEACH</t>
  </si>
  <si>
    <t>1400W</t>
  </si>
  <si>
    <t>INV00663</t>
  </si>
  <si>
    <t>INV00662</t>
  </si>
  <si>
    <t>INV00653</t>
  </si>
  <si>
    <t>INV00654</t>
  </si>
  <si>
    <t>INV00688</t>
  </si>
  <si>
    <t>INV00780</t>
  </si>
  <si>
    <t>COOLER</t>
  </si>
  <si>
    <t>RUBBERMAID</t>
  </si>
  <si>
    <t>INV00658</t>
  </si>
  <si>
    <t>REFLECTOR TRIPODE CON 2 FOCOS REFLECTORES CADA UNO DE 500 W</t>
  </si>
  <si>
    <t>INV00659</t>
  </si>
  <si>
    <t>INV00782</t>
  </si>
  <si>
    <t>CON TAPA, AISLAMIENTO TERMICO</t>
  </si>
  <si>
    <t>INV00661</t>
  </si>
  <si>
    <t>INV00660</t>
  </si>
  <si>
    <t>INV00656</t>
  </si>
  <si>
    <t>INV00655</t>
  </si>
  <si>
    <t>INV00667</t>
  </si>
  <si>
    <t>INV00666</t>
  </si>
  <si>
    <t>INV00931</t>
  </si>
  <si>
    <t>COCINETA ELECTRICA</t>
  </si>
  <si>
    <t>HACEB</t>
  </si>
  <si>
    <t>AR ELEC-LEX</t>
  </si>
  <si>
    <t>940124311PSSSE</t>
  </si>
  <si>
    <t>1100W MODELO: AR ELEC - 1+</t>
  </si>
  <si>
    <t>INV00781</t>
  </si>
  <si>
    <t>5 gal</t>
  </si>
  <si>
    <t>INV02172</t>
  </si>
  <si>
    <t>5 GAL</t>
  </si>
  <si>
    <t>INV02074</t>
  </si>
  <si>
    <t>CHVC2</t>
  </si>
  <si>
    <t>INV01009</t>
  </si>
  <si>
    <t>INV00990</t>
  </si>
  <si>
    <t>VEGA</t>
  </si>
  <si>
    <t>INV00175</t>
  </si>
  <si>
    <t>ESTANTERIA 12</t>
  </si>
  <si>
    <t>CALCULADORA</t>
  </si>
  <si>
    <t>MX-12S</t>
  </si>
  <si>
    <t>INV02073</t>
  </si>
  <si>
    <t>CHDC6</t>
  </si>
  <si>
    <t>INV01007</t>
  </si>
  <si>
    <t>INV02075</t>
  </si>
  <si>
    <t>CEF-20DX2</t>
  </si>
  <si>
    <t>INV01023</t>
  </si>
  <si>
    <t>CAFETERA</t>
  </si>
  <si>
    <t>OSTER</t>
  </si>
  <si>
    <t>BVSTDC3390</t>
  </si>
  <si>
    <t>E178JN</t>
  </si>
  <si>
    <t>BIEN0090</t>
  </si>
  <si>
    <t>1IBKA050034</t>
  </si>
  <si>
    <t>INV01101</t>
  </si>
  <si>
    <t>USADO, INCLUYE CARGADOR Y MEMORIA DE 8GB</t>
  </si>
  <si>
    <t>BIEN0118</t>
  </si>
  <si>
    <t>SAL1815</t>
  </si>
  <si>
    <t>BIEN0119</t>
  </si>
  <si>
    <t>SAL55200-2</t>
  </si>
  <si>
    <t>BIEN0620</t>
  </si>
  <si>
    <t>INV01873</t>
  </si>
  <si>
    <t>CANDADO PARA LAPTOP</t>
  </si>
  <si>
    <t xml:space="preserve">SN </t>
  </si>
  <si>
    <t>NUEVOS</t>
  </si>
  <si>
    <t>INV01874</t>
  </si>
  <si>
    <t>INV01875</t>
  </si>
  <si>
    <t xml:space="preserve">CAMARA </t>
  </si>
  <si>
    <t>APEX</t>
  </si>
  <si>
    <t>USADO NO SE PUEDE VER SI ESTA EN FUNCIONAMIENTO  CAMARA PARA LAPTOS</t>
  </si>
  <si>
    <t>INV01876</t>
  </si>
  <si>
    <t>INV00508</t>
  </si>
  <si>
    <t>CABLES DE AUDIO</t>
  </si>
  <si>
    <t>HP AUDIO</t>
  </si>
  <si>
    <t>PS-282</t>
  </si>
  <si>
    <t>INV01914</t>
  </si>
  <si>
    <t>INV01955</t>
  </si>
  <si>
    <t>BODEGA CAJA NEGRA C-8</t>
  </si>
  <si>
    <t>PARED DERECHA CONTENEDOR No 2 CAJA NEGRA C-8</t>
  </si>
  <si>
    <t>INV00668</t>
  </si>
  <si>
    <t xml:space="preserve">LAMPARA FLUORECENTE </t>
  </si>
  <si>
    <t xml:space="preserve">SYLVANIA </t>
  </si>
  <si>
    <t>INV00679</t>
  </si>
  <si>
    <t>JETA 3 IP65</t>
  </si>
  <si>
    <t>INV02076</t>
  </si>
  <si>
    <t>INV02080</t>
  </si>
  <si>
    <t>CABLE LE52X BATERIA RTK</t>
  </si>
  <si>
    <t>INV02084</t>
  </si>
  <si>
    <t>MOTOROLA</t>
  </si>
  <si>
    <t>K7GMHBCJ</t>
  </si>
  <si>
    <t>INV02085</t>
  </si>
  <si>
    <t>INV02086</t>
  </si>
  <si>
    <t>INV02087</t>
  </si>
  <si>
    <t>INV02088</t>
  </si>
  <si>
    <t>INV02089</t>
  </si>
  <si>
    <t>T5530</t>
  </si>
  <si>
    <t>INV02090</t>
  </si>
  <si>
    <t>T5620</t>
  </si>
  <si>
    <t>INV02091</t>
  </si>
  <si>
    <t>T6500</t>
  </si>
  <si>
    <t>INV02092</t>
  </si>
  <si>
    <t>INV01102</t>
  </si>
  <si>
    <t>DSC-W630</t>
  </si>
  <si>
    <t>INV01103</t>
  </si>
  <si>
    <t xml:space="preserve">USADO, INCLUYE CARGADOR Y MEMORIA DE 1GB REPOSICION DE CAMARA </t>
  </si>
  <si>
    <t>INV01104</t>
  </si>
  <si>
    <t xml:space="preserve">USADO, INCLUYE CARGADOR Y NO TIENE MEMORIA  </t>
  </si>
  <si>
    <t>BIEN0167</t>
  </si>
  <si>
    <t>VCT-R100</t>
  </si>
  <si>
    <t>INV00531</t>
  </si>
  <si>
    <t>ANTIPOP</t>
  </si>
  <si>
    <t>NADY</t>
  </si>
  <si>
    <t>MPF-6</t>
  </si>
  <si>
    <t>COMPONENTE: MALLA</t>
  </si>
  <si>
    <t>INV00692</t>
  </si>
  <si>
    <t>PORTA SUEROS</t>
  </si>
  <si>
    <t>INV00691</t>
  </si>
  <si>
    <t>INV00690</t>
  </si>
  <si>
    <t>BIEN0141</t>
  </si>
  <si>
    <t>UNIDAD DE DIAGNOSTICO CON RELOJ</t>
  </si>
  <si>
    <t>RI-FORMER</t>
  </si>
  <si>
    <t xml:space="preserve">2 MANGOS </t>
  </si>
  <si>
    <t>BIEN0150</t>
  </si>
  <si>
    <t>ESTETOSCOPIO CLINICO</t>
  </si>
  <si>
    <t>MRTE0020</t>
  </si>
  <si>
    <t>BIEN0153</t>
  </si>
  <si>
    <t>BIEN0154</t>
  </si>
  <si>
    <t>BIEN0155</t>
  </si>
  <si>
    <t>OXIMETRO DE PULSO</t>
  </si>
  <si>
    <t>MRTE3008</t>
  </si>
  <si>
    <t>BATERIAS AAA, CORDON</t>
  </si>
  <si>
    <t>BIEN0156</t>
  </si>
  <si>
    <t>BIEN0157</t>
  </si>
  <si>
    <t>BIEN0179</t>
  </si>
  <si>
    <t>SET DE CIRUGIA MENOR</t>
  </si>
  <si>
    <t xml:space="preserve">PINZA ANATOMICA, TIJERA MAYO, PINZA KELY RECTA, TIJERA DE CAMPO, PINZA METZEMBAUEN, MANGO DE BISTURI, </t>
  </si>
  <si>
    <t>BIEN0180</t>
  </si>
  <si>
    <t>BIEN0181</t>
  </si>
  <si>
    <t>INV00509</t>
  </si>
  <si>
    <t>GASERO CON TAPA (TORUNDERO)</t>
  </si>
  <si>
    <t>INOX</t>
  </si>
  <si>
    <t>INV00510</t>
  </si>
  <si>
    <t>PORTA TERMOMETRO</t>
  </si>
  <si>
    <t>INV00511</t>
  </si>
  <si>
    <t>INV00512</t>
  </si>
  <si>
    <t xml:space="preserve">INMOVILIZADOR DE CABEZA </t>
  </si>
  <si>
    <t>INV00704</t>
  </si>
  <si>
    <t>BIGBENOUND</t>
  </si>
  <si>
    <t>INV00709</t>
  </si>
  <si>
    <t xml:space="preserve">MALETAS DE RESCATE </t>
  </si>
  <si>
    <t>FERNO</t>
  </si>
  <si>
    <t xml:space="preserve">INMOVILIZADOR DE CUELLO, RESUCITADOR, </t>
  </si>
  <si>
    <t>INV00710</t>
  </si>
  <si>
    <t>INV01327</t>
  </si>
  <si>
    <t xml:space="preserve">INMOVILIZADOR DE EXTREMIDADES </t>
  </si>
  <si>
    <t xml:space="preserve">SAM SPLINT </t>
  </si>
  <si>
    <t xml:space="preserve">INCH </t>
  </si>
  <si>
    <t xml:space="preserve">INCLUYE ACCESORIOS </t>
  </si>
  <si>
    <t>INV01949</t>
  </si>
  <si>
    <t xml:space="preserve">AC PLANETA </t>
  </si>
  <si>
    <t>5 lb</t>
  </si>
  <si>
    <t xml:space="preserve">5 LIBRAS </t>
  </si>
  <si>
    <t>INV01043</t>
  </si>
  <si>
    <t>INV01792</t>
  </si>
  <si>
    <t>10 lb</t>
  </si>
  <si>
    <t xml:space="preserve">10 LIBRAS </t>
  </si>
  <si>
    <t>INV01950</t>
  </si>
  <si>
    <t>INV01793</t>
  </si>
  <si>
    <t>INV01131</t>
  </si>
  <si>
    <t>INV01147</t>
  </si>
  <si>
    <t>INV01048</t>
  </si>
  <si>
    <t>MFZL1</t>
  </si>
  <si>
    <t xml:space="preserve">3 LIBRAS </t>
  </si>
  <si>
    <t>INV01134</t>
  </si>
  <si>
    <t>INV01791</t>
  </si>
  <si>
    <t>INV01132</t>
  </si>
  <si>
    <t>INV01135</t>
  </si>
  <si>
    <t>INV02166</t>
  </si>
  <si>
    <t>PARED POSTERIOR CONTENEDOR No 2</t>
  </si>
  <si>
    <t>TANQUE</t>
  </si>
  <si>
    <t>500 L</t>
  </si>
  <si>
    <t>INV02167</t>
  </si>
  <si>
    <t>INV00714</t>
  </si>
  <si>
    <t>CONTENEDOR PEQUEÑO</t>
  </si>
  <si>
    <t>TIENE 2 RUEDAS Y TAPA; CONTIENE: CABLE ELECTRICO, 5 FOCOS AHORRADORES 85W, CUERDA</t>
  </si>
  <si>
    <t>BIEN0006</t>
  </si>
  <si>
    <t>HIDROLAVADORA</t>
  </si>
  <si>
    <t>CAMPBELL HAUSFELD</t>
  </si>
  <si>
    <t>PW135001AV</t>
  </si>
  <si>
    <t>INV01143</t>
  </si>
  <si>
    <t>FULLREX</t>
  </si>
  <si>
    <t>INV01138</t>
  </si>
  <si>
    <t>INV01790</t>
  </si>
  <si>
    <t>INV01137</t>
  </si>
  <si>
    <t>INV01139</t>
  </si>
  <si>
    <t>INV01149</t>
  </si>
  <si>
    <t>INV01141</t>
  </si>
  <si>
    <t>1O LIBRAS</t>
  </si>
  <si>
    <t>INV01133</t>
  </si>
  <si>
    <t>INV01144</t>
  </si>
  <si>
    <t xml:space="preserve">20 LIBRAS </t>
  </si>
  <si>
    <t>INV01789</t>
  </si>
  <si>
    <t>BIEN0601</t>
  </si>
  <si>
    <t>TECLE</t>
  </si>
  <si>
    <t>HERCULES</t>
  </si>
  <si>
    <t>CB-II</t>
  </si>
  <si>
    <t>D1396063</t>
  </si>
  <si>
    <t>INV01142</t>
  </si>
  <si>
    <t>INV01136</t>
  </si>
  <si>
    <t>INV01148</t>
  </si>
  <si>
    <t>INV01150</t>
  </si>
  <si>
    <t>INV01146</t>
  </si>
  <si>
    <t>2O LIBRAS</t>
  </si>
  <si>
    <t>INV01145</t>
  </si>
  <si>
    <t>INV01140</t>
  </si>
  <si>
    <t>INV00947</t>
  </si>
  <si>
    <t>BALANZA MECANICA</t>
  </si>
  <si>
    <t>CAMRY</t>
  </si>
  <si>
    <t>100 KG</t>
  </si>
  <si>
    <t>INV01045</t>
  </si>
  <si>
    <t>INV01947</t>
  </si>
  <si>
    <t>INV01046</t>
  </si>
  <si>
    <t xml:space="preserve">VEXTINTORES </t>
  </si>
  <si>
    <t>INV01948</t>
  </si>
  <si>
    <t>INV01116</t>
  </si>
  <si>
    <t>1000 L</t>
  </si>
  <si>
    <t>1000 l</t>
  </si>
  <si>
    <t>CODIGO ASIGNADO, USADOS, 5 TANQUES CON TAPA</t>
  </si>
  <si>
    <t>INV01118</t>
  </si>
  <si>
    <t>500 l</t>
  </si>
  <si>
    <t>CODIGO ASIGNADO, USADOS, 6 TANQUES CON TAPA</t>
  </si>
  <si>
    <t>INV01117</t>
  </si>
  <si>
    <t>60 GAL</t>
  </si>
  <si>
    <t xml:space="preserve">CODIGO ASIGNADO, USADOS , 60 GALONES </t>
  </si>
  <si>
    <t>INV01044</t>
  </si>
  <si>
    <t>INV01794</t>
  </si>
  <si>
    <t>BIEN0572</t>
  </si>
  <si>
    <t>SERIE: 12D140201470W</t>
  </si>
  <si>
    <t>INV01989</t>
  </si>
  <si>
    <t>CAJA PLASTICA TRANSPARENTE P4</t>
  </si>
  <si>
    <t>PARED DERECHA CONTENEDOR No 2 CAJA PLASTICA TRANSPARENTE P4</t>
  </si>
  <si>
    <t xml:space="preserve">BOMBA DE BRONCE PARA CHIPA DE LODO </t>
  </si>
  <si>
    <t>INV01047</t>
  </si>
  <si>
    <t>INV01049</t>
  </si>
  <si>
    <t>INV01156</t>
  </si>
  <si>
    <t>ESTRUCTURA DE GUARDACHOQUE DELGADO</t>
  </si>
  <si>
    <t>PARA CAMIONETA DMAX</t>
  </si>
  <si>
    <t>INV01157</t>
  </si>
  <si>
    <t>ESTRUCTURA DE GUARDACHOQUE GRUESO</t>
  </si>
  <si>
    <t>INV01158</t>
  </si>
  <si>
    <t>GUARDACHOQUE</t>
  </si>
  <si>
    <t>INV01607</t>
  </si>
  <si>
    <t>SILLA GIRATORIA CON APOYABRAZOS</t>
  </si>
  <si>
    <t>INV01066</t>
  </si>
  <si>
    <t>ARCHIVADOR VERTICAL</t>
  </si>
  <si>
    <t>INV01599</t>
  </si>
  <si>
    <t>PAPELERA</t>
  </si>
  <si>
    <t>2 PISOS</t>
  </si>
  <si>
    <t>2 SERVICIOS</t>
  </si>
  <si>
    <t>INV01605</t>
  </si>
  <si>
    <t>LANSER</t>
  </si>
  <si>
    <t>INV00806</t>
  </si>
  <si>
    <t>SILLA FIJA CON APOYABRAZOS</t>
  </si>
  <si>
    <t>INV01764</t>
  </si>
  <si>
    <t>LOPEZ VILLAVICENCIO MARGOTH JHUVENA</t>
  </si>
  <si>
    <t>INV01041</t>
  </si>
  <si>
    <t>USADO 2 PUERTAS</t>
  </si>
  <si>
    <t>INV00740</t>
  </si>
  <si>
    <t>INV00622</t>
  </si>
  <si>
    <t>INV00827</t>
  </si>
  <si>
    <t>BIEN0011</t>
  </si>
  <si>
    <t>2 PISOS A4</t>
  </si>
  <si>
    <t>INV01579</t>
  </si>
  <si>
    <t>BIEN0007</t>
  </si>
  <si>
    <t>INV01590</t>
  </si>
  <si>
    <t>INV01912</t>
  </si>
  <si>
    <t>INV00835</t>
  </si>
  <si>
    <t>INV02081</t>
  </si>
  <si>
    <t>INV00824</t>
  </si>
  <si>
    <t>INV00805</t>
  </si>
  <si>
    <t>INV00849</t>
  </si>
  <si>
    <t>INV00623</t>
  </si>
  <si>
    <t>INV01033</t>
  </si>
  <si>
    <t>INV01587</t>
  </si>
  <si>
    <t>INV02082</t>
  </si>
  <si>
    <t>INV02078</t>
  </si>
  <si>
    <t>INV01543</t>
  </si>
  <si>
    <t>NOBLE OSORIO ERNESTO JAVIER</t>
  </si>
  <si>
    <t>INV01544</t>
  </si>
  <si>
    <t>INV01546</t>
  </si>
  <si>
    <t>INV01552</t>
  </si>
  <si>
    <t>INV01917</t>
  </si>
  <si>
    <t>INV00836</t>
  </si>
  <si>
    <t>INV01560</t>
  </si>
  <si>
    <t>USADO CON APOYA BRAZOS</t>
  </si>
  <si>
    <t>INV00820</t>
  </si>
  <si>
    <t>SILLA FIJA SIN APOYABRAZOS</t>
  </si>
  <si>
    <t>BIEN0016</t>
  </si>
  <si>
    <t>INV00847</t>
  </si>
  <si>
    <t xml:space="preserve">SIN ESPALDAR </t>
  </si>
  <si>
    <t>INV01576</t>
  </si>
  <si>
    <t>INV00814</t>
  </si>
  <si>
    <t>INV00736</t>
  </si>
  <si>
    <t>INV00838</t>
  </si>
  <si>
    <t>INV00628</t>
  </si>
  <si>
    <t>INV00841</t>
  </si>
  <si>
    <t>INV00633</t>
  </si>
  <si>
    <t>INV00621</t>
  </si>
  <si>
    <t>INV00625</t>
  </si>
  <si>
    <t>INV00837</t>
  </si>
  <si>
    <t>INV00829</t>
  </si>
  <si>
    <t>INV00832</t>
  </si>
  <si>
    <t>INV00831</t>
  </si>
  <si>
    <t>INV00816</t>
  </si>
  <si>
    <t>INV00815</t>
  </si>
  <si>
    <t>INV00808</t>
  </si>
  <si>
    <t>INV00826</t>
  </si>
  <si>
    <t>INV00828</t>
  </si>
  <si>
    <t>INV00807</t>
  </si>
  <si>
    <t>INV00804</t>
  </si>
  <si>
    <t>INV01824</t>
  </si>
  <si>
    <t>SOPORTE PARA TV</t>
  </si>
  <si>
    <t>SOPORTE PARA TV 55 PULGADAS</t>
  </si>
  <si>
    <t>INV00183</t>
  </si>
  <si>
    <t>PIZARRON DE TIZA LIQUIDA</t>
  </si>
  <si>
    <t>INV01763</t>
  </si>
  <si>
    <t>INV00735</t>
  </si>
  <si>
    <t>INV00627</t>
  </si>
  <si>
    <t>INV01757</t>
  </si>
  <si>
    <t>INV00803</t>
  </si>
  <si>
    <t>INV01759</t>
  </si>
  <si>
    <t>INV01756</t>
  </si>
  <si>
    <t>BANDERA</t>
  </si>
  <si>
    <t>INCLUYE ASTA DE H:225CM, D:30CM; BANDERA DE GRAN NACIONAL MINERA</t>
  </si>
  <si>
    <t>INV01856</t>
  </si>
  <si>
    <t>INV00825</t>
  </si>
  <si>
    <t>INV01817</t>
  </si>
  <si>
    <t>INV00813</t>
  </si>
  <si>
    <t>INV01863</t>
  </si>
  <si>
    <t>INV01864</t>
  </si>
  <si>
    <t>INV01151</t>
  </si>
  <si>
    <t>INV00818</t>
  </si>
  <si>
    <t>INV01583</t>
  </si>
  <si>
    <t>BIEN0010</t>
  </si>
  <si>
    <t>INV01589</t>
  </si>
  <si>
    <t>INV00634</t>
  </si>
  <si>
    <t>INV00603</t>
  </si>
  <si>
    <t>INV01761</t>
  </si>
  <si>
    <t>INV00843</t>
  </si>
  <si>
    <t xml:space="preserve">BASE DESOLDADA Y DOS PATAS ROTAS </t>
  </si>
  <si>
    <t>INV00629</t>
  </si>
  <si>
    <t>BIEN0008</t>
  </si>
  <si>
    <t>BIEN0350</t>
  </si>
  <si>
    <t>INV00801</t>
  </si>
  <si>
    <t>INV00635</t>
  </si>
  <si>
    <t>INV01529</t>
  </si>
  <si>
    <t>INV01527</t>
  </si>
  <si>
    <t>INV01528</t>
  </si>
  <si>
    <t>INV01829</t>
  </si>
  <si>
    <t>INV01542</t>
  </si>
  <si>
    <t>INV00810</t>
  </si>
  <si>
    <t>INV00631</t>
  </si>
  <si>
    <t>INV00741</t>
  </si>
  <si>
    <t>INV00830</t>
  </si>
  <si>
    <t>INV01608</t>
  </si>
  <si>
    <t>BIEN0012</t>
  </si>
  <si>
    <t>INV00737</t>
  </si>
  <si>
    <t>INV00819</t>
  </si>
  <si>
    <t>BIEN0009</t>
  </si>
  <si>
    <t>BIEN0013</t>
  </si>
  <si>
    <t>INV00959</t>
  </si>
  <si>
    <t>INV00958</t>
  </si>
  <si>
    <t>PIZARRON DE TIZA LIQUIDA DE PEDESTAL</t>
  </si>
  <si>
    <t>INCLUYE PEDESTAL CON RUEDAS</t>
  </si>
  <si>
    <t>INV01564</t>
  </si>
  <si>
    <t>DN</t>
  </si>
  <si>
    <t>INV01755</t>
  </si>
  <si>
    <t>USADO 4 GAVETAS</t>
  </si>
  <si>
    <t>INV01819</t>
  </si>
  <si>
    <t>MUEBLE PORTA LLAVES</t>
  </si>
  <si>
    <t>2 PUERTAS DE VIDRIO</t>
  </si>
  <si>
    <t>INV01913</t>
  </si>
  <si>
    <t>INV01901</t>
  </si>
  <si>
    <t>INV00749</t>
  </si>
  <si>
    <t>INV00817</t>
  </si>
  <si>
    <t>INV00632</t>
  </si>
  <si>
    <t>INV00839</t>
  </si>
  <si>
    <t>INV00618</t>
  </si>
  <si>
    <t>INV00620</t>
  </si>
  <si>
    <t>INV00748</t>
  </si>
  <si>
    <t>GABRIELA DAUARTE ESTA PRESTADO EN PLANIFICACION</t>
  </si>
  <si>
    <t>INV00513</t>
  </si>
  <si>
    <t>105X100</t>
  </si>
  <si>
    <t>INV00514</t>
  </si>
  <si>
    <t>127X100</t>
  </si>
  <si>
    <t>INV00848</t>
  </si>
  <si>
    <t>INV01070</t>
  </si>
  <si>
    <t>INV00695</t>
  </si>
  <si>
    <t>GRADILLA</t>
  </si>
  <si>
    <t>INV00702</t>
  </si>
  <si>
    <t>COCHE DE CURACIONES</t>
  </si>
  <si>
    <t>INV02130</t>
  </si>
  <si>
    <t xml:space="preserve">PARED SUPERIOR CONTENEDOR No 1 </t>
  </si>
  <si>
    <t xml:space="preserve">CARPA </t>
  </si>
  <si>
    <t>INV01128</t>
  </si>
  <si>
    <t>SILLA FIJA CON APOYABRAZOS PLASTICA</t>
  </si>
  <si>
    <t>PLASTICO ROJO CON ESPALDAR Y APOYA ABRAZOS</t>
  </si>
  <si>
    <t>BIEN0617</t>
  </si>
  <si>
    <t>INV01780</t>
  </si>
  <si>
    <t>INV01042</t>
  </si>
  <si>
    <t>INV00834</t>
  </si>
  <si>
    <t>BIEN0018</t>
  </si>
  <si>
    <t>INV01598</t>
  </si>
  <si>
    <t>BIEN0014</t>
  </si>
  <si>
    <t>INV00750</t>
  </si>
  <si>
    <t>INV00636</t>
  </si>
  <si>
    <t>INV00821</t>
  </si>
  <si>
    <t>INV00809</t>
  </si>
  <si>
    <t>INV01540</t>
  </si>
  <si>
    <t>INV00823</t>
  </si>
  <si>
    <t>INV01942</t>
  </si>
  <si>
    <t>MESA AUXILIAR</t>
  </si>
  <si>
    <t>INV01036</t>
  </si>
  <si>
    <t>MESA RECTANGULAR</t>
  </si>
  <si>
    <t>200X78X90</t>
  </si>
  <si>
    <t>INV00630</t>
  </si>
  <si>
    <t>INV00812</t>
  </si>
  <si>
    <t>INV01860</t>
  </si>
  <si>
    <t>INV00626</t>
  </si>
  <si>
    <t>INV00739</t>
  </si>
  <si>
    <t>INV00624</t>
  </si>
  <si>
    <t>BIEN0015</t>
  </si>
  <si>
    <t>INV01039</t>
  </si>
  <si>
    <t>INV01040</t>
  </si>
  <si>
    <t>INV00811</t>
  </si>
  <si>
    <t>INV01129</t>
  </si>
  <si>
    <t>INV01126</t>
  </si>
  <si>
    <t>INV01127</t>
  </si>
  <si>
    <t>BIEN0145</t>
  </si>
  <si>
    <t>SISTEMA DE MICROFONO PROFESIONAL</t>
  </si>
  <si>
    <t>SHOW</t>
  </si>
  <si>
    <t>X-200</t>
  </si>
  <si>
    <t>2 MICROFONOS MOD: X-100H SERE1: 13028455, SERIE 2: 13028456, ANTENA MOD:X-200R SERIE: 13024178</t>
  </si>
  <si>
    <t>SIN X-200P</t>
  </si>
  <si>
    <t>INV01037</t>
  </si>
  <si>
    <t>INV00693</t>
  </si>
  <si>
    <t>INV01833</t>
  </si>
  <si>
    <t>5 BANDEJAS 90X200X33</t>
  </si>
  <si>
    <t>BIEN0108</t>
  </si>
  <si>
    <t>90X192X35</t>
  </si>
  <si>
    <t>BIEN0109</t>
  </si>
  <si>
    <t>BIEN0107</t>
  </si>
  <si>
    <t>INV00845</t>
  </si>
  <si>
    <t xml:space="preserve">USADA </t>
  </si>
  <si>
    <t>INV00734</t>
  </si>
  <si>
    <t>DE PROYECTO EL REVENTADOR, SIN 1 APOYABRAZO</t>
  </si>
  <si>
    <t>INV00844</t>
  </si>
  <si>
    <t xml:space="preserve">DE PROYECTO EL REVENTADOR/ USADA </t>
  </si>
  <si>
    <t>INV00846</t>
  </si>
  <si>
    <t>INV01034</t>
  </si>
  <si>
    <t>INV01106</t>
  </si>
  <si>
    <t>INV00869</t>
  </si>
  <si>
    <t>STAND PUBLICITARIO</t>
  </si>
  <si>
    <t>BIEN0102</t>
  </si>
  <si>
    <t>ESTANTERIA 9</t>
  </si>
  <si>
    <t>100X192X40</t>
  </si>
  <si>
    <t>BIEN0103</t>
  </si>
  <si>
    <t>BIEN0101</t>
  </si>
  <si>
    <t>93X192X40</t>
  </si>
  <si>
    <t>BIEN0098</t>
  </si>
  <si>
    <t>BIEN0097</t>
  </si>
  <si>
    <t>BIEN0096</t>
  </si>
  <si>
    <t>BIEN0095</t>
  </si>
  <si>
    <t>BIEN0094</t>
  </si>
  <si>
    <t>BIEN0093</t>
  </si>
  <si>
    <t>BIEN0092</t>
  </si>
  <si>
    <t>INV00964</t>
  </si>
  <si>
    <t>INV00965</t>
  </si>
  <si>
    <t>INV00711</t>
  </si>
  <si>
    <t>INV01120</t>
  </si>
  <si>
    <t>250X78X90</t>
  </si>
  <si>
    <t>INV01122</t>
  </si>
  <si>
    <t>INV01121</t>
  </si>
  <si>
    <t>INV01932</t>
  </si>
  <si>
    <t>45X52X44</t>
  </si>
  <si>
    <t>3 CAJONES</t>
  </si>
  <si>
    <t>INV01613</t>
  </si>
  <si>
    <t>INV01123</t>
  </si>
  <si>
    <t>INV01124</t>
  </si>
  <si>
    <t>INV01069</t>
  </si>
  <si>
    <t>INV00738</t>
  </si>
  <si>
    <t>2 RUEDAS ROTAS</t>
  </si>
  <si>
    <t>INV00833</t>
  </si>
  <si>
    <t>INV00703</t>
  </si>
  <si>
    <t>INV01165</t>
  </si>
  <si>
    <t>CARPA</t>
  </si>
  <si>
    <t>COLEMAN</t>
  </si>
  <si>
    <t>MAS GANDES QUE LAS ANTERIORES</t>
  </si>
  <si>
    <t>INV01937</t>
  </si>
  <si>
    <t>BIEN0104</t>
  </si>
  <si>
    <t>ESTANTERIA 11</t>
  </si>
  <si>
    <t>BIEN0105</t>
  </si>
  <si>
    <t>BIEN0106</t>
  </si>
  <si>
    <t>INV00701</t>
  </si>
  <si>
    <t>INV01035</t>
  </si>
  <si>
    <t>BIEN0392</t>
  </si>
  <si>
    <t xml:space="preserve">ESTANTERIA 63 </t>
  </si>
  <si>
    <t>INV00840</t>
  </si>
  <si>
    <t>INV00694</t>
  </si>
  <si>
    <t>INV01065</t>
  </si>
  <si>
    <t>ESTACION PARA LAVADO OCULAR</t>
  </si>
  <si>
    <t>2 BOTELLAS 1 PORTA BOTELLAS</t>
  </si>
  <si>
    <t>INV00960</t>
  </si>
  <si>
    <t>INV00961</t>
  </si>
  <si>
    <t>INV00712</t>
  </si>
  <si>
    <t>CAMILLA DE MANO</t>
  </si>
  <si>
    <t>BIEN0017</t>
  </si>
  <si>
    <t>INV00566</t>
  </si>
  <si>
    <t>INV00637</t>
  </si>
  <si>
    <t>INV01317</t>
  </si>
  <si>
    <t>INV01591</t>
  </si>
  <si>
    <t>INV00608</t>
  </si>
  <si>
    <t>INV00616</t>
  </si>
  <si>
    <t>INV00617</t>
  </si>
  <si>
    <t>INV00999</t>
  </si>
  <si>
    <t>CAJONERA</t>
  </si>
  <si>
    <t>4 CAJONES</t>
  </si>
  <si>
    <t>INV00938</t>
  </si>
  <si>
    <t>INV00683</t>
  </si>
  <si>
    <t>INV00700</t>
  </si>
  <si>
    <t>INV00638</t>
  </si>
  <si>
    <t>ROTA</t>
  </si>
  <si>
    <t>INV00842</t>
  </si>
  <si>
    <t xml:space="preserve">DOS PATAS ROTAS </t>
  </si>
  <si>
    <t>INV00747</t>
  </si>
  <si>
    <t>ROTAS 2 PATAS</t>
  </si>
  <si>
    <t>INV00962</t>
  </si>
  <si>
    <t>INV00963</t>
  </si>
  <si>
    <t>INV01813</t>
  </si>
  <si>
    <t>MESA PLASTICA</t>
  </si>
  <si>
    <t>INV00619</t>
  </si>
  <si>
    <t>INV00822</t>
  </si>
  <si>
    <t>INV01766</t>
  </si>
  <si>
    <t>MESA REDONDA</t>
  </si>
  <si>
    <t>INV01814</t>
  </si>
  <si>
    <t>INV01683</t>
  </si>
  <si>
    <t>PASILLO ESTANTERIA 50</t>
  </si>
  <si>
    <t>INV01754</t>
  </si>
  <si>
    <t xml:space="preserve">ALFOMBRA </t>
  </si>
  <si>
    <t xml:space="preserve">SINTETICO </t>
  </si>
  <si>
    <t>INV00184</t>
  </si>
  <si>
    <t>INV00491</t>
  </si>
  <si>
    <t>PASILLO ESTANTERIA 36</t>
  </si>
  <si>
    <t xml:space="preserve">MAPA POLITICO </t>
  </si>
  <si>
    <t xml:space="preserve">135 X 100 </t>
  </si>
  <si>
    <t>INV00492</t>
  </si>
  <si>
    <t>PASILLO ESTANTERIA 26</t>
  </si>
  <si>
    <t>120 X 80  ALUMINIO Y POLIETILENO</t>
  </si>
  <si>
    <t>INV00493</t>
  </si>
  <si>
    <t xml:space="preserve">CUADRO RAFAEL CORREA Y CHAVEZ </t>
  </si>
  <si>
    <t>91 X 60</t>
  </si>
  <si>
    <t>INV00494</t>
  </si>
  <si>
    <t xml:space="preserve">MAPA ECUADOR VIAL Y TURISTICO </t>
  </si>
  <si>
    <t>67X94</t>
  </si>
  <si>
    <t>INV00495</t>
  </si>
  <si>
    <t xml:space="preserve">PIZARRON DE CORCHO </t>
  </si>
  <si>
    <t xml:space="preserve">60X90 ALUMINIO Y CORCHO </t>
  </si>
  <si>
    <t>INV00496</t>
  </si>
  <si>
    <t xml:space="preserve">MAPA ECONOMICO </t>
  </si>
  <si>
    <t>INV00497</t>
  </si>
  <si>
    <t>CUADRO RAFAEL CORREA</t>
  </si>
  <si>
    <t>50X60</t>
  </si>
  <si>
    <t>INV00498</t>
  </si>
  <si>
    <t xml:space="preserve">CUADRO HUGO RAFAEL </t>
  </si>
  <si>
    <t>45X55</t>
  </si>
  <si>
    <t>INV00499</t>
  </si>
  <si>
    <t xml:space="preserve">CUADRO NICOLAS MADURO </t>
  </si>
  <si>
    <t>INV00500</t>
  </si>
  <si>
    <t xml:space="preserve">CUADRO DE LA INDEPENDENCIA </t>
  </si>
  <si>
    <t>40X60</t>
  </si>
  <si>
    <t>INV00515</t>
  </si>
  <si>
    <t>SUJETADOR DE VIDRIO PEQUEÑO</t>
  </si>
  <si>
    <t>INV00516</t>
  </si>
  <si>
    <t>SUJETADOR DE VIDRIO GRANDE</t>
  </si>
  <si>
    <t>INV00517</t>
  </si>
  <si>
    <t>VIDRIO INFORMATIVO</t>
  </si>
  <si>
    <t>30X12</t>
  </si>
  <si>
    <t>INV02163</t>
  </si>
  <si>
    <t>CABALLETES</t>
  </si>
  <si>
    <t>INV01032</t>
  </si>
  <si>
    <t>INV01092</t>
  </si>
  <si>
    <t>BATEA</t>
  </si>
  <si>
    <t>MARRON</t>
  </si>
  <si>
    <t>INV01093</t>
  </si>
  <si>
    <t>INV01096</t>
  </si>
  <si>
    <t>INV01097</t>
  </si>
  <si>
    <t>INV01154</t>
  </si>
  <si>
    <t>MODULARES</t>
  </si>
  <si>
    <t>INV01155</t>
  </si>
  <si>
    <t>INV01164</t>
  </si>
  <si>
    <t>ESTRUCTURA CARPAS COLEMAN</t>
  </si>
  <si>
    <t>INV00590</t>
  </si>
  <si>
    <t>INV00639</t>
  </si>
  <si>
    <t>INV01877</t>
  </si>
  <si>
    <t>DETECTORES DE HUMO</t>
  </si>
  <si>
    <t>AMOLADORA</t>
  </si>
  <si>
    <t>DEWALT</t>
  </si>
  <si>
    <t>D28491-B3</t>
  </si>
  <si>
    <t>108945</t>
  </si>
  <si>
    <t>BIEN0602</t>
  </si>
  <si>
    <t>ESMERIL</t>
  </si>
  <si>
    <t>BLACK DECKER</t>
  </si>
  <si>
    <t>BT3600-B3</t>
  </si>
  <si>
    <t>INV00686</t>
  </si>
  <si>
    <t>CORTADOR DE CESPED</t>
  </si>
  <si>
    <t xml:space="preserve">CENHELL </t>
  </si>
  <si>
    <t>GH-DC43AS</t>
  </si>
  <si>
    <t>23FYVFV</t>
  </si>
  <si>
    <t>INV00718</t>
  </si>
  <si>
    <t xml:space="preserve">SIN CODIGO </t>
  </si>
  <si>
    <t>INV001105</t>
  </si>
  <si>
    <t>BALANZA</t>
  </si>
  <si>
    <t>ROURE</t>
  </si>
  <si>
    <t>POCKET BALANCE</t>
  </si>
  <si>
    <t>BIEN0170</t>
  </si>
  <si>
    <t>LANCETAS PARA MUESTRAS DE SANGRE</t>
  </si>
  <si>
    <t>MEDIPOINT</t>
  </si>
  <si>
    <t>SM</t>
  </si>
  <si>
    <t>INV01328</t>
  </si>
  <si>
    <t xml:space="preserve">CURITAS </t>
  </si>
  <si>
    <t xml:space="preserve">HANSAPLAST </t>
  </si>
  <si>
    <t xml:space="preserve">ESTÁNDAR TRANSPARENTE </t>
  </si>
  <si>
    <t xml:space="preserve">3 CAJAS DE CURITAS UNA CON 92 OTRA CON 65 Y OTRA CON 100 </t>
  </si>
  <si>
    <t>INV01330</t>
  </si>
  <si>
    <t xml:space="preserve">JERINGA </t>
  </si>
  <si>
    <t>INV01342</t>
  </si>
  <si>
    <t>GASA DE 8''</t>
  </si>
  <si>
    <t>INV01340</t>
  </si>
  <si>
    <t>GASA DE 6''</t>
  </si>
  <si>
    <t>INV01339</t>
  </si>
  <si>
    <t xml:space="preserve">SONDA SPENCER QS24240A </t>
  </si>
  <si>
    <t>INV01331</t>
  </si>
  <si>
    <t xml:space="preserve">JERINGAS 3MM/CC </t>
  </si>
  <si>
    <t>INV01336</t>
  </si>
  <si>
    <t>JERINGAS MEGAR 5MM/CC CON AGUJA 19</t>
  </si>
  <si>
    <t>INV01332</t>
  </si>
  <si>
    <t xml:space="preserve">JERINGAS 10MM/CC </t>
  </si>
  <si>
    <t>INV01337</t>
  </si>
  <si>
    <t xml:space="preserve">JERINGAS 50-60 ML/CC </t>
  </si>
  <si>
    <t>INV01306</t>
  </si>
  <si>
    <t>BANDAS ELASTICAS 6''</t>
  </si>
  <si>
    <t>INV01307</t>
  </si>
  <si>
    <t>BANDA ELASTICA 8''</t>
  </si>
  <si>
    <t>INV01309</t>
  </si>
  <si>
    <t>GASA DE 4''</t>
  </si>
  <si>
    <t>INV01334</t>
  </si>
  <si>
    <t>MASCARILLA</t>
  </si>
  <si>
    <t>INV00034</t>
  </si>
  <si>
    <t>ETIQUETA AUTOADHESIVA TAMANO DT-10</t>
  </si>
  <si>
    <t>EDIMPORT</t>
  </si>
  <si>
    <t>DT-10</t>
  </si>
  <si>
    <t>INV00075</t>
  </si>
  <si>
    <t>SIN CAJA</t>
  </si>
  <si>
    <t>INV00077</t>
  </si>
  <si>
    <t>DISCO COMPACTO DVD-R/ 16X IMATION 120 MIN CON ESTUCHE</t>
  </si>
  <si>
    <t>INV00093</t>
  </si>
  <si>
    <t>MARCADOR DE TIZA LIQUIDA PELIKAN ROJO</t>
  </si>
  <si>
    <t>INV00094</t>
  </si>
  <si>
    <t>MARCADOR DE TIZA LIQUIDA PELIKAN VERDE</t>
  </si>
  <si>
    <t>INV00124</t>
  </si>
  <si>
    <t>MARCADOR DE TIZA LIQUIDA LINEA AZUL ROJO</t>
  </si>
  <si>
    <t>LINEA AZUL</t>
  </si>
  <si>
    <t>INV00185</t>
  </si>
  <si>
    <t>3 CAJAS INCOMPLETAS</t>
  </si>
  <si>
    <t>INV01822</t>
  </si>
  <si>
    <t xml:space="preserve">CINTA IMPRESORA </t>
  </si>
  <si>
    <t>INV01835</t>
  </si>
  <si>
    <t>PERFORADORA SEMI INDUSTRIAL</t>
  </si>
  <si>
    <t>INV00520</t>
  </si>
  <si>
    <t>GRAPADORA SEMI INDUSTRIAL</t>
  </si>
  <si>
    <t>DINGLI</t>
  </si>
  <si>
    <t>DL-390</t>
  </si>
  <si>
    <t>INV01563</t>
  </si>
  <si>
    <t>INV01580</t>
  </si>
  <si>
    <t>50SA</t>
  </si>
  <si>
    <t>INV00518</t>
  </si>
  <si>
    <t>INV01834</t>
  </si>
  <si>
    <t>80GSM</t>
  </si>
  <si>
    <t>INV00992</t>
  </si>
  <si>
    <t>DISPENSADOR DE TAPONES AUDITIVOS</t>
  </si>
  <si>
    <t>SIN TAPONES</t>
  </si>
  <si>
    <t>INV01559</t>
  </si>
  <si>
    <t>DISPENSADOR DE CINTA SCOTCH</t>
  </si>
  <si>
    <t>INV01530</t>
  </si>
  <si>
    <t>GRAPADORA</t>
  </si>
  <si>
    <t>INV01532</t>
  </si>
  <si>
    <t>PERFORADORA</t>
  </si>
  <si>
    <t>INV01762</t>
  </si>
  <si>
    <t>INV01772</t>
  </si>
  <si>
    <t>SACAPUNTA ELECTRICO</t>
  </si>
  <si>
    <t>KWTRIO</t>
  </si>
  <si>
    <t>325A</t>
  </si>
  <si>
    <t>INV01776</t>
  </si>
  <si>
    <t>SURICLIN</t>
  </si>
  <si>
    <t>INV01777</t>
  </si>
  <si>
    <t>INV01779</t>
  </si>
  <si>
    <t>BIEN0613</t>
  </si>
  <si>
    <t>INV00171</t>
  </si>
  <si>
    <t>GRANDES</t>
  </si>
  <si>
    <t>INV00172</t>
  </si>
  <si>
    <t>MEDIANOS</t>
  </si>
  <si>
    <t>INV00173</t>
  </si>
  <si>
    <t>INV01837</t>
  </si>
  <si>
    <t>INV00174</t>
  </si>
  <si>
    <t>INV00176</t>
  </si>
  <si>
    <t>INV00177</t>
  </si>
  <si>
    <t>INV00178</t>
  </si>
  <si>
    <t>INV00179</t>
  </si>
  <si>
    <t>SWINGLINE</t>
  </si>
  <si>
    <t>INV00180</t>
  </si>
  <si>
    <t>INV00181</t>
  </si>
  <si>
    <t>PEQUEÑA</t>
  </si>
  <si>
    <t>INV00182</t>
  </si>
  <si>
    <t>SACAGRAPAS</t>
  </si>
  <si>
    <t>INV00201</t>
  </si>
  <si>
    <t>INV00207</t>
  </si>
  <si>
    <t>INV00209</t>
  </si>
  <si>
    <t>30HA</t>
  </si>
  <si>
    <t>INV01858</t>
  </si>
  <si>
    <t>INV01859</t>
  </si>
  <si>
    <t>INV01866</t>
  </si>
  <si>
    <t>INV01867</t>
  </si>
  <si>
    <t>INV01868</t>
  </si>
  <si>
    <t>INV01870</t>
  </si>
  <si>
    <t>INV00501</t>
  </si>
  <si>
    <t xml:space="preserve">DISPENSADOR DE PAPEL HIGENICO </t>
  </si>
  <si>
    <t>INV00502</t>
  </si>
  <si>
    <t xml:space="preserve">DISPENSADOR DE JABON LIQUIDO </t>
  </si>
  <si>
    <t xml:space="preserve">1 DAÑADO </t>
  </si>
  <si>
    <t>INV00503</t>
  </si>
  <si>
    <t xml:space="preserve">REGULAR COLOR AZUL </t>
  </si>
  <si>
    <t>INV00504</t>
  </si>
  <si>
    <t xml:space="preserve">DISPENSADOR DE SERVILLETA </t>
  </si>
  <si>
    <t xml:space="preserve">REGULAR </t>
  </si>
  <si>
    <t>INV01890</t>
  </si>
  <si>
    <t xml:space="preserve">UTENSILLOS DE COCINA </t>
  </si>
  <si>
    <t>INV01891</t>
  </si>
  <si>
    <t xml:space="preserve">DISPENSADOR DE GEL </t>
  </si>
  <si>
    <t xml:space="preserve">DAÑADOS </t>
  </si>
  <si>
    <t>INV01895</t>
  </si>
  <si>
    <t>INV01896</t>
  </si>
  <si>
    <t>INV01903</t>
  </si>
  <si>
    <t>INV01904</t>
  </si>
  <si>
    <t>INV01908</t>
  </si>
  <si>
    <t>INV01910</t>
  </si>
  <si>
    <t>INV01916</t>
  </si>
  <si>
    <t xml:space="preserve">MOCHILA </t>
  </si>
  <si>
    <t>INV01538</t>
  </si>
  <si>
    <t>INV01541</t>
  </si>
  <si>
    <t>INV01549</t>
  </si>
  <si>
    <t>INV01550</t>
  </si>
  <si>
    <t>INV01561</t>
  </si>
  <si>
    <t>INV01562</t>
  </si>
  <si>
    <t>INV01574</t>
  </si>
  <si>
    <t>INV01575</t>
  </si>
  <si>
    <t>898N</t>
  </si>
  <si>
    <t>INV01577</t>
  </si>
  <si>
    <t>INV01585</t>
  </si>
  <si>
    <t>INV01586</t>
  </si>
  <si>
    <t>INV01595</t>
  </si>
  <si>
    <t>INV01596</t>
  </si>
  <si>
    <t>INV01600</t>
  </si>
  <si>
    <t>INV01601</t>
  </si>
  <si>
    <t>INV01606</t>
  </si>
  <si>
    <t>BASURERO</t>
  </si>
  <si>
    <t>INV00784</t>
  </si>
  <si>
    <t>DIDESA</t>
  </si>
  <si>
    <t>INV00769</t>
  </si>
  <si>
    <t>INV00758</t>
  </si>
  <si>
    <t>INV00648</t>
  </si>
  <si>
    <t>INV01539</t>
  </si>
  <si>
    <t>INV00752</t>
  </si>
  <si>
    <t>INV01551</t>
  </si>
  <si>
    <t>INV00647</t>
  </si>
  <si>
    <t>INV00760</t>
  </si>
  <si>
    <t>INV01578</t>
  </si>
  <si>
    <t>INV01893</t>
  </si>
  <si>
    <t>INV00771</t>
  </si>
  <si>
    <t>INV01760</t>
  </si>
  <si>
    <t>INV01571</t>
  </si>
  <si>
    <t>USO GENERAL</t>
  </si>
  <si>
    <t>INV01894</t>
  </si>
  <si>
    <t>INV00767</t>
  </si>
  <si>
    <t>INV01889</t>
  </si>
  <si>
    <t>CON TAPA</t>
  </si>
  <si>
    <t>INV00753</t>
  </si>
  <si>
    <t>INV00761</t>
  </si>
  <si>
    <t>INV00785</t>
  </si>
  <si>
    <t>INV00754</t>
  </si>
  <si>
    <t>INV00755</t>
  </si>
  <si>
    <t>INV01051</t>
  </si>
  <si>
    <t>INV01533</t>
  </si>
  <si>
    <t>ACRIMET</t>
  </si>
  <si>
    <t>INV00751</t>
  </si>
  <si>
    <t>INV00757</t>
  </si>
  <si>
    <t>INV00786</t>
  </si>
  <si>
    <t>INV01911</t>
  </si>
  <si>
    <t>INV00766</t>
  </si>
  <si>
    <t>INV00762</t>
  </si>
  <si>
    <t>INV00764</t>
  </si>
  <si>
    <t>INV01016</t>
  </si>
  <si>
    <t>BANNER PUBLICITARIO</t>
  </si>
  <si>
    <t>INV00643</t>
  </si>
  <si>
    <t>INV00772</t>
  </si>
  <si>
    <t>INV00645</t>
  </si>
  <si>
    <t>INV01111</t>
  </si>
  <si>
    <t>CON TAPA Y 2 RUEDAS</t>
  </si>
  <si>
    <t>INV00717</t>
  </si>
  <si>
    <t>INV00787</t>
  </si>
  <si>
    <t>INV00774</t>
  </si>
  <si>
    <t>BIEN0619</t>
  </si>
  <si>
    <t>INV00770</t>
  </si>
  <si>
    <t>INV00759</t>
  </si>
  <si>
    <t>INV00646</t>
  </si>
  <si>
    <t>INV00768</t>
  </si>
  <si>
    <t>INV00776</t>
  </si>
  <si>
    <t>INV01019</t>
  </si>
  <si>
    <t>INV01017</t>
  </si>
  <si>
    <t>INV01015</t>
  </si>
  <si>
    <t>INV01021</t>
  </si>
  <si>
    <t>INV01018</t>
  </si>
  <si>
    <t>INV00640</t>
  </si>
  <si>
    <t>INV00974</t>
  </si>
  <si>
    <t>ESTRA</t>
  </si>
  <si>
    <t>INCLUYE TAPA</t>
  </si>
  <si>
    <t>INV00969</t>
  </si>
  <si>
    <t>INV00788</t>
  </si>
  <si>
    <t>TUCKER</t>
  </si>
  <si>
    <t>INV00966</t>
  </si>
  <si>
    <t>INV00789</t>
  </si>
  <si>
    <t>INV00968</t>
  </si>
  <si>
    <t>INV00967</t>
  </si>
  <si>
    <t>INV01112</t>
  </si>
  <si>
    <t>INV00765</t>
  </si>
  <si>
    <t>INV00775</t>
  </si>
  <si>
    <t>INV00971</t>
  </si>
  <si>
    <t>BASURERO ECOLOGICO</t>
  </si>
  <si>
    <t>INV00970</t>
  </si>
  <si>
    <t>INV00976</t>
  </si>
  <si>
    <t>INV00981</t>
  </si>
  <si>
    <t>INV00977</t>
  </si>
  <si>
    <t>INV00979</t>
  </si>
  <si>
    <t>INV00978</t>
  </si>
  <si>
    <t>INV00980</t>
  </si>
  <si>
    <t>INV00973</t>
  </si>
  <si>
    <t>INV00972</t>
  </si>
  <si>
    <t>INV00975</t>
  </si>
  <si>
    <t>INV00642</t>
  </si>
  <si>
    <t>INV00641</t>
  </si>
  <si>
    <t>INV00644</t>
  </si>
  <si>
    <t>INV00798</t>
  </si>
  <si>
    <t>INV00800</t>
  </si>
  <si>
    <t>INV00799</t>
  </si>
  <si>
    <t>INV00952</t>
  </si>
  <si>
    <t>INV00951</t>
  </si>
  <si>
    <t>INV00954</t>
  </si>
  <si>
    <t>INV00953</t>
  </si>
  <si>
    <t>INV01020</t>
  </si>
  <si>
    <t>INV00790</t>
  </si>
  <si>
    <t>INV01684</t>
  </si>
  <si>
    <t>BIEN0616</t>
  </si>
  <si>
    <t>INV01892</t>
  </si>
  <si>
    <t>INV00649</t>
  </si>
  <si>
    <t>INV00756</t>
  </si>
  <si>
    <t>INV00773</t>
  </si>
  <si>
    <t>INV00777</t>
  </si>
  <si>
    <t>INV00778</t>
  </si>
  <si>
    <t>INV00779</t>
  </si>
  <si>
    <t>INV00783</t>
  </si>
  <si>
    <t>RIMAX</t>
  </si>
  <si>
    <t>INV00791</t>
  </si>
  <si>
    <t>INV02129</t>
  </si>
  <si>
    <t>INV00983</t>
  </si>
  <si>
    <t>RECIPIENTE PARA TRAPEAR</t>
  </si>
  <si>
    <t>INV01022</t>
  </si>
  <si>
    <t>INV01024</t>
  </si>
  <si>
    <t>VASOS DE VIDRIOS</t>
  </si>
  <si>
    <t>INV01152</t>
  </si>
  <si>
    <t>RECIPIENTES</t>
  </si>
  <si>
    <t>INV01153</t>
  </si>
  <si>
    <t>INV01308</t>
  </si>
  <si>
    <t>INV01313</t>
  </si>
  <si>
    <t>CHALECO REFLECTIVO TOMATE</t>
  </si>
  <si>
    <t>INV01314</t>
  </si>
  <si>
    <t>MANGUERA DE PRESION 1'</t>
  </si>
  <si>
    <t>INV02157</t>
  </si>
  <si>
    <t>5 GRUPOS DE 85 METROS CADA GRUPO CODIGO ASIGNADO</t>
  </si>
  <si>
    <t>INV01638</t>
  </si>
  <si>
    <t>BODEGA CAJA NEGRA C-7</t>
  </si>
  <si>
    <t>PARED DERECHA CONTENEDOR No 2 CAJA NEGRA C-7</t>
  </si>
  <si>
    <t>MARTILLO</t>
  </si>
  <si>
    <t>INV01646</t>
  </si>
  <si>
    <t>CEGUETA</t>
  </si>
  <si>
    <t>INV01647</t>
  </si>
  <si>
    <t xml:space="preserve">ENGRASADORA </t>
  </si>
  <si>
    <t>INV01651</t>
  </si>
  <si>
    <t>JUEGO DE LLAVES MILIMETRICAS DE 14 PIEZAS</t>
  </si>
  <si>
    <t>INV01658</t>
  </si>
  <si>
    <t>PATA DE CABRA</t>
  </si>
  <si>
    <t>INV01797</t>
  </si>
  <si>
    <t>PARED POSTERIOR CONTENEDOR No 1</t>
  </si>
  <si>
    <t>PALAS CON MANGO</t>
  </si>
  <si>
    <t>INV01798</t>
  </si>
  <si>
    <t>PICO</t>
  </si>
  <si>
    <t>INV01799</t>
  </si>
  <si>
    <t xml:space="preserve">PALA PEQUEÑA CON MANGO </t>
  </si>
  <si>
    <t>INV01800</t>
  </si>
  <si>
    <t xml:space="preserve">ASADON CON MANGO </t>
  </si>
  <si>
    <t>INV01801</t>
  </si>
  <si>
    <t>RASTRILLO</t>
  </si>
  <si>
    <t>INV01802</t>
  </si>
  <si>
    <t>INV01804</t>
  </si>
  <si>
    <t>PALAS SIN MANGO</t>
  </si>
  <si>
    <t>INV01805</t>
  </si>
  <si>
    <t xml:space="preserve">COMBOS DE METAL </t>
  </si>
  <si>
    <t xml:space="preserve">USADO CABEZA DE METAL Y MANGO DE MADERA </t>
  </si>
  <si>
    <t>INV01806</t>
  </si>
  <si>
    <t>ASADONES SIN MANGO</t>
  </si>
  <si>
    <t>INV01807</t>
  </si>
  <si>
    <t>BAILEJO</t>
  </si>
  <si>
    <t>USADO 1 CON MANGO Y 1 SIN MANGO</t>
  </si>
  <si>
    <t>INV01808</t>
  </si>
  <si>
    <t xml:space="preserve">MARTILLO COMBO </t>
  </si>
  <si>
    <t>INV01809</t>
  </si>
  <si>
    <t xml:space="preserve">COMBO GRANDE </t>
  </si>
  <si>
    <t>INV01811</t>
  </si>
  <si>
    <t>INV01812</t>
  </si>
  <si>
    <t>ASADON SIN MANGO</t>
  </si>
  <si>
    <t>INV01946</t>
  </si>
  <si>
    <t xml:space="preserve">PONCHADORA </t>
  </si>
  <si>
    <t>INV01968</t>
  </si>
  <si>
    <t>CAJA PLASTICA TRANSPARENTE P9</t>
  </si>
  <si>
    <t>PARED DERECHA CONTENEDOR No 2 CAJA PLASTICA TRANSPARENTE P9</t>
  </si>
  <si>
    <t>HACHA PEQUEÑA</t>
  </si>
  <si>
    <t>INV01970</t>
  </si>
  <si>
    <t>DESARMADOR PLANO</t>
  </si>
  <si>
    <t>INV01971</t>
  </si>
  <si>
    <t>INV01972</t>
  </si>
  <si>
    <t>COMBOS DE 1KG</t>
  </si>
  <si>
    <t>TRES DE 1KG Y UNO DE 4 LIBRAS</t>
  </si>
  <si>
    <t>INV01974</t>
  </si>
  <si>
    <t>KIT DE TANQUE DE 1/2 PULGADA</t>
  </si>
  <si>
    <t>5 NUEVOS Y UNO INCOMPLETO LE FALTA LA UNIVERSAL Y EL NEPLO</t>
  </si>
  <si>
    <t>INV01976</t>
  </si>
  <si>
    <t>KIT DE TANQUE DE 3/4 DE PULGADO</t>
  </si>
  <si>
    <t>INV00731</t>
  </si>
  <si>
    <t>PALA DE MINERO PUNTONA - GRANDE</t>
  </si>
  <si>
    <t>INV02056</t>
  </si>
  <si>
    <t>JUEGOS DE CAUCHO PARA AGUA</t>
  </si>
  <si>
    <t>INV00957</t>
  </si>
  <si>
    <t>FUMIGADORA</t>
  </si>
  <si>
    <t>BENSON</t>
  </si>
  <si>
    <t>INV02147</t>
  </si>
  <si>
    <t>TRAS CONTENEDOR No 2 AREA DE TUBOS</t>
  </si>
  <si>
    <t>PALA SACA TIERRA</t>
  </si>
  <si>
    <t>INV02159</t>
  </si>
  <si>
    <t>INV02160</t>
  </si>
  <si>
    <t>INV02161</t>
  </si>
  <si>
    <t>INV02162</t>
  </si>
  <si>
    <t>INV02165</t>
  </si>
  <si>
    <t>INV01447</t>
  </si>
  <si>
    <t>VERNIER</t>
  </si>
  <si>
    <t>STARETT</t>
  </si>
  <si>
    <t>INV01450</t>
  </si>
  <si>
    <t>INV01456</t>
  </si>
  <si>
    <t>KIT DE LLAVES HEXAGONAL  HASTA 1/5</t>
  </si>
  <si>
    <t>INV01458</t>
  </si>
  <si>
    <t>INV01459</t>
  </si>
  <si>
    <t>DESARMADOR ESTRELLA</t>
  </si>
  <si>
    <t>INV01465</t>
  </si>
  <si>
    <t>INV01474</t>
  </si>
  <si>
    <t xml:space="preserve">JUEGO DE LLAVES </t>
  </si>
  <si>
    <t>SATNLEY</t>
  </si>
  <si>
    <t>INV01478</t>
  </si>
  <si>
    <t>SERRUCHO DE ACERO</t>
  </si>
  <si>
    <t>INV01480</t>
  </si>
  <si>
    <t>INV01484</t>
  </si>
  <si>
    <t>ALEMITE</t>
  </si>
  <si>
    <t>500-E</t>
  </si>
  <si>
    <t>INV01485</t>
  </si>
  <si>
    <t>INV01486</t>
  </si>
  <si>
    <t>KIT DE LLAVES HEXAGONAL HASTA 3/8</t>
  </si>
  <si>
    <t>URREA</t>
  </si>
  <si>
    <t>INV01503</t>
  </si>
  <si>
    <t>INV01505</t>
  </si>
  <si>
    <t>INV01508</t>
  </si>
  <si>
    <t>SERRUCHO</t>
  </si>
  <si>
    <t>INV01511</t>
  </si>
  <si>
    <t>INV00477</t>
  </si>
  <si>
    <t>MALETA DE TRABAJO</t>
  </si>
  <si>
    <t>INV00722</t>
  </si>
  <si>
    <t>INV01823</t>
  </si>
  <si>
    <t>DESINBACT</t>
  </si>
  <si>
    <t>INV00187</t>
  </si>
  <si>
    <t>ALEGRIA</t>
  </si>
  <si>
    <t>CAJA PLASTICA TRANSPARENTE P5</t>
  </si>
  <si>
    <t>PARED DERECHA CONTENEDOR No 2 CAJA PLASTICA TRANSPARENTE P5</t>
  </si>
  <si>
    <t>HERRAMIENTAS DE FERRETERIA</t>
  </si>
  <si>
    <t>BOART LONGYEARD</t>
  </si>
  <si>
    <t>INV01119</t>
  </si>
  <si>
    <t xml:space="preserve">CUBETO </t>
  </si>
  <si>
    <t>127X250</t>
  </si>
  <si>
    <t>INV01632</t>
  </si>
  <si>
    <t>ROLLO DE FAJA DE 2"</t>
  </si>
  <si>
    <t>INV01633</t>
  </si>
  <si>
    <t>CAJA DE RACHAS DE 32 PIEZAS</t>
  </si>
  <si>
    <t>INV01634</t>
  </si>
  <si>
    <t>TIJERA DE CORTAR CABLE</t>
  </si>
  <si>
    <t>INV01637</t>
  </si>
  <si>
    <t>MACHETE DE HIERRO</t>
  </si>
  <si>
    <t>INV01639</t>
  </si>
  <si>
    <t>CINTA METRICA</t>
  </si>
  <si>
    <t>30 M</t>
  </si>
  <si>
    <t>INV01640</t>
  </si>
  <si>
    <t>GRILLETE DE 1 PULGADA</t>
  </si>
  <si>
    <t>CAJA DE HERRAMIENTAS DE ACERO AZUL</t>
  </si>
  <si>
    <t>INV01644</t>
  </si>
  <si>
    <t>INV01645</t>
  </si>
  <si>
    <t>INV01648</t>
  </si>
  <si>
    <t>CORREAS COMPRESOR</t>
  </si>
  <si>
    <t>DAYCO</t>
  </si>
  <si>
    <t>UNA NUEVA Y UNA USADA</t>
  </si>
  <si>
    <t>INV01649</t>
  </si>
  <si>
    <t>INV01650</t>
  </si>
  <si>
    <t>INV01652</t>
  </si>
  <si>
    <t>INV01653</t>
  </si>
  <si>
    <t>LLAVE PARA FAJAS</t>
  </si>
  <si>
    <t>INV01654</t>
  </si>
  <si>
    <t>ESCUADRA</t>
  </si>
  <si>
    <t>HANSA</t>
  </si>
  <si>
    <t>DE 30 CM</t>
  </si>
  <si>
    <t>INV01655</t>
  </si>
  <si>
    <t>WRENCH</t>
  </si>
  <si>
    <t>INV01656</t>
  </si>
  <si>
    <t>LLAVE DE TUBO DE 18 PULGADAS</t>
  </si>
  <si>
    <t>RIDGID</t>
  </si>
  <si>
    <t>INV01657</t>
  </si>
  <si>
    <t>LLAVE DE TUBO DE 10 PULGADAS</t>
  </si>
  <si>
    <t>INV01700</t>
  </si>
  <si>
    <t>CAJA PLASTICA TRANSPARENTE P11</t>
  </si>
  <si>
    <t>PARED DERECHA CONTENEDOR No 2 CAJA PLASTICA TRANSPARENTE P11</t>
  </si>
  <si>
    <t>CLAVO DE 4"</t>
  </si>
  <si>
    <t>INV01701</t>
  </si>
  <si>
    <t>TIRAFONDO PUNTA DE BROCA 3 IN</t>
  </si>
  <si>
    <t>INV01702</t>
  </si>
  <si>
    <t>TORNILLO DE 3 IN</t>
  </si>
  <si>
    <t>INV01703</t>
  </si>
  <si>
    <t>CLAVO DE 1 IN</t>
  </si>
  <si>
    <t>BIEN0124</t>
  </si>
  <si>
    <t>URX-P03</t>
  </si>
  <si>
    <t>BIEN0160</t>
  </si>
  <si>
    <t xml:space="preserve">TIRAS REACTIVAS </t>
  </si>
  <si>
    <t>INV01788</t>
  </si>
  <si>
    <t>INV01803</t>
  </si>
  <si>
    <t>INV01810</t>
  </si>
  <si>
    <t>ESTUCHE O VAINA PARA MACHETE</t>
  </si>
  <si>
    <t>INV00225</t>
  </si>
  <si>
    <t>CINTA TYPE</t>
  </si>
  <si>
    <t>20 YRD</t>
  </si>
  <si>
    <t>INV00271</t>
  </si>
  <si>
    <t xml:space="preserve">HOJAS DE SIERRA PARA ARCO </t>
  </si>
  <si>
    <t>INV00289</t>
  </si>
  <si>
    <t>BLITZ</t>
  </si>
  <si>
    <t>9X500MM</t>
  </si>
  <si>
    <t>PAQUETE INCOMPLETO 70 UNIDADES</t>
  </si>
  <si>
    <t>INV00312</t>
  </si>
  <si>
    <t>FILTRO DE COMBUSTIBLE UNIVERSAL</t>
  </si>
  <si>
    <t>FILTRO BLANCO</t>
  </si>
  <si>
    <t>INV00313</t>
  </si>
  <si>
    <t>FILTRO CAFÉ</t>
  </si>
  <si>
    <t>INV00314</t>
  </si>
  <si>
    <t>METALICO</t>
  </si>
  <si>
    <t>INV00335</t>
  </si>
  <si>
    <t>CINTA ANTIDESLIZANTE</t>
  </si>
  <si>
    <t>FANTAPE</t>
  </si>
  <si>
    <t>5M</t>
  </si>
  <si>
    <t>INV01872</t>
  </si>
  <si>
    <t xml:space="preserve">TESTER PROBADOR DE CABLE </t>
  </si>
  <si>
    <t>PROSKIT</t>
  </si>
  <si>
    <t>MASTER MT-7051N</t>
  </si>
  <si>
    <t>INV01878</t>
  </si>
  <si>
    <t>SENSOR DE HUMO</t>
  </si>
  <si>
    <t>BOCH</t>
  </si>
  <si>
    <t>D273</t>
  </si>
  <si>
    <t>INV01879</t>
  </si>
  <si>
    <t>DING DONG</t>
  </si>
  <si>
    <t xml:space="preserve">CUANDO SE ACTIVA LA ALARMA </t>
  </si>
  <si>
    <t>INV00505</t>
  </si>
  <si>
    <t>CASCO SIN RACHET</t>
  </si>
  <si>
    <t>INV00506</t>
  </si>
  <si>
    <t>INV00507</t>
  </si>
  <si>
    <t>INV01945</t>
  </si>
  <si>
    <t xml:space="preserve">PELADORA DE CABLES </t>
  </si>
  <si>
    <t>NEXXT</t>
  </si>
  <si>
    <t>INV01951</t>
  </si>
  <si>
    <t>ANCLAS PARA CARPAS</t>
  </si>
  <si>
    <t>INV01952</t>
  </si>
  <si>
    <t>NEPLO CON UNION DE 3/4</t>
  </si>
  <si>
    <t>INV01959</t>
  </si>
  <si>
    <t>CAJA PLASTICA TRANSPARENTE P6</t>
  </si>
  <si>
    <t>PARED DERECHA CONTENEDOR No 2 CAJA PLASTICA TRANSPARENTE P6</t>
  </si>
  <si>
    <t>PROTECTOR DE ROSCA PARA BARRIL HQ</t>
  </si>
  <si>
    <t>INV01960</t>
  </si>
  <si>
    <t>ACOPLE ROSCA MACHO HQ Y ROSCA AW HEMBRA</t>
  </si>
  <si>
    <t>INV01961</t>
  </si>
  <si>
    <t>ACOPLE ROSCA MACHO NQ A ROSCA NQ HEMBRA</t>
  </si>
  <si>
    <t>INV01962</t>
  </si>
  <si>
    <t>ACOPLE ROSCA MACHO HQ A AW HEMBRA</t>
  </si>
  <si>
    <t>INV01963</t>
  </si>
  <si>
    <t>ACOPLE VALVULA HQ</t>
  </si>
  <si>
    <t>INV01964</t>
  </si>
  <si>
    <t>ACOPLE AW ROSCA LARGA MACHO Y NX HEMBRA</t>
  </si>
  <si>
    <t>INV01965</t>
  </si>
  <si>
    <t>ACOPLE ROSCA MACHO AW A ROSCA NX HEMBRA</t>
  </si>
  <si>
    <t>INV01966</t>
  </si>
  <si>
    <t>PEDAZO DE TUBO DE 30CM CON ROSCA MACHO HQ Y HEMBRA SIN ROSCA</t>
  </si>
  <si>
    <t>INV01967</t>
  </si>
  <si>
    <t>CINCEL DE 7/8</t>
  </si>
  <si>
    <t>INV01969</t>
  </si>
  <si>
    <t>INV01973</t>
  </si>
  <si>
    <t>LINTERNAS</t>
  </si>
  <si>
    <t>4 LINTERNAS EVEREADY Y 1 VARTA</t>
  </si>
  <si>
    <t>INV01975</t>
  </si>
  <si>
    <t>FILTRO PARA COMBUSTIBLE</t>
  </si>
  <si>
    <t>FLETTGUARD</t>
  </si>
  <si>
    <t>INV01977</t>
  </si>
  <si>
    <t>ADAPTADORES DE TANQUE</t>
  </si>
  <si>
    <t xml:space="preserve">TRES ADAPTADORES DE 1/2 PULGADA Y UNO DE 3/4 </t>
  </si>
  <si>
    <t>INV01978</t>
  </si>
  <si>
    <t>CODOS DE 90 GRADOS</t>
  </si>
  <si>
    <t>DOS CODOS DE 3/$ Y DOS DE 1/2</t>
  </si>
  <si>
    <t>INV01979</t>
  </si>
  <si>
    <t>ACOPLES PARA MANGUERA DE AGUA DE 3/4</t>
  </si>
  <si>
    <t>2 T, 2 NEPLOS, Y 2 NEPLOS CON ROSCA MACHOS</t>
  </si>
  <si>
    <t>INV01980</t>
  </si>
  <si>
    <t>NEPLO DE 3/4 GALVANIZADO DE 15CM</t>
  </si>
  <si>
    <t>INV01983</t>
  </si>
  <si>
    <t>MEDIDOR DE AGUA DE 1/2 PULGADA</t>
  </si>
  <si>
    <t>ELSTER</t>
  </si>
  <si>
    <t>INV01984</t>
  </si>
  <si>
    <t>CHUPAS DE CAUCHO PARA BOMBA DE LODO</t>
  </si>
  <si>
    <t>INV01995</t>
  </si>
  <si>
    <t>RULIMAN PARA MUÑECO O CABEZA  HQ</t>
  </si>
  <si>
    <t>INV01996</t>
  </si>
  <si>
    <t>ANILLO DE TOPE PARA BARRIL HQ</t>
  </si>
  <si>
    <t>INV02000</t>
  </si>
  <si>
    <t>NEPLO DE 1 PULGADA POR 10CM GALVANIZADO</t>
  </si>
  <si>
    <t>INV02009</t>
  </si>
  <si>
    <t>ABRAZADOR DE ALAMBRE DE ACERO</t>
  </si>
  <si>
    <t>INV02014</t>
  </si>
  <si>
    <t>ABRAZADERAS METALICAS</t>
  </si>
  <si>
    <t>INV02018</t>
  </si>
  <si>
    <t>TAPON CON TROMPO PARA REVESTIR HQ</t>
  </si>
  <si>
    <t>INV02032</t>
  </si>
  <si>
    <t>POLEAS PARA ARRASTRE</t>
  </si>
  <si>
    <t>INV02033</t>
  </si>
  <si>
    <t>LLAVE PARA BUGIAS</t>
  </si>
  <si>
    <t>INV02034</t>
  </si>
  <si>
    <t>ABRAZADERA TIPO U PARA ESCAPE CON TUERCAS</t>
  </si>
  <si>
    <t>INV02035</t>
  </si>
  <si>
    <t>PINES PARA POLEAS</t>
  </si>
  <si>
    <t>INV02036</t>
  </si>
  <si>
    <t>CAJA PLASTICA TRANSPARENTE P8</t>
  </si>
  <si>
    <t>PARED DERECHA CONTENEDOR No 2 CAJA PLASTICA TRANSPARENTE P8</t>
  </si>
  <si>
    <t>INV02037</t>
  </si>
  <si>
    <t>LLAVE DE CADENA</t>
  </si>
  <si>
    <t>INV02038</t>
  </si>
  <si>
    <t>LLAVE DE TUBO DE 24 PULGADAS</t>
  </si>
  <si>
    <t>3 BUENAS Y UNA DOBLADA</t>
  </si>
  <si>
    <t>INV02039</t>
  </si>
  <si>
    <t>POLEA DE RUEDA CON GANCHO DE 5 PULGADAS</t>
  </si>
  <si>
    <t>INV02040</t>
  </si>
  <si>
    <t>LLAVE DE TUBO DE 14 PULGADAS</t>
  </si>
  <si>
    <t>INV02041</t>
  </si>
  <si>
    <t>INV02043</t>
  </si>
  <si>
    <t>FAJA AMARILLA DE 9 METROS</t>
  </si>
  <si>
    <t>DCR</t>
  </si>
  <si>
    <t>INV02044</t>
  </si>
  <si>
    <t xml:space="preserve">TEMPLADORA PARA FAJA </t>
  </si>
  <si>
    <t>INV02045</t>
  </si>
  <si>
    <t>ACOPLES PARA TANQUE DE 1/2 PULGADA</t>
  </si>
  <si>
    <t>1O DE 1/2 PULGADA Y 1 DE 3/4</t>
  </si>
  <si>
    <t>INV02046</t>
  </si>
  <si>
    <t>UNIVERSALES</t>
  </si>
  <si>
    <t>5 DE MEDIA PULGADA Y UNA DE TRES CUARTO</t>
  </si>
  <si>
    <t>INV02047</t>
  </si>
  <si>
    <t>NEPLOS  PARA MANGUERA DE AGUA DE 1 PULGADA</t>
  </si>
  <si>
    <t>INV02048</t>
  </si>
  <si>
    <t xml:space="preserve">T DE PLASTICOS </t>
  </si>
  <si>
    <t>2 DE TRES CUARTOS Y 4 DE MEDIA PULGADA</t>
  </si>
  <si>
    <t>INV02049</t>
  </si>
  <si>
    <t>CODOS CAHIMBA DE PLASTICO</t>
  </si>
  <si>
    <t>1 DE TRES CUARTO Y 5 DE MEDIA PULGADA</t>
  </si>
  <si>
    <t>INV02050</t>
  </si>
  <si>
    <t>1 DE TRES CUARTO Y 10 DE MEDIA PULGADA</t>
  </si>
  <si>
    <t>INV02051</t>
  </si>
  <si>
    <t>GRILLETES PARA CABLE DE 1/2 - 16</t>
  </si>
  <si>
    <t>INV02052</t>
  </si>
  <si>
    <t>REPUESTOS PARA ACOPLE RAPIDO DE BOMBA DE AGUA</t>
  </si>
  <si>
    <t>INV02053</t>
  </si>
  <si>
    <t>GRILLETES DE 3/8</t>
  </si>
  <si>
    <t>INV02054</t>
  </si>
  <si>
    <t>GRILLETES DE 1/4</t>
  </si>
  <si>
    <t>INV00796</t>
  </si>
  <si>
    <t>ANGULOS</t>
  </si>
  <si>
    <t>INV02055</t>
  </si>
  <si>
    <t xml:space="preserve">ACOPLE RAPIDO PARA BOMBA DE AGUA </t>
  </si>
  <si>
    <t>INV02057</t>
  </si>
  <si>
    <t>TEFLON</t>
  </si>
  <si>
    <t>INV02058</t>
  </si>
  <si>
    <t>VALVULA DE 1/2 PULGADA PARA TANQUE PLASTICA</t>
  </si>
  <si>
    <t>INV02060</t>
  </si>
  <si>
    <t>ENCHUFES DE CAUCHO</t>
  </si>
  <si>
    <t>2 DE 220 Y 1 DE 110</t>
  </si>
  <si>
    <t>INV02061</t>
  </si>
  <si>
    <t>ABRAZADERA DE 4 PULGADAS</t>
  </si>
  <si>
    <t>INV02062</t>
  </si>
  <si>
    <t>ACCESORIOS GALVANIZADOS PARA AGUA</t>
  </si>
  <si>
    <t>1 NEPLO DE 1 PULGADA X 15 CM DAÑADO, 2 CODOS DE 90 POR UNA PULGADA, 1 CODO DE 45 POR UNA PULGADA, UNA UNION ROSCADA DE 2 PULGADAS, 1 REDUCCION DE UNA PULGADA Y MEDIA A UNA PULAGADA Y 2 REDUCCIONES DE 1 PULGADA A 2 Y 1 UNA REDUCCION DE 1 PULGADA A 2 PULGADAS Y MEDIA</t>
  </si>
  <si>
    <t>INV02063</t>
  </si>
  <si>
    <t xml:space="preserve">UNIONES PLASTICAS </t>
  </si>
  <si>
    <t>2 UNIONES DE MEDIA, 1 UNION REDUCTORA DE MEDIA A 1 PULGADA Y UNION REDUCTORA DE 3/4 A MEDIA PULGADA</t>
  </si>
  <si>
    <t>INV02064</t>
  </si>
  <si>
    <t>LLAVE DE 3/4 DE MEDIA VUELTA</t>
  </si>
  <si>
    <t>INV02065</t>
  </si>
  <si>
    <t>PERNOS DE METAL</t>
  </si>
  <si>
    <t>3 PERNOS DE 3 PULGADAS POR MEDIA PULGADA, 23 RODELAS DE PRESION DE MEDIA Y 26 RODELAS PLANAS DE MEDIA</t>
  </si>
  <si>
    <t>INV02066</t>
  </si>
  <si>
    <t>NEPLOS DE MEDIA DE 6 CM</t>
  </si>
  <si>
    <t>1 NEPLO DE MEDIA POR 6 CM, 1 NEPLO DE MEDIA POR 10CM, 1 NEPLO DE MEDIA CON ROSCA PARA MANGUERA Y 1 NEPLO DE MEDIA CON ROSCA 3/4 PARA MANGUERA</t>
  </si>
  <si>
    <t>CAJA PLASTICA TRANSPARENTE P13</t>
  </si>
  <si>
    <t>PARED DERECHA CONTENEDOR No 2 CAJA PLASTICA TRANSPARENTE P13</t>
  </si>
  <si>
    <t>INV02068</t>
  </si>
  <si>
    <t>PERNOS Y RODELAS</t>
  </si>
  <si>
    <t>4 PERNOS DE 1 PULGADA POR 3/, 3 PERNOS DE 1 PULGADA Y MEDIA POR 3/8, 13 TUERCAS DE 1/2 PULGADA Y 2 PERNOS DE 1 PULGADA, MEDIA POR MEDIA, 1 PERNO DE UN CUARTO POR 2 PULGADAS Y 1 PERNO DE 3 PULGADAS POR 3/8</t>
  </si>
  <si>
    <t>INV02083</t>
  </si>
  <si>
    <t>TUBO AL VACIO</t>
  </si>
  <si>
    <t>INV02096</t>
  </si>
  <si>
    <t>PUNTA DE ACERO</t>
  </si>
  <si>
    <t>INV02097</t>
  </si>
  <si>
    <t>50 M</t>
  </si>
  <si>
    <t>INV02098</t>
  </si>
  <si>
    <t>INV02099</t>
  </si>
  <si>
    <t>34-263</t>
  </si>
  <si>
    <t>INV02100</t>
  </si>
  <si>
    <t>BODEGA CAJA NEGRA C-2</t>
  </si>
  <si>
    <t>PARED DERECHA CONTENEDOR No 2 CAJA NEGRA C-2</t>
  </si>
  <si>
    <t>SILENCIADOR CON DOS SALIDAS PARA MOTOR DEUZ</t>
  </si>
  <si>
    <t>INV02127</t>
  </si>
  <si>
    <t>TUBO PVC</t>
  </si>
  <si>
    <t>INV02128</t>
  </si>
  <si>
    <t>INV02131</t>
  </si>
  <si>
    <t>HOJAS DE GALVALUME</t>
  </si>
  <si>
    <t>INV02155</t>
  </si>
  <si>
    <t>SELLO PARA PISTON</t>
  </si>
  <si>
    <t>INV09021</t>
  </si>
  <si>
    <t>BODEGA CAJA NEGRA C-5</t>
  </si>
  <si>
    <t>PARED DERECHA CONTENEDOR No 2 CAJA NEGRA C-5</t>
  </si>
  <si>
    <t>TUBO PARA DESMONTAR CHUCK</t>
  </si>
  <si>
    <t>INV01055</t>
  </si>
  <si>
    <t>CAJA DE BREAKER</t>
  </si>
  <si>
    <t>INV01091</t>
  </si>
  <si>
    <t>CERNIDOR</t>
  </si>
  <si>
    <t>INV01094</t>
  </si>
  <si>
    <t>INV01095</t>
  </si>
  <si>
    <t>INV01159</t>
  </si>
  <si>
    <t>INV01169</t>
  </si>
  <si>
    <t>PARED SUPERIOR CONTENEDOR No 2</t>
  </si>
  <si>
    <t>PLASTICO VOLUEN 3.OL</t>
  </si>
  <si>
    <t>VOLUMEN 3. OL</t>
  </si>
  <si>
    <t>INV01172</t>
  </si>
  <si>
    <t>SEMILUNA</t>
  </si>
  <si>
    <t>INV01252</t>
  </si>
  <si>
    <t>GUIA ACKER NOGO AW</t>
  </si>
  <si>
    <t>INV01258</t>
  </si>
  <si>
    <t>GUIA NQ-ROD ACKER NOGO</t>
  </si>
  <si>
    <t>INV01329</t>
  </si>
  <si>
    <t xml:space="preserve">AGUJAS </t>
  </si>
  <si>
    <t>NIPRO</t>
  </si>
  <si>
    <t>LLAVE DE TUBO DE 36"</t>
  </si>
  <si>
    <t>LLAVE DE TUBO DE 24"</t>
  </si>
  <si>
    <t>INV01448</t>
  </si>
  <si>
    <t>CLAVOS DE ACERO DE 4"</t>
  </si>
  <si>
    <t>INV01449</t>
  </si>
  <si>
    <t>CLAVOS DE ACERO DE 3"</t>
  </si>
  <si>
    <t>INV01451</t>
  </si>
  <si>
    <t>LIMAS DE ACERO</t>
  </si>
  <si>
    <t>INV01452</t>
  </si>
  <si>
    <t>INV01453</t>
  </si>
  <si>
    <t>PLAYO AJUSTABLE</t>
  </si>
  <si>
    <t>INV01454</t>
  </si>
  <si>
    <t>PLAYO DE PRESION</t>
  </si>
  <si>
    <t>INV01455</t>
  </si>
  <si>
    <t>CUCHILLO</t>
  </si>
  <si>
    <t>INV01457</t>
  </si>
  <si>
    <t>INV01460</t>
  </si>
  <si>
    <t>PLAYOS</t>
  </si>
  <si>
    <t>INV01461</t>
  </si>
  <si>
    <t>PIQUETAS</t>
  </si>
  <si>
    <t>INV01462</t>
  </si>
  <si>
    <t>TIJERA</t>
  </si>
  <si>
    <t>INV01463</t>
  </si>
  <si>
    <t>PIEDRAS AMOLADORAS</t>
  </si>
  <si>
    <t>INV01464</t>
  </si>
  <si>
    <t xml:space="preserve">EXTENSIONES DE DADO </t>
  </si>
  <si>
    <t>INV01466</t>
  </si>
  <si>
    <t>INV01467</t>
  </si>
  <si>
    <t>INV01469</t>
  </si>
  <si>
    <t>INV01470</t>
  </si>
  <si>
    <t>LLAVE NUMERO 13</t>
  </si>
  <si>
    <t>INV01471</t>
  </si>
  <si>
    <t>INV01472</t>
  </si>
  <si>
    <t>LLAVE DE PICO DE 18"</t>
  </si>
  <si>
    <t>INV01473</t>
  </si>
  <si>
    <t>LLAVE DE TUBO HQ</t>
  </si>
  <si>
    <t>INV01475</t>
  </si>
  <si>
    <t>INV01476</t>
  </si>
  <si>
    <t>INV01477</t>
  </si>
  <si>
    <t>INV01479</t>
  </si>
  <si>
    <t>INV01481</t>
  </si>
  <si>
    <t>LLAVE DE FAJA</t>
  </si>
  <si>
    <t>INV01482</t>
  </si>
  <si>
    <t>POLEA</t>
  </si>
  <si>
    <t>INV01483</t>
  </si>
  <si>
    <t>EMBUDO DE PLASTICO NARANJA</t>
  </si>
  <si>
    <t>INV01487</t>
  </si>
  <si>
    <t>LLAVE HEXAGONAL DE 1/2"</t>
  </si>
  <si>
    <t>INV01488</t>
  </si>
  <si>
    <t>LLAVE DE PASO DE 1"</t>
  </si>
  <si>
    <t>INV01489</t>
  </si>
  <si>
    <t>GRILLETES DE 1/2 PULGADA</t>
  </si>
  <si>
    <t>INV01490</t>
  </si>
  <si>
    <t>INV01491</t>
  </si>
  <si>
    <t>GRILLETES DE 1 1/2 PULGADAS</t>
  </si>
  <si>
    <t>INV01492</t>
  </si>
  <si>
    <t>GRILLETES DE 3/4 PULGADAS</t>
  </si>
  <si>
    <t>INV01493</t>
  </si>
  <si>
    <t>GRILLETE DE 1/16</t>
  </si>
  <si>
    <t>INV01494</t>
  </si>
  <si>
    <t>RACHE PARA FAJAS</t>
  </si>
  <si>
    <t>INV01495</t>
  </si>
  <si>
    <t>TUERCAS DE 3/4</t>
  </si>
  <si>
    <t>INV01496</t>
  </si>
  <si>
    <t>INV01497</t>
  </si>
  <si>
    <t>CODO CON NEPLO DE 1"</t>
  </si>
  <si>
    <t>INV01498</t>
  </si>
  <si>
    <t>BUSHING DE 1" GALVANIZADO</t>
  </si>
  <si>
    <t>INV01499</t>
  </si>
  <si>
    <t>INV01501</t>
  </si>
  <si>
    <t>CONTIENE 5 DESARMADORES DE ESTRELLA, 4 DESARMADORES PLANOS, 2 LLAVES HEXAGONALES DE MEDIA, UN PLAYO, UN PLAYO DE PRESION, UNA PIQUETA, SEIS CLAVOS DE ACERO DE 4 PULGADAS,2 TUBOS DE 3/4, LLAVE PARA CHUPAS, 7 GRILLETES  DE 3/8, TUERCAS, 1 VERNIER, 6 TUERCAS DE 3/4, 6 TUERAS DE 1/2 PULGADA, UNA TIJERA Y UN NIVEL</t>
  </si>
  <si>
    <t>INV01502</t>
  </si>
  <si>
    <t>INV01504</t>
  </si>
  <si>
    <t>INV01506</t>
  </si>
  <si>
    <t>INV01507</t>
  </si>
  <si>
    <t>LLAVE DE PICO DE 15"</t>
  </si>
  <si>
    <t>INV01509</t>
  </si>
  <si>
    <t>INV01510</t>
  </si>
  <si>
    <t>LLAVE DE 1/16 PULGADAS</t>
  </si>
  <si>
    <t>INV01512</t>
  </si>
  <si>
    <t>SET DE LLAVES</t>
  </si>
  <si>
    <t>INV01513</t>
  </si>
  <si>
    <t>INV01316</t>
  </si>
  <si>
    <t>SPRAYT</t>
  </si>
  <si>
    <t>INV01641</t>
  </si>
  <si>
    <t>GRILLETE 3/4</t>
  </si>
  <si>
    <t>INV00044</t>
  </si>
  <si>
    <t>CAJA MINA DE REPUESTOS 0.5 MM</t>
  </si>
  <si>
    <t>CODIGO PERITO</t>
  </si>
  <si>
    <t>CANTIDAD PERITO</t>
  </si>
  <si>
    <t>MODEM</t>
  </si>
  <si>
    <t>HUAWEI</t>
  </si>
  <si>
    <t>E355</t>
  </si>
  <si>
    <t>CISCO</t>
  </si>
  <si>
    <t>WUSB100</t>
  </si>
  <si>
    <t>22436Y0B785701482</t>
  </si>
  <si>
    <t>W1943CV</t>
  </si>
  <si>
    <t>KX-TS500LWX</t>
  </si>
  <si>
    <t>3EBKI301643</t>
  </si>
  <si>
    <t>3EBKI301633</t>
  </si>
  <si>
    <t>3EBKI301642</t>
  </si>
  <si>
    <t>3EBKI301639</t>
  </si>
  <si>
    <t>3EBKI301641</t>
  </si>
  <si>
    <t>3EBKI301640</t>
  </si>
  <si>
    <t>3EBKI301707</t>
  </si>
  <si>
    <t>3EBKI301706</t>
  </si>
  <si>
    <t>3EBKI301715</t>
  </si>
  <si>
    <t>3EBKI305514</t>
  </si>
  <si>
    <t>3EBKI305512</t>
  </si>
  <si>
    <t>3EBKI305537</t>
  </si>
  <si>
    <t>3EBKI301746</t>
  </si>
  <si>
    <t>3EBKI301721</t>
  </si>
  <si>
    <t>3EBKI301722</t>
  </si>
  <si>
    <t>2500 L</t>
  </si>
  <si>
    <t>ESTANTERIA 64</t>
  </si>
  <si>
    <t>INV00591</t>
  </si>
  <si>
    <t>DUCHA DE EMERGENCIA</t>
  </si>
  <si>
    <t>SAFERLIFE</t>
  </si>
  <si>
    <t>SL - A100</t>
  </si>
  <si>
    <t>ESCALERA PATA DE GALLO</t>
  </si>
  <si>
    <t>CUPRUM</t>
  </si>
  <si>
    <t>686-06N</t>
  </si>
  <si>
    <t>GRABADOR DE VOZ</t>
  </si>
  <si>
    <t>ICD-UX523F</t>
  </si>
  <si>
    <t>MOUSE</t>
  </si>
  <si>
    <t>DIFERENCIA ENTRE GNMMS Y PERITO</t>
  </si>
  <si>
    <t>TAPA VALVULAS PEQUEÑAS PARA BOMBA DE LODOS</t>
  </si>
  <si>
    <t>CAMION TIPO PLATAFORMA PLACA: PEI2885</t>
  </si>
  <si>
    <t>CAMIONETA 4X4 CABINA DOBLE PLACA: PEI7301</t>
  </si>
  <si>
    <t>CAMIONETA 4X4 CABINA DOBLE PLACA: PEI7302</t>
  </si>
  <si>
    <t>CAMIONETA 4X4 CABINA DOBLE PLACA: PEI7303</t>
  </si>
  <si>
    <t>CAMIONETA 4X4 CABINA DOBLE PLACA: PEI7299</t>
  </si>
  <si>
    <t>CAMIONETA 4X4 CABINA DOBLE PLACA: PEI7300</t>
  </si>
  <si>
    <t>CAMIONETA 4X4 CABINA DOBLE PLACA: PEI7297</t>
  </si>
  <si>
    <t>CAMIONETA 4X4 CABINA DOBLE PLACA: PEI2809</t>
  </si>
  <si>
    <t>CAMIONETA 4X4 CABINA DOBLE PLACA: PEI2808</t>
  </si>
  <si>
    <t>CAMIONETA 4X4 CABINA DOBLE PLACA: PEI2807</t>
  </si>
  <si>
    <t>CAMIONETA 4X4 CABINA DOBLE PLACA: PEI2806</t>
  </si>
  <si>
    <t>CAMIONETA 4X4 CABINA DOBLE PLACA: PEI4177</t>
  </si>
  <si>
    <t>CAMIONETA 4X4 CABINA DOBLE PLACA: PEI4083</t>
  </si>
  <si>
    <t>CAMIONETA 4X4 CABINA DOBLE PLACA: PEI1471</t>
  </si>
  <si>
    <t>CAMIONETA 4X4 CABINA DOBLE PLACA: PEI1469</t>
  </si>
  <si>
    <t>JEEP PLACA: PEI4176</t>
  </si>
  <si>
    <t>JEEP PLACA: PEI1449</t>
  </si>
  <si>
    <t>CAMIONETA 4X4 CABINA SIMPLE PLACA: PEI7298</t>
  </si>
  <si>
    <t>ROOLLBACK WINCH, BULLBAR (DELANTERO, POSTERIOR Y EN CAJON)</t>
  </si>
  <si>
    <t>VALOR COMERCIAL INCLUIDO IVA (USD)</t>
  </si>
  <si>
    <t>IVA 12%</t>
  </si>
  <si>
    <t>SUBTOTAL VALOR COMERCIAL (USD)</t>
  </si>
  <si>
    <t>SUBTOTAL VALOR REALIZACION (USD)</t>
  </si>
  <si>
    <t>BUENO (OBSOLETO POR DISCONTINUIDAD DE VERSION)</t>
  </si>
  <si>
    <t>CADUCADO</t>
  </si>
  <si>
    <t>BUENO (VALOR ADQUISICION SOBREVALORADO)</t>
  </si>
  <si>
    <t>ANTENA DE GPS TRIDIMENCIONAL (BASE)</t>
  </si>
  <si>
    <t>SIN CABLE DE DATOS, CON TAPA, CARGADOR</t>
  </si>
  <si>
    <t>BASTON PARA ANTENA DE GPS TRIDIMENCIONAL  CARCA SOUTH</t>
  </si>
  <si>
    <t>BIEN0609</t>
  </si>
  <si>
    <t>CNU406B84M</t>
  </si>
  <si>
    <t>BIEN0468</t>
  </si>
  <si>
    <t>Corregir cantidad existen FISICAMENTE ES  24 Y 1 ROTA</t>
  </si>
  <si>
    <t>INV02095</t>
  </si>
  <si>
    <t>INV02154</t>
  </si>
  <si>
    <t>LLAVES DE 1" 1/16</t>
  </si>
  <si>
    <t>ACTIVO FIJO</t>
  </si>
  <si>
    <t>SUBCLASIFICACION</t>
  </si>
  <si>
    <t>N/A</t>
  </si>
  <si>
    <t>NOM. /DESCRIPCION</t>
  </si>
  <si>
    <t>EST.</t>
  </si>
  <si>
    <t>MODULO</t>
  </si>
  <si>
    <t>VALOR DE COMPRA UNITARIO GNMMS (USD</t>
  </si>
  <si>
    <t>V. REVALORIZADO</t>
  </si>
  <si>
    <t>VALOR DE REALIZACION TOTAL INCLUIDO IVA (USD)</t>
  </si>
  <si>
    <t>BODEGUERO</t>
  </si>
  <si>
    <t>2 MARTILLOS Y 1COMBO DE GOMA</t>
  </si>
  <si>
    <t>INV01166</t>
  </si>
  <si>
    <t>INV00719</t>
  </si>
  <si>
    <t>INV02173</t>
  </si>
  <si>
    <t>INV02174</t>
  </si>
  <si>
    <t>INV02175</t>
  </si>
  <si>
    <t>INV02176</t>
  </si>
  <si>
    <t>INV02177</t>
  </si>
  <si>
    <t>INV02178</t>
  </si>
  <si>
    <t>BIEN0622</t>
  </si>
  <si>
    <t>BIEN0623</t>
  </si>
  <si>
    <t>BIEN0624</t>
  </si>
  <si>
    <t>BIEN0625</t>
  </si>
  <si>
    <t>BIEN0626</t>
  </si>
  <si>
    <t>BIEN0627</t>
  </si>
  <si>
    <t>BIEN0628</t>
  </si>
  <si>
    <t>BIEN0629</t>
  </si>
  <si>
    <t>BIEN0630</t>
  </si>
  <si>
    <t>BIEN0631</t>
  </si>
  <si>
    <t>BIEN0632</t>
  </si>
  <si>
    <t>BIEN0633</t>
  </si>
  <si>
    <t>BIEN0634</t>
  </si>
  <si>
    <t>BIEN0635</t>
  </si>
  <si>
    <t>BIEN0636</t>
  </si>
  <si>
    <t>BIEN0637</t>
  </si>
  <si>
    <t>BIEN0638</t>
  </si>
  <si>
    <t>BIEN0639</t>
  </si>
  <si>
    <t>BIEN0640</t>
  </si>
  <si>
    <t>BIEN0641</t>
  </si>
  <si>
    <t>BIEN0642</t>
  </si>
  <si>
    <t>BIEN0643</t>
  </si>
  <si>
    <t>BIEN0644</t>
  </si>
  <si>
    <t>BIEN0645</t>
  </si>
  <si>
    <t>BIEN0646</t>
  </si>
  <si>
    <t>BIEN0647</t>
  </si>
  <si>
    <t>BIEN0648</t>
  </si>
  <si>
    <t>BIEN0649</t>
  </si>
  <si>
    <t>BIEN0650</t>
  </si>
  <si>
    <t>INV02181</t>
  </si>
  <si>
    <t>INV02182</t>
  </si>
  <si>
    <t>INV02183</t>
  </si>
  <si>
    <t>INV02184</t>
  </si>
  <si>
    <t>INV02185</t>
  </si>
  <si>
    <t>INV02186</t>
  </si>
  <si>
    <t>INV02187</t>
  </si>
  <si>
    <t>INV02188</t>
  </si>
  <si>
    <t>INV02189</t>
  </si>
  <si>
    <t>INV02190</t>
  </si>
  <si>
    <t>INV02191</t>
  </si>
  <si>
    <t>INV02192</t>
  </si>
  <si>
    <t>INV02193</t>
  </si>
  <si>
    <t>INV02194</t>
  </si>
  <si>
    <t>INV02195</t>
  </si>
  <si>
    <t>INV02196</t>
  </si>
  <si>
    <t>INV02197</t>
  </si>
  <si>
    <t>INV02198</t>
  </si>
  <si>
    <t>INV02199</t>
  </si>
  <si>
    <t>INV02200</t>
  </si>
  <si>
    <t>INV02201</t>
  </si>
  <si>
    <t>INV02202</t>
  </si>
  <si>
    <t>INV02203</t>
  </si>
  <si>
    <t>INV02204</t>
  </si>
  <si>
    <t>INV02205</t>
  </si>
  <si>
    <t>INV02206</t>
  </si>
  <si>
    <t>INV02207</t>
  </si>
  <si>
    <t>INV02208</t>
  </si>
  <si>
    <t>INV02210</t>
  </si>
  <si>
    <t>INV02209</t>
  </si>
  <si>
    <t>INV02211</t>
  </si>
  <si>
    <t>INV02212</t>
  </si>
  <si>
    <t>INV02213</t>
  </si>
  <si>
    <t>INV02214</t>
  </si>
  <si>
    <t>INV02215</t>
  </si>
  <si>
    <t>INV02216</t>
  </si>
  <si>
    <t>INV02217</t>
  </si>
  <si>
    <t>INV02218</t>
  </si>
  <si>
    <t>INV02219</t>
  </si>
  <si>
    <t>INV02220</t>
  </si>
  <si>
    <t>INV02221</t>
  </si>
  <si>
    <t>INV02222</t>
  </si>
  <si>
    <t>INV02223</t>
  </si>
  <si>
    <t>INV02224</t>
  </si>
  <si>
    <t>INV02225</t>
  </si>
  <si>
    <t>INV02226</t>
  </si>
  <si>
    <t>INV02227</t>
  </si>
  <si>
    <t>BIEN0651</t>
  </si>
  <si>
    <t>BIEN0652</t>
  </si>
  <si>
    <t>BIEN0653</t>
  </si>
  <si>
    <t>BIEN0654</t>
  </si>
  <si>
    <t>INV01107</t>
  </si>
  <si>
    <t>INV0562</t>
  </si>
  <si>
    <t>CONSTABAN 49 CODIGOS INV0562-565; INV0567-589; INV0592_602; INV0604-607; INV0609-615</t>
  </si>
  <si>
    <t>CONSTABAN 3 CODIGOS INV01107-INV01110; INV01113</t>
  </si>
  <si>
    <t>MB</t>
  </si>
  <si>
    <t>PF</t>
  </si>
  <si>
    <t>CMP</t>
  </si>
  <si>
    <t>INVTR</t>
  </si>
  <si>
    <t>VH</t>
  </si>
  <si>
    <t>SAR</t>
  </si>
  <si>
    <t>EN USO</t>
  </si>
  <si>
    <t>JHONNY HERRERA EN USO</t>
  </si>
  <si>
    <t>ZAHER CHMAIT EN USO</t>
  </si>
  <si>
    <t>USO OFICINA</t>
  </si>
  <si>
    <t>EDISON MOYA EN USO</t>
  </si>
  <si>
    <t>OFICINA EN USO</t>
  </si>
  <si>
    <t>KAREN ZAMBRANO EN USO</t>
  </si>
  <si>
    <t>ELIN KRISTENSEN EN USO</t>
  </si>
  <si>
    <t>EQUIPOS DE EXPLORACIÓN Y MAQUINARIA DE PERFORACIÓN</t>
  </si>
  <si>
    <t>EQUIPO DE TOPOGRAFÍA</t>
  </si>
  <si>
    <t>VENTA</t>
  </si>
  <si>
    <t>EQUIPO DE EXPLORACIÓN</t>
  </si>
  <si>
    <t>SIN USO</t>
  </si>
  <si>
    <t>EQUIPOS DE COMPUTO</t>
  </si>
  <si>
    <t>EQUIPOS DE ESCRITORIO MARCA HP</t>
  </si>
  <si>
    <t>EQUIPOS LAPTOP MARCA HP</t>
  </si>
  <si>
    <t>EQUIPOS DE ESCRITORIO MARCA DELL</t>
  </si>
  <si>
    <t>MAQUINARIAS E ÍNSUMOS DE PERFORACIÓN</t>
  </si>
  <si>
    <t>VEHÍCULOS</t>
  </si>
  <si>
    <t>ÍNSUMOS DE PERFORACIÓN</t>
  </si>
  <si>
    <t>HERRAMIENTAS DE PERFORACIÓN</t>
  </si>
  <si>
    <t xml:space="preserve">EQUIPOS MEDICOS / MDEM / IM / RDT / PP / SEÑALETICA Y MS / EXTINTORES / MDGA </t>
  </si>
  <si>
    <t>EQUIPO MÉDICO</t>
  </si>
  <si>
    <t>EXTINTORES</t>
  </si>
  <si>
    <t>MATERIALES DE FERRETERÍA</t>
  </si>
  <si>
    <t>MOVILIARIO</t>
  </si>
  <si>
    <t>MATERIAL PARA ATENCIÓN DE EMERGENCIA MÉDICA</t>
  </si>
  <si>
    <t>MATERIALES PARA ACTIVIDADES DE GESTIÓN AMBIENTAL</t>
  </si>
  <si>
    <t>SEÑALETICA Y MATERIALES DE SEGURIDAD</t>
  </si>
  <si>
    <t>LLAVES PARA LA PERFORACIÓN</t>
  </si>
  <si>
    <t>EQUIPO DE PROTECCIÓN PERSONAL</t>
  </si>
  <si>
    <t>ROPA DE TRABAJO</t>
  </si>
  <si>
    <t>ROPA DE TRABAJO CON LOGO</t>
  </si>
  <si>
    <t>INSUMOS MÉDICOS</t>
  </si>
  <si>
    <t>EQUIPO ELECTRÓNICO</t>
  </si>
  <si>
    <t>LOTE INFORME</t>
  </si>
  <si>
    <t>SUB LOTE INFORME</t>
  </si>
  <si>
    <t>PRIMER INFORME ESTADO / BIENE E INVENTARIO</t>
  </si>
  <si>
    <t xml:space="preserve">INFORME / LOTE PARA VENTA </t>
  </si>
  <si>
    <t>FRANCISCO AVILA</t>
  </si>
  <si>
    <t>MARCO DAVALOS EN USO</t>
  </si>
  <si>
    <t>mARCO DAVALOS</t>
  </si>
  <si>
    <t>PARA DONACIÓN</t>
  </si>
  <si>
    <t>EQUIPOS DE OFICINA</t>
  </si>
  <si>
    <t>MATERIALES DE PUBLICIDAD</t>
  </si>
  <si>
    <t>EQUIPO DE COMPUT</t>
  </si>
  <si>
    <t>MARIBEL ENRIQUEZ VENDIDO</t>
  </si>
  <si>
    <t>INGEOROCKS (XAVIER GUACHAMIN) VENDIDO</t>
  </si>
  <si>
    <t>OBSERVACIÓN / BIENES E INVENTARIO VENDIDOS Y EN USO</t>
  </si>
  <si>
    <t>UBICACIÓN GENERAL</t>
  </si>
  <si>
    <t>VERIFICADO</t>
  </si>
  <si>
    <t>CONTEO</t>
  </si>
  <si>
    <t>si prende</t>
  </si>
  <si>
    <t>regular</t>
  </si>
  <si>
    <t>regular carcasa rora</t>
  </si>
  <si>
    <t>regular carcasa trisada</t>
  </si>
  <si>
    <t>dañado</t>
  </si>
  <si>
    <t>bueno</t>
  </si>
  <si>
    <t>obsoleto</t>
  </si>
  <si>
    <t>nuevas</t>
  </si>
  <si>
    <t>SE PRENDE PERO NO CALIENTA</t>
  </si>
  <si>
    <t>47786KM</t>
  </si>
  <si>
    <t>36051KM</t>
  </si>
  <si>
    <t>42352KM</t>
  </si>
  <si>
    <t>63658KM</t>
  </si>
  <si>
    <t>31304KM</t>
  </si>
  <si>
    <t>CABINA SIMPLE</t>
  </si>
  <si>
    <t>94967KM</t>
  </si>
  <si>
    <t>101726KM</t>
  </si>
  <si>
    <t>101627KM</t>
  </si>
  <si>
    <t>106563KM</t>
  </si>
  <si>
    <t>116139KM</t>
  </si>
  <si>
    <t>123596KM</t>
  </si>
  <si>
    <t>137666KM</t>
  </si>
  <si>
    <t xml:space="preserve">OJO ING VA A REVISAR EN EL SISTEMA </t>
  </si>
  <si>
    <t>OJO NO SE ENCUENTRA</t>
  </si>
  <si>
    <t>OJO a estado puesto etiqueta codigo INV02156 la ubicación es: esteria 11</t>
  </si>
  <si>
    <t>nuevo</t>
  </si>
  <si>
    <t>47786km</t>
  </si>
  <si>
    <t>[ CAMIONETA 4X4 CABINA SIMPLE ] - MARCA: CHEVROLET; MODELO: D-MAX CRDI AC 3.0 CS 4X4 TM DIESEL; AÑO: 2014; ESTADO: BUENO; COLOR: PLATEADO; ESTRUCTURA: METAL; COMPONENTE: ( SIN COMPONENTE ); CAPACIDAD: 1.12 T; PLACA: PEI7297; # CHASIS: 4JJ1LS9606; # MOTOR: 8LBETF4N8E0248722; CILINDRAJE: 3000 CC; COMBUSTIBLE: DIESEL; TRANSMISION: DOBLE TRANSMISION 4X4; KILOMETRAJE: 20583 KM; CANTIDAD: 1</t>
  </si>
  <si>
    <t>42352 KM</t>
  </si>
  <si>
    <t>63658 KM</t>
  </si>
  <si>
    <t>KM</t>
  </si>
  <si>
    <t>94967 KM</t>
  </si>
  <si>
    <t>106563 KM</t>
  </si>
  <si>
    <t>116139 KM</t>
  </si>
  <si>
    <t>36051 KM</t>
  </si>
  <si>
    <t>D-MAX CRDI  AC 3.0 CS 4X4 TM</t>
  </si>
  <si>
    <t>D-MAX CRDI AC 3.0 CS 4X4 TM</t>
  </si>
  <si>
    <t>OBSOLETO</t>
  </si>
  <si>
    <t>137464 KM</t>
  </si>
  <si>
    <t>137666 km</t>
  </si>
  <si>
    <t>94824 KM</t>
  </si>
  <si>
    <t>53727 KM</t>
  </si>
  <si>
    <t>144720 KM</t>
  </si>
  <si>
    <t>No.</t>
  </si>
  <si>
    <t>Etiquetas de fila</t>
  </si>
  <si>
    <t>Total general</t>
  </si>
  <si>
    <t>Suma de VALOR COMERCIAL INCLUIDO IVA (USD)</t>
  </si>
  <si>
    <t>Suma de VALOR DE REALIZACION TOTAL INCLUIDO IVA (USD)</t>
  </si>
  <si>
    <t>[ DISCO DURO EXTERNO ] - MARCA: SAMSUNG; MODELO: HX-MUD10EA-G2; SERIE: E2F55J10B904109; AÑO: 2011; ESTADO: BUENO; COLOR: NEGRO; ESTRUCTURA: ( SIN ESTRUCTURA ); COMPONENTE: ( SIN COMPONENTE ); DISCO DURO: 1 TB; CANTIDAD: 1</t>
  </si>
  <si>
    <t>HX-MUD10EA-G2</t>
  </si>
  <si>
    <t>E2F55J10B904109</t>
  </si>
  <si>
    <t>INV2228</t>
  </si>
  <si>
    <t>GERENCIA GENERAL</t>
  </si>
  <si>
    <t>RAMO</t>
  </si>
  <si>
    <t>EE</t>
  </si>
  <si>
    <t>IN</t>
  </si>
  <si>
    <t>RM</t>
  </si>
  <si>
    <t>GRAN NACIONAL MINERA MARISCAL SUCRE C.E.M.</t>
  </si>
  <si>
    <t>COBERTURAS</t>
  </si>
  <si>
    <t xml:space="preserve">SUMAS ASEGURADAS </t>
  </si>
  <si>
    <t>CONTENIDOS (MUEBLES  Y ENSERES, HERRAMIENTAS, INSTALACIONES, EQUIPOS  DE OFICINA)</t>
  </si>
  <si>
    <t>MERCADERIA E INVENTARIO</t>
  </si>
  <si>
    <t xml:space="preserve">MAQUINARIA </t>
  </si>
  <si>
    <t>Cláusulas Adicionales</t>
  </si>
  <si>
    <t>Remoción de escombros hasta</t>
  </si>
  <si>
    <t>Gastos de extinción de incendio hasta</t>
  </si>
  <si>
    <t>Cobertura automática para nuevas propiedades</t>
  </si>
  <si>
    <t>Clausula eléctrica  amplía hasta</t>
  </si>
  <si>
    <t>Sabotaje terrorismo y colapso</t>
  </si>
  <si>
    <t>Honorarios de ingenieros y topógrafos hasta</t>
  </si>
  <si>
    <t>Documentos y modelos hasta</t>
  </si>
  <si>
    <t xml:space="preserve">Auto explosión hasta </t>
  </si>
  <si>
    <t>Derrame de contenidos hasta</t>
  </si>
  <si>
    <t>Rotura de vidrios y cristales, hasta</t>
  </si>
  <si>
    <t>Rotura de tanques  hasta</t>
  </si>
  <si>
    <t>Rotura de unidades sanitarias  hasta</t>
  </si>
  <si>
    <t>Extintores</t>
  </si>
  <si>
    <t>Dinero hasta</t>
  </si>
  <si>
    <t>Riesgo Absoluto contenidos detallados en Incendio</t>
  </si>
  <si>
    <t>Hurto contenidos detallados en Incendio hasta</t>
  </si>
  <si>
    <t>Coberturas adicionales</t>
  </si>
  <si>
    <t>Sección II Portadores Externos de datos</t>
  </si>
  <si>
    <t>Sección III Incrementos en costos de operaciones</t>
  </si>
  <si>
    <t>Hurto</t>
  </si>
  <si>
    <t xml:space="preserve">Portabilidad </t>
  </si>
  <si>
    <t xml:space="preserve">Maquinaria y equipos </t>
  </si>
  <si>
    <t>Livianos y Pesados</t>
  </si>
  <si>
    <t>PRIMAS NETAS PROGRAMA SEGUROS</t>
  </si>
  <si>
    <t>SUBTOTAL PROGRAMA SEGUROS</t>
  </si>
  <si>
    <t>TOTAL PROGRAMA SEGUROS</t>
  </si>
  <si>
    <t xml:space="preserve">Equipos Fijos Y Portatiles </t>
  </si>
  <si>
    <t xml:space="preserve">INCENDIO - CPC 713340311 </t>
  </si>
  <si>
    <t xml:space="preserve">ROBOY/ASALTO - CPC 713340312 </t>
  </si>
  <si>
    <t xml:space="preserve">EQUIPO ELECTRÓNICO - CPC  713340321 </t>
  </si>
  <si>
    <t xml:space="preserve">Rotura de Maquinaria  - CPC 713340323 </t>
  </si>
  <si>
    <t xml:space="preserve"> Vehículos - CPC  713310012 </t>
  </si>
  <si>
    <t>CPC 713340011 CUADRO RESUMEN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</si>
</sst>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quot;$&quot;* #,##0.00_ ;_ &quot;$&quot;* \-#,##0.00_ ;_ &quot;$&quot;* &quot;-&quot;??_ ;_ @_ "/>
    <numFmt numFmtId="165" formatCode="_([$$-300A]\ * #,##0.00_);_([$$-300A]\ * \(#,##0.00\);_([$$-300A]\ * &quot;-&quot;??_);_(@_)"/>
    <numFmt numFmtId="166" formatCode="_ [$$-300A]* #,##0.00_ ;_ [$$-300A]* \-#,##0.00_ ;_ [$$-300A]* &quot;-&quot;??_ ;_ @_ "/>
  </numFmts>
  <fonts count="32" x14ac:knownFonts="1">
    <font>
      <sz val="11"/>
      <color theme="1"/>
      <name val="Calibri"/>
      <family val="2"/>
      <scheme val="minor"/>
    </font>
    <font>
      <b/>
      <sz val="11"/>
      <color theme="1"/>
      <name val="Calibri"/>
      <family val="2"/>
      <scheme val="minor"/>
    </font>
    <font>
      <b/>
      <sz val="10"/>
      <color theme="1"/>
      <name val="Calibri"/>
      <family val="2"/>
      <scheme val="minor"/>
    </font>
    <font>
      <sz val="8"/>
      <color theme="1"/>
      <name val="Calibri"/>
      <family val="2"/>
      <scheme val="minor"/>
    </font>
    <font>
      <sz val="8"/>
      <name val="Calibri"/>
      <family val="2"/>
      <scheme val="minor"/>
    </font>
    <font>
      <sz val="9"/>
      <color theme="1"/>
      <name val="Calibri"/>
      <family val="2"/>
      <scheme val="minor"/>
    </font>
    <font>
      <sz val="9"/>
      <name val="Calibri"/>
      <family val="2"/>
      <scheme val="minor"/>
    </font>
    <font>
      <sz val="9"/>
      <name val="Calibri"/>
      <family val="2"/>
    </font>
    <font>
      <b/>
      <sz val="9"/>
      <color indexed="81"/>
      <name val="Tahoma"/>
      <family val="2"/>
    </font>
    <font>
      <sz val="9"/>
      <color indexed="81"/>
      <name val="Tahoma"/>
      <family val="2"/>
    </font>
    <font>
      <b/>
      <sz val="10"/>
      <color rgb="FF000000"/>
      <name val="Calibri"/>
      <family val="2"/>
    </font>
    <font>
      <sz val="11"/>
      <color theme="1"/>
      <name val="Calibri"/>
      <family val="2"/>
      <scheme val="minor"/>
    </font>
    <font>
      <sz val="11"/>
      <color rgb="FFFF0000"/>
      <name val="Calibri"/>
      <family val="2"/>
      <scheme val="minor"/>
    </font>
    <font>
      <sz val="10"/>
      <color theme="1"/>
      <name val="Calibri"/>
      <family val="2"/>
      <scheme val="minor"/>
    </font>
    <font>
      <sz val="10"/>
      <name val="Calibri"/>
      <family val="2"/>
      <scheme val="minor"/>
    </font>
    <font>
      <sz val="10"/>
      <color rgb="FFFF0000"/>
      <name val="Calibri"/>
      <family val="2"/>
      <scheme val="minor"/>
    </font>
    <font>
      <sz val="11"/>
      <name val="Calibri"/>
      <family val="2"/>
      <scheme val="minor"/>
    </font>
    <font>
      <b/>
      <sz val="11"/>
      <color rgb="FFFF0000"/>
      <name val="Calibri"/>
      <family val="2"/>
      <scheme val="minor"/>
    </font>
    <font>
      <b/>
      <sz val="10"/>
      <name val="Calibri"/>
      <family val="2"/>
      <scheme val="minor"/>
    </font>
    <font>
      <b/>
      <sz val="11"/>
      <name val="Calibri"/>
      <family val="2"/>
      <scheme val="minor"/>
    </font>
    <font>
      <sz val="9"/>
      <color theme="1"/>
      <name val="Calibri"/>
      <family val="2"/>
    </font>
    <font>
      <sz val="9"/>
      <color theme="1"/>
      <name val="Century Gothic"/>
      <family val="2"/>
    </font>
    <font>
      <b/>
      <sz val="9"/>
      <color theme="1"/>
      <name val="Century Gothic"/>
      <family val="2"/>
    </font>
    <font>
      <b/>
      <u/>
      <sz val="9"/>
      <name val="Century Gothic"/>
      <family val="2"/>
    </font>
    <font>
      <b/>
      <sz val="9"/>
      <name val="Century Gothic"/>
      <family val="2"/>
    </font>
    <font>
      <b/>
      <sz val="9"/>
      <color indexed="8"/>
      <name val="Century Gothic"/>
      <family val="2"/>
    </font>
    <font>
      <b/>
      <u/>
      <sz val="9"/>
      <color theme="1"/>
      <name val="Century Gothic"/>
      <family val="2"/>
    </font>
    <font>
      <sz val="9"/>
      <color indexed="8"/>
      <name val="Century Gothic"/>
      <family val="2"/>
    </font>
    <font>
      <sz val="9"/>
      <color rgb="FF000000"/>
      <name val="Century Gothic"/>
      <family val="2"/>
    </font>
    <font>
      <b/>
      <sz val="9"/>
      <color rgb="FF000000"/>
      <name val="Century Gothic"/>
      <family val="2"/>
    </font>
    <font>
      <sz val="10"/>
      <color theme="1"/>
      <name val="Century Gothic"/>
      <family val="2"/>
    </font>
    <font>
      <sz val="9"/>
      <name val="Century Gothic"/>
      <family val="2"/>
    </font>
  </fonts>
  <fills count="11">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00"/>
        <bgColor indexed="64"/>
      </patternFill>
    </fill>
    <fill>
      <patternFill patternType="solid">
        <fgColor rgb="FFACB9CA"/>
        <bgColor indexed="64"/>
      </patternFill>
    </fill>
    <fill>
      <patternFill patternType="solid">
        <fgColor theme="3" tint="0.39997558519241921"/>
        <bgColor indexed="64"/>
      </patternFill>
    </fill>
    <fill>
      <patternFill patternType="solid">
        <fgColor rgb="FF00B050"/>
        <bgColor indexed="64"/>
      </patternFill>
    </fill>
    <fill>
      <patternFill patternType="solid">
        <fgColor theme="3" tint="0.79998168889431442"/>
        <bgColor indexed="22"/>
      </patternFill>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9D760C"/>
      </right>
      <top style="thin">
        <color rgb="FF000000"/>
      </top>
      <bottom style="thin">
        <color rgb="FF000000"/>
      </bottom>
      <diagonal/>
    </border>
    <border>
      <left style="thin">
        <color indexed="64"/>
      </left>
      <right style="thin">
        <color rgb="FF9D760C"/>
      </right>
      <top style="thin">
        <color rgb="FF000000"/>
      </top>
      <bottom/>
      <diagonal/>
    </border>
  </borders>
  <cellStyleXfs count="2">
    <xf numFmtId="0" fontId="0" fillId="0" borderId="0"/>
    <xf numFmtId="164" fontId="11" fillId="0" borderId="0" applyFont="0" applyFill="0" applyBorder="0" applyAlignment="0" applyProtection="0"/>
  </cellStyleXfs>
  <cellXfs count="134">
    <xf numFmtId="0" fontId="0" fillId="0" borderId="0" xfId="0"/>
    <xf numFmtId="0" fontId="0" fillId="2" borderId="0" xfId="0"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10" fillId="6" borderId="1" xfId="0" applyFont="1" applyFill="1" applyBorder="1" applyAlignment="1">
      <alignment horizontal="center" vertical="center" wrapText="1"/>
    </xf>
    <xf numFmtId="0" fontId="0" fillId="2" borderId="1" xfId="0" applyFill="1" applyBorder="1"/>
    <xf numFmtId="0" fontId="0" fillId="2" borderId="0" xfId="0" applyFill="1" applyBorder="1"/>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0" xfId="0" applyFill="1" applyBorder="1" applyAlignment="1">
      <alignment horizontal="center" vertical="center"/>
    </xf>
    <xf numFmtId="0" fontId="15" fillId="0" borderId="1" xfId="0" applyFont="1" applyFill="1" applyBorder="1" applyAlignment="1">
      <alignment horizontal="center" vertical="center" wrapText="1"/>
    </xf>
    <xf numFmtId="0" fontId="1" fillId="0" borderId="7" xfId="0" applyFont="1" applyBorder="1" applyAlignment="1">
      <alignment horizontal="center" vertical="center"/>
    </xf>
    <xf numFmtId="0" fontId="0" fillId="2" borderId="0" xfId="0" applyFill="1" applyAlignment="1">
      <alignment horizontal="center" vertical="center"/>
    </xf>
    <xf numFmtId="0" fontId="17" fillId="7"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1" fontId="4" fillId="0" borderId="3" xfId="0" applyNumberFormat="1"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 fontId="4" fillId="0" borderId="5" xfId="0" applyNumberFormat="1" applyFont="1" applyFill="1" applyBorder="1" applyAlignment="1">
      <alignment horizontal="center" vertical="center" wrapText="1"/>
    </xf>
    <xf numFmtId="1" fontId="6" fillId="0" borderId="5"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2" fontId="4" fillId="0" borderId="3"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2" fontId="4"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2" fontId="6" fillId="0" borderId="1" xfId="0" applyNumberFormat="1" applyFont="1" applyFill="1" applyBorder="1" applyAlignment="1">
      <alignment horizontal="center" vertical="center"/>
    </xf>
    <xf numFmtId="4"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1" fontId="14" fillId="0" borderId="1" xfId="0" applyNumberFormat="1" applyFont="1" applyFill="1" applyBorder="1" applyAlignment="1">
      <alignment horizontal="center" vertical="center"/>
    </xf>
    <xf numFmtId="1" fontId="6" fillId="0" borderId="5" xfId="0" applyNumberFormat="1" applyFont="1" applyFill="1" applyBorder="1" applyAlignment="1">
      <alignment horizontal="center" vertical="center"/>
    </xf>
    <xf numFmtId="0" fontId="6" fillId="0" borderId="5"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0" xfId="0" applyFont="1" applyFill="1" applyAlignment="1">
      <alignment horizontal="center" vertical="center"/>
    </xf>
    <xf numFmtId="0" fontId="16" fillId="0" borderId="0" xfId="0" applyFont="1" applyFill="1" applyBorder="1" applyAlignment="1">
      <alignment horizontal="center" vertical="center"/>
    </xf>
    <xf numFmtId="0" fontId="16" fillId="0" borderId="0" xfId="0" applyFont="1" applyFill="1"/>
    <xf numFmtId="1" fontId="16" fillId="0" borderId="0" xfId="0" applyNumberFormat="1" applyFont="1" applyFill="1"/>
    <xf numFmtId="1" fontId="16" fillId="0" borderId="0" xfId="0" applyNumberFormat="1" applyFont="1" applyFill="1" applyBorder="1"/>
    <xf numFmtId="0" fontId="16" fillId="0" borderId="0" xfId="0" applyFont="1" applyFill="1" applyBorder="1"/>
    <xf numFmtId="0" fontId="0" fillId="0" borderId="0" xfId="0" applyFill="1"/>
    <xf numFmtId="0" fontId="5" fillId="0" borderId="1" xfId="0" applyFont="1" applyFill="1" applyBorder="1" applyAlignment="1">
      <alignment horizontal="center" vertical="center" wrapText="1"/>
    </xf>
    <xf numFmtId="0" fontId="0" fillId="0" borderId="0" xfId="0" pivotButton="1"/>
    <xf numFmtId="0" fontId="0" fillId="0" borderId="0" xfId="0" applyAlignment="1">
      <alignment horizontal="left"/>
    </xf>
    <xf numFmtId="0" fontId="0" fillId="0" borderId="0" xfId="0" applyAlignment="1">
      <alignment horizontal="left" indent="1"/>
    </xf>
    <xf numFmtId="4" fontId="0" fillId="0" borderId="0" xfId="0" applyNumberFormat="1"/>
    <xf numFmtId="0" fontId="1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4" fontId="4" fillId="0" borderId="5" xfId="0" applyNumberFormat="1" applyFont="1" applyFill="1" applyBorder="1" applyAlignment="1">
      <alignment horizontal="center" vertical="center" wrapText="1"/>
    </xf>
    <xf numFmtId="0" fontId="0" fillId="7" borderId="0" xfId="0" applyFill="1"/>
    <xf numFmtId="0" fontId="6" fillId="0" borderId="5" xfId="0" applyFont="1" applyFill="1" applyBorder="1" applyAlignment="1">
      <alignment horizontal="center" vertical="center" wrapText="1"/>
    </xf>
    <xf numFmtId="4" fontId="6" fillId="0" borderId="1" xfId="0" applyNumberFormat="1" applyFont="1" applyFill="1" applyBorder="1" applyAlignment="1">
      <alignment horizontal="center" vertical="center"/>
    </xf>
    <xf numFmtId="0" fontId="4" fillId="0" borderId="0" xfId="0"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20" fillId="0" borderId="0" xfId="0" applyFont="1" applyBorder="1" applyAlignment="1">
      <alignment horizontal="center" vertical="center" wrapText="1"/>
    </xf>
    <xf numFmtId="0" fontId="20" fillId="0" borderId="0" xfId="0" applyFont="1" applyBorder="1" applyAlignment="1">
      <alignment vertical="center" wrapText="1"/>
    </xf>
    <xf numFmtId="1" fontId="4" fillId="0" borderId="0" xfId="0" applyNumberFormat="1" applyFont="1" applyFill="1" applyBorder="1" applyAlignment="1">
      <alignment horizontal="center" vertical="center" wrapText="1"/>
    </xf>
    <xf numFmtId="4" fontId="4" fillId="0" borderId="0" xfId="0" applyNumberFormat="1" applyFont="1" applyFill="1" applyBorder="1" applyAlignment="1">
      <alignment horizontal="center" vertical="center" wrapText="1"/>
    </xf>
    <xf numFmtId="0" fontId="14" fillId="0" borderId="0" xfId="0" applyFont="1" applyFill="1" applyBorder="1" applyAlignment="1">
      <alignment horizontal="center" vertical="center" wrapText="1"/>
    </xf>
    <xf numFmtId="4" fontId="19" fillId="5" borderId="1" xfId="0" applyNumberFormat="1" applyFont="1" applyFill="1" applyBorder="1"/>
    <xf numFmtId="0" fontId="0" fillId="0" borderId="1" xfId="0" applyFill="1" applyBorder="1" applyAlignment="1">
      <alignment horizontal="center" vertical="center"/>
    </xf>
    <xf numFmtId="0" fontId="0" fillId="0" borderId="1" xfId="0" applyFill="1" applyBorder="1"/>
    <xf numFmtId="0" fontId="0" fillId="0" borderId="1" xfId="0" applyFill="1" applyBorder="1" applyAlignment="1">
      <alignment wrapText="1"/>
    </xf>
    <xf numFmtId="0" fontId="0" fillId="0" borderId="0" xfId="0" applyFill="1" applyAlignment="1">
      <alignment wrapText="1"/>
    </xf>
    <xf numFmtId="2" fontId="3" fillId="0" borderId="1" xfId="0" applyNumberFormat="1"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2" fontId="5" fillId="0" borderId="1" xfId="0" applyNumberFormat="1" applyFont="1" applyFill="1" applyBorder="1" applyAlignment="1">
      <alignment horizontal="center" vertical="center"/>
    </xf>
    <xf numFmtId="0" fontId="0" fillId="0" borderId="3" xfId="0" applyFill="1" applyBorder="1" applyAlignment="1">
      <alignment horizontal="center" vertical="center"/>
    </xf>
    <xf numFmtId="0" fontId="0" fillId="0" borderId="0" xfId="0" applyFill="1" applyBorder="1"/>
    <xf numFmtId="0" fontId="20" fillId="0" borderId="1" xfId="0" applyFont="1" applyFill="1" applyBorder="1" applyAlignment="1">
      <alignment horizontal="center" vertical="center" wrapText="1"/>
    </xf>
    <xf numFmtId="0" fontId="20" fillId="0" borderId="1" xfId="0" applyFont="1" applyFill="1" applyBorder="1" applyAlignment="1">
      <alignment vertical="center" wrapText="1"/>
    </xf>
    <xf numFmtId="49" fontId="3" fillId="0" borderId="1" xfId="0" applyNumberFormat="1" applyFont="1" applyFill="1" applyBorder="1" applyAlignment="1">
      <alignment horizontal="center" vertical="center" wrapText="1"/>
    </xf>
    <xf numFmtId="165" fontId="21" fillId="0" borderId="0" xfId="0" applyNumberFormat="1" applyFont="1"/>
    <xf numFmtId="165" fontId="22" fillId="0" borderId="0" xfId="0" applyNumberFormat="1" applyFont="1"/>
    <xf numFmtId="165" fontId="24" fillId="0" borderId="0" xfId="0" applyNumberFormat="1" applyFont="1" applyAlignment="1">
      <alignment horizontal="center" vertical="center"/>
    </xf>
    <xf numFmtId="1" fontId="21" fillId="0" borderId="0" xfId="0" applyNumberFormat="1" applyFont="1"/>
    <xf numFmtId="165" fontId="26" fillId="10" borderId="1" xfId="0" applyNumberFormat="1" applyFont="1" applyFill="1" applyBorder="1" applyAlignment="1">
      <alignment horizontal="left" vertical="center"/>
    </xf>
    <xf numFmtId="165" fontId="27" fillId="0" borderId="1" xfId="1" applyNumberFormat="1" applyFont="1" applyFill="1" applyBorder="1" applyAlignment="1">
      <alignment horizontal="center" vertical="center" wrapText="1"/>
    </xf>
    <xf numFmtId="166" fontId="27" fillId="0" borderId="1" xfId="1" applyNumberFormat="1" applyFont="1" applyFill="1" applyBorder="1" applyAlignment="1">
      <alignment horizontal="right" vertical="center" wrapText="1"/>
    </xf>
    <xf numFmtId="0" fontId="28" fillId="0" borderId="1" xfId="0" applyFont="1" applyBorder="1" applyAlignment="1">
      <alignment vertical="top"/>
    </xf>
    <xf numFmtId="4" fontId="30" fillId="0" borderId="1" xfId="0" applyNumberFormat="1" applyFont="1" applyBorder="1" applyAlignment="1">
      <alignment horizontal="left" vertical="center"/>
    </xf>
    <xf numFmtId="4" fontId="30" fillId="0" borderId="1" xfId="0" applyNumberFormat="1" applyFont="1" applyBorder="1" applyAlignment="1">
      <alignment vertical="center"/>
    </xf>
    <xf numFmtId="165" fontId="21" fillId="0" borderId="1" xfId="0" applyNumberFormat="1" applyFont="1" applyBorder="1" applyAlignment="1">
      <alignment horizontal="left" vertical="center"/>
    </xf>
    <xf numFmtId="165" fontId="31" fillId="0" borderId="1" xfId="1" applyNumberFormat="1" applyFont="1" applyFill="1" applyBorder="1" applyAlignment="1">
      <alignment horizontal="center" vertical="center" wrapText="1"/>
    </xf>
    <xf numFmtId="165" fontId="27" fillId="0" borderId="1" xfId="0" applyNumberFormat="1" applyFont="1" applyBorder="1" applyAlignment="1">
      <alignment horizontal="left" vertical="center"/>
    </xf>
    <xf numFmtId="165" fontId="25" fillId="0" borderId="1" xfId="0" applyNumberFormat="1" applyFont="1" applyBorder="1" applyAlignment="1">
      <alignment horizontal="left" vertical="center"/>
    </xf>
    <xf numFmtId="165" fontId="27" fillId="0" borderId="1" xfId="0" applyNumberFormat="1" applyFont="1" applyBorder="1" applyAlignment="1">
      <alignment horizontal="left" vertical="center" wrapText="1"/>
    </xf>
    <xf numFmtId="165" fontId="25" fillId="0" borderId="0" xfId="0" applyNumberFormat="1" applyFont="1" applyAlignment="1">
      <alignment horizontal="left" vertical="center"/>
    </xf>
    <xf numFmtId="0" fontId="28" fillId="0" borderId="8" xfId="0" applyFont="1" applyBorder="1" applyAlignment="1">
      <alignment horizontal="justify" vertical="justify"/>
    </xf>
    <xf numFmtId="0" fontId="28" fillId="0" borderId="9" xfId="0" applyFont="1" applyBorder="1" applyAlignment="1">
      <alignment vertical="top"/>
    </xf>
    <xf numFmtId="166" fontId="27" fillId="0" borderId="5" xfId="1" applyNumberFormat="1" applyFont="1" applyFill="1" applyBorder="1" applyAlignment="1">
      <alignment horizontal="right" vertical="center" wrapText="1"/>
    </xf>
    <xf numFmtId="166" fontId="30" fillId="0" borderId="1" xfId="0" applyNumberFormat="1" applyFont="1" applyBorder="1" applyAlignment="1">
      <alignment horizontal="right" vertical="center"/>
    </xf>
    <xf numFmtId="166" fontId="30" fillId="0" borderId="1" xfId="0" applyNumberFormat="1" applyFont="1" applyBorder="1" applyAlignment="1">
      <alignment vertical="center"/>
    </xf>
    <xf numFmtId="165" fontId="23" fillId="0" borderId="1" xfId="0" applyNumberFormat="1" applyFont="1" applyBorder="1" applyAlignment="1">
      <alignment horizontal="center" vertical="center"/>
    </xf>
    <xf numFmtId="165" fontId="24" fillId="0" borderId="1" xfId="0" applyNumberFormat="1" applyFont="1" applyBorder="1" applyAlignment="1">
      <alignment horizontal="center" vertical="center"/>
    </xf>
    <xf numFmtId="165" fontId="25" fillId="9" borderId="1" xfId="0" applyNumberFormat="1" applyFont="1" applyFill="1" applyBorder="1" applyAlignment="1">
      <alignment horizontal="center" vertical="center"/>
    </xf>
    <xf numFmtId="165" fontId="25" fillId="9" borderId="1" xfId="0" applyNumberFormat="1" applyFont="1" applyFill="1" applyBorder="1" applyAlignment="1">
      <alignment horizontal="center" vertical="center" wrapText="1"/>
    </xf>
    <xf numFmtId="165" fontId="29" fillId="0" borderId="1" xfId="0" applyNumberFormat="1" applyFont="1" applyBorder="1" applyAlignment="1">
      <alignment horizontal="left" vertical="center" wrapText="1"/>
    </xf>
    <xf numFmtId="165" fontId="25" fillId="10" borderId="1" xfId="0" applyNumberFormat="1" applyFont="1" applyFill="1" applyBorder="1" applyAlignment="1">
      <alignment horizontal="center" vertical="center"/>
    </xf>
    <xf numFmtId="165" fontId="25" fillId="9" borderId="5" xfId="0" applyNumberFormat="1" applyFont="1" applyFill="1" applyBorder="1" applyAlignment="1">
      <alignment horizontal="center" vertical="center"/>
    </xf>
    <xf numFmtId="165" fontId="25" fillId="9" borderId="4" xfId="0" applyNumberFormat="1" applyFont="1" applyFill="1" applyBorder="1" applyAlignment="1">
      <alignment horizontal="center" vertical="center"/>
    </xf>
    <xf numFmtId="165" fontId="25" fillId="9" borderId="3" xfId="0" applyNumberFormat="1" applyFont="1" applyFill="1" applyBorder="1" applyAlignment="1">
      <alignment horizontal="center" vertical="center"/>
    </xf>
    <xf numFmtId="165" fontId="25" fillId="9" borderId="5" xfId="0" applyNumberFormat="1" applyFont="1" applyFill="1" applyBorder="1" applyAlignment="1">
      <alignment horizontal="center" vertical="center" wrapText="1"/>
    </xf>
    <xf numFmtId="165" fontId="25" fillId="9" borderId="4" xfId="0" applyNumberFormat="1" applyFont="1" applyFill="1" applyBorder="1" applyAlignment="1">
      <alignment horizontal="center" vertical="center" wrapText="1"/>
    </xf>
    <xf numFmtId="165" fontId="25" fillId="9" borderId="3" xfId="0" applyNumberFormat="1" applyFont="1" applyFill="1" applyBorder="1" applyAlignment="1">
      <alignment horizontal="center" vertical="center" wrapText="1"/>
    </xf>
    <xf numFmtId="0" fontId="1" fillId="0" borderId="6" xfId="0" applyFont="1" applyBorder="1" applyAlignment="1">
      <alignment horizontal="center"/>
    </xf>
    <xf numFmtId="0" fontId="1" fillId="0" borderId="7" xfId="0" applyFont="1" applyBorder="1" applyAlignment="1">
      <alignment horizontal="center"/>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4" fontId="6" fillId="0" borderId="1" xfId="0" applyNumberFormat="1" applyFont="1" applyFill="1" applyBorder="1" applyAlignment="1">
      <alignment horizontal="center" vertical="center"/>
    </xf>
    <xf numFmtId="0" fontId="6" fillId="0" borderId="4" xfId="0" applyFont="1" applyFill="1" applyBorder="1" applyAlignment="1">
      <alignment horizontal="center" vertical="center" wrapText="1"/>
    </xf>
    <xf numFmtId="1" fontId="16" fillId="0" borderId="0" xfId="0" applyNumberFormat="1" applyFont="1" applyFill="1"/>
    <xf numFmtId="0" fontId="16" fillId="0" borderId="0" xfId="0" applyFont="1" applyFill="1"/>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cellXfs>
  <cellStyles count="2">
    <cellStyle name="Moneda" xfId="1" builtinId="4"/>
    <cellStyle name="Normal" xfId="0" builtinId="0"/>
  </cellStyles>
  <dxfs count="76">
    <dxf>
      <numFmt numFmtId="4" formatCode="#,##0.00"/>
    </dxf>
    <dxf>
      <numFmt numFmtId="4" formatCode="#,##0.0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xdr:row>
      <xdr:rowOff>0</xdr:rowOff>
    </xdr:from>
    <xdr:to>
      <xdr:col>2</xdr:col>
      <xdr:colOff>304800</xdr:colOff>
      <xdr:row>7</xdr:row>
      <xdr:rowOff>96683</xdr:rowOff>
    </xdr:to>
    <xdr:sp macro="" textlink="">
      <xdr:nvSpPr>
        <xdr:cNvPr id="2" name="AutoShape 3" descr="Resultado de imagen para aseguradora del sur">
          <a:extLst>
            <a:ext uri="{FF2B5EF4-FFF2-40B4-BE49-F238E27FC236}">
              <a16:creationId xmlns:a16="http://schemas.microsoft.com/office/drawing/2014/main" xmlns="" id="{0DB9A5E1-75C8-4349-95D6-4AE9F49D0193}"/>
            </a:ext>
          </a:extLst>
        </xdr:cNvPr>
        <xdr:cNvSpPr>
          <a:spLocks noChangeAspect="1" noChangeArrowheads="1"/>
        </xdr:cNvSpPr>
      </xdr:nvSpPr>
      <xdr:spPr bwMode="auto">
        <a:xfrm>
          <a:off x="3095625" y="1104900"/>
          <a:ext cx="304800" cy="28718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6</xdr:row>
      <xdr:rowOff>0</xdr:rowOff>
    </xdr:from>
    <xdr:ext cx="304800" cy="287183"/>
    <xdr:sp macro="" textlink="">
      <xdr:nvSpPr>
        <xdr:cNvPr id="4" name="AutoShape 3" descr="Resultado de imagen para aseguradora del sur">
          <a:extLst>
            <a:ext uri="{FF2B5EF4-FFF2-40B4-BE49-F238E27FC236}">
              <a16:creationId xmlns:a16="http://schemas.microsoft.com/office/drawing/2014/main" xmlns="" id="{321EC676-549D-4932-9904-7DD235331BE5}"/>
            </a:ext>
          </a:extLst>
        </xdr:cNvPr>
        <xdr:cNvSpPr>
          <a:spLocks noChangeAspect="1" noChangeArrowheads="1"/>
        </xdr:cNvSpPr>
      </xdr:nvSpPr>
      <xdr:spPr bwMode="auto">
        <a:xfrm>
          <a:off x="6172200" y="1104900"/>
          <a:ext cx="304800" cy="2871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tranet-linux\tasaciones\Documents%20and%20Settings\Comercial\Escritorio\AVALUOS\AUTOS\AAQ-2008-462%20HONDA%20CR-V%20(B.I)\AAQ-2008-462%20HONDA%20CR-V%20(B.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átula"/>
      <sheetName val="CERTIFICADO"/>
      <sheetName val="AVALUO 1"/>
      <sheetName val="CALCULO VALOR"/>
      <sheetName val="HOJA DE CONTROL"/>
      <sheetName val="BUENO"/>
      <sheetName val="REGULAR"/>
      <sheetName val="MALO"/>
      <sheetName val="INSERV"/>
    </sheetNames>
    <sheetDataSet>
      <sheetData sheetId="0" refreshError="1"/>
      <sheetData sheetId="1" refreshError="1"/>
      <sheetData sheetId="2">
        <row r="1">
          <cell r="E1" t="str">
            <v>ACURIO &amp; ASOCIADOS</v>
          </cell>
          <cell r="N1" t="str">
            <v>Fecha: 2008-02-29</v>
          </cell>
        </row>
        <row r="2">
          <cell r="N2" t="str">
            <v>Revisión: 05</v>
          </cell>
        </row>
        <row r="3">
          <cell r="E3" t="str">
            <v>INFORME DE TASACIÓN</v>
          </cell>
          <cell r="N3" t="str">
            <v>Código: TAS - 06</v>
          </cell>
        </row>
        <row r="4">
          <cell r="N4" t="str">
            <v>Ref.: MC-TAS</v>
          </cell>
        </row>
        <row r="6">
          <cell r="D6" t="str">
            <v>Número de Avalúo :</v>
          </cell>
          <cell r="G6" t="str">
            <v>AAQ-2008-462</v>
          </cell>
        </row>
        <row r="8">
          <cell r="C8" t="str">
            <v>Institución:</v>
          </cell>
          <cell r="F8" t="str">
            <v>Banco Internacional</v>
          </cell>
          <cell r="J8" t="str">
            <v>Nombre del Cliente:</v>
          </cell>
          <cell r="M8" t="str">
            <v>Carlos Ron Yépez</v>
          </cell>
        </row>
        <row r="9">
          <cell r="C9" t="str">
            <v>Funcionario a cargo:</v>
          </cell>
          <cell r="F9" t="str">
            <v>Silvia Calderón</v>
          </cell>
          <cell r="J9" t="str">
            <v>Teléfono del Cliente :</v>
          </cell>
          <cell r="M9" t="str">
            <v>2446187 / 097836298</v>
          </cell>
        </row>
        <row r="10">
          <cell r="C10" t="str">
            <v>Oficina:</v>
          </cell>
          <cell r="F10" t="str">
            <v>Matriz</v>
          </cell>
          <cell r="J10" t="str">
            <v>Fecha de Asignación :</v>
          </cell>
          <cell r="M10">
            <v>39618</v>
          </cell>
        </row>
        <row r="11">
          <cell r="C11" t="str">
            <v>Finalidad del avalúo:</v>
          </cell>
          <cell r="F11" t="str">
            <v>Prenda Bancaria</v>
          </cell>
          <cell r="J11" t="str">
            <v>Fecha de Inspección :</v>
          </cell>
          <cell r="M11">
            <v>39619</v>
          </cell>
        </row>
        <row r="13">
          <cell r="C13" t="str">
            <v>TIPO DE BIEN :</v>
          </cell>
          <cell r="G13" t="str">
            <v>SUV</v>
          </cell>
        </row>
        <row r="15">
          <cell r="B15" t="str">
            <v>1.- DESCRIPCIÓN GENERAL DEL BIEN</v>
          </cell>
        </row>
        <row r="17">
          <cell r="C17" t="str">
            <v>Dirección de la inspección:</v>
          </cell>
          <cell r="G17" t="str">
            <v>Juan León Mera y Orellana, Ministerio de Obras Públicas</v>
          </cell>
        </row>
        <row r="19">
          <cell r="C19" t="str">
            <v>Provincia :</v>
          </cell>
          <cell r="E19" t="str">
            <v>Pichincha</v>
          </cell>
          <cell r="K19" t="str">
            <v>Ciudad:</v>
          </cell>
          <cell r="M19" t="str">
            <v>Quito</v>
          </cell>
        </row>
        <row r="42">
          <cell r="C42" t="str">
            <v>1.1.- DESCRIPCIÓN ESPECÍFICA DEL BIEN.</v>
          </cell>
        </row>
        <row r="44">
          <cell r="C44" t="str">
            <v>Marca:</v>
          </cell>
          <cell r="E44" t="str">
            <v>HONDA</v>
          </cell>
          <cell r="J44" t="str">
            <v>Modelo:</v>
          </cell>
          <cell r="L44" t="str">
            <v>CRV RD6846PL-KK</v>
          </cell>
        </row>
        <row r="45">
          <cell r="C45" t="str">
            <v>Procedencia:</v>
          </cell>
          <cell r="E45" t="str">
            <v>Japón</v>
          </cell>
          <cell r="J45" t="str">
            <v>Año de fabri.:</v>
          </cell>
          <cell r="K45">
            <v>1979</v>
          </cell>
          <cell r="L45">
            <v>2006</v>
          </cell>
        </row>
        <row r="46">
          <cell r="C46" t="str">
            <v>Nº de Motor:</v>
          </cell>
          <cell r="E46" t="str">
            <v>K24A15912602</v>
          </cell>
          <cell r="J46" t="str">
            <v>Nº de Chasis:</v>
          </cell>
          <cell r="K46">
            <v>10704310014842</v>
          </cell>
          <cell r="L46" t="str">
            <v>JHLRD68406C201487</v>
          </cell>
        </row>
        <row r="47">
          <cell r="C47" t="str">
            <v>Color:</v>
          </cell>
          <cell r="E47" t="str">
            <v>Gris</v>
          </cell>
          <cell r="J47" t="str">
            <v>Placa:</v>
          </cell>
          <cell r="K47" t="str">
            <v>PDY  –  305.</v>
          </cell>
          <cell r="L47" t="str">
            <v>PSQ 860</v>
          </cell>
        </row>
        <row r="48">
          <cell r="C48" t="str">
            <v>Combustible:</v>
          </cell>
          <cell r="E48" t="str">
            <v>Gasolina</v>
          </cell>
          <cell r="J48" t="str">
            <v>Clase / Tipo:</v>
          </cell>
          <cell r="K48" t="str">
            <v>Gasolina</v>
          </cell>
          <cell r="L48" t="str">
            <v>JEEP / JEEP</v>
          </cell>
        </row>
        <row r="49">
          <cell r="C49" t="str">
            <v>Matrícula No., año y Lugar:</v>
          </cell>
          <cell r="E49" t="str">
            <v>136751/2006/Quito</v>
          </cell>
        </row>
      </sheetData>
      <sheetData sheetId="3" refreshError="1"/>
      <sheetData sheetId="4" refreshError="1"/>
      <sheetData sheetId="5" refreshError="1"/>
      <sheetData sheetId="6" refreshError="1"/>
      <sheetData sheetId="7" refreshError="1"/>
      <sheetData sheetId="8"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USER\AppData\Local\Microsoft\Windows\INetCache\Content.Outlook\Q7YPP053\ENTREGABLE%20GRAN%20NACIONAL%20MINERA%202021%20BIENES.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file:///C:\Users\USER\AppData\Local\Microsoft\Windows\INetCache\Content.Outlook\Q7YPP053\ENTREGABLE%20GRAN%20NACIONAL%20MINERA%202021%20BIENES.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DANIEL BIENAVAL" refreshedDate="44538.656665740738" createdVersion="7" refreshedVersion="7" minRefreshableVersion="3" recordCount="491">
  <cacheSource type="worksheet">
    <worksheetSource ref="A4:AQ495" sheet="ANEXO 3" r:id="rId2"/>
  </cacheSource>
  <cacheFields count="43">
    <cacheField name="No." numFmtId="0">
      <sharedItems containsSemiMixedTypes="0" containsString="0" containsNumber="1" containsInteger="1" minValue="1" maxValue="491"/>
    </cacheField>
    <cacheField name="COD. " numFmtId="0">
      <sharedItems/>
    </cacheField>
    <cacheField name="CODIGO PERITO" numFmtId="0">
      <sharedItems containsBlank="1"/>
    </cacheField>
    <cacheField name="UBICACIÓN GEOGRAFICA" numFmtId="0">
      <sharedItems/>
    </cacheField>
    <cacheField name="UBICACIÓN ORGANICA" numFmtId="0">
      <sharedItems/>
    </cacheField>
    <cacheField name="UBICACIÓN ADMINISTRATIVA" numFmtId="0">
      <sharedItems/>
    </cacheField>
    <cacheField name="UBICACIÓN GENERAL" numFmtId="0">
      <sharedItems/>
    </cacheField>
    <cacheField name="TIPO DE BIEN" numFmtId="0">
      <sharedItems count="1">
        <s v="BIEN DE CONTROL"/>
      </sharedItems>
    </cacheField>
    <cacheField name="TIPO DE ACTIVO GNMMS" numFmtId="0">
      <sharedItems count="1">
        <s v="N/A"/>
      </sharedItems>
    </cacheField>
    <cacheField name="CLASIFICACION" numFmtId="0">
      <sharedItems count="10">
        <s v="SUMINISTROS DE OFICINA"/>
        <s v="MATERIAL DESCARTABLE"/>
        <s v="ROPA DE PROTECCION PERSONAL"/>
        <s v="EQUIPOS Y ENSERES"/>
        <s v="EQUIPO MEDICO"/>
        <s v="HERRAMIENTAS FERRETERIA"/>
        <s v="MATERIAL DE LIMPIEZA"/>
        <s v="HERRAMIENTAS DE PERFORACION"/>
        <s v="INSUMOS MEDICOS"/>
        <s v="EQUIPO DE GEOLOGIA"/>
      </sharedItems>
    </cacheField>
    <cacheField name="SUBCLASIFICACION" numFmtId="0">
      <sharedItems count="10">
        <s v="SUMINISTROS DE OFICINA"/>
        <s v="MATERIAL DESCARTABLE"/>
        <s v="ROPA DE PROTECCION PERSONAL"/>
        <s v="EQUIPOS Y ENSERES"/>
        <s v="EQUIPO MEDICO"/>
        <s v="HERRAMIENTAS FERRETERIA"/>
        <s v="MATERIAL DE LIMPIEZA"/>
        <s v="HERRAMIENTAS DE PERFORACION"/>
        <s v="INSUMOS MEDICOS"/>
        <s v="EQUIPO DE GEOLOGIA"/>
      </sharedItems>
    </cacheField>
    <cacheField name="NOM. /DESCRIPCION" numFmtId="0">
      <sharedItems/>
    </cacheField>
    <cacheField name="NOMINACION LARGA" numFmtId="0">
      <sharedItems/>
    </cacheField>
    <cacheField name="EST." numFmtId="1">
      <sharedItems/>
    </cacheField>
    <cacheField name="UNIDAD" numFmtId="0">
      <sharedItems/>
    </cacheField>
    <cacheField name="MODULO" numFmtId="1">
      <sharedItems/>
    </cacheField>
    <cacheField name="MARCA " numFmtId="0">
      <sharedItems/>
    </cacheField>
    <cacheField name="MODELO " numFmtId="0">
      <sharedItems containsMixedTypes="1" containsNumber="1" minValue="1.25" maxValue="200102"/>
    </cacheField>
    <cacheField name="SERIE " numFmtId="49">
      <sharedItems/>
    </cacheField>
    <cacheField name="COLOR" numFmtId="49">
      <sharedItems/>
    </cacheField>
    <cacheField name="CAPACIDAD" numFmtId="49">
      <sharedItems/>
    </cacheField>
    <cacheField name="COMPONENTES" numFmtId="49">
      <sharedItems/>
    </cacheField>
    <cacheField name="ESTADO" numFmtId="0">
      <sharedItems/>
    </cacheField>
    <cacheField name="AÑO" numFmtId="49">
      <sharedItems/>
    </cacheField>
    <cacheField name="OBSERVACION" numFmtId="0">
      <sharedItems/>
    </cacheField>
    <cacheField name="PROYECTO" numFmtId="0">
      <sharedItems/>
    </cacheField>
    <cacheField name="CANTIDAD GNMMS" numFmtId="0">
      <sharedItems containsSemiMixedTypes="0" containsString="0" containsNumber="1" minValue="0.5" maxValue="14867"/>
    </cacheField>
    <cacheField name="CANTIDAD PERITO" numFmtId="0">
      <sharedItems containsSemiMixedTypes="0" containsString="0" containsNumber="1" minValue="0.5" maxValue="11980"/>
    </cacheField>
    <cacheField name="DIFERENCIA ENTRE GNMMS Y PERITO" numFmtId="0">
      <sharedItems containsSemiMixedTypes="0" containsString="0" containsNumber="1" containsInteger="1" minValue="-3568" maxValue="7206"/>
    </cacheField>
    <cacheField name="VALOR DE COMPRA UNITARIO GNMMS (USD" numFmtId="0">
      <sharedItems/>
    </cacheField>
    <cacheField name="VALOR DE COMPRA TOTAL GNMMS (USD)" numFmtId="0">
      <sharedItems/>
    </cacheField>
    <cacheField name="V. REVALORIZADO" numFmtId="0">
      <sharedItems/>
    </cacheField>
    <cacheField name="VAL. ACT. " numFmtId="0">
      <sharedItems/>
    </cacheField>
    <cacheField name="VALOR DE REPOSICION UNITARIO (USD)" numFmtId="2">
      <sharedItems containsSemiMixedTypes="0" containsString="0" containsNumber="1" minValue="0.02" maxValue="1008"/>
    </cacheField>
    <cacheField name="VALOR DE REPOSICION TOTAL (USD)" numFmtId="2">
      <sharedItems containsSemiMixedTypes="0" containsString="0" containsNumber="1" minValue="0.18" maxValue="59900"/>
    </cacheField>
    <cacheField name="VALOR COMERCIAL UNITARIO (USD)" numFmtId="4">
      <sharedItems containsSemiMixedTypes="0" containsString="0" containsNumber="1" minValue="8.5157773972605044E-3" maxValue="479.12021260274253"/>
    </cacheField>
    <cacheField name="SUBTOTAL VALOR COMERCIAL (USD)" numFmtId="4">
      <sharedItems containsSemiMixedTypes="0" containsString="0" containsNumber="1" minValue="7.0063038160471172E-2" maxValue="28264.985648401998"/>
    </cacheField>
    <cacheField name="IVA 12%" numFmtId="4">
      <sharedItems containsSemiMixedTypes="0" containsString="0" containsNumber="1" minValue="8.4075645792565396E-3" maxValue="3391.7982778082396"/>
    </cacheField>
    <cacheField name="VALOR COMERCIAL INCLUIDO IVA (USD)" numFmtId="4">
      <sharedItems containsSemiMixedTypes="0" containsString="0" containsNumber="1" minValue="7.847060273972771E-2" maxValue="31656.783926210239"/>
    </cacheField>
    <cacheField name="VALOR DE REALIZACION UNITARIO (USD)" numFmtId="4">
      <sharedItems containsSemiMixedTypes="0" containsString="0" containsNumber="1" minValue="7.664199657534454E-3" maxValue="431.2081913424683"/>
    </cacheField>
    <cacheField name="SUBTOTAL VALOR REALIZACION (USD)" numFmtId="4">
      <sharedItems containsSemiMixedTypes="0" containsString="0" containsNumber="1" minValue="6.3056734344424062E-2" maxValue="25438.487083561795"/>
    </cacheField>
    <cacheField name="IVA 12%2" numFmtId="4">
      <sharedItems containsSemiMixedTypes="0" containsString="0" containsNumber="1" minValue="7.5668081213308876E-3" maxValue="3052.6184500274153"/>
    </cacheField>
    <cacheField name="VALOR DE REALIZACION TOTAL INCLUIDO IVA (USD)" numFmtId="4">
      <sharedItems containsSemiMixedTypes="0" containsString="0" containsNumber="1" minValue="7.0623542465754946E-2" maxValue="28491.10553358920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DANIEL BIENAVAL" refreshedDate="44538.659608101851" createdVersion="7" refreshedVersion="7" minRefreshableVersion="3" recordCount="391">
  <cacheSource type="worksheet">
    <worksheetSource ref="A4:AQ395" sheet="ANEXO 1" r:id="rId2"/>
  </cacheSource>
  <cacheFields count="43">
    <cacheField name="No." numFmtId="0">
      <sharedItems containsSemiMixedTypes="0" containsString="0" containsNumber="1" containsInteger="1" minValue="1" maxValue="391"/>
    </cacheField>
    <cacheField name="COD. " numFmtId="1">
      <sharedItems containsSemiMixedTypes="0" containsString="0" containsNumber="1" containsInteger="1" minValue="80042000000011" maxValue="80042000018610"/>
    </cacheField>
    <cacheField name="CODIGO PERITO" numFmtId="0">
      <sharedItems/>
    </cacheField>
    <cacheField name="UBICACIÓN GEOGRAFICA" numFmtId="2">
      <sharedItems/>
    </cacheField>
    <cacheField name="UBICACIÓN ORGANICA" numFmtId="1">
      <sharedItems/>
    </cacheField>
    <cacheField name="UBICACIÓN ADMINISTRATIVA" numFmtId="1">
      <sharedItems/>
    </cacheField>
    <cacheField name="UBICACIÓN GENERAL" numFmtId="1">
      <sharedItems/>
    </cacheField>
    <cacheField name="TIPO DE BIEN" numFmtId="0">
      <sharedItems/>
    </cacheField>
    <cacheField name="TIPO DE ACTIVO GNMMS" numFmtId="0">
      <sharedItems count="7">
        <s v="ACTIVOS DE EXPLORACION"/>
        <s v="EQUIPO DE COMPUTACION"/>
        <s v="EQUIPO DE OFICINA"/>
        <s v="MAQUINARIA Y  EQUIPO PESADO"/>
        <s v="MUEBLES Y ENSERES"/>
        <s v="REPUESTOS Y HERRAMIENTAS"/>
        <s v="VEHICULOS"/>
      </sharedItems>
    </cacheField>
    <cacheField name="CLASIFICACION" numFmtId="0">
      <sharedItems count="1">
        <s v="N/A"/>
      </sharedItems>
    </cacheField>
    <cacheField name="SUBCLASIFICACION" numFmtId="0">
      <sharedItems/>
    </cacheField>
    <cacheField name="NOM. /DESCRIPCION" numFmtId="0">
      <sharedItems/>
    </cacheField>
    <cacheField name="NOMINACION LARGA" numFmtId="0">
      <sharedItems longText="1"/>
    </cacheField>
    <cacheField name="EST." numFmtId="1">
      <sharedItems/>
    </cacheField>
    <cacheField name="UNIDAD" numFmtId="1">
      <sharedItems/>
    </cacheField>
    <cacheField name="MODULO" numFmtId="1">
      <sharedItems/>
    </cacheField>
    <cacheField name="MARCA " numFmtId="0">
      <sharedItems/>
    </cacheField>
    <cacheField name="MODELO " numFmtId="0">
      <sharedItems containsMixedTypes="1" containsNumber="1" containsInteger="1" minValue="545" maxValue="73609"/>
    </cacheField>
    <cacheField name="SERIE " numFmtId="0">
      <sharedItems containsMixedTypes="1" containsNumber="1" containsInteger="1" minValue="18634" maxValue="29439190050022"/>
    </cacheField>
    <cacheField name="COLOR" numFmtId="0">
      <sharedItems/>
    </cacheField>
    <cacheField name="CAPACIDAD" numFmtId="0">
      <sharedItems/>
    </cacheField>
    <cacheField name="COMPONENTES" numFmtId="0">
      <sharedItems/>
    </cacheField>
    <cacheField name="ESTADO" numFmtId="0">
      <sharedItems/>
    </cacheField>
    <cacheField name="AÑO" numFmtId="0">
      <sharedItems containsSemiMixedTypes="0" containsString="0" containsNumber="1" containsInteger="1" minValue="2007" maxValue="2017"/>
    </cacheField>
    <cacheField name="OBSERVACION" numFmtId="0">
      <sharedItems longText="1"/>
    </cacheField>
    <cacheField name="PROYECTO" numFmtId="0">
      <sharedItems/>
    </cacheField>
    <cacheField name="CANTIDAD GNMMS" numFmtId="0">
      <sharedItems containsSemiMixedTypes="0" containsString="0" containsNumber="1" containsInteger="1" minValue="1" maxValue="1"/>
    </cacheField>
    <cacheField name="CANTIDAD PERITO" numFmtId="0">
      <sharedItems containsSemiMixedTypes="0" containsString="0" containsNumber="1" containsInteger="1" minValue="1" maxValue="1"/>
    </cacheField>
    <cacheField name="DIFERENCIA ENTRE GNMMS Y PERITO" numFmtId="0">
      <sharedItems containsSemiMixedTypes="0" containsString="0" containsNumber="1" containsInteger="1" minValue="0" maxValue="0"/>
    </cacheField>
    <cacheField name="VALOR DE COMPRA UNITARIO GNMMS (USD" numFmtId="4">
      <sharedItems/>
    </cacheField>
    <cacheField name="VALOR DE COMPRA TOTAL GNMMS (USD)" numFmtId="4">
      <sharedItems/>
    </cacheField>
    <cacheField name="V. REVALORIZADO" numFmtId="4">
      <sharedItems containsSemiMixedTypes="0" containsString="0" containsNumber="1" minValue="100" maxValue="160788"/>
    </cacheField>
    <cacheField name="VAL. ACT. " numFmtId="4">
      <sharedItems containsSemiMixedTypes="0" containsString="0" containsNumber="1" minValue="32.5" maxValue="112551.6"/>
    </cacheField>
    <cacheField name="VALOR DE REPOSICION UNITARIO (USD)" numFmtId="4">
      <sharedItems containsSemiMixedTypes="0" containsString="0" containsNumber="1" minValue="50" maxValue="204493.2555"/>
    </cacheField>
    <cacheField name="VALOR DE REPOSICION TOTAL (USD)" numFmtId="4">
      <sharedItems containsSemiMixedTypes="0" containsString="0" containsNumber="1" minValue="50" maxValue="204493.2555"/>
    </cacheField>
    <cacheField name="VALOR COMERCIAL UNITARIO (USD)" numFmtId="4">
      <sharedItems containsSemiMixedTypes="0" containsString="0" containsNumber="1" minValue="5.25" maxValue="90636.42857142858"/>
    </cacheField>
    <cacheField name="SUBTOTAL VALOR COMERCIAL (USD)" numFmtId="4">
      <sharedItems containsSemiMixedTypes="0" containsString="0" containsNumber="1" minValue="5.25" maxValue="90636.42857142858"/>
    </cacheField>
    <cacheField name="IVA 12%" numFmtId="4">
      <sharedItems containsSemiMixedTypes="0" containsString="0" containsNumber="1" minValue="0.63" maxValue="10876.371428571429"/>
    </cacheField>
    <cacheField name="VALOR COMERCIAL INCLUIDO IVA (USD)" numFmtId="4">
      <sharedItems containsSemiMixedTypes="0" containsString="0" containsNumber="1" minValue="5.88" maxValue="101512.8"/>
    </cacheField>
    <cacheField name="VALOR DE REALIZACION UNITARIO (USD)" numFmtId="4">
      <sharedItems containsSemiMixedTypes="0" containsString="0" containsNumber="1" minValue="4.7250000000000005" maxValue="81572.785714285725"/>
    </cacheField>
    <cacheField name="SUBTOTAL VALOR REALIZACION (USD)" numFmtId="4">
      <sharedItems containsSemiMixedTypes="0" containsString="0" containsNumber="1" minValue="4.7250000000000005" maxValue="81572.785714285725"/>
    </cacheField>
    <cacheField name="IVA 12%2" numFmtId="4">
      <sharedItems containsSemiMixedTypes="0" containsString="0" containsNumber="1" minValue="0.56700000000000006" maxValue="9788.7342857142867"/>
    </cacheField>
    <cacheField name="VALOR DE REALIZACION TOTAL INCLUIDO IVA (USD)" numFmtId="4">
      <sharedItems containsSemiMixedTypes="0" containsString="0" containsNumber="1" minValue="5.2920000000000007" maxValue="91361.52000000001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1">
  <r>
    <n v="1"/>
    <s v="GMN-UTE-PER-001"/>
    <s v="INV00126"/>
    <s v="BODEGA CENTRAL"/>
    <s v="ESTANTERIA No 3"/>
    <s v="NIVEL 3"/>
    <s v="BODEGUERO"/>
    <x v="0"/>
    <x v="0"/>
    <x v="0"/>
    <x v="0"/>
    <s v="PERFIL PLASTICO A-4"/>
    <s v="PERFIL PLASTICO A-4"/>
    <s v="N/A"/>
    <s v="UNIDAD"/>
    <s v="N/A"/>
    <s v="ND"/>
    <s v="ND"/>
    <s v="N/A"/>
    <s v="ND"/>
    <s v="ND"/>
    <s v="ND"/>
    <s v="NUEVO"/>
    <s v="ND"/>
    <s v="ND"/>
    <s v="N/A"/>
    <n v="43"/>
    <n v="43"/>
    <n v="0"/>
    <s v="N/A"/>
    <s v="N/A"/>
    <s v="N/A"/>
    <s v="N/A"/>
    <n v="0.15"/>
    <n v="6.45"/>
    <n v="6.2437822896282705E-2"/>
    <n v="2.6848263845401563"/>
    <n v="0.32217916614481873"/>
    <n v="3.0070055506849749"/>
    <n v="5.6194040606654436E-2"/>
    <n v="2.4163437460861408"/>
    <n v="0.28996124953033686"/>
    <n v="2.7063049956164775"/>
  </r>
  <r>
    <n v="2"/>
    <s v="GMN-UTE-PER-002"/>
    <s v="INV00082"/>
    <s v="BODEGA CENTRAL"/>
    <s v="ESTANTERIA No 2"/>
    <s v="NIVEL 1"/>
    <s v="BODEGUERO"/>
    <x v="0"/>
    <x v="0"/>
    <x v="0"/>
    <x v="0"/>
    <s v="PERFORADORA GENMES"/>
    <s v="PERFORADORA GENMES"/>
    <s v="N/A"/>
    <s v="UNIDAD"/>
    <s v="N/A"/>
    <s v="GENMES"/>
    <n v="9810"/>
    <s v="N/A"/>
    <s v="ND"/>
    <s v="ND"/>
    <s v="ND"/>
    <s v="NUEVO"/>
    <s v="ND"/>
    <s v="ND"/>
    <s v="N/A"/>
    <n v="20"/>
    <n v="19"/>
    <n v="1"/>
    <s v="N/A"/>
    <s v="N/A"/>
    <s v="N/A"/>
    <s v="N/A"/>
    <n v="3.04"/>
    <n v="57.76"/>
    <n v="1.1530960939334838"/>
    <n v="21.908825784736191"/>
    <n v="2.6290590941683427"/>
    <n v="24.537884878904535"/>
    <n v="1.0377864845401354"/>
    <n v="19.717943206262575"/>
    <n v="2.3661531847515089"/>
    <n v="22.084096391014086"/>
  </r>
  <r>
    <n v="3"/>
    <s v="GMN-UTE-PER-002"/>
    <m/>
    <s v="BODEGA CENTRAL"/>
    <s v="ESTANTERIA No 2"/>
    <s v="NIVEL 4"/>
    <s v="BODEGUERO"/>
    <x v="0"/>
    <x v="0"/>
    <x v="0"/>
    <x v="0"/>
    <s v="PERFORADORA GENMES"/>
    <s v="PERFORADORA GENMES"/>
    <s v="N/A"/>
    <s v="UNIDAD"/>
    <s v="N/A"/>
    <s v="GENMES"/>
    <n v="9780"/>
    <s v="N/A"/>
    <s v="ND"/>
    <s v="ND"/>
    <s v="ND"/>
    <s v="NUEVO"/>
    <s v="ND"/>
    <s v="ND"/>
    <s v="N/A"/>
    <n v="1"/>
    <n v="1"/>
    <n v="0"/>
    <s v="N/A"/>
    <s v="N/A"/>
    <s v="N/A"/>
    <s v="N/A"/>
    <n v="4.37"/>
    <n v="4.37"/>
    <n v="1.7867326526419056"/>
    <n v="1.7867326526419056"/>
    <n v="0.21440791831702866"/>
    <n v="2.0011405709589343"/>
    <n v="1.6080593873777151"/>
    <n v="1.6080593873777151"/>
    <n v="0.19296712648532582"/>
    <n v="1.801026513863041"/>
  </r>
  <r>
    <n v="4"/>
    <s v="GMN-UTE-PIZ-001"/>
    <s v="INV00956"/>
    <s v="BODEGA CENTRAL"/>
    <s v="ESTANTERIA No 31"/>
    <s v="NIVEL 8"/>
    <s v="BODEGUERO"/>
    <x v="0"/>
    <x v="0"/>
    <x v="0"/>
    <x v="0"/>
    <s v="PIZARRA DE TIZA LIQUIDA CON PEDESTAL"/>
    <s v="PIZARRA DE TIZA LIQUIDA CON PEDESTAL"/>
    <s v="N/A"/>
    <s v="UNIDAD"/>
    <s v="N/A"/>
    <s v="ND"/>
    <s v="ND"/>
    <s v="N/A"/>
    <s v="ND"/>
    <s v="ND"/>
    <s v="ND"/>
    <s v="NUEVO"/>
    <s v="ND"/>
    <s v="ND"/>
    <s v="N/A"/>
    <n v="2"/>
    <n v="2"/>
    <n v="0"/>
    <s v="N/A"/>
    <s v="N/A"/>
    <s v="N/A"/>
    <s v="N/A"/>
    <n v="160"/>
    <n v="320"/>
    <n v="60.689268101762309"/>
    <n v="121.37853620352462"/>
    <n v="14.565424344422954"/>
    <n v="135.94396054794757"/>
    <n v="54.62034129158608"/>
    <n v="109.24068258317216"/>
    <n v="13.108881909980658"/>
    <n v="122.34956449315281"/>
  </r>
  <r>
    <n v="5"/>
    <s v="GNM-CAF-CUC-001"/>
    <s v="INV00186"/>
    <s v="BODEGA CENTRAL"/>
    <s v="ESTANTERIA No 9"/>
    <s v="NIVEL 4"/>
    <s v="BODEGUERO"/>
    <x v="0"/>
    <x v="0"/>
    <x v="1"/>
    <x v="1"/>
    <s v="CUCHILLO PLASTICO DESECHABLE"/>
    <s v="CUCHILLO PLASTICO DESECHABLE"/>
    <s v="N/A"/>
    <s v="UNIDAD"/>
    <s v="N/A"/>
    <s v="SUPERMAXI"/>
    <s v="ND"/>
    <s v="N/A"/>
    <s v="ND"/>
    <s v="ND"/>
    <s v="ND"/>
    <s v="NUEVO"/>
    <s v="ND"/>
    <s v="ND"/>
    <s v="N/A"/>
    <n v="100"/>
    <n v="100"/>
    <n v="0"/>
    <s v="N/A"/>
    <s v="N/A"/>
    <s v="N/A"/>
    <s v="N/A"/>
    <n v="2.5000000000000001E-2"/>
    <n v="2.5"/>
    <n v="9.482698140900362E-3"/>
    <n v="0.94826981409003619"/>
    <n v="0.11379237769080434"/>
    <n v="1.0620621917808406"/>
    <n v="8.5344283268103255E-3"/>
    <n v="0.8534428326810326"/>
    <n v="0.10241313992172391"/>
    <n v="0.95585597260275645"/>
  </r>
  <r>
    <n v="6"/>
    <s v="GNM-CAF-VPL-001"/>
    <s v="INV00170"/>
    <s v="BODEGA CENTRAL"/>
    <s v="ESTANTERIA No 9"/>
    <s v="NIVEL 3"/>
    <s v="BODEGUERO"/>
    <x v="0"/>
    <x v="0"/>
    <x v="1"/>
    <x v="1"/>
    <s v="VASO TERMICO 4 ONZAS DESECHABLES"/>
    <s v="VASO TERMICO 4 ONZAS DESECHABLES"/>
    <s v="N/A"/>
    <s v="UNIDAD"/>
    <s v="N/A"/>
    <s v="PLASTRO"/>
    <s v="4 ONZ"/>
    <s v="N/A"/>
    <s v="ND"/>
    <s v="ND"/>
    <s v="ND"/>
    <s v="NUEVO"/>
    <s v="ND"/>
    <s v="ND"/>
    <s v="N/A"/>
    <n v="170"/>
    <n v="170"/>
    <n v="0"/>
    <s v="N/A"/>
    <s v="N/A"/>
    <s v="N/A"/>
    <s v="N/A"/>
    <n v="0.08"/>
    <n v="13.6"/>
    <n v="3.3300172211350773E-2"/>
    <n v="5.6610292759296312"/>
    <n v="0.6793235131115557"/>
    <n v="6.3403527890411873"/>
    <n v="2.9970154990215696E-2"/>
    <n v="5.094926348336668"/>
    <n v="0.6113911618004001"/>
    <n v="5.706317510137068"/>
  </r>
  <r>
    <n v="7"/>
    <s v="GNM-EPP-ALM-001"/>
    <s v="INV00380"/>
    <s v="BODEGA CENTRAL"/>
    <s v="BODEGA CENTRAL"/>
    <s v="PARED IZQUIERDA CONTENEDOR No 1"/>
    <s v="BODEGUERO"/>
    <x v="0"/>
    <x v="0"/>
    <x v="2"/>
    <x v="2"/>
    <s v="ALMOHADILLA DE CARGA ( HOMBRERAS )"/>
    <s v="ALMOHADILLA DE CARGA ( HOMBRERAS )"/>
    <s v="N/A"/>
    <s v="UNIDAD"/>
    <s v="N/A"/>
    <s v="ND"/>
    <s v="ND"/>
    <s v="N/A"/>
    <s v="ND"/>
    <s v="ND"/>
    <s v="ND"/>
    <s v="BUENO"/>
    <s v="ND"/>
    <s v="ND"/>
    <s v="N/A"/>
    <n v="20"/>
    <n v="20"/>
    <n v="0"/>
    <s v="N/A"/>
    <s v="N/A"/>
    <s v="N/A"/>
    <s v="N/A"/>
    <n v="20.6"/>
    <n v="412"/>
    <n v="8.0335160410959787"/>
    <n v="160.67032082191957"/>
    <n v="19.28043849863035"/>
    <n v="179.95075932054993"/>
    <n v="7.2301644369863807"/>
    <n v="144.60328873972762"/>
    <n v="17.352394648767312"/>
    <n v="161.95568338849492"/>
  </r>
  <r>
    <n v="8"/>
    <s v="GNM-EPP-BRB-001"/>
    <s v="INV00388"/>
    <s v="BODEGA CENTRAL"/>
    <s v="ESTANTERIA No 12"/>
    <s v="NIVEL 3"/>
    <s v="BODEGUERO"/>
    <x v="0"/>
    <x v="0"/>
    <x v="2"/>
    <x v="2"/>
    <s v="BARBIQUEJO"/>
    <s v="BARBIQUEJO"/>
    <s v="N/A"/>
    <s v="UNIDAD"/>
    <s v="N/A"/>
    <s v="CHIN STRAP"/>
    <s v="ND"/>
    <s v="N/A"/>
    <s v="ND"/>
    <s v="ND"/>
    <s v="ND"/>
    <s v="NUEVO"/>
    <s v="ND"/>
    <s v="ND"/>
    <s v="N/A"/>
    <n v="111"/>
    <n v="111"/>
    <n v="0"/>
    <s v="N/A"/>
    <s v="N/A"/>
    <s v="N/A"/>
    <s v="N/A"/>
    <n v="3"/>
    <n v="333"/>
    <n v="1.5779295205479578"/>
    <n v="175.1501767808233"/>
    <n v="21.018021213698795"/>
    <n v="196.1681979945221"/>
    <n v="1.4201365684931619"/>
    <n v="157.63515910274097"/>
    <n v="18.916219092328916"/>
    <n v="176.5513781950699"/>
  </r>
  <r>
    <n v="9"/>
    <s v="GNM-EPP-CHA-004"/>
    <s v="INV00454"/>
    <s v="BODEGA CENTRAL"/>
    <s v="BODEGA CENTRAL"/>
    <s v="PARED IZQUIERDA CONTENEDOR No 1"/>
    <s v="BODEGUERO"/>
    <x v="0"/>
    <x v="0"/>
    <x v="2"/>
    <x v="2"/>
    <s v="CHALECO ROJO S-HOMBRE - BRIGADISTA"/>
    <s v="CHALECO ROJO S-HOMBRE - BRIGADISTA"/>
    <s v="N/A"/>
    <s v="UNIDAD"/>
    <s v="N/A"/>
    <s v="MITOS"/>
    <s v="ND"/>
    <s v="N/A"/>
    <s v="ND"/>
    <s v="ND"/>
    <s v="ND"/>
    <s v="NUEVO"/>
    <s v="ND"/>
    <s v="TELA"/>
    <s v="N/A"/>
    <n v="3"/>
    <n v="3"/>
    <n v="0"/>
    <s v="N/A"/>
    <s v="N/A"/>
    <s v="N/A"/>
    <s v="N/A"/>
    <n v="15"/>
    <n v="45"/>
    <n v="7.8896476027397888"/>
    <n v="23.668942808219366"/>
    <n v="2.8402731369863239"/>
    <n v="26.509215945205689"/>
    <n v="7.1006828424658099"/>
    <n v="21.302048527397432"/>
    <n v="2.5562458232876919"/>
    <n v="23.858294350685124"/>
  </r>
  <r>
    <n v="10"/>
    <s v="GNM-EPP-CHA-006"/>
    <s v="INV00455"/>
    <s v="BODEGA CENTRAL"/>
    <s v="BODEGA CENTRAL"/>
    <s v="PARED IZQUIERDA CONTENEDOR No 1"/>
    <s v="BODEGUERO"/>
    <x v="0"/>
    <x v="0"/>
    <x v="2"/>
    <x v="2"/>
    <s v="CHALECO ROJO XL BRIGADISTA"/>
    <s v="CHALECO ROJO XL BRIGADISTA"/>
    <s v="N/A"/>
    <s v="UNIDAD"/>
    <s v="N/A"/>
    <s v="MITOS"/>
    <s v="ND"/>
    <s v="N/A"/>
    <s v="ND"/>
    <s v="ND"/>
    <s v="ND"/>
    <s v="NUEVO"/>
    <s v="ND"/>
    <s v="TELA"/>
    <s v="N/A"/>
    <n v="3"/>
    <n v="3"/>
    <n v="0"/>
    <s v="N/A"/>
    <s v="N/A"/>
    <s v="N/A"/>
    <s v="N/A"/>
    <n v="18"/>
    <n v="54"/>
    <n v="9.4675771232877466"/>
    <n v="28.40273136986324"/>
    <n v="3.4083277643835888"/>
    <n v="31.811059134246829"/>
    <n v="8.520819410958973"/>
    <n v="25.562458232876921"/>
    <n v="3.0674949879452305"/>
    <n v="28.629953220822152"/>
  </r>
  <r>
    <n v="11"/>
    <s v="GNM-EPP-CHA-007"/>
    <s v="INV00456"/>
    <s v="BODEGA CENTRAL"/>
    <s v="BODEGA CENTRAL"/>
    <s v="PARED IZQUIERDA CONTENEDOR No 1"/>
    <s v="BODEGUERO"/>
    <x v="0"/>
    <x v="0"/>
    <x v="2"/>
    <x v="2"/>
    <s v="CHALECO ROJO XXL - BRIGADISTA"/>
    <s v="CHALECO ROJO XXL - BRIGADISTA"/>
    <s v="N/A"/>
    <s v="UNIDAD"/>
    <s v="N/A"/>
    <s v="MITOS"/>
    <s v="ND"/>
    <s v="N/A"/>
    <s v="ND"/>
    <s v="ND"/>
    <s v="ND"/>
    <s v="NUEVO"/>
    <s v="ND"/>
    <s v="TELA"/>
    <s v="N/A"/>
    <n v="1"/>
    <n v="1"/>
    <n v="0"/>
    <s v="N/A"/>
    <s v="N/A"/>
    <s v="N/A"/>
    <s v="N/A"/>
    <n v="20"/>
    <n v="20"/>
    <n v="10.519530136986386"/>
    <n v="10.519530136986386"/>
    <n v="1.2623436164383663"/>
    <n v="11.781873753424753"/>
    <n v="9.4675771232877484"/>
    <n v="9.4675771232877484"/>
    <n v="1.1361092547945297"/>
    <n v="10.603686378082278"/>
  </r>
  <r>
    <n v="12"/>
    <s v="GNM-EPP-CHA-011"/>
    <s v="INV00446"/>
    <s v="BODEGA CENTRAL"/>
    <s v="PLANTA ALTA"/>
    <s v="PARED IZQUIERDA CONTENEDOR No 1"/>
    <s v="BODEGUERO"/>
    <x v="0"/>
    <x v="0"/>
    <x v="2"/>
    <x v="2"/>
    <s v="CHALECO DE GEOLOGO TALLA XS"/>
    <s v="CHALECO DE GEOLOGO TALLA XS"/>
    <s v="N/A"/>
    <s v="UNIDAD"/>
    <s v="N/A"/>
    <s v="ND"/>
    <s v="ND"/>
    <s v="N/A"/>
    <s v="ND"/>
    <s v="ND"/>
    <s v="ND"/>
    <s v="NUEVO"/>
    <s v="ND"/>
    <s v="CON LOGO"/>
    <s v="N/A"/>
    <n v="1"/>
    <n v="1"/>
    <n v="0"/>
    <s v="N/A"/>
    <s v="N/A"/>
    <s v="N/A"/>
    <s v="N/A"/>
    <n v="15"/>
    <n v="15"/>
    <n v="7.8120647260274607"/>
    <n v="7.8120647260274607"/>
    <n v="0.93744776712329525"/>
    <n v="8.7495124931507569"/>
    <n v="7.0308582534247144"/>
    <n v="7.0308582534247144"/>
    <n v="0.84370299041096575"/>
    <n v="7.8745612438356805"/>
  </r>
  <r>
    <n v="13"/>
    <s v="GNM-EPP-CHA-015"/>
    <s v="INV00423"/>
    <s v="BODEGA CENTRAL"/>
    <s v="BODEGA CENTRAL"/>
    <s v="PARED IZQUIERDA CONTENEDOR No 1"/>
    <s v="BODEGUERO"/>
    <x v="0"/>
    <x v="0"/>
    <x v="2"/>
    <x v="2"/>
    <s v="CHALECO REFLECTIVO TALLA XL - COLOR NARANJA"/>
    <s v="CHALECO REFLECTIVO TALLA XL - COLOR NARANJA"/>
    <s v="N/A"/>
    <s v="UNIDAD"/>
    <s v="N/A"/>
    <s v="ND"/>
    <s v="ND"/>
    <s v="N/A"/>
    <s v="ND"/>
    <s v="ND"/>
    <s v="ND"/>
    <s v="BUENO"/>
    <s v="ND"/>
    <s v="TELA"/>
    <s v="N/A"/>
    <n v="3"/>
    <n v="3"/>
    <n v="0"/>
    <s v="N/A"/>
    <s v="N/A"/>
    <s v="N/A"/>
    <s v="N/A"/>
    <n v="7"/>
    <n v="21"/>
    <n v="2.729835547945235"/>
    <n v="8.1895066438357045"/>
    <n v="0.98274079726028452"/>
    <n v="9.1722474410959887"/>
    <n v="2.4568519931507113"/>
    <n v="7.370555979452134"/>
    <n v="0.8844667175342561"/>
    <n v="8.2550226969863907"/>
  </r>
  <r>
    <n v="14"/>
    <s v="GNM-EPP-CHA-018"/>
    <s v="INV00422"/>
    <s v="BODEGA CENTRAL"/>
    <s v="BODEGA CENTRAL"/>
    <s v="PARED IZQUIERDA CONTENEDOR No 1"/>
    <s v="BODEGUERO"/>
    <x v="0"/>
    <x v="0"/>
    <x v="2"/>
    <x v="2"/>
    <s v="CHALECO REFLECTIVO TALLA L - COLOR VERDE"/>
    <s v="CHALECO REFLECTIVO TALLA L - COLOR VERDE"/>
    <s v="N/A"/>
    <s v="UNIDAD"/>
    <s v="N/A"/>
    <s v="ND"/>
    <s v="ND"/>
    <s v="N/A"/>
    <s v="ND"/>
    <s v="ND"/>
    <s v="ND"/>
    <s v="BUENO"/>
    <s v="ND"/>
    <s v="TELA"/>
    <s v="N/A"/>
    <n v="1"/>
    <n v="1"/>
    <n v="0"/>
    <s v="N/A"/>
    <s v="N/A"/>
    <s v="N/A"/>
    <s v="N/A"/>
    <n v="6"/>
    <n v="6"/>
    <n v="2.3398590410959157"/>
    <n v="2.3398590410959157"/>
    <n v="0.28078308493150989"/>
    <n v="2.6206421260274255"/>
    <n v="2.1058731369863244"/>
    <n v="2.1058731369863244"/>
    <n v="0.25270477643835892"/>
    <n v="2.3585779134246834"/>
  </r>
  <r>
    <n v="15"/>
    <s v="GNM-EPP-CHA-019"/>
    <s v="INV00421"/>
    <s v="BODEGA CENTRAL"/>
    <s v="BODEGA CENTRAL"/>
    <s v="PARED IZQUIERDA CONTENEDOR No 1"/>
    <s v="BODEGUERO"/>
    <x v="0"/>
    <x v="0"/>
    <x v="2"/>
    <x v="2"/>
    <s v="CHALECO REFLECTIVO TALLA M - COLOR VERDE"/>
    <s v="CHALECO REFLECTIVO TALLA M - COLOR VERDE"/>
    <s v="N/A"/>
    <s v="UNIDAD"/>
    <s v="N/A"/>
    <s v="ND"/>
    <s v="ND"/>
    <s v="N/A"/>
    <s v="ND"/>
    <s v="ND"/>
    <s v="ND"/>
    <s v="BUENO"/>
    <s v="ND"/>
    <s v="TELA"/>
    <s v="N/A"/>
    <n v="38"/>
    <n v="38"/>
    <n v="0"/>
    <s v="N/A"/>
    <s v="N/A"/>
    <s v="N/A"/>
    <s v="N/A"/>
    <n v="5"/>
    <n v="190"/>
    <n v="1.9498825342465962"/>
    <n v="74.095536301370657"/>
    <n v="8.8914643561644784"/>
    <n v="82.987000657535134"/>
    <n v="1.7548942808219365"/>
    <n v="66.685982671233589"/>
    <n v="8.0023179205480304"/>
    <n v="74.688300591781626"/>
  </r>
  <r>
    <n v="16"/>
    <s v="GNM-EPP-CHA-020"/>
    <s v="INV00382"/>
    <s v="BODEGA CENTRAL"/>
    <s v="BODEGA CENTRAL"/>
    <s v="PARED IZQUIERDA CONTENEDOR No 1"/>
    <s v="BODEGUERO"/>
    <x v="0"/>
    <x v="0"/>
    <x v="2"/>
    <x v="2"/>
    <s v="CHALECO REFLECTIVO TALLA S - COLOR VERDE"/>
    <s v="CHALECO REFLECTIVO TALLA S - COLOR VERDE"/>
    <s v="N/A"/>
    <s v="UNIDAD"/>
    <s v="N/A"/>
    <s v="ND"/>
    <s v="ND"/>
    <s v="N/A"/>
    <s v="ND"/>
    <s v="ND"/>
    <s v="ND"/>
    <s v="BUENO"/>
    <s v="ND"/>
    <s v="TELA"/>
    <s v="N/A"/>
    <n v="70"/>
    <n v="70"/>
    <n v="0"/>
    <s v="N/A"/>
    <s v="N/A"/>
    <s v="N/A"/>
    <s v="N/A"/>
    <n v="5"/>
    <n v="350"/>
    <n v="1.9498825342465962"/>
    <n v="136.49177739726173"/>
    <n v="16.379013287671405"/>
    <n v="152.87079068493313"/>
    <n v="1.7548942808219365"/>
    <n v="122.84259965753556"/>
    <n v="14.741111958904266"/>
    <n v="137.58371161643981"/>
  </r>
  <r>
    <n v="17"/>
    <s v="GNM-EPP-CHA-021"/>
    <s v="INV00457"/>
    <s v="BODEGA CENTRAL"/>
    <s v="BODEGA CENTRAL"/>
    <s v="PARED IZQUIERDA CONTENEDOR No 1"/>
    <s v="BODEGUERO"/>
    <x v="0"/>
    <x v="0"/>
    <x v="2"/>
    <x v="2"/>
    <s v="CHALECO BRIGADISTA TALLA S AZUL"/>
    <s v="CHALECO BRIGADISTA TALLA S AZUL"/>
    <s v="N/A"/>
    <s v="UNIDAD"/>
    <s v="N/A"/>
    <s v="ND"/>
    <s v="ND"/>
    <s v="N/A"/>
    <s v="ND"/>
    <s v="ND"/>
    <s v="ND"/>
    <s v="BUENO"/>
    <s v="ND"/>
    <s v="ND"/>
    <s v="N/A"/>
    <n v="5"/>
    <n v="5"/>
    <n v="0"/>
    <s v="N/A"/>
    <s v="N/A"/>
    <s v="N/A"/>
    <s v="N/A"/>
    <n v="15"/>
    <n v="75"/>
    <n v="5.8496476027397888"/>
    <n v="29.248238013698945"/>
    <n v="3.5097885616438731"/>
    <n v="32.758026575342818"/>
    <n v="5.2646828424658096"/>
    <n v="26.323414212329048"/>
    <n v="3.1588097054794857"/>
    <n v="29.482223917808533"/>
  </r>
  <r>
    <n v="18"/>
    <s v="GNM-EPP-CHA-023"/>
    <s v="INV00458"/>
    <s v="BODEGA CENTRAL"/>
    <s v="BODEGA CENTRAL"/>
    <s v="PARED IZQUIERDA CONTENEDOR No 1"/>
    <s v="BODEGUERO"/>
    <x v="0"/>
    <x v="0"/>
    <x v="2"/>
    <x v="2"/>
    <s v="CHALECO BRIGADISTA AZUL TALLA 40"/>
    <s v="CHALECO BRIGADISTA AZUL TALLA 40"/>
    <s v="N/A"/>
    <s v="UNIDAD"/>
    <s v="N/A"/>
    <s v="ND"/>
    <s v="ND"/>
    <s v="N/A"/>
    <s v="ND"/>
    <s v="ND"/>
    <s v="ND"/>
    <s v="BUENO"/>
    <s v="ND"/>
    <s v="ND"/>
    <s v="N/A"/>
    <n v="2"/>
    <n v="2"/>
    <n v="0"/>
    <s v="N/A"/>
    <s v="N/A"/>
    <s v="N/A"/>
    <s v="N/A"/>
    <n v="20"/>
    <n v="40"/>
    <n v="7.282310958904203"/>
    <n v="14.564621917808406"/>
    <n v="1.7477546301370086"/>
    <n v="16.312376547945416"/>
    <n v="6.5540798630137829"/>
    <n v="13.108159726027566"/>
    <n v="1.5729791671233078"/>
    <n v="14.681138893150873"/>
  </r>
  <r>
    <n v="19"/>
    <s v="GNM-EPP-CHA-025"/>
    <s v="INV00445"/>
    <s v="BODEGA CENTRAL"/>
    <s v="BODEGA CENTRAL"/>
    <s v="PARED IZQUIERDA CONTENEDOR No 1"/>
    <s v="BODEGUERO"/>
    <x v="0"/>
    <x v="0"/>
    <x v="2"/>
    <x v="2"/>
    <s v="CHALECO GEOLOGO TALLA 38"/>
    <s v="CHALECO GEOLOGO TALLA 38"/>
    <s v="N/A"/>
    <s v="UNIDAD"/>
    <s v="N/A"/>
    <s v="ND"/>
    <s v="ND"/>
    <s v="N/A"/>
    <s v="ND"/>
    <s v="ND"/>
    <s v="ND"/>
    <s v="NUEVO"/>
    <s v="ND"/>
    <s v="CON LOGO"/>
    <s v="N/A"/>
    <n v="6"/>
    <n v="6"/>
    <n v="0"/>
    <s v="N/A"/>
    <s v="N/A"/>
    <s v="N/A"/>
    <s v="N/A"/>
    <n v="18"/>
    <n v="108"/>
    <n v="9.0020798630137833"/>
    <n v="54.0124791780827"/>
    <n v="6.4814975013699234"/>
    <n v="60.493976679452622"/>
    <n v="8.1018718767124049"/>
    <n v="48.61123126027443"/>
    <n v="5.8333477512329317"/>
    <n v="54.444579011507358"/>
  </r>
  <r>
    <n v="20"/>
    <s v="GNM-EPP-CHA-026"/>
    <s v="INV00444"/>
    <s v="BODEGA CENTRAL"/>
    <s v="BODEGA CENTRAL"/>
    <s v="PARED IZQUIERDA CONTENEDOR No 1"/>
    <s v="BODEGUERO"/>
    <x v="0"/>
    <x v="0"/>
    <x v="2"/>
    <x v="2"/>
    <s v="CHALECO GEOLOGO TALLA 40"/>
    <s v="CHALECO GEOLOGO TALLA 40"/>
    <s v="N/A"/>
    <s v="UNIDAD"/>
    <s v="N/A"/>
    <s v="ND"/>
    <s v="ND"/>
    <s v="N/A"/>
    <s v="ND"/>
    <s v="ND"/>
    <s v="ND"/>
    <s v="NUEVO"/>
    <s v="ND"/>
    <s v="CON LOGO"/>
    <s v="N/A"/>
    <n v="4"/>
    <n v="4"/>
    <n v="0"/>
    <s v="N/A"/>
    <s v="N/A"/>
    <s v="N/A"/>
    <s v="N/A"/>
    <n v="20"/>
    <n v="80"/>
    <n v="10.519530136986386"/>
    <n v="42.078120547945545"/>
    <n v="5.0493744657534654"/>
    <n v="47.127495013699011"/>
    <n v="9.4675771232877484"/>
    <n v="37.870308493150993"/>
    <n v="4.5444370191781189"/>
    <n v="42.414745512329112"/>
  </r>
  <r>
    <n v="21"/>
    <s v="GNM-EPP-CNL-001"/>
    <s v="INV00387"/>
    <s v="BODEGA CENTRAL"/>
    <s v="BODEGA CENTRAL"/>
    <s v="PARED IZQUIERDA CONTENEDOR No 1"/>
    <s v="BODEGUERO"/>
    <x v="0"/>
    <x v="0"/>
    <x v="2"/>
    <x v="2"/>
    <s v="CANILLERA PARES"/>
    <s v="CANILLERA PARES"/>
    <s v="N/A"/>
    <s v="PAR"/>
    <s v="N/A"/>
    <s v="ABANTY"/>
    <s v="ND"/>
    <s v="N/A"/>
    <s v="ND"/>
    <s v="ND"/>
    <s v="ND"/>
    <s v="BUENO"/>
    <s v="ND"/>
    <s v="ND"/>
    <s v="N/A"/>
    <n v="55"/>
    <n v="55"/>
    <n v="0"/>
    <s v="N/A"/>
    <s v="N/A"/>
    <s v="N/A"/>
    <s v="N/A"/>
    <n v="12"/>
    <n v="660"/>
    <n v="4.3693865753425216"/>
    <n v="240.31626164383869"/>
    <n v="28.837951397260642"/>
    <n v="269.15421304109935"/>
    <n v="3.9324479178082696"/>
    <n v="216.28463547945483"/>
    <n v="25.954156257534578"/>
    <n v="242.23879173698941"/>
  </r>
  <r>
    <n v="22"/>
    <s v="GNM-EPP-CON-001"/>
    <s v="INV01516"/>
    <s v="BODEGA CENTRAL"/>
    <s v="BODEGA CENTRAL"/>
    <s v="PASILLOS"/>
    <s v="BODEGUERO"/>
    <x v="0"/>
    <x v="0"/>
    <x v="2"/>
    <x v="2"/>
    <s v="CONO DE SEGURIDAD"/>
    <s v="CONO DE SEGURIDAD"/>
    <s v="N/A"/>
    <s v="UNIDAD"/>
    <s v="N/A"/>
    <s v="ND"/>
    <s v="ND"/>
    <s v="N/A"/>
    <s v="ND"/>
    <s v="ND"/>
    <s v="ND"/>
    <s v="BUENO"/>
    <s v="ND"/>
    <s v="ND"/>
    <s v="N/A"/>
    <n v="6"/>
    <n v="6"/>
    <n v="0"/>
    <s v="N/A"/>
    <s v="N/A"/>
    <s v="N/A"/>
    <s v="N/A"/>
    <n v="17"/>
    <n v="102"/>
    <n v="6.6296006164384274"/>
    <n v="39.777603698630564"/>
    <n v="4.7733124438356676"/>
    <n v="44.550916142466235"/>
    <n v="5.9666405547945844"/>
    <n v="35.799843328767508"/>
    <n v="4.2959811994521004"/>
    <n v="40.095824528219609"/>
  </r>
  <r>
    <n v="23"/>
    <s v="GNM-EPP-DEL-001"/>
    <s v="INV00485"/>
    <s v="BODEGA CENTRAL"/>
    <s v="BODEGA CENTRAL"/>
    <s v="PARED IZQUIERDA CONTENEDOR No 1"/>
    <s v="BODEGUERO"/>
    <x v="0"/>
    <x v="0"/>
    <x v="2"/>
    <x v="2"/>
    <s v="DELANTAL PVC CON MANGAS"/>
    <s v="DELANTAL PVC CON MANGAS"/>
    <s v="N/A"/>
    <s v="UNIDAD"/>
    <s v="N/A"/>
    <s v="ND"/>
    <s v="ND"/>
    <s v="N/A"/>
    <s v="ND"/>
    <s v="ND"/>
    <s v="ND"/>
    <s v="BUENO"/>
    <s v="ND"/>
    <s v="PVC"/>
    <s v="N/A"/>
    <n v="74"/>
    <n v="74"/>
    <n v="0"/>
    <s v="N/A"/>
    <s v="N/A"/>
    <s v="N/A"/>
    <s v="N/A"/>
    <n v="27.8"/>
    <n v="2057.2000000000003"/>
    <n v="10.841346890411076"/>
    <n v="802.25966989041967"/>
    <n v="96.271160386850354"/>
    <n v="898.53083027727007"/>
    <n v="9.7572122013699687"/>
    <n v="722.03370290137764"/>
    <n v="86.644044348165309"/>
    <n v="808.6777472495429"/>
  </r>
  <r>
    <n v="24"/>
    <s v="GNM-EPP-ELL-001"/>
    <s v="INV00292"/>
    <s v="BODEGA CENTRAL"/>
    <s v="ESTANTERIA No 12"/>
    <s v="NIVEL 3"/>
    <s v="BODEGUERO"/>
    <x v="0"/>
    <x v="0"/>
    <x v="2"/>
    <x v="2"/>
    <s v="ESTACION DE LIMPIEZA DE LENTES"/>
    <s v="ESTACION DE LIMPIEZA DE LENTES"/>
    <s v="N/A"/>
    <s v="UNIDAD"/>
    <s v="N/A"/>
    <s v="LEADER"/>
    <s v="8 OZ"/>
    <s v="N/A"/>
    <s v="ND"/>
    <s v="ND"/>
    <s v="ND"/>
    <s v="BUENO"/>
    <s v="ND"/>
    <s v="ND"/>
    <s v="N/A"/>
    <n v="4"/>
    <n v="4"/>
    <n v="0"/>
    <s v="N/A"/>
    <s v="N/A"/>
    <s v="N/A"/>
    <s v="N/A"/>
    <n v="20.399999999999999"/>
    <n v="81.599999999999994"/>
    <n v="7.4279571780822868"/>
    <n v="29.711828712329147"/>
    <n v="3.5654194454794976"/>
    <n v="33.277248157808643"/>
    <n v="6.6851614602740579"/>
    <n v="26.740645841096232"/>
    <n v="3.2088775009315476"/>
    <n v="29.949523342027778"/>
  </r>
  <r>
    <n v="25"/>
    <s v="GNM-EPP-EXT-006"/>
    <s v="INV01130"/>
    <s v="BODEGA CENTRAL"/>
    <s v="BODEGA CENTRAL"/>
    <s v="ESTRUCTURA MADERA"/>
    <s v="BODEGUERO"/>
    <x v="0"/>
    <x v="0"/>
    <x v="2"/>
    <x v="2"/>
    <s v="EXTINTOR PARA AUTO 5 LB. PQS"/>
    <s v="EXTINTOR PARA AUTO 5 LB. PQS"/>
    <s v="N/A"/>
    <s v="UNIDAD"/>
    <s v="N/A"/>
    <s v="ND"/>
    <s v="ND"/>
    <s v="N/A"/>
    <s v="ND"/>
    <s v="ND"/>
    <s v="ND"/>
    <s v="BUENO"/>
    <s v="ND"/>
    <s v="ND"/>
    <s v="N/A"/>
    <n v="5"/>
    <n v="5"/>
    <n v="0"/>
    <s v="N/A"/>
    <s v="N/A"/>
    <s v="N/A"/>
    <s v="N/A"/>
    <n v="20"/>
    <n v="100"/>
    <n v="7.7995301369863848"/>
    <n v="38.997650684931926"/>
    <n v="4.6797180821918314"/>
    <n v="43.67736876712376"/>
    <n v="7.0195771232877462"/>
    <n v="35.097885616438731"/>
    <n v="4.2117462739726479"/>
    <n v="39.309631890411382"/>
  </r>
  <r>
    <n v="26"/>
    <s v="GNM-EPP-FAJ-004"/>
    <s v="INV00389"/>
    <s v="BODEGA CENTRAL"/>
    <s v="BODEGA CENTRAL"/>
    <s v="PARED IZQUIERDA CONTENEDOR No 1"/>
    <s v="BODEGUERO"/>
    <x v="0"/>
    <x v="0"/>
    <x v="2"/>
    <x v="2"/>
    <s v="FAJA DE PROTECCION LUMBAR TALLA S"/>
    <s v="FAJA DE PROTECCION LUMBAR TALLA S"/>
    <s v="N/A"/>
    <s v="UNIDAD"/>
    <s v="N/A"/>
    <s v="VELSPORT"/>
    <s v="ND"/>
    <s v="N/A"/>
    <s v="ND"/>
    <s v="ND"/>
    <s v="ND"/>
    <s v="NUEVO"/>
    <s v="ND"/>
    <s v="ND"/>
    <s v="N/A"/>
    <n v="10"/>
    <n v="10"/>
    <n v="0"/>
    <s v="N/A"/>
    <s v="N/A"/>
    <s v="N/A"/>
    <s v="N/A"/>
    <n v="20"/>
    <n v="200"/>
    <n v="10.519530136986386"/>
    <n v="105.19530136986387"/>
    <n v="12.623436164383664"/>
    <n v="117.81873753424753"/>
    <n v="9.4675771232877484"/>
    <n v="94.67577123287748"/>
    <n v="11.361092547945297"/>
    <n v="106.03686378082278"/>
  </r>
  <r>
    <n v="27"/>
    <s v="GNM-EPP-FUN-001"/>
    <s v="INV01057"/>
    <s v="BODEGA CENTRAL"/>
    <s v="BODEGA CENTRAL"/>
    <s v="BODEGA CENTRAL "/>
    <s v="BODEGUERO"/>
    <x v="0"/>
    <x v="0"/>
    <x v="2"/>
    <x v="2"/>
    <s v="FUNDA PLASTICA ANTIDERRAMES VARIOS COLORES"/>
    <s v="FUNDA PLASTICA ANTIDERRAMES VARIOS COLORES"/>
    <s v="N/A"/>
    <s v="PAQUETE"/>
    <s v="N/A"/>
    <s v="ND"/>
    <s v="ND"/>
    <s v="N/A"/>
    <s v="ND"/>
    <s v="ND"/>
    <s v="ND"/>
    <s v="BUENO"/>
    <s v="ND"/>
    <s v="ND"/>
    <s v="N/A"/>
    <n v="810"/>
    <n v="810"/>
    <n v="0"/>
    <s v="N/A"/>
    <s v="N/A"/>
    <s v="N/A"/>
    <s v="N/A"/>
    <n v="2.5099999999999998"/>
    <n v="2033.1"/>
    <n v="0.97884103219179119"/>
    <n v="792.86123607535092"/>
    <n v="95.143348329042112"/>
    <n v="888.00458440439297"/>
    <n v="0.88095692897261213"/>
    <n v="713.57511246781587"/>
    <n v="85.629013496137901"/>
    <n v="799.20412596395374"/>
  </r>
  <r>
    <n v="28"/>
    <s v="GNM-EPP-GAF-001"/>
    <s v="INV00392"/>
    <s v="BODEGA CENTRAL"/>
    <s v="ESTANTERIA No 12"/>
    <s v="NIVEL 3"/>
    <s v="BODEGUERO"/>
    <x v="0"/>
    <x v="0"/>
    <x v="2"/>
    <x v="2"/>
    <s v="GAFA AMARILLA DE SEGURIDAD"/>
    <s v="GAFA AMARILLA DE SEGURIDAD"/>
    <s v="N/A"/>
    <s v="UNIDAD"/>
    <s v="N/A"/>
    <s v="VENITEX"/>
    <s v="BRAV2JA"/>
    <s v="N/A"/>
    <s v="ND"/>
    <s v="ND"/>
    <s v="ND"/>
    <s v="BUENO"/>
    <s v="ND"/>
    <s v="1 USADA"/>
    <s v="N/A"/>
    <n v="36"/>
    <n v="22"/>
    <n v="14"/>
    <s v="N/A"/>
    <s v="N/A"/>
    <s v="N/A"/>
    <s v="N/A"/>
    <n v="1.99"/>
    <n v="43.78"/>
    <n v="0.76576058698631"/>
    <n v="16.846732913698819"/>
    <n v="2.0216079496438581"/>
    <n v="18.868340863342677"/>
    <n v="0.68918452828767907"/>
    <n v="15.16205962232894"/>
    <n v="1.8194471546794726"/>
    <n v="16.981506777008413"/>
  </r>
  <r>
    <n v="29"/>
    <s v="GNM-EPP-GAF-001"/>
    <m/>
    <s v="BODEGA CENTRAL"/>
    <s v="ESTANTERIA No 12"/>
    <s v="NIVEL 2"/>
    <s v="BODEGUERO"/>
    <x v="0"/>
    <x v="0"/>
    <x v="2"/>
    <x v="2"/>
    <s v="GAFA AMARILLA DE SEGURIDAD"/>
    <s v="GAFA AMARILLA DE SEGURIDAD"/>
    <s v="N/A"/>
    <s v="UNIDAD"/>
    <s v="N/A"/>
    <s v="ELVEX"/>
    <s v="SG-55A"/>
    <s v="N/A"/>
    <s v="ND"/>
    <s v="ND"/>
    <s v="ND"/>
    <s v="BUENO"/>
    <s v="ND"/>
    <s v="ND"/>
    <s v="N/A"/>
    <n v="14"/>
    <n v="14"/>
    <n v="0"/>
    <s v="N/A"/>
    <s v="N/A"/>
    <s v="N/A"/>
    <s v="N/A"/>
    <n v="1.99"/>
    <n v="27.86"/>
    <n v="0.76576058698631"/>
    <n v="10.720648217808339"/>
    <n v="1.2864777861370007"/>
    <n v="12.00712600394534"/>
    <n v="0.68918452828767907"/>
    <n v="9.6485833960275063"/>
    <n v="1.1578300075233008"/>
    <n v="10.806413403550806"/>
  </r>
  <r>
    <n v="30"/>
    <s v="GNM-EPP-GAF-002"/>
    <s v="INV00399"/>
    <s v="BODEGA CENTRAL"/>
    <s v="BODEGA CENTRAL"/>
    <s v="PARED IZQUIERDA CONTENEDOR No 1"/>
    <s v="BODEGUERO"/>
    <x v="0"/>
    <x v="0"/>
    <x v="2"/>
    <x v="2"/>
    <s v="GAFA TRANSPARENTE DE SEGURIDAD"/>
    <s v="GAFA TRANSPARENTE DE SEGURIDAD"/>
    <s v="N/A"/>
    <s v="UNIDAD"/>
    <s v="N/A"/>
    <s v="ELEMENT"/>
    <s v="ND"/>
    <s v="N/A"/>
    <s v="ND"/>
    <s v="ND"/>
    <s v="ND"/>
    <s v="BUENO"/>
    <s v="ND"/>
    <s v="5 UTILIZADAS"/>
    <s v="N/A"/>
    <n v="332"/>
    <n v="330"/>
    <n v="2"/>
    <s v="N/A"/>
    <s v="N/A"/>
    <s v="N/A"/>
    <s v="N/A"/>
    <n v="5"/>
    <n v="1650"/>
    <n v="1.9498825342465962"/>
    <n v="643.46123630137674"/>
    <n v="77.215348356165208"/>
    <n v="720.67658465754198"/>
    <n v="1.7548942808219365"/>
    <n v="579.1151126712391"/>
    <n v="69.493813520548684"/>
    <n v="648.60892619178776"/>
  </r>
  <r>
    <n v="31"/>
    <s v="GNM-EPP-GRR-002"/>
    <s v="INV00386"/>
    <s v="BODEGA CENTRAL"/>
    <s v="BODEGA CENTRAL"/>
    <s v="PARED IZQUIERDA CONTENEDOR No 1"/>
    <s v="BODEGUERO"/>
    <x v="0"/>
    <x v="0"/>
    <x v="2"/>
    <x v="2"/>
    <s v="GORRA TIPO SAFARI"/>
    <s v="GORRA TIPO SAFARI"/>
    <s v="N/A"/>
    <s v="UNIDAD"/>
    <s v="N/A"/>
    <s v="ND"/>
    <s v="ND"/>
    <s v="N/A"/>
    <s v="ND"/>
    <s v="ND"/>
    <s v="ND"/>
    <s v="BUENO"/>
    <s v="ND"/>
    <s v="CON LOGO"/>
    <s v="N/A"/>
    <n v="21"/>
    <n v="21"/>
    <n v="0"/>
    <s v="N/A"/>
    <s v="N/A"/>
    <s v="N/A"/>
    <s v="N/A"/>
    <n v="9.99"/>
    <n v="209.79"/>
    <n v="3.8958653034246997"/>
    <n v="81.813171371918699"/>
    <n v="9.8175805646302443"/>
    <n v="91.630751936548947"/>
    <n v="3.5062787730822298"/>
    <n v="73.631854234726831"/>
    <n v="8.8358225081672188"/>
    <n v="82.467676742894042"/>
  </r>
  <r>
    <n v="32"/>
    <s v="GNM-EPP-GUA-001"/>
    <s v="INV00381"/>
    <s v="BODEGA CENTRAL"/>
    <s v="BODEGA CENTRAL"/>
    <s v="PARED IZQUIERDA CONTENEDOR No 1"/>
    <s v="BODEGUERO"/>
    <x v="0"/>
    <x v="0"/>
    <x v="2"/>
    <x v="2"/>
    <s v="GUANTE DE CUERO PARA SOLDADOR"/>
    <s v="GUANTE DE CUERO PARA SOLDADOR"/>
    <s v="N/A"/>
    <s v="PAR"/>
    <s v="N/A"/>
    <s v="ND"/>
    <s v="ND"/>
    <s v="N/A"/>
    <s v="ND"/>
    <s v="ND"/>
    <s v="ND"/>
    <s v="BUENO"/>
    <s v="ND"/>
    <s v="ND"/>
    <s v="N/A"/>
    <n v="192"/>
    <n v="192"/>
    <n v="0"/>
    <s v="N/A"/>
    <s v="N/A"/>
    <s v="N/A"/>
    <s v="N/A"/>
    <n v="6"/>
    <n v="1152"/>
    <n v="2.3398590410959157"/>
    <n v="449.25293589041581"/>
    <n v="53.910352306849894"/>
    <n v="503.16328819726573"/>
    <n v="2.1058731369863244"/>
    <n v="404.32764230137428"/>
    <n v="48.51931707616491"/>
    <n v="452.84695937753918"/>
  </r>
  <r>
    <n v="33"/>
    <s v="GNM-EPP-GUA-011"/>
    <s v="INV00376"/>
    <s v="BODEGA CENTRAL"/>
    <s v="BODEGA CENTRAL"/>
    <s v="PARED IZQUIERDA CONTENEDOR No 1"/>
    <s v="BODEGUERO"/>
    <x v="0"/>
    <x v="0"/>
    <x v="2"/>
    <x v="2"/>
    <s v="GUANTE OPERADOR CUERO FILO AZUL"/>
    <s v="GUANTE OPERADOR CUERO FILO AZUL"/>
    <s v="N/A"/>
    <s v="PAR"/>
    <s v="N/A"/>
    <s v="ND"/>
    <s v="ND"/>
    <s v="N/A"/>
    <s v="ND"/>
    <s v="ND"/>
    <s v="ND"/>
    <s v="BUENO"/>
    <s v="ND"/>
    <s v="ND"/>
    <s v="N/A"/>
    <n v="180"/>
    <n v="180"/>
    <n v="0"/>
    <s v="N/A"/>
    <s v="N/A"/>
    <s v="N/A"/>
    <s v="N/A"/>
    <n v="3.5"/>
    <n v="630"/>
    <n v="1.3649177739726175"/>
    <n v="245.68519931507115"/>
    <n v="29.482223917808536"/>
    <n v="275.16742323287968"/>
    <n v="1.2284259965753557"/>
    <n v="221.11667938356402"/>
    <n v="26.53400152602768"/>
    <n v="247.6506809095917"/>
  </r>
  <r>
    <n v="34"/>
    <s v="GNM-EPP-GUA-012"/>
    <s v="INV00439"/>
    <s v="BODEGA CENTRAL"/>
    <s v="BODEGA CENTRAL"/>
    <s v="PARED IZQUIERDA CONTENEDOR No 1"/>
    <s v="BODEGUERO"/>
    <x v="0"/>
    <x v="0"/>
    <x v="2"/>
    <x v="2"/>
    <s v="GUANTE DE LANA CON PUPOS"/>
    <s v="GUANTE DE LANA CON PUPOS"/>
    <s v="N/A"/>
    <s v="PAR"/>
    <s v="N/A"/>
    <s v="ND"/>
    <s v="ND"/>
    <s v="N/A"/>
    <s v="ND"/>
    <s v="ND"/>
    <s v="ND"/>
    <s v="BUENO"/>
    <s v="ND"/>
    <s v="ND"/>
    <s v="N/A"/>
    <n v="1532"/>
    <n v="1531"/>
    <n v="1"/>
    <s v="N/A"/>
    <s v="N/A"/>
    <s v="N/A"/>
    <s v="N/A"/>
    <n v="1.5"/>
    <n v="2296.5"/>
    <n v="0.58496476027397892"/>
    <n v="895.58104797946169"/>
    <n v="107.4697257575354"/>
    <n v="1003.0507737369971"/>
    <n v="0.5264682842465811"/>
    <n v="806.02294318151564"/>
    <n v="96.722753181781869"/>
    <n v="902.7456963632975"/>
  </r>
  <r>
    <n v="35"/>
    <s v="GNM-EPP-GUA-013"/>
    <s v="INV00375"/>
    <s v="BODEGA CENTRAL"/>
    <s v="BODEGA CENTRAL"/>
    <s v="PARED IZQUIERDA CONTENEDOR No 1"/>
    <s v="BODEGUERO"/>
    <x v="0"/>
    <x v="0"/>
    <x v="2"/>
    <x v="2"/>
    <s v="GUANTE MASTER NITRIPLUS TALLA 7"/>
    <s v="GUANTE MASTER NITRIPLUS TALLA 7"/>
    <s v="N/A"/>
    <s v="PAR"/>
    <s v="N/A"/>
    <s v="MASTER NITRIPLUS"/>
    <s v="TAAL 7"/>
    <s v="N/A"/>
    <s v="ND"/>
    <s v="ND"/>
    <s v="ND"/>
    <s v="BUENO"/>
    <s v="ND"/>
    <s v="ND"/>
    <s v="N/A"/>
    <n v="300"/>
    <n v="300"/>
    <n v="0"/>
    <s v="N/A"/>
    <s v="N/A"/>
    <s v="N/A"/>
    <s v="N/A"/>
    <n v="3.4"/>
    <n v="1020"/>
    <n v="1.3259201232876856"/>
    <n v="397.77603698630566"/>
    <n v="47.733124438356676"/>
    <n v="445.50916142466235"/>
    <n v="1.1933281109589171"/>
    <n v="357.99843328767514"/>
    <n v="42.959811994521019"/>
    <n v="400.95824528219617"/>
  </r>
  <r>
    <n v="36"/>
    <s v="GNM-EPP-GUA-014"/>
    <s v="INV00374"/>
    <s v="BODEGA CENTRAL"/>
    <s v="BODEGA CENTRAL"/>
    <s v="PARED IZQUIERDA CONTENEDOR No 1"/>
    <s v="BODEGUERO"/>
    <x v="0"/>
    <x v="0"/>
    <x v="2"/>
    <x v="2"/>
    <s v="GUANTE MASTER NITRIPLUS TALLA 8"/>
    <s v="GUANTE MASTER NITRIPLUS TALLA 8"/>
    <s v="N/A"/>
    <s v="PAR"/>
    <s v="N/A"/>
    <s v="MASTER NITRIPLUS"/>
    <s v="TAAL 8"/>
    <s v="N/A"/>
    <s v="ND"/>
    <s v="ND"/>
    <s v="ND"/>
    <s v="BUENO"/>
    <s v="ND"/>
    <s v="ND"/>
    <s v="N/A"/>
    <n v="250"/>
    <n v="251"/>
    <n v="-1"/>
    <s v="N/A"/>
    <s v="N/A"/>
    <s v="N/A"/>
    <s v="N/A"/>
    <n v="3.4"/>
    <n v="853.4"/>
    <n v="1.2379928630137145"/>
    <n v="310.73620861644235"/>
    <n v="37.28834503397308"/>
    <n v="348.02455365041544"/>
    <n v="1.114193576712343"/>
    <n v="279.6625877547981"/>
    <n v="33.559510530575771"/>
    <n v="313.22209828537387"/>
  </r>
  <r>
    <n v="37"/>
    <s v="GNM-EPP-GUA-016"/>
    <s v="INV00372"/>
    <s v="BODEGA CENTRAL"/>
    <s v="BODEGA CENTRAL"/>
    <s v="PARED IZQUIERDA CONTENEDOR No 1"/>
    <s v="BODEGUERO"/>
    <x v="0"/>
    <x v="0"/>
    <x v="2"/>
    <x v="2"/>
    <s v="GUANTE NITRILO VERDE LARGO TALLA 9"/>
    <s v="GUANTE NITRILO VERDE LARGO TALLA 9"/>
    <s v="N/A"/>
    <s v="PAR"/>
    <s v="N/A"/>
    <s v="NITRILE"/>
    <s v="ND"/>
    <s v="N/A"/>
    <s v="ND"/>
    <s v="ND"/>
    <s v="ND"/>
    <s v="NUEVO"/>
    <s v="ND"/>
    <s v="ND"/>
    <s v="N/A"/>
    <n v="221"/>
    <n v="221"/>
    <n v="0"/>
    <s v="N/A"/>
    <s v="N/A"/>
    <s v="N/A"/>
    <s v="N/A"/>
    <n v="3.89"/>
    <n v="859.69"/>
    <n v="1.9454494815068675"/>
    <n v="429.94433541301771"/>
    <n v="51.593320249562126"/>
    <n v="481.53765566257982"/>
    <n v="1.7509045333561808"/>
    <n v="386.94990187171595"/>
    <n v="46.433988224605912"/>
    <n v="433.38389009632186"/>
  </r>
  <r>
    <n v="38"/>
    <s v="GNM-EPP-GUA-017"/>
    <s v="INV00373"/>
    <s v="BODEGA CENTRAL"/>
    <s v="BODEGA CENTRAL"/>
    <s v="PARED IZQUIERDA CONTENEDOR No 1"/>
    <s v="BODEGUERO"/>
    <x v="0"/>
    <x v="0"/>
    <x v="2"/>
    <x v="2"/>
    <s v="GUANTE NITRILO VERDE LARGO TALLA 8"/>
    <s v="GUANTE NITRILO VERDE LARGO TALLA 8"/>
    <s v="N/A"/>
    <s v="PAR"/>
    <s v="N/A"/>
    <s v="NITRILE"/>
    <s v="ND"/>
    <s v="N/A"/>
    <s v="ND"/>
    <s v="ND"/>
    <s v="ND"/>
    <s v="NUEVO"/>
    <s v="ND"/>
    <s v="ND"/>
    <s v="N/A"/>
    <n v="182"/>
    <n v="182"/>
    <n v="0"/>
    <s v="N/A"/>
    <s v="N/A"/>
    <s v="N/A"/>
    <s v="N/A"/>
    <n v="3.89"/>
    <n v="707.98"/>
    <n v="1.9454494815068675"/>
    <n v="354.07180563424987"/>
    <n v="42.488616676109984"/>
    <n v="396.56042231035985"/>
    <n v="1.7509045333561808"/>
    <n v="318.66462507082491"/>
    <n v="38.239755008498989"/>
    <n v="356.90438007932391"/>
  </r>
  <r>
    <n v="39"/>
    <s v="GNM-EPP-IMP-004"/>
    <s v="INV00486"/>
    <s v="BODEGA CENTRAL"/>
    <s v="BODEGA CENTRAL"/>
    <s v="CONTENEDOR No 1 PARED IZQUIERDA"/>
    <s v="BODEGUERO"/>
    <x v="0"/>
    <x v="0"/>
    <x v="2"/>
    <x v="2"/>
    <s v="IMPERMEABLE CHAQUETA DE CAUCHO COLOR AMARILLO XL"/>
    <s v="IMPERMEABLE CHAQUETA DE CAUCHO COLOR AMARILLO XL"/>
    <s v="N/A"/>
    <s v="UNIDAD"/>
    <s v="N/A"/>
    <s v="ND"/>
    <s v="ND"/>
    <s v="N/A"/>
    <s v="ND"/>
    <s v="ND"/>
    <s v="ND"/>
    <s v="BUENO"/>
    <s v="ND"/>
    <s v="ND"/>
    <s v="N/A"/>
    <n v="4"/>
    <n v="4"/>
    <n v="0"/>
    <s v="N/A"/>
    <s v="N/A"/>
    <s v="N/A"/>
    <s v="N/A"/>
    <n v="12"/>
    <n v="48"/>
    <n v="4.6797180821918314"/>
    <n v="18.718872328767326"/>
    <n v="2.2462646794520791"/>
    <n v="20.965137008219404"/>
    <n v="4.2117462739726488"/>
    <n v="16.846985095890595"/>
    <n v="2.0216382115068714"/>
    <n v="18.868623307397467"/>
  </r>
  <r>
    <n v="40"/>
    <s v="GNM-EPP-IMP-019"/>
    <s v="INV02175"/>
    <s v="BODEGA CENTRAL"/>
    <s v="ESTANTERIA No 6"/>
    <s v="CONTENEDOR No 1 PARED IZQUIERDA"/>
    <s v="BODEGUERO"/>
    <x v="0"/>
    <x v="0"/>
    <x v="2"/>
    <x v="2"/>
    <s v="IMPERMEABLE TERNO COMPLETO TALLA XL"/>
    <s v="IMPERMEABLE TERNO COMPLETO TALLA XL"/>
    <s v="N/A"/>
    <s v="UNIDAD"/>
    <s v="N/A"/>
    <s v="ND"/>
    <s v="ND"/>
    <s v="N/A"/>
    <s v="ND"/>
    <s v="ND"/>
    <s v="ND"/>
    <s v="BUENO"/>
    <s v="ND"/>
    <s v="NO SON TERNOS SON CHAQUETAS CON CODIGO GNM-EPP-IMP-004"/>
    <s v="N/A"/>
    <n v="3"/>
    <n v="3"/>
    <n v="0"/>
    <s v="N/A"/>
    <s v="N/A"/>
    <s v="N/A"/>
    <s v="N/A"/>
    <n v="12"/>
    <n v="36"/>
    <n v="4.6797180821918314"/>
    <n v="14.039154246575494"/>
    <n v="1.6846985095890592"/>
    <n v="15.723852756164554"/>
    <n v="4.2117462739726488"/>
    <n v="12.635238821917946"/>
    <n v="1.5162286586301534"/>
    <n v="14.151467480548099"/>
  </r>
  <r>
    <n v="41"/>
    <s v="GNM-EPP-IMP-006"/>
    <s v="INV00490"/>
    <s v="BODEGA CENTRAL"/>
    <s v="BODEGA CENTRAL"/>
    <s v="CONTENEDOR No 1 PARED IZQUIERDA"/>
    <s v="BODEGUERO"/>
    <x v="0"/>
    <x v="0"/>
    <x v="2"/>
    <x v="2"/>
    <s v="IMPERMEABLE CHAQUETA DE CAUCHO COLOR AMARILLO XXL"/>
    <s v="IMPERMEABLE CHAQUETA DE CAUCHO COLOR AMARILLO XXL"/>
    <s v="N/A"/>
    <s v="UNIDAD"/>
    <s v="N/A"/>
    <s v="ND"/>
    <s v="ND"/>
    <s v="N/A"/>
    <s v="ND"/>
    <s v="ND"/>
    <s v="ND"/>
    <s v="BUENO"/>
    <s v="ND"/>
    <s v="ND"/>
    <s v="N/A"/>
    <n v="3"/>
    <n v="4"/>
    <n v="-1"/>
    <s v="N/A"/>
    <s v="N/A"/>
    <s v="N/A"/>
    <s v="N/A"/>
    <n v="12"/>
    <n v="48"/>
    <n v="4.6797180821918314"/>
    <n v="18.718872328767326"/>
    <n v="2.2462646794520791"/>
    <n v="20.965137008219404"/>
    <n v="4.2117462739726488"/>
    <n v="16.846985095890595"/>
    <n v="2.0216382115068714"/>
    <n v="18.868623307397467"/>
  </r>
  <r>
    <n v="42"/>
    <s v="GNM-EPP-IMP-009"/>
    <s v="INV00488"/>
    <s v="BODEGA CENTRAL"/>
    <s v="BODEGA CENTRAL"/>
    <s v="CONTENEDOR No 1 PARED IZQUIERDA"/>
    <s v="BODEGUERO"/>
    <x v="0"/>
    <x v="0"/>
    <x v="2"/>
    <x v="2"/>
    <s v="IMPERMEABLE TERNO COMPLETO TALLA 32"/>
    <s v="IMPERMEABLE TERNO COMPLETO TALLA 32"/>
    <s v="N/A"/>
    <s v="UNIDAD"/>
    <s v="N/A"/>
    <s v="ND"/>
    <s v="ND"/>
    <s v="N/A"/>
    <s v="ND"/>
    <s v="ND"/>
    <s v="ND"/>
    <s v="BUENO"/>
    <s v="ND"/>
    <s v="IMPERMEABLE"/>
    <s v="N/A"/>
    <n v="7"/>
    <n v="6"/>
    <n v="1"/>
    <s v="N/A"/>
    <s v="N/A"/>
    <s v="N/A"/>
    <s v="N/A"/>
    <n v="15"/>
    <n v="90"/>
    <n v="5.8496476027397888"/>
    <n v="35.097885616438731"/>
    <n v="4.2117462739726479"/>
    <n v="39.309631890411382"/>
    <n v="5.2646828424658096"/>
    <n v="31.588097054794858"/>
    <n v="3.7905716465753829"/>
    <n v="35.378668701370238"/>
  </r>
  <r>
    <n v="43"/>
    <s v="GNM-EPP-IMP-010"/>
    <s v="INV00489"/>
    <s v="BODEGA CENTRAL"/>
    <s v="ESTANTERIA No 6"/>
    <s v="CONTENEDOR No 1 PARED IZQUIERDA"/>
    <s v="BODEGUERO"/>
    <x v="0"/>
    <x v="0"/>
    <x v="2"/>
    <x v="2"/>
    <s v="IMPERMEABLE TERNO COMPLETO TALLA 34"/>
    <s v="IMPERMEABLE TERNO COMPLETO TALLA 34"/>
    <s v="N/A"/>
    <s v="UNIDAD"/>
    <s v="N/A"/>
    <s v="ND"/>
    <s v="ND"/>
    <s v="N/A"/>
    <s v="ND"/>
    <s v="ND"/>
    <s v="ND"/>
    <s v="BUENO"/>
    <s v="ND"/>
    <s v="IMPERMEABLE"/>
    <s v="N/A"/>
    <n v="9"/>
    <n v="7"/>
    <n v="2"/>
    <s v="N/A"/>
    <s v="N/A"/>
    <s v="N/A"/>
    <s v="N/A"/>
    <n v="15"/>
    <n v="105"/>
    <n v="5.7720647260274616"/>
    <n v="40.404453082192234"/>
    <n v="4.8485343698630681"/>
    <n v="45.252987452055301"/>
    <n v="5.1948582534247159"/>
    <n v="36.364007773973015"/>
    <n v="4.3636809328767612"/>
    <n v="40.727688706849776"/>
  </r>
  <r>
    <n v="44"/>
    <s v="GNM-EPP-IMP-014"/>
    <s v="INV00484"/>
    <s v="BODEGA CENTRAL"/>
    <s v="BODEGA CENTRAL"/>
    <s v="PARED IZQUIERDA CONTENEDOR No 1"/>
    <s v="BODEGUERO"/>
    <x v="0"/>
    <x v="0"/>
    <x v="2"/>
    <x v="2"/>
    <s v="IMPERMEABLE TERNO COMPLETO TALLA 42"/>
    <s v="IMPERMEABLE TERNO COMPLETO TALLA 42"/>
    <s v="N/A"/>
    <s v="UNIDAD"/>
    <s v="N/A"/>
    <s v="ND"/>
    <s v="ND"/>
    <s v="N/A"/>
    <s v="ND"/>
    <s v="ND"/>
    <s v="ND"/>
    <s v="BUENO"/>
    <s v="ND"/>
    <s v="IMPERMEABLE"/>
    <s v="N/A"/>
    <n v="29"/>
    <n v="29"/>
    <n v="0"/>
    <s v="N/A"/>
    <s v="N/A"/>
    <s v="N/A"/>
    <s v="N/A"/>
    <n v="15"/>
    <n v="435"/>
    <n v="5.7720647260274616"/>
    <n v="167.38987705479639"/>
    <n v="20.086785246575566"/>
    <n v="187.47666230137196"/>
    <n v="5.1948582534247159"/>
    <n v="150.65088934931677"/>
    <n v="18.078106721918012"/>
    <n v="168.72899607123477"/>
  </r>
  <r>
    <n v="45"/>
    <s v="GNM-EPP-IMP-015"/>
    <s v="INV00483"/>
    <s v="BODEGA CENTRAL"/>
    <s v="BODEGA CENTRAL"/>
    <s v="PARED IZQUIERDA CONTENEDOR No 1"/>
    <s v="BODEGUERO"/>
    <x v="0"/>
    <x v="0"/>
    <x v="2"/>
    <x v="2"/>
    <s v="IMPERMEABLE TERNO COMPLETO TALLA 44"/>
    <s v="IMPERMEABLE TERNO COMPLETO TALLA 44"/>
    <s v="N/A"/>
    <s v="UNIDAD"/>
    <s v="N/A"/>
    <s v="ND"/>
    <s v="ND"/>
    <s v="N/A"/>
    <s v="ND"/>
    <s v="ND"/>
    <s v="ND"/>
    <s v="BUENO"/>
    <s v="ND"/>
    <s v="IMPERMEABLE"/>
    <s v="N/A"/>
    <n v="10"/>
    <n v="10"/>
    <n v="0"/>
    <s v="N/A"/>
    <s v="N/A"/>
    <s v="N/A"/>
    <s v="N/A"/>
    <n v="15"/>
    <n v="150"/>
    <n v="5.8496476027397888"/>
    <n v="58.49647602739789"/>
    <n v="7.0195771232877462"/>
    <n v="65.516053150685636"/>
    <n v="5.2646828424658096"/>
    <n v="52.646828424658096"/>
    <n v="6.3176194109589714"/>
    <n v="58.964447835617065"/>
  </r>
  <r>
    <n v="46"/>
    <s v="GNM-EPP-IMP-016"/>
    <s v="INV00487"/>
    <s v="BODEGA CENTRAL"/>
    <s v="ESTANTERIA No 6"/>
    <s v="CONTENEDOR No 1 PARED IZQUIERDA"/>
    <s v="BODEGUERO"/>
    <x v="0"/>
    <x v="0"/>
    <x v="2"/>
    <x v="2"/>
    <s v="IMPERMEABLE TERNO COMPLETO TALLA L"/>
    <s v="IMPERMEABLE TERNO COMPLETO TALLA L"/>
    <s v="N/A"/>
    <s v="UNIDAD"/>
    <s v="N/A"/>
    <s v="ND"/>
    <s v="ND"/>
    <s v="N/A"/>
    <s v="ND"/>
    <s v="ND"/>
    <s v="ND"/>
    <s v="BUENO"/>
    <s v="ND"/>
    <s v="IMPERMEABLE"/>
    <s v="N/A"/>
    <n v="1"/>
    <n v="1"/>
    <n v="0"/>
    <s v="N/A"/>
    <s v="N/A"/>
    <s v="N/A"/>
    <s v="N/A"/>
    <n v="15"/>
    <n v="15"/>
    <n v="5.8496476027397888"/>
    <n v="5.8496476027397888"/>
    <n v="0.70195771232877457"/>
    <n v="6.5516053150685636"/>
    <n v="5.2646828424658096"/>
    <n v="5.2646828424658096"/>
    <n v="0.63176194109589712"/>
    <n v="5.8964447835617069"/>
  </r>
  <r>
    <n v="47"/>
    <s v="GNM-EPP-IMP-018"/>
    <s v="INV00479"/>
    <s v="BODEGA CENTRAL"/>
    <s v="ESTANTERIA No 6"/>
    <s v="CONTENEDOR No 1 PARED IZQUIERDA"/>
    <s v="BODEGUERO"/>
    <x v="0"/>
    <x v="0"/>
    <x v="2"/>
    <x v="2"/>
    <s v="IMPERMEABLE TERNO COMPLETO TALLA S"/>
    <s v="IMPERMEABLE TERNO COMPLETO TALLA S"/>
    <s v="N/A"/>
    <s v="UNIDAD"/>
    <s v="N/A"/>
    <s v="ND"/>
    <s v="ND"/>
    <s v="N/A"/>
    <s v="ND"/>
    <s v="ND"/>
    <s v="ND"/>
    <s v="BUENO"/>
    <s v="ND"/>
    <s v="IMPERMEABLE"/>
    <s v="N/A"/>
    <n v="13"/>
    <n v="13"/>
    <n v="0"/>
    <s v="N/A"/>
    <s v="N/A"/>
    <s v="N/A"/>
    <s v="N/A"/>
    <n v="15"/>
    <n v="195"/>
    <n v="5.4617332191781518"/>
    <n v="71.002531849315972"/>
    <n v="8.520303821917917"/>
    <n v="79.522835671233892"/>
    <n v="4.9155598972603372"/>
    <n v="63.902278664384383"/>
    <n v="7.6682734397261259"/>
    <n v="71.570552104110504"/>
  </r>
  <r>
    <n v="48"/>
    <s v="GNM-EPP-KIA-001"/>
    <s v="INV00478"/>
    <s v="BODEGA CENTRAL"/>
    <s v="BODEGA CENTRAL"/>
    <s v="CONTENEDOR No 1 PARED POSTERIOR"/>
    <s v="BODEGUERO"/>
    <x v="0"/>
    <x v="0"/>
    <x v="2"/>
    <x v="2"/>
    <s v="KIT ANTIDERRAMES PIG 130 LTS."/>
    <s v="KIT ANTIDERRAMES PIG 130 LTS."/>
    <s v="N/A"/>
    <s v="UNIDAD"/>
    <s v="N/A"/>
    <s v="PIG"/>
    <n v="273"/>
    <s v="N/A"/>
    <s v="ND"/>
    <s v="ND"/>
    <s v="ND"/>
    <s v="NUEVO"/>
    <s v="ND"/>
    <s v="70 MANTAS ABSORBENTES MOD: MAT-203, 4 CALCETAS ABSORBENTES MOD: 4048, 1 CALCETA ABSORBENTE MOD: PIG 202, 1 FRASCO DE ARENA ABSORBENTE MOD: PLP219, 2 SACOS ARENA ABSORBENTE: PLP201, 5 FUNDAS DE POLIETILENO, 6 ADHESIVOS MOD:LBL10"/>
    <s v="N/A"/>
    <n v="1"/>
    <n v="1"/>
    <n v="0"/>
    <s v="N/A"/>
    <s v="N/A"/>
    <s v="N/A"/>
    <s v="N/A"/>
    <n v="526.79999999999995"/>
    <n v="526.79999999999995"/>
    <n v="263.4608706575367"/>
    <n v="263.4608706575367"/>
    <n v="31.615304478904402"/>
    <n v="295.07617513644112"/>
    <n v="237.11478359178304"/>
    <n v="237.11478359178304"/>
    <n v="28.453774031013964"/>
    <n v="265.56855762279702"/>
  </r>
  <r>
    <n v="49"/>
    <s v="GNM-EPP-LTN-001"/>
    <s v="INV00352"/>
    <s v="BODEGA CENTRAL"/>
    <s v="BODEGA CENTRAL"/>
    <s v="PARED IZQUIERDA CONTENEDOR No 1"/>
    <s v="BODEGUERO"/>
    <x v="0"/>
    <x v="0"/>
    <x v="2"/>
    <x v="2"/>
    <s v="LINTERNA DE CABEZA"/>
    <s v="LINTERNA DE CABEZA"/>
    <s v="N/A"/>
    <s v="UNIDAD"/>
    <s v="N/A"/>
    <s v="ENERGIZER"/>
    <s v="PRO3"/>
    <s v="N/A"/>
    <s v="ND"/>
    <s v="ND"/>
    <s v="ND"/>
    <s v="NUEVO"/>
    <s v="ND"/>
    <s v="ND"/>
    <s v="N/A"/>
    <n v="53"/>
    <n v="53"/>
    <n v="0"/>
    <s v="N/A"/>
    <s v="N/A"/>
    <s v="N/A"/>
    <s v="N/A"/>
    <n v="14.5"/>
    <n v="768.5"/>
    <n v="7.2516754452055485"/>
    <n v="384.33879859589405"/>
    <n v="46.120655831507285"/>
    <n v="430.45945442740134"/>
    <n v="6.5265079006849938"/>
    <n v="345.90491873630469"/>
    <n v="41.508590248356562"/>
    <n v="387.41350898466123"/>
  </r>
  <r>
    <n v="50"/>
    <s v="GNM-EPP-MAS-001"/>
    <s v="INV00443"/>
    <s v="BODEGA CENTRAL"/>
    <s v="BODEGA CENTRAL"/>
    <s v="PARED IZQUIERDA CONTENEDOR No 1"/>
    <s v="BODEGUERO"/>
    <x v="0"/>
    <x v="0"/>
    <x v="2"/>
    <x v="2"/>
    <s v="MASCARA PARA ESMERILAR"/>
    <s v="MASCARA PARA ESMERILAR"/>
    <s v="N/A"/>
    <s v="UNIDAD"/>
    <s v="N/A"/>
    <s v="ARSEG"/>
    <s v="9014-2"/>
    <s v="N/A"/>
    <s v="ND"/>
    <s v="ND"/>
    <s v="ND"/>
    <s v="REGULAR"/>
    <s v="ND"/>
    <s v="4 DAÑADA (ROTO SUJETADOR)"/>
    <s v="N/A"/>
    <n v="68"/>
    <n v="67"/>
    <n v="1"/>
    <s v="N/A"/>
    <s v="N/A"/>
    <s v="N/A"/>
    <s v="N/A"/>
    <n v="18"/>
    <n v="1206"/>
    <n v="5.1835771232877459"/>
    <n v="347.29966726027897"/>
    <n v="41.675960071233476"/>
    <n v="388.97562733151244"/>
    <n v="4.6652194109589713"/>
    <n v="312.56970053425107"/>
    <n v="37.508364064110125"/>
    <n v="350.07806459836121"/>
  </r>
  <r>
    <n v="51"/>
    <s v="GNM-EPP-MAS-003"/>
    <s v="INV00385"/>
    <s v="BODEGA CENTRAL"/>
    <s v="ESTANTERIA No 12"/>
    <s v="NIVEL 2"/>
    <s v="BODEGUERO"/>
    <x v="0"/>
    <x v="0"/>
    <x v="2"/>
    <x v="2"/>
    <s v="MASCARILLA DESECHABLE CON VALVULA"/>
    <s v="MASCARILLA DESECHABLE CON VALVULA"/>
    <s v="N/A"/>
    <s v="UNIDAD"/>
    <s v="N/A"/>
    <s v="3M"/>
    <s v="N95"/>
    <s v="N/A"/>
    <s v="ND"/>
    <s v="ND"/>
    <s v="ND"/>
    <s v="NUEVO"/>
    <s v="ND"/>
    <s v="ND"/>
    <s v="N/A"/>
    <n v="19"/>
    <n v="21"/>
    <n v="-2"/>
    <s v="N/A"/>
    <s v="N/A"/>
    <s v="N/A"/>
    <s v="N/A"/>
    <n v="3"/>
    <n v="63"/>
    <n v="1.5779295205479578"/>
    <n v="33.13651993150711"/>
    <n v="3.9763823917808532"/>
    <n v="37.112902323287962"/>
    <n v="1.4201365684931619"/>
    <n v="29.822867938356399"/>
    <n v="3.5787441526027677"/>
    <n v="33.401612090959169"/>
  </r>
  <r>
    <n v="52"/>
    <s v="GNM-EPP-MOC-003"/>
    <s v="INV00440"/>
    <s v="BODEGA CENTRAL"/>
    <s v="BODEGA CENTRAL"/>
    <s v="PARED IZQUIERDA CONTENEDOR No 1"/>
    <s v="BODEGUERO"/>
    <x v="0"/>
    <x v="0"/>
    <x v="2"/>
    <x v="2"/>
    <s v="MOCHILA NEGRA"/>
    <s v="MOCHILA NEGRA"/>
    <s v="N/A"/>
    <s v="UNIDAD"/>
    <s v="N/A"/>
    <s v="ONEPOLAR"/>
    <n v="802"/>
    <s v="N/A"/>
    <s v="ND"/>
    <s v="ND"/>
    <s v="ND"/>
    <s v="BUENO"/>
    <s v="ND"/>
    <s v="ND"/>
    <s v="N/A"/>
    <n v="28"/>
    <n v="29"/>
    <n v="-1"/>
    <s v="N/A"/>
    <s v="N/A"/>
    <s v="N/A"/>
    <s v="N/A"/>
    <n v="68"/>
    <n v="1972"/>
    <n v="26.518402465753709"/>
    <n v="769.03367150685756"/>
    <n v="92.284040580822904"/>
    <n v="861.31771208768043"/>
    <n v="23.866562219178338"/>
    <n v="692.13030435617179"/>
    <n v="83.055636522740613"/>
    <n v="775.18594087891245"/>
  </r>
  <r>
    <n v="53"/>
    <s v="GNM-EPP-ORE-001"/>
    <s v="INV00441"/>
    <s v="BODEGA CENTRAL"/>
    <s v="BODEGA CENTRAL"/>
    <s v="PARED IZQUIERDA CONTENEDOR No 1"/>
    <s v="BODEGUERO"/>
    <x v="0"/>
    <x v="0"/>
    <x v="2"/>
    <x v="2"/>
    <s v="OREJERA DE PROTECCION"/>
    <s v="OREJERA DE PROTECCION"/>
    <s v="N/A"/>
    <s v="UNIDAD"/>
    <s v="N/A"/>
    <s v="ARSEG"/>
    <s v="TIPO COPA 9-080"/>
    <s v="N/A"/>
    <s v="ND"/>
    <s v="ND"/>
    <s v="ND"/>
    <s v="NUEVO"/>
    <s v="ND"/>
    <s v="ND"/>
    <s v="N/A"/>
    <n v="209"/>
    <n v="130"/>
    <n v="79"/>
    <s v="N/A"/>
    <s v="N/A"/>
    <s v="N/A"/>
    <s v="N/A"/>
    <n v="15"/>
    <n v="1950"/>
    <n v="7.8120647260274607"/>
    <n v="1015.5684143835699"/>
    <n v="121.86820972602838"/>
    <n v="1137.4366241095984"/>
    <n v="7.0308582534247144"/>
    <n v="914.01157294521283"/>
    <n v="109.68138875342554"/>
    <n v="1023.6929616986383"/>
  </r>
  <r>
    <n v="54"/>
    <s v="GNM-EPP-ORE-001"/>
    <m/>
    <s v="BODEGA CENTRAL"/>
    <s v="BODEGA CENTRAL"/>
    <s v="PARED IZQUIERDA CONTENEDOR No 1"/>
    <s v="BODEGUERO"/>
    <x v="0"/>
    <x v="0"/>
    <x v="2"/>
    <x v="2"/>
    <s v="OREJERA DE PROTECCION"/>
    <s v="OREJERA DE PROTECCION"/>
    <s v="N/A"/>
    <s v="UNIDAD"/>
    <s v="N/A"/>
    <s v="3M"/>
    <s v="OPTIME 98"/>
    <s v="N/A"/>
    <s v="ND"/>
    <s v="ND"/>
    <s v="ND"/>
    <s v="NUEVO"/>
    <s v="ND"/>
    <s v="ND"/>
    <s v="N/A"/>
    <n v="79"/>
    <n v="79"/>
    <n v="0"/>
    <s v="N/A"/>
    <s v="N/A"/>
    <s v="N/A"/>
    <s v="N/A"/>
    <n v="39.6"/>
    <n v="3128.4"/>
    <n v="20.623850876712499"/>
    <n v="1629.2842192602875"/>
    <n v="195.51410631123449"/>
    <n v="1824.7983255715219"/>
    <n v="18.56146578904125"/>
    <n v="1466.3557973342588"/>
    <n v="175.96269568011104"/>
    <n v="1642.3184930143698"/>
  </r>
  <r>
    <n v="55"/>
    <s v="GNM-EPP-PAN-001"/>
    <s v="INV01283"/>
    <s v="BODEGA CENTRAL"/>
    <s v="BODEGA CENTRAL"/>
    <s v="AREA DE TUBOS"/>
    <s v="BODEGUERO"/>
    <x v="0"/>
    <x v="0"/>
    <x v="2"/>
    <x v="2"/>
    <s v="PANO ABSORBENTE ANTIDERRAMES ( PAQUETES )"/>
    <s v="PANO ABSORBENTE ANTIDERRAMES ( PAQUETES )"/>
    <s v="N/A"/>
    <s v="PAQUETE"/>
    <s v="N/A"/>
    <s v="NEW PIG"/>
    <s v="ND"/>
    <s v="N/A"/>
    <s v="ND"/>
    <s v="ND"/>
    <s v="ND"/>
    <s v="BUENO"/>
    <s v="ND"/>
    <s v="ND"/>
    <s v="N/A"/>
    <n v="7"/>
    <n v="7"/>
    <n v="0"/>
    <s v="N/A"/>
    <s v="N/A"/>
    <s v="N/A"/>
    <s v="N/A"/>
    <n v="85"/>
    <n v="595"/>
    <n v="32.708366780822281"/>
    <n v="228.95856746575598"/>
    <n v="27.475028095890718"/>
    <n v="256.43359556164671"/>
    <n v="29.437530102740055"/>
    <n v="206.06271071918039"/>
    <n v="24.727525286301645"/>
    <n v="230.79023600548203"/>
  </r>
  <r>
    <n v="56"/>
    <s v="GNM-EPP-SEN-001"/>
    <s v="INV00927"/>
    <s v="BODEGA CENTRAL"/>
    <s v="BODEGA CENTRAL"/>
    <s v="ESTRUCTURA MADERA"/>
    <s v="BODEGUERO"/>
    <x v="0"/>
    <x v="0"/>
    <x v="2"/>
    <x v="2"/>
    <s v="SENALETICA: AREA DE PERFORACION 100 X 100 CM"/>
    <s v="SENALETICA: AREA DE PERFORACION 100 X 100 CM"/>
    <s v="N/A"/>
    <s v="UNIDAD"/>
    <s v="N/A"/>
    <s v="ND"/>
    <s v="ND"/>
    <s v="N/A"/>
    <s v="ND"/>
    <s v="ND"/>
    <s v="ND"/>
    <s v="BUENO"/>
    <s v="ND"/>
    <s v="ALUMINIO"/>
    <s v="N/A"/>
    <n v="5"/>
    <n v="5"/>
    <n v="0"/>
    <s v="N/A"/>
    <s v="N/A"/>
    <s v="N/A"/>
    <s v="N/A"/>
    <n v="27"/>
    <n v="135"/>
    <n v="2.9337156164383682"/>
    <n v="14.668578082191841"/>
    <n v="1.7602293698630209"/>
    <n v="16.428807452054862"/>
    <n v="2.6403440547945314"/>
    <n v="13.201720273972658"/>
    <n v="1.5842064328767189"/>
    <n v="14.785926706849377"/>
  </r>
  <r>
    <n v="57"/>
    <s v="GNM-EPP-SEN-002"/>
    <s v="INV00851"/>
    <s v="BODEGA CENTRAL"/>
    <s v="BODEGA CENTRAL"/>
    <s v="ESTRUCTURA MADERA"/>
    <s v="BODEGUERO"/>
    <x v="0"/>
    <x v="0"/>
    <x v="2"/>
    <x v="2"/>
    <s v="SENALETICA: PUNTO DE REUNION 60 X 42 CM"/>
    <s v="SENALETICA: PUNTO DE REUNION 60 X 42 CM"/>
    <s v="N/A"/>
    <s v="UNIDAD"/>
    <s v="N/A"/>
    <s v="ND"/>
    <s v="ND"/>
    <s v="N/A"/>
    <s v="ND"/>
    <s v="ND"/>
    <s v="ND"/>
    <s v="BUENO"/>
    <s v="ND"/>
    <s v="ALUMINIO"/>
    <s v="N/A"/>
    <n v="6"/>
    <n v="6"/>
    <n v="0"/>
    <s v="N/A"/>
    <s v="N/A"/>
    <s v="N/A"/>
    <s v="N/A"/>
    <n v="12"/>
    <n v="72"/>
    <n v="4.6797180821918314"/>
    <n v="28.078308493150988"/>
    <n v="3.3693970191781184"/>
    <n v="31.447705512329108"/>
    <n v="4.2117462739726488"/>
    <n v="25.270477643835893"/>
    <n v="3.0324573172603069"/>
    <n v="28.302934961096199"/>
  </r>
  <r>
    <n v="58"/>
    <s v="GNM-EPP-SEN-003"/>
    <s v="INV00897"/>
    <s v="BODEGA CENTRAL"/>
    <s v="BODEGA CENTRAL"/>
    <s v="ESTRUCTURA MADERA"/>
    <s v="BODEGUERO"/>
    <x v="0"/>
    <x v="0"/>
    <x v="2"/>
    <x v="2"/>
    <s v="SENALETICA: AREA DE CORTE 60 X 42 CM"/>
    <s v="SENALETICA: AREA DE CORTE 60 X 42 CM"/>
    <s v="N/A"/>
    <s v="UNIDAD"/>
    <s v="N/A"/>
    <s v="ND"/>
    <s v="ND"/>
    <s v="N/A"/>
    <s v="ND"/>
    <s v="ND"/>
    <s v="ND"/>
    <s v="BUENO"/>
    <s v="ND"/>
    <s v="ALUMINIO"/>
    <s v="N/A"/>
    <n v="7"/>
    <n v="7"/>
    <n v="0"/>
    <s v="N/A"/>
    <s v="N/A"/>
    <s v="N/A"/>
    <s v="N/A"/>
    <n v="12"/>
    <n v="84"/>
    <n v="4.6797180821918314"/>
    <n v="32.758026575342818"/>
    <n v="3.9309631890411381"/>
    <n v="36.688989764383955"/>
    <n v="4.2117462739726488"/>
    <n v="29.48222391780854"/>
    <n v="3.5378668701370248"/>
    <n v="33.020090787945563"/>
  </r>
  <r>
    <n v="59"/>
    <s v="GNM-EPP-SEN-005"/>
    <s v="INV00852"/>
    <s v="BODEGA CENTRAL"/>
    <s v="BODEGA CENTRAL"/>
    <s v="ESTRUCTURA MADERA"/>
    <s v="BODEGUERO"/>
    <x v="0"/>
    <x v="0"/>
    <x v="2"/>
    <x v="2"/>
    <s v="SENALETICA: AREA DE COMBUSTIBLES 60 X 42 CM"/>
    <s v="SENALETICA: AREA DE COMBUSTIBLES 60 X 42 CM"/>
    <s v="N/A"/>
    <s v="UNIDAD"/>
    <s v="N/A"/>
    <s v="ND"/>
    <s v="ND"/>
    <s v="N/A"/>
    <s v="ND"/>
    <s v="ND"/>
    <s v="ND"/>
    <s v="BUENO"/>
    <s v="ND"/>
    <s v="ALUMINIO"/>
    <s v="N/A"/>
    <n v="4"/>
    <n v="4"/>
    <n v="0"/>
    <s v="N/A"/>
    <s v="N/A"/>
    <s v="N/A"/>
    <s v="N/A"/>
    <n v="12"/>
    <n v="48"/>
    <n v="4.6797180821918314"/>
    <n v="18.718872328767326"/>
    <n v="2.2462646794520791"/>
    <n v="20.965137008219404"/>
    <n v="4.2117462739726488"/>
    <n v="16.846985095890595"/>
    <n v="2.0216382115068714"/>
    <n v="18.868623307397467"/>
  </r>
  <r>
    <n v="60"/>
    <s v="GNM-EPP-SEN-006"/>
    <s v="INV00850"/>
    <s v="BODEGA CENTRAL"/>
    <s v="BODEGA CENTRAL"/>
    <s v="ESTRUCTURA MADERA"/>
    <s v="BODEGUERO"/>
    <x v="0"/>
    <x v="0"/>
    <x v="2"/>
    <x v="2"/>
    <s v="SENALETICA: AREA DE QUIMICOS 60 X 42 CM"/>
    <s v="SENALETICA: AREA DE QUIMICOS 60 X 42 CM"/>
    <s v="N/A"/>
    <s v="UNIDAD"/>
    <s v="N/A"/>
    <s v="ND"/>
    <s v="ND"/>
    <s v="N/A"/>
    <s v="ND"/>
    <s v="ND"/>
    <s v="ND"/>
    <s v="REGULAR"/>
    <s v="ND"/>
    <s v="ALUMINIO"/>
    <s v="N/A"/>
    <n v="7"/>
    <n v="7"/>
    <n v="0"/>
    <s v="N/A"/>
    <s v="N/A"/>
    <s v="N/A"/>
    <s v="N/A"/>
    <n v="12"/>
    <n v="84"/>
    <n v="3.145386575342521"/>
    <n v="22.017706027397647"/>
    <n v="2.6421247232877176"/>
    <n v="24.659830750685366"/>
    <n v="2.8308479178082688"/>
    <n v="19.81593542465788"/>
    <n v="2.3779122509589454"/>
    <n v="22.193847675616826"/>
  </r>
  <r>
    <n v="61"/>
    <s v="GNM-EPP-SEN-007"/>
    <s v="INV00922"/>
    <s v="BODEGA CENTRAL"/>
    <s v="BODEGA CENTRAL"/>
    <s v="ESTRUCTURA MADERA"/>
    <s v="BODEGUERO"/>
    <x v="0"/>
    <x v="0"/>
    <x v="2"/>
    <x v="2"/>
    <s v="SENALETICA: PERSONAL AUTORIZADO 60 X 42 CM"/>
    <s v="SENALETICA: PERSONAL AUTORIZADO 60 X 42 CM"/>
    <s v="N/A"/>
    <s v="UNIDAD"/>
    <s v="N/A"/>
    <s v="ND"/>
    <s v="ND"/>
    <s v="N/A"/>
    <s v="ND"/>
    <s v="ND"/>
    <s v="ND"/>
    <s v="BUENO"/>
    <s v="ND"/>
    <s v="ALUMINIO"/>
    <s v="N/A"/>
    <n v="7"/>
    <n v="7"/>
    <n v="0"/>
    <s v="N/A"/>
    <s v="N/A"/>
    <s v="N/A"/>
    <s v="N/A"/>
    <n v="12"/>
    <n v="84"/>
    <n v="4.6797180821918314"/>
    <n v="32.758026575342818"/>
    <n v="3.9309631890411381"/>
    <n v="36.688989764383955"/>
    <n v="4.2117462739726488"/>
    <n v="29.48222391780854"/>
    <n v="3.5378668701370248"/>
    <n v="33.020090787945563"/>
  </r>
  <r>
    <n v="62"/>
    <s v="GNM-EPP-SEN-008"/>
    <s v="INV00909"/>
    <s v="BODEGA CENTRAL"/>
    <s v="BODEGA CENTRAL"/>
    <s v="ESTRUCTURA MADERA"/>
    <s v="BODEGUERO"/>
    <x v="0"/>
    <x v="0"/>
    <x v="2"/>
    <x v="2"/>
    <s v="SENALETICA: STOCK DE MATERIALES 60 X 42 CM"/>
    <s v="SENALETICA: STOCK DE MATERIALES 60 X 42 CM"/>
    <s v="N/A"/>
    <s v="UNIDAD"/>
    <s v="N/A"/>
    <s v="ND"/>
    <s v="ND"/>
    <s v="N/A"/>
    <s v="ND"/>
    <s v="ND"/>
    <s v="ND"/>
    <s v="BUENO"/>
    <s v="ND"/>
    <s v="ALUMINIO"/>
    <s v="N/A"/>
    <n v="7"/>
    <n v="7"/>
    <n v="0"/>
    <s v="N/A"/>
    <s v="N/A"/>
    <s v="N/A"/>
    <s v="N/A"/>
    <n v="12"/>
    <n v="84"/>
    <n v="4.3693865753425216"/>
    <n v="30.585706027397652"/>
    <n v="3.6702847232877183"/>
    <n v="34.25599075068537"/>
    <n v="3.9324479178082696"/>
    <n v="27.527135424657889"/>
    <n v="3.3032562509589467"/>
    <n v="30.830391675616834"/>
  </r>
  <r>
    <n v="63"/>
    <s v="GNM-EPP-SEN-009"/>
    <s v="INV00906"/>
    <s v="BODEGA CENTRAL"/>
    <s v="BODEGA CENTRAL"/>
    <s v="ESTRUCTURA MADERA"/>
    <s v="BODEGUERO"/>
    <x v="0"/>
    <x v="0"/>
    <x v="2"/>
    <x v="2"/>
    <s v="SENALETICA: PARQUEADERO 60 X 20"/>
    <s v="SENALETICA: PARQUEADERO 60 X 20"/>
    <s v="N/A"/>
    <s v="UNIDAD"/>
    <s v="N/A"/>
    <s v="ND"/>
    <s v="ND"/>
    <s v="N/A"/>
    <s v="ND"/>
    <s v="ND"/>
    <s v="ND"/>
    <s v="BUENO"/>
    <s v="ND"/>
    <s v="ALUMINIO"/>
    <s v="N/A"/>
    <n v="6"/>
    <n v="6"/>
    <n v="0"/>
    <s v="N/A"/>
    <s v="N/A"/>
    <s v="N/A"/>
    <s v="N/A"/>
    <n v="8"/>
    <n v="48"/>
    <n v="2.9129243835616809"/>
    <n v="17.477546301370086"/>
    <n v="2.0973055561644105"/>
    <n v="19.574851857534497"/>
    <n v="2.6216319452055128"/>
    <n v="15.729791671233077"/>
    <n v="1.8875750005479692"/>
    <n v="17.617366671781046"/>
  </r>
  <r>
    <n v="64"/>
    <s v="GNM-EPP-SEN-010"/>
    <s v="INV00908"/>
    <s v="BODEGA CENTRAL"/>
    <s v="BODEGA CENTRAL"/>
    <s v="ESTRUCTURA MADERA"/>
    <s v="BODEGUERO"/>
    <x v="0"/>
    <x v="0"/>
    <x v="2"/>
    <x v="2"/>
    <s v="SENALETICA: BODEGA 50 X 30"/>
    <s v="SENALETICA: BODEGA 50 X 30"/>
    <s v="N/A"/>
    <s v="UNIDAD"/>
    <s v="N/A"/>
    <s v="ND"/>
    <s v="ND"/>
    <s v="N/A"/>
    <s v="ND"/>
    <s v="ND"/>
    <s v="ND"/>
    <s v="BUENO"/>
    <s v="ND"/>
    <s v="ALUMINIO"/>
    <s v="N/A"/>
    <n v="4"/>
    <n v="4"/>
    <n v="0"/>
    <s v="N/A"/>
    <s v="N/A"/>
    <s v="N/A"/>
    <s v="N/A"/>
    <n v="9"/>
    <n v="36"/>
    <n v="3.5097885616438731"/>
    <n v="14.039154246575492"/>
    <n v="1.684698509589059"/>
    <n v="15.72385275616455"/>
    <n v="3.1588097054794857"/>
    <n v="12.635238821917943"/>
    <n v="1.516228658630153"/>
    <n v="14.151467480548096"/>
  </r>
  <r>
    <n v="65"/>
    <s v="GNM-EPP-SEN-011"/>
    <s v="INV00907"/>
    <s v="BODEGA CENTRAL"/>
    <s v="BODEGA CENTRAL"/>
    <s v="ESTRUCTURA MADERA"/>
    <s v="BODEGUERO"/>
    <x v="0"/>
    <x v="0"/>
    <x v="2"/>
    <x v="2"/>
    <s v="SENALETICA: AREA DE LOGUEO 50 X 30"/>
    <s v="SENALETICA: AREA DE LOGUEO 50 X 30"/>
    <s v="N/A"/>
    <s v="UNIDAD"/>
    <s v="N/A"/>
    <s v="ND"/>
    <s v="ND"/>
    <s v="N/A"/>
    <s v="ND"/>
    <s v="ND"/>
    <s v="ND"/>
    <s v="BUENO"/>
    <s v="ND"/>
    <s v="ALUMINIO"/>
    <s v="N/A"/>
    <n v="8"/>
    <n v="8"/>
    <n v="0"/>
    <s v="N/A"/>
    <s v="N/A"/>
    <s v="N/A"/>
    <s v="N/A"/>
    <n v="9"/>
    <n v="72"/>
    <n v="3.5097885616438731"/>
    <n v="28.078308493150985"/>
    <n v="3.369397019178118"/>
    <n v="31.447705512329101"/>
    <n v="3.1588097054794857"/>
    <n v="25.270477643835886"/>
    <n v="3.032457317260306"/>
    <n v="28.302934961096192"/>
  </r>
  <r>
    <n v="66"/>
    <s v="GNM-EPP-SEN-012"/>
    <s v="INV00853"/>
    <s v="BODEGA CENTRAL"/>
    <s v="BODEGA CENTRAL"/>
    <s v="ESTRUCTURA MADERA"/>
    <s v="BODEGUERO"/>
    <x v="0"/>
    <x v="0"/>
    <x v="2"/>
    <x v="2"/>
    <s v="SENALETICA: BOTIQUIN 30 X 21"/>
    <s v="SENALETICA: BOTIQUIN 30 X 21"/>
    <s v="N/A"/>
    <s v="UNIDAD"/>
    <s v="N/A"/>
    <s v="ND"/>
    <s v="ND"/>
    <s v="N/A"/>
    <s v="ND"/>
    <s v="ND"/>
    <s v="ND"/>
    <s v="REGULAR"/>
    <s v="ND"/>
    <s v="ALUMINIO"/>
    <s v="N/A"/>
    <n v="7"/>
    <n v="7"/>
    <n v="0"/>
    <s v="N/A"/>
    <s v="N/A"/>
    <s v="N/A"/>
    <s v="N/A"/>
    <n v="5"/>
    <n v="35"/>
    <n v="1.4398825342465962"/>
    <n v="10.079177739726173"/>
    <n v="1.2095013287671408"/>
    <n v="11.288679068493314"/>
    <n v="1.2958942808219367"/>
    <n v="9.0712599657535566"/>
    <n v="1.0885511958904268"/>
    <n v="10.159811161643983"/>
  </r>
  <r>
    <n v="67"/>
    <s v="GNM-EPP-SEN-013"/>
    <s v="INV00854"/>
    <s v="BODEGA CENTRAL"/>
    <s v="BODEGA CENTRAL"/>
    <s v="ESTRUCTURA MADERA"/>
    <s v="BODEGUERO"/>
    <x v="0"/>
    <x v="0"/>
    <x v="2"/>
    <x v="2"/>
    <s v="SENALETICA: STOCK DE HERRAMIENTAS 30 X 21"/>
    <s v="SENALETICA: STOCK DE HERRAMIENTAS 30 X 21"/>
    <s v="N/A"/>
    <s v="UNIDAD"/>
    <s v="N/A"/>
    <s v="ND"/>
    <s v="ND"/>
    <s v="N/A"/>
    <s v="ND"/>
    <s v="ND"/>
    <s v="ND"/>
    <s v="BUENO"/>
    <s v="ND"/>
    <s v="ALUMINIO"/>
    <s v="N/A"/>
    <n v="6"/>
    <n v="6"/>
    <n v="0"/>
    <s v="N/A"/>
    <s v="N/A"/>
    <s v="N/A"/>
    <s v="N/A"/>
    <n v="5"/>
    <n v="30"/>
    <n v="1.9498825342465962"/>
    <n v="11.699295205479578"/>
    <n v="1.4039154246575491"/>
    <n v="13.103210630137127"/>
    <n v="1.7548942808219365"/>
    <n v="10.529365684931619"/>
    <n v="1.2635238821917942"/>
    <n v="11.792889567123414"/>
  </r>
  <r>
    <n v="68"/>
    <s v="GNM-EPP-SEN-015"/>
    <s v="INV00861"/>
    <s v="BODEGA CENTRAL"/>
    <s v="BODEGA CENTRAL"/>
    <s v="ESTRUCTURA MADERA"/>
    <s v="BODEGUERO"/>
    <x v="0"/>
    <x v="0"/>
    <x v="2"/>
    <x v="2"/>
    <s v="SENALETICA: PROHIBIDO FUMAR 30 X 21"/>
    <s v="SENALETICA: PROHIBIDO FUMAR 30 X 21"/>
    <s v="N/A"/>
    <s v="UNIDAD"/>
    <s v="N/A"/>
    <s v="ND"/>
    <s v="ND"/>
    <s v="N/A"/>
    <s v="ND"/>
    <s v="ND"/>
    <s v="ND"/>
    <s v="BUENO"/>
    <s v="ND"/>
    <s v="ALUMINIO"/>
    <s v="N/A"/>
    <n v="1"/>
    <n v="1"/>
    <n v="0"/>
    <s v="N/A"/>
    <s v="N/A"/>
    <s v="N/A"/>
    <s v="N/A"/>
    <n v="5"/>
    <n v="5"/>
    <n v="1.9498825342465962"/>
    <n v="1.9498825342465962"/>
    <n v="0.23398590410959152"/>
    <n v="2.1838684383561877"/>
    <n v="1.7548942808219365"/>
    <n v="1.7548942808219365"/>
    <n v="0.21058731369863237"/>
    <n v="1.9654815945205688"/>
  </r>
  <r>
    <n v="69"/>
    <s v="GNM-EPP-SEN-016"/>
    <s v="INV00860"/>
    <s v="BODEGA CENTRAL"/>
    <s v="BODEGA CENTRAL"/>
    <s v="ESTRUCTURA MADERA"/>
    <s v="BODEGUERO"/>
    <x v="0"/>
    <x v="0"/>
    <x v="2"/>
    <x v="2"/>
    <s v="SENALETICA: ORDEN Y LIMPIEZA 30 X 21"/>
    <s v="SENALETICA: ORDEN Y LIMPIEZA 30 X 21"/>
    <s v="N/A"/>
    <s v="UNIDAD"/>
    <s v="N/A"/>
    <s v="ND"/>
    <s v="ND"/>
    <s v="N/A"/>
    <s v="ND"/>
    <s v="ND"/>
    <s v="ND"/>
    <s v="BUENO"/>
    <s v="ND"/>
    <s v="ALUMINIO"/>
    <s v="N/A"/>
    <n v="6"/>
    <n v="6"/>
    <n v="0"/>
    <s v="N/A"/>
    <s v="N/A"/>
    <s v="N/A"/>
    <s v="N/A"/>
    <n v="5"/>
    <n v="30"/>
    <n v="1.8205777397260507"/>
    <n v="10.923466438356304"/>
    <n v="1.3108159726027564"/>
    <n v="12.234282410959061"/>
    <n v="1.6385199657534457"/>
    <n v="9.8311197945206743"/>
    <n v="1.1797343753424809"/>
    <n v="11.010854169863155"/>
  </r>
  <r>
    <n v="70"/>
    <s v="GNM-EPP-SEN-017"/>
    <s v="INV00863"/>
    <s v="BODEGA CENTRAL"/>
    <s v="BODEGA CENTRAL"/>
    <s v="ESTRUCTURA MADERA"/>
    <s v="BODEGUERO"/>
    <x v="0"/>
    <x v="0"/>
    <x v="2"/>
    <x v="2"/>
    <s v="SENALETICA: MAQUINAS EN MOVIMIENTO 30 X 21"/>
    <s v="SENALETICA: MAQUINAS EN MOVIMIENTO 30 X 21"/>
    <s v="N/A"/>
    <s v="UNIDAD"/>
    <s v="N/A"/>
    <s v="ND"/>
    <s v="ND"/>
    <s v="N/A"/>
    <s v="ND"/>
    <s v="ND"/>
    <s v="ND"/>
    <s v="BUENO"/>
    <s v="ND"/>
    <s v="ALUMINIO"/>
    <s v="N/A"/>
    <n v="8"/>
    <n v="8"/>
    <n v="0"/>
    <s v="N/A"/>
    <s v="N/A"/>
    <s v="N/A"/>
    <s v="N/A"/>
    <n v="5"/>
    <n v="40"/>
    <n v="1.8205777397260507"/>
    <n v="14.564621917808406"/>
    <n v="1.7477546301370086"/>
    <n v="16.312376547945416"/>
    <n v="1.6385199657534457"/>
    <n v="13.108159726027566"/>
    <n v="1.5729791671233078"/>
    <n v="14.681138893150873"/>
  </r>
  <r>
    <n v="71"/>
    <s v="GNM-EPP-SEN-018"/>
    <s v="INV00862"/>
    <s v="BODEGA CENTRAL"/>
    <s v="BODEGA CENTRAL"/>
    <s v="ESTRUCTURA MADERA"/>
    <s v="BODEGUERO"/>
    <x v="0"/>
    <x v="0"/>
    <x v="2"/>
    <x v="2"/>
    <s v="SENALETICA: CAIDA MISMO NIVEL 30 X 21"/>
    <s v="SENALETICA: CAIDA MISMO NIVEL 30 X 21"/>
    <s v="N/A"/>
    <s v="UNIDAD"/>
    <s v="N/A"/>
    <s v="ND"/>
    <s v="ND"/>
    <s v="N/A"/>
    <s v="ND"/>
    <s v="ND"/>
    <s v="ND"/>
    <s v="BUENO"/>
    <s v="ND"/>
    <s v="ALUMINIO"/>
    <s v="N/A"/>
    <n v="9"/>
    <n v="9"/>
    <n v="0"/>
    <s v="N/A"/>
    <s v="N/A"/>
    <s v="N/A"/>
    <s v="N/A"/>
    <n v="5"/>
    <n v="45"/>
    <n v="1.9498825342465962"/>
    <n v="17.548942808219365"/>
    <n v="2.1058731369863239"/>
    <n v="19.654815945205691"/>
    <n v="1.7548942808219365"/>
    <n v="15.794048527397429"/>
    <n v="1.8952858232876915"/>
    <n v="17.689334350685119"/>
  </r>
  <r>
    <n v="72"/>
    <s v="GNM-EPP-SEN-021"/>
    <s v="INV00871"/>
    <s v="BODEGA CENTRAL"/>
    <s v="BODEGA CENTRAL"/>
    <s v="ESTRUCTURA MADERA"/>
    <s v="BODEGUERO"/>
    <x v="0"/>
    <x v="0"/>
    <x v="2"/>
    <x v="2"/>
    <s v="SENALETICA: PROTECCION OIDOS 30 X 21"/>
    <s v="SENALETICA: PROTECCION OIDOS 30 X 21"/>
    <s v="N/A"/>
    <s v="UNIDAD"/>
    <s v="N/A"/>
    <s v="ND"/>
    <s v="ND"/>
    <s v="N/A"/>
    <s v="ND"/>
    <s v="ND"/>
    <s v="ND"/>
    <s v="BUENO"/>
    <s v="ND"/>
    <s v="ALUMINIO"/>
    <s v="N/A"/>
    <n v="6"/>
    <n v="7"/>
    <n v="-1"/>
    <s v="N/A"/>
    <s v="N/A"/>
    <s v="N/A"/>
    <s v="N/A"/>
    <n v="5"/>
    <n v="35"/>
    <n v="1.9498825342465962"/>
    <n v="13.649177739726174"/>
    <n v="1.6379013287671407"/>
    <n v="15.287079068493314"/>
    <n v="1.7548942808219365"/>
    <n v="12.284259965753556"/>
    <n v="1.4741111958904267"/>
    <n v="13.758371161643982"/>
  </r>
  <r>
    <n v="73"/>
    <s v="GNM-EPP-SEN-022"/>
    <s v="INV00876"/>
    <s v="BODEGA CENTRAL"/>
    <s v="BODEGA CENTRAL"/>
    <s v="ESTRUCTURA MADERA"/>
    <s v="BODEGUERO"/>
    <x v="0"/>
    <x v="0"/>
    <x v="2"/>
    <x v="2"/>
    <s v="SENALETICA: RIESGO MISCELANEO 30 X 21"/>
    <s v="SENALETICA: RIESGO MISCELANEO 30 X 21"/>
    <s v="N/A"/>
    <s v="UNIDAD"/>
    <s v="N/A"/>
    <s v="ND"/>
    <s v="ND"/>
    <s v="N/A"/>
    <s v="ND"/>
    <s v="ND"/>
    <s v="ND"/>
    <s v="BUENO"/>
    <s v="ND"/>
    <s v="ALUMINIO"/>
    <s v="N/A"/>
    <n v="8"/>
    <n v="8"/>
    <n v="0"/>
    <s v="N/A"/>
    <s v="N/A"/>
    <s v="N/A"/>
    <s v="N/A"/>
    <n v="5"/>
    <n v="40"/>
    <n v="1.9498825342465962"/>
    <n v="15.59906027397277"/>
    <n v="1.8718872328767322"/>
    <n v="17.470947506849502"/>
    <n v="1.7548942808219365"/>
    <n v="14.039154246575492"/>
    <n v="1.684698509589059"/>
    <n v="15.72385275616455"/>
  </r>
  <r>
    <n v="74"/>
    <s v="GNM-EPP-SEN-023"/>
    <s v="INV00872"/>
    <s v="BODEGA CENTRAL"/>
    <s v="BODEGA CENTRAL"/>
    <s v="ESTRUCTURA MADERA"/>
    <s v="BODEGUERO"/>
    <x v="0"/>
    <x v="0"/>
    <x v="2"/>
    <x v="2"/>
    <s v="SENALETICA: PELIGRO INFLAMABLE 30 X 21"/>
    <s v="SENALETICA: PELIGRO INFLAMABLE 30 X 21"/>
    <s v="N/A"/>
    <s v="UNIDAD"/>
    <s v="N/A"/>
    <s v="ND"/>
    <s v="ND"/>
    <s v="N/A"/>
    <s v="ND"/>
    <s v="ND"/>
    <s v="ND"/>
    <s v="BUENO"/>
    <s v="ND"/>
    <s v="ALUMINIO"/>
    <s v="N/A"/>
    <n v="4"/>
    <n v="6"/>
    <n v="-2"/>
    <s v="N/A"/>
    <s v="N/A"/>
    <s v="N/A"/>
    <s v="N/A"/>
    <n v="5"/>
    <n v="30"/>
    <n v="1.9240215753424874"/>
    <n v="11.544129452054925"/>
    <n v="1.3852955342465909"/>
    <n v="12.929424986301516"/>
    <n v="1.7316194178082387"/>
    <n v="10.389716506849432"/>
    <n v="1.2467659808219318"/>
    <n v="11.636482487671364"/>
  </r>
  <r>
    <n v="75"/>
    <s v="GNM-EPP-SEN-024"/>
    <s v="INV00879"/>
    <s v="BODEGA CENTRAL"/>
    <s v="BODEGA CENTRAL"/>
    <s v="ESTRUCTURA MADERA"/>
    <s v="BODEGUERO"/>
    <x v="0"/>
    <x v="0"/>
    <x v="2"/>
    <x v="2"/>
    <s v="SENALETICA: PROHIBIDO EL PASO 30 X 21"/>
    <s v="SENALETICA: PROHIBIDO EL PASO 30 X 21"/>
    <s v="N/A"/>
    <s v="UNIDAD"/>
    <s v="N/A"/>
    <s v="ND"/>
    <s v="ND"/>
    <s v="N/A"/>
    <s v="ND"/>
    <s v="ND"/>
    <s v="ND"/>
    <s v="BUENO"/>
    <s v="ND"/>
    <s v="ALUMINIO"/>
    <s v="N/A"/>
    <n v="4"/>
    <n v="4"/>
    <n v="0"/>
    <s v="N/A"/>
    <s v="N/A"/>
    <s v="N/A"/>
    <s v="N/A"/>
    <n v="5"/>
    <n v="20"/>
    <n v="1.8205777397260507"/>
    <n v="7.282310958904203"/>
    <n v="0.8738773150685043"/>
    <n v="8.1561882739727078"/>
    <n v="1.6385199657534457"/>
    <n v="6.5540798630137829"/>
    <n v="0.78648958356165388"/>
    <n v="7.3405694465754365"/>
  </r>
  <r>
    <n v="76"/>
    <s v="GNM-EPP-SEN-027"/>
    <s v="INV00867"/>
    <s v="BODEGA CENTRAL"/>
    <s v="BODEGA CENTRAL"/>
    <s v="ESTRUCTURA MADERA"/>
    <s v="BODEGUERO"/>
    <x v="0"/>
    <x v="0"/>
    <x v="2"/>
    <x v="2"/>
    <s v="SENALETICA: MATERIAL INFLAMABLE 30 X 21"/>
    <s v="SENALETICA: MATERIAL INFLAMABLE 30 X 21"/>
    <s v="N/A"/>
    <s v="UNIDAD"/>
    <s v="N/A"/>
    <s v="ND"/>
    <s v="ND"/>
    <s v="N/A"/>
    <s v="ND"/>
    <s v="ND"/>
    <s v="ND"/>
    <s v="BUENO"/>
    <s v="ND"/>
    <s v="ALUMINIO"/>
    <s v="N/A"/>
    <n v="9"/>
    <n v="7"/>
    <n v="2"/>
    <s v="N/A"/>
    <s v="N/A"/>
    <s v="N/A"/>
    <s v="N/A"/>
    <n v="5"/>
    <n v="35"/>
    <n v="1.8205777397260507"/>
    <n v="12.744044178082355"/>
    <n v="1.5292853013698826"/>
    <n v="14.273329479452237"/>
    <n v="1.6385199657534457"/>
    <n v="11.46963976027412"/>
    <n v="1.3763567712328943"/>
    <n v="12.845996531507014"/>
  </r>
  <r>
    <n v="77"/>
    <s v="GNM-EPP-SEN-028"/>
    <s v="INV00882"/>
    <s v="BODEGA CENTRAL"/>
    <s v="BODEGA CENTRAL"/>
    <s v="ESTRUCTURA MADERA"/>
    <s v="BODEGUERO"/>
    <x v="0"/>
    <x v="0"/>
    <x v="2"/>
    <x v="2"/>
    <s v="SENALETICA: CAIDA DISTINTO NIVEL 30 X 21"/>
    <s v="SENALETICA: CAIDA DISTINTO NIVEL 30 X 21"/>
    <s v="N/A"/>
    <s v="UNIDAD"/>
    <s v="N/A"/>
    <s v="ND"/>
    <s v="ND"/>
    <s v="N/A"/>
    <s v="ND"/>
    <s v="ND"/>
    <s v="ND"/>
    <s v="BUENO"/>
    <s v="ND"/>
    <s v="ALUMINIO"/>
    <s v="N/A"/>
    <n v="9"/>
    <n v="9"/>
    <n v="0"/>
    <s v="N/A"/>
    <s v="N/A"/>
    <s v="N/A"/>
    <s v="N/A"/>
    <n v="5"/>
    <n v="45"/>
    <n v="1.8205777397260507"/>
    <n v="16.385199657534457"/>
    <n v="1.9662239589041348"/>
    <n v="18.351423616438591"/>
    <n v="1.6385199657534457"/>
    <n v="14.746679691781011"/>
    <n v="1.7696015630137214"/>
    <n v="16.516281254794734"/>
  </r>
  <r>
    <n v="78"/>
    <s v="GNM-EPP-SEN-029"/>
    <s v="INV00899"/>
    <s v="BODEGA CENTRAL"/>
    <s v="BODEGA CENTRAL"/>
    <s v="ESTRUCTURA MADERA"/>
    <s v="BODEGUERO"/>
    <x v="0"/>
    <x v="0"/>
    <x v="2"/>
    <x v="2"/>
    <s v="SENALETICA: DESECHOS CHATARRA 20 X 15"/>
    <s v="SENALETICA: DESECHOS CHATARRA 20 X 15"/>
    <s v="N/A"/>
    <s v="UNIDAD"/>
    <s v="N/A"/>
    <s v="ND"/>
    <s v="ND"/>
    <s v="N/A"/>
    <s v="ND"/>
    <s v="ND"/>
    <s v="ND"/>
    <s v="BUENO"/>
    <s v="ND"/>
    <s v="ALUMINIO"/>
    <s v="N/A"/>
    <n v="8"/>
    <n v="8"/>
    <n v="0"/>
    <s v="N/A"/>
    <s v="N/A"/>
    <s v="N/A"/>
    <s v="N/A"/>
    <n v="3"/>
    <n v="24"/>
    <n v="1.1699295205479578"/>
    <n v="9.3594361643836628"/>
    <n v="1.1231323397260395"/>
    <n v="10.482568504109702"/>
    <n v="1.0529365684931622"/>
    <n v="8.4234925479452976"/>
    <n v="1.0108191057534357"/>
    <n v="9.4343116536987335"/>
  </r>
  <r>
    <n v="79"/>
    <s v="GNM-EPP-SEN-030"/>
    <s v="INV00903"/>
    <s v="BODEGA CENTRAL"/>
    <s v="BODEGA CENTRAL"/>
    <s v="ESTRUCTURA MADERA"/>
    <s v="BODEGUERO"/>
    <x v="0"/>
    <x v="0"/>
    <x v="2"/>
    <x v="2"/>
    <s v="SENALETICA: DESECHOS ORGANICOS 20 X 15"/>
    <s v="SENALETICA: DESECHOS ORGANICOS 20 X 15"/>
    <s v="N/A"/>
    <s v="UNIDAD"/>
    <s v="N/A"/>
    <s v="ND"/>
    <s v="ND"/>
    <s v="N/A"/>
    <s v="ND"/>
    <s v="ND"/>
    <s v="ND"/>
    <s v="BUENO"/>
    <s v="ND"/>
    <s v="ALUMINIO"/>
    <s v="N/A"/>
    <n v="9"/>
    <n v="9"/>
    <n v="0"/>
    <s v="N/A"/>
    <s v="N/A"/>
    <s v="N/A"/>
    <s v="N/A"/>
    <n v="3"/>
    <n v="27"/>
    <n v="1.1699295205479578"/>
    <n v="10.529365684931621"/>
    <n v="1.2635238821917945"/>
    <n v="11.792889567123416"/>
    <n v="1.0529365684931622"/>
    <n v="9.4764291164384602"/>
    <n v="1.1371714939726152"/>
    <n v="10.613600610411076"/>
  </r>
  <r>
    <n v="80"/>
    <s v="GNM-EPP-SEN-031"/>
    <s v="INV00900"/>
    <s v="BODEGA CENTRAL"/>
    <s v="BODEGA CENTRAL"/>
    <s v="ESTRUCTURA MADERA"/>
    <s v="BODEGUERO"/>
    <x v="0"/>
    <x v="0"/>
    <x v="2"/>
    <x v="2"/>
    <s v="SENALETICA: DESECHOS PLASTICOS 20 X 15"/>
    <s v="SENALETICA: DESECHOS PLASTICOS 20 X 15"/>
    <s v="N/A"/>
    <s v="UNIDAD"/>
    <s v="N/A"/>
    <s v="ND"/>
    <s v="ND"/>
    <s v="N/A"/>
    <s v="ND"/>
    <s v="ND"/>
    <s v="ND"/>
    <s v="BUENO"/>
    <s v="ND"/>
    <s v="ALUMINIO"/>
    <s v="N/A"/>
    <n v="8"/>
    <n v="8"/>
    <n v="0"/>
    <s v="N/A"/>
    <s v="N/A"/>
    <s v="N/A"/>
    <s v="N/A"/>
    <n v="3"/>
    <n v="24"/>
    <n v="1.1699295205479578"/>
    <n v="9.3594361643836628"/>
    <n v="1.1231323397260395"/>
    <n v="10.482568504109702"/>
    <n v="1.0529365684931622"/>
    <n v="8.4234925479452976"/>
    <n v="1.0108191057534357"/>
    <n v="9.4343116536987335"/>
  </r>
  <r>
    <n v="81"/>
    <s v="GNM-EPP-SEN-032"/>
    <s v="INV00902"/>
    <s v="BODEGA CENTRAL"/>
    <s v="BODEGA CENTRAL"/>
    <s v="ESTRUCTURA MADERA"/>
    <s v="BODEGUERO"/>
    <x v="0"/>
    <x v="0"/>
    <x v="2"/>
    <x v="2"/>
    <s v="SENALETICA: BASURA DE SSHH 20 X 15"/>
    <s v="SENALETICA: BASURA DE SSHH 20 X 15"/>
    <s v="N/A"/>
    <s v="UNIDAD"/>
    <s v="N/A"/>
    <s v="ND"/>
    <s v="ND"/>
    <s v="N/A"/>
    <s v="ND"/>
    <s v="ND"/>
    <s v="ND"/>
    <s v="BUENO"/>
    <s v="ND"/>
    <s v="ALUMINIO"/>
    <s v="N/A"/>
    <n v="8"/>
    <n v="8"/>
    <n v="0"/>
    <s v="N/A"/>
    <s v="N/A"/>
    <s v="N/A"/>
    <s v="N/A"/>
    <n v="3"/>
    <n v="24"/>
    <n v="1.0923466438356304"/>
    <n v="8.7387731506850432"/>
    <n v="1.0486527780822053"/>
    <n v="9.7874259287672487"/>
    <n v="0.98311197945206741"/>
    <n v="7.8648958356165393"/>
    <n v="0.94378750027398473"/>
    <n v="8.8086833358905245"/>
  </r>
  <r>
    <n v="82"/>
    <s v="GNM-EPP-SEN-033"/>
    <s v="INV00898"/>
    <s v="BODEGA CENTRAL"/>
    <s v="BODEGA CENTRAL"/>
    <s v="ESTRUCTURA MADERA"/>
    <s v="BODEGUERO"/>
    <x v="0"/>
    <x v="0"/>
    <x v="2"/>
    <x v="2"/>
    <s v="SENALETICA: DESECHOS PAPEL Y CARTON 20 X 15"/>
    <s v="SENALETICA: DESECHOS PAPEL Y CARTON 20 X 15"/>
    <s v="N/A"/>
    <s v="UNIDAD"/>
    <s v="N/A"/>
    <s v="ND"/>
    <s v="ND"/>
    <s v="N/A"/>
    <s v="ND"/>
    <s v="ND"/>
    <s v="ND"/>
    <s v="BUENO"/>
    <s v="ND"/>
    <s v="ND"/>
    <s v="N/A"/>
    <n v="9"/>
    <n v="9"/>
    <n v="0"/>
    <s v="N/A"/>
    <s v="N/A"/>
    <s v="N/A"/>
    <s v="N/A"/>
    <n v="3"/>
    <n v="27"/>
    <n v="1.1699295205479578"/>
    <n v="10.529365684931621"/>
    <n v="1.2635238821917945"/>
    <n v="11.792889567123416"/>
    <n v="1.0529365684931622"/>
    <n v="9.4764291164384602"/>
    <n v="1.1371714939726152"/>
    <n v="10.613600610411076"/>
  </r>
  <r>
    <n v="83"/>
    <s v="GNM-EPP-SEN-034"/>
    <s v="INV00901"/>
    <s v="BODEGA CENTRAL"/>
    <s v="BODEGA CENTRAL"/>
    <s v="ESTRUCTURA MADERA"/>
    <s v="BODEGUERO"/>
    <x v="0"/>
    <x v="0"/>
    <x v="2"/>
    <x v="2"/>
    <s v="SENALETICA: DESECHOS PELIGROSOS 20 X 15"/>
    <s v="SENALETICA: DESECHOS PELIGROSOS 20 X 15"/>
    <s v="N/A"/>
    <s v="UNIDAD"/>
    <s v="N/A"/>
    <s v="ND"/>
    <s v="ND"/>
    <s v="N/A"/>
    <s v="ND"/>
    <s v="ND"/>
    <s v="ND"/>
    <s v="BUENO"/>
    <s v="ND"/>
    <s v="ALUMINIO"/>
    <s v="N/A"/>
    <n v="8"/>
    <n v="8"/>
    <n v="0"/>
    <s v="N/A"/>
    <s v="N/A"/>
    <s v="N/A"/>
    <s v="N/A"/>
    <n v="3"/>
    <n v="24"/>
    <n v="1.0923466438356304"/>
    <n v="8.7387731506850432"/>
    <n v="1.0486527780822053"/>
    <n v="9.7874259287672487"/>
    <n v="0.98311197945206741"/>
    <n v="7.8648958356165393"/>
    <n v="0.94378750027398473"/>
    <n v="8.8086833358905245"/>
  </r>
  <r>
    <n v="84"/>
    <s v="GNM-EPP-SEN-035"/>
    <s v="INV00910"/>
    <s v="BODEGA CENTRAL"/>
    <s v="BODEGA CENTRAL"/>
    <s v="ESTRUCTURA MADERA"/>
    <s v="BODEGUERO"/>
    <x v="0"/>
    <x v="0"/>
    <x v="2"/>
    <x v="2"/>
    <s v="SENALETICA: BANO HOMBRE 20 X 15"/>
    <s v="SENALETICA: BANO HOMBRE 20 X 15"/>
    <s v="N/A"/>
    <s v="UNIDAD"/>
    <s v="N/A"/>
    <s v="ND"/>
    <s v="ND"/>
    <s v="N/A"/>
    <s v="ND"/>
    <s v="ND"/>
    <s v="ND"/>
    <s v="BUENO"/>
    <s v="ND"/>
    <s v="ALUMINIO"/>
    <s v="N/A"/>
    <n v="7"/>
    <n v="7"/>
    <n v="0"/>
    <s v="N/A"/>
    <s v="N/A"/>
    <s v="N/A"/>
    <s v="N/A"/>
    <n v="3"/>
    <n v="21"/>
    <n v="1.0923466438356304"/>
    <n v="7.6464265068494131"/>
    <n v="0.91757118082192957"/>
    <n v="8.5639976876713426"/>
    <n v="0.98311197945206741"/>
    <n v="6.8817838561644722"/>
    <n v="0.82581406273973668"/>
    <n v="7.7075979189042085"/>
  </r>
  <r>
    <n v="85"/>
    <s v="GNM-EPP-SEN-036"/>
    <s v="INV00911"/>
    <s v="BODEGA CENTRAL"/>
    <s v="BODEGA CENTRAL"/>
    <s v="ESTRUCTURA MADERA"/>
    <s v="BODEGUERO"/>
    <x v="0"/>
    <x v="0"/>
    <x v="2"/>
    <x v="2"/>
    <s v="SENALETICA: BANO MUJER 20 X 15"/>
    <s v="SENALETICA: BANO MUJER 20 X 15"/>
    <s v="N/A"/>
    <s v="UNIDAD"/>
    <s v="N/A"/>
    <s v="ND"/>
    <s v="ND"/>
    <s v="N/A"/>
    <s v="ND"/>
    <s v="ND"/>
    <s v="ND"/>
    <s v="BUENO"/>
    <s v="ND"/>
    <s v="ALUMINIO"/>
    <s v="N/A"/>
    <n v="7"/>
    <n v="7"/>
    <n v="0"/>
    <s v="N/A"/>
    <s v="N/A"/>
    <s v="N/A"/>
    <s v="N/A"/>
    <n v="3"/>
    <n v="21"/>
    <n v="1.0923466438356304"/>
    <n v="7.6464265068494131"/>
    <n v="0.91757118082192957"/>
    <n v="8.5639976876713426"/>
    <n v="0.98311197945206741"/>
    <n v="6.8817838561644722"/>
    <n v="0.82581406273973668"/>
    <n v="7.7075979189042085"/>
  </r>
  <r>
    <n v="86"/>
    <s v="GNM-EPP-SEN-045"/>
    <s v="INV00913"/>
    <s v="BODEGA CENTRAL"/>
    <s v="BODEGA CENTRAL"/>
    <s v="ESTRUCTURA MADERA"/>
    <s v="BODEGUERO"/>
    <x v="0"/>
    <x v="0"/>
    <x v="2"/>
    <x v="2"/>
    <s v="SENALETICA: EXTINTOR PQS 40X30"/>
    <s v="SENALETICA: EXTINTOR PQS 40X30"/>
    <s v="N/A"/>
    <s v="UNIDAD"/>
    <s v="N/A"/>
    <s v="ND"/>
    <s v="ND"/>
    <s v="N/A"/>
    <s v="ND"/>
    <s v="ND"/>
    <s v="ND"/>
    <s v="BUENO"/>
    <s v="ND"/>
    <s v="ALUMINIO"/>
    <s v="N/A"/>
    <n v="5"/>
    <n v="5"/>
    <n v="0"/>
    <s v="N/A"/>
    <s v="N/A"/>
    <s v="N/A"/>
    <s v="N/A"/>
    <n v="8"/>
    <n v="40"/>
    <n v="2.9129243835616809"/>
    <n v="14.564621917808404"/>
    <n v="1.7477546301370084"/>
    <n v="16.312376547945412"/>
    <n v="2.6216319452055128"/>
    <n v="13.108159726027564"/>
    <n v="1.5729791671233075"/>
    <n v="14.681138893150871"/>
  </r>
  <r>
    <n v="87"/>
    <s v="GNM-EPP-SOP-001"/>
    <s v="INV00288"/>
    <s v="BODEGA CENTRAL"/>
    <s v="ESTANTERIA No 11"/>
    <s v="NIVEL 1"/>
    <s v="BODEGUERO"/>
    <x v="0"/>
    <x v="0"/>
    <x v="2"/>
    <x v="2"/>
    <s v="SOPORTE DE PARED PARA EXTINTOR - ROJOS"/>
    <s v="SOPORTE DE PARED PARA EXTINTOR - ROJOS"/>
    <s v="N/A"/>
    <s v="UNIDAD"/>
    <s v="N/A"/>
    <s v="ND"/>
    <s v="ND"/>
    <s v="N/A"/>
    <s v="ND"/>
    <s v="ND"/>
    <s v="ND"/>
    <s v="BUENO"/>
    <s v="ND"/>
    <s v="METAL"/>
    <s v="N/A"/>
    <n v="2"/>
    <n v="2"/>
    <n v="0"/>
    <s v="N/A"/>
    <s v="N/A"/>
    <s v="N/A"/>
    <s v="N/A"/>
    <n v="2"/>
    <n v="4"/>
    <n v="0.77995301369863856"/>
    <n v="1.5599060273972771"/>
    <n v="0.18718872328767325"/>
    <n v="1.7470947506849503"/>
    <n v="0.70195771232877469"/>
    <n v="1.4039154246575494"/>
    <n v="0.16846985095890593"/>
    <n v="1.5723852756164554"/>
  </r>
  <r>
    <n v="88"/>
    <s v="GNM-EPP-SOP-002"/>
    <s v="INV00286"/>
    <s v="BODEGA CENTRAL"/>
    <s v="ESTANTERIA No 11"/>
    <s v="NIVEL 1"/>
    <s v="BODEGUERO"/>
    <x v="0"/>
    <x v="0"/>
    <x v="2"/>
    <x v="2"/>
    <s v="SOPORTE DE PARED PARA EXTINTOR - GALVANIZADOS"/>
    <s v="SOPORTE DE PARED PARA EXTINTOR - GALVANIZADOS"/>
    <s v="N/A"/>
    <s v="UNIDAD"/>
    <s v="N/A"/>
    <s v="ND"/>
    <s v="ND"/>
    <s v="N/A"/>
    <s v="ND"/>
    <s v="ND"/>
    <s v="ND"/>
    <s v="BUENO"/>
    <s v="ND"/>
    <s v="METAL"/>
    <s v="N/A"/>
    <n v="6"/>
    <n v="6"/>
    <n v="0"/>
    <s v="N/A"/>
    <s v="N/A"/>
    <s v="N/A"/>
    <s v="N/A"/>
    <n v="2.5"/>
    <n v="15"/>
    <n v="0.97494126712329809"/>
    <n v="5.8496476027397888"/>
    <n v="0.70195771232877457"/>
    <n v="6.5516053150685636"/>
    <n v="0.87744714041096827"/>
    <n v="5.2646828424658096"/>
    <n v="0.63176194109589712"/>
    <n v="5.8964447835617069"/>
  </r>
  <r>
    <n v="89"/>
    <s v="GNM-EPP-SOP-003"/>
    <s v="INV00287"/>
    <s v="BODEGA CENTRAL"/>
    <s v="ESTANTERIA No 11"/>
    <s v="NIVEL 1"/>
    <s v="BODEGUERO"/>
    <x v="0"/>
    <x v="0"/>
    <x v="2"/>
    <x v="2"/>
    <s v="SOPORTE DE PARED PARA EXTINTOR NEGROS"/>
    <s v="SOPORTE DE PARED PARA EXTINTOR NEGROS"/>
    <s v="N/A"/>
    <s v="UNIDAD"/>
    <s v="N/A"/>
    <s v="ND"/>
    <s v="ND"/>
    <s v="N/A"/>
    <s v="ND"/>
    <s v="ND"/>
    <s v="ND"/>
    <s v="BUENO"/>
    <s v="ND"/>
    <s v="METAL"/>
    <s v="N/A"/>
    <n v="6"/>
    <n v="6"/>
    <n v="0"/>
    <s v="N/A"/>
    <s v="N/A"/>
    <s v="N/A"/>
    <s v="N/A"/>
    <n v="2.5"/>
    <n v="15"/>
    <n v="0.96201078767124371"/>
    <n v="5.7720647260274625"/>
    <n v="0.69264776712329545"/>
    <n v="6.464712493150758"/>
    <n v="0.86580970890411935"/>
    <n v="5.1948582534247159"/>
    <n v="0.6233829904109659"/>
    <n v="5.8182412438356819"/>
  </r>
  <r>
    <n v="90"/>
    <s v="GNM-EPP-TAP-001"/>
    <s v="INV00428"/>
    <s v="BODEGA CENTRAL"/>
    <s v="BODEGA CENTRAL"/>
    <s v="PARED IZQUIERDA CONTENEDOR No 1"/>
    <s v="BODEGUERO"/>
    <x v="0"/>
    <x v="0"/>
    <x v="2"/>
    <x v="2"/>
    <s v="TAPON AUDITIVO PARES"/>
    <s v="TAPON AUDITIVO PARES"/>
    <s v="N/A"/>
    <s v="UNIDAD"/>
    <s v="N/A"/>
    <s v="LIBUS"/>
    <s v="NRR 32DB"/>
    <s v="N/A"/>
    <s v="ND"/>
    <s v="ND"/>
    <s v="ND"/>
    <s v="NUEVO"/>
    <s v="ND"/>
    <s v="ND"/>
    <s v="N/A"/>
    <n v="14867"/>
    <n v="7661"/>
    <n v="7206"/>
    <s v="N/A"/>
    <s v="N/A"/>
    <s v="N/A"/>
    <s v="N/A"/>
    <n v="1"/>
    <n v="7661"/>
    <n v="0.52597650684931929"/>
    <n v="4029.506018972635"/>
    <n v="483.54072227671617"/>
    <n v="4513.0467412493508"/>
    <n v="0.47337885616438735"/>
    <n v="3626.5554170753717"/>
    <n v="435.1866500490446"/>
    <n v="4061.7420671244163"/>
  </r>
  <r>
    <n v="91"/>
    <s v="GNM-EPP-TAP-001"/>
    <m/>
    <s v="BODEGA CENTRAL"/>
    <s v="BODEGA CENTRAL"/>
    <s v="PARED IZQUIERDA CONTENEDOR No 1"/>
    <s v="BODEGUERO"/>
    <x v="0"/>
    <x v="0"/>
    <x v="2"/>
    <x v="2"/>
    <s v="TAPON AUDITIVO PARES"/>
    <s v="TAPON AUDITIVO PARES"/>
    <s v="N/A"/>
    <s v="UNIDAD"/>
    <s v="N/A"/>
    <s v="ELVEX"/>
    <s v="EP-153"/>
    <s v="N/A"/>
    <s v="ND"/>
    <s v="ND"/>
    <s v="ND"/>
    <s v="NUEVO"/>
    <s v="ND"/>
    <s v="ND"/>
    <s v="N/A"/>
    <n v="4704"/>
    <n v="4704"/>
    <n v="0"/>
    <s v="N/A"/>
    <s v="N/A"/>
    <s v="N/A"/>
    <s v="N/A"/>
    <n v="1"/>
    <n v="4704"/>
    <n v="0.52597650684931929"/>
    <n v="2474.1934882191981"/>
    <n v="296.90321858630375"/>
    <n v="2771.096706805502"/>
    <n v="0.47337885616438735"/>
    <n v="2226.7741393972783"/>
    <n v="267.21289672767341"/>
    <n v="2493.9870361249518"/>
  </r>
  <r>
    <n v="92"/>
    <s v="GNM-EPP-TAP-001"/>
    <m/>
    <s v="BODEGA CENTRAL"/>
    <s v="BODEGA CENTRAL"/>
    <s v="PARED IZQUIERDA CONTENEDOR No 1"/>
    <s v="BODEGUERO"/>
    <x v="0"/>
    <x v="0"/>
    <x v="2"/>
    <x v="2"/>
    <s v="TAPON AUDITIVO PARES"/>
    <s v="TAPON AUDITIVO PARES"/>
    <s v="N/A"/>
    <s v="UNIDAD"/>
    <s v="N/A"/>
    <s v="VENITEX"/>
    <s v="DELTA PLUS EN352-2"/>
    <s v="N/A"/>
    <s v="ND"/>
    <s v="ND"/>
    <s v="ND"/>
    <s v="NUEVO"/>
    <s v="ND"/>
    <s v="5 MAQUINAS DISPENSADORAS DE TAPONES DE OIDO CON 2500 C/U DE CAPACIDAD"/>
    <s v="N/A"/>
    <n v="2500"/>
    <n v="2500"/>
    <n v="0"/>
    <s v="N/A"/>
    <s v="N/A"/>
    <s v="N/A"/>
    <s v="N/A"/>
    <n v="0.15"/>
    <n v="375"/>
    <n v="7.8896476027397883E-2"/>
    <n v="197.24119006849472"/>
    <n v="23.668942808219366"/>
    <n v="220.91013287671407"/>
    <n v="7.1006828424658094E-2"/>
    <n v="177.51707106164523"/>
    <n v="21.302048527397424"/>
    <n v="198.81911958904266"/>
  </r>
  <r>
    <n v="93"/>
    <s v="GNM-EQE-ADU-001"/>
    <s v="INV00534"/>
    <s v="BODEGA CENTRAL"/>
    <s v="ARMARIO No 1"/>
    <s v="NIVEL 5"/>
    <s v="BODEGUERO"/>
    <x v="0"/>
    <x v="0"/>
    <x v="3"/>
    <x v="3"/>
    <s v="ADAPTADOR UNIVERSAL NOTEBOOK (CARRO Y AVION)"/>
    <s v="ADAPTADOR UNIVERSAL NOTEBOOK (CARRO Y AVION)"/>
    <s v="N/A"/>
    <s v="UNIDAD"/>
    <s v="N/A"/>
    <s v="NOTEBOOK"/>
    <s v="EWDD12060"/>
    <s v="N/A"/>
    <s v="ND"/>
    <s v="ND"/>
    <s v="ND"/>
    <s v="NUEVO"/>
    <s v="ND"/>
    <s v="ND"/>
    <s v="N/A"/>
    <n v="1"/>
    <n v="1"/>
    <n v="0"/>
    <s v="N/A"/>
    <s v="N/A"/>
    <s v="N/A"/>
    <s v="N/A"/>
    <n v="12"/>
    <n v="12"/>
    <n v="7.1289243835616816"/>
    <n v="7.1289243835616816"/>
    <n v="0.85547092602740171"/>
    <n v="7.9843953095890834"/>
    <n v="6.4160319452055132"/>
    <n v="6.4160319452055132"/>
    <n v="0.76992383342466153"/>
    <n v="7.1859557786301744"/>
  </r>
  <r>
    <n v="94"/>
    <s v="GNM-EQE-ADU-002"/>
    <s v="INV01676"/>
    <s v="BODEGA CENTRAL"/>
    <s v="ARMARIO No 1"/>
    <s v="NIVEL 2"/>
    <s v="BODEGUERO"/>
    <x v="0"/>
    <x v="0"/>
    <x v="3"/>
    <x v="3"/>
    <s v="ADAPTADOR HDMI PARA LAPTOP HP 840"/>
    <s v="ADAPTADOR HDMI PARA LAPTOP HP 840"/>
    <s v="N/A"/>
    <s v="UNIDAD"/>
    <s v="N/A"/>
    <s v="HP"/>
    <s v="612873-001"/>
    <s v="N/A"/>
    <s v="ND"/>
    <s v="ND"/>
    <s v="ND"/>
    <s v="NUEVO"/>
    <s v="ND"/>
    <s v="ND"/>
    <s v="N/A"/>
    <n v="1"/>
    <n v="1"/>
    <n v="0"/>
    <s v="N/A"/>
    <s v="N/A"/>
    <s v="N/A"/>
    <s v="N/A"/>
    <n v="7"/>
    <n v="7"/>
    <n v="4.158539223744314"/>
    <n v="4.158539223744314"/>
    <n v="0.49902470684931766"/>
    <n v="4.6575639305936321"/>
    <n v="3.7426853013698826"/>
    <n v="3.7426853013698826"/>
    <n v="0.4491222361643859"/>
    <n v="4.1918075375342685"/>
  </r>
  <r>
    <n v="95"/>
    <s v="GNM-EQE-ANC-001"/>
    <s v="INV01660"/>
    <s v="BODEGA CENTRAL"/>
    <s v="ESTANTERIA No 11"/>
    <s v="NIVEL 4"/>
    <s v="BODEGUERO"/>
    <x v="0"/>
    <x v="0"/>
    <x v="3"/>
    <x v="3"/>
    <s v="ANCLAJE DE SERVIDOR RACK"/>
    <s v="ANCLAJE DE SERVIDOR RACK"/>
    <s v="N/A"/>
    <s v="UNIDAD"/>
    <s v="N/A"/>
    <s v="ND"/>
    <s v="ND"/>
    <s v="N/A"/>
    <s v="ND"/>
    <s v="ND"/>
    <s v="ND"/>
    <s v="BUENO"/>
    <s v="ND"/>
    <s v="ND"/>
    <s v="N/A"/>
    <n v="1"/>
    <n v="1"/>
    <n v="0"/>
    <s v="N/A"/>
    <s v="N/A"/>
    <s v="N/A"/>
    <s v="N/A"/>
    <n v="12"/>
    <n v="12"/>
    <n v="5.4969243835616801"/>
    <n v="5.4969243835616801"/>
    <n v="0.65963092602740159"/>
    <n v="6.1565553095890815"/>
    <n v="4.9472319452055125"/>
    <n v="4.9472319452055125"/>
    <n v="0.59366783342466145"/>
    <n v="5.5408997786301741"/>
  </r>
  <r>
    <n v="96"/>
    <s v="GNM-EQE-AUD-001"/>
    <s v="INV00546"/>
    <s v="BODEGA CENTRAL"/>
    <s v="ARMARIO No 1"/>
    <s v="ARMARIO No 1"/>
    <s v="BODEGUERO"/>
    <x v="0"/>
    <x v="0"/>
    <x v="3"/>
    <x v="3"/>
    <s v="AUDIFONO PARA COMPUTADOR ESCRITORIO Z230"/>
    <s v="AUDIFONO PARA COMPUTADOR ESCRITORIO Z230"/>
    <s v="N/A"/>
    <s v="UNIDAD"/>
    <s v="N/A"/>
    <s v="KLIP EXTREME"/>
    <s v="KSE-100G"/>
    <s v="N/A"/>
    <s v="ND"/>
    <s v="ND"/>
    <s v="ND"/>
    <s v="NUEVO"/>
    <s v="ND"/>
    <s v="ND"/>
    <s v="N/A"/>
    <n v="1"/>
    <n v="1"/>
    <n v="0"/>
    <s v="N/A"/>
    <s v="N/A"/>
    <s v="N/A"/>
    <s v="N/A"/>
    <n v="13"/>
    <n v="13"/>
    <n v="7.7230014155251547"/>
    <n v="7.7230014155251547"/>
    <n v="0.92676016986301857"/>
    <n v="8.6497615853881733"/>
    <n v="6.9507012739726397"/>
    <n v="6.9507012739726397"/>
    <n v="0.83408415287671678"/>
    <n v="7.7847854268493561"/>
  </r>
  <r>
    <n v="97"/>
    <s v="GNM-EQE-AUD-002"/>
    <s v="INV00208"/>
    <s v="BODEGA CENTRAL"/>
    <s v="ESTANTERIA No 12"/>
    <s v="NIVEL 3"/>
    <s v="BODEGUERO"/>
    <x v="0"/>
    <x v="0"/>
    <x v="3"/>
    <x v="3"/>
    <s v="AUDIFONO PARA AUDIO - SPEEDMIND"/>
    <s v="AUDIFONO PARA AUDIO - SPEEDMIND"/>
    <s v="N/A"/>
    <s v="UNIDAD"/>
    <s v="N/A"/>
    <s v="ND"/>
    <s v="ND"/>
    <s v="N/A"/>
    <s v="ND"/>
    <s v="ND"/>
    <s v="ND"/>
    <s v="BUENO"/>
    <s v="ND"/>
    <s v="ND"/>
    <s v="N/A"/>
    <n v="1"/>
    <n v="1"/>
    <n v="0"/>
    <s v="N/A"/>
    <s v="N/A"/>
    <s v="N/A"/>
    <s v="N/A"/>
    <n v="18.989999999999998"/>
    <n v="18.989999999999998"/>
    <n v="9.0262825767123811"/>
    <n v="9.0262825767123811"/>
    <n v="1.0831539092054856"/>
    <n v="10.109436485917866"/>
    <n v="8.1236543190411439"/>
    <n v="8.1236543190411439"/>
    <n v="0.97483851828493728"/>
    <n v="9.0984928373260807"/>
  </r>
  <r>
    <n v="98"/>
    <s v="GNM-EQE-CAB-001"/>
    <s v="INV00545"/>
    <s v="BODEGA CENTRAL"/>
    <s v="ARMARIO No 1"/>
    <s v="NIVEL 4"/>
    <s v="BODEGUERO"/>
    <x v="0"/>
    <x v="0"/>
    <x v="3"/>
    <x v="3"/>
    <s v="CABLE PARA DESCARGA DE DATOS"/>
    <s v="CABLE PARA DESCARGA DE DATOS"/>
    <s v="N/A"/>
    <s v="UNIDAD"/>
    <s v="N/A"/>
    <s v="NEWLINK"/>
    <s v="ND"/>
    <s v="N/A"/>
    <s v="ND"/>
    <s v="ND"/>
    <s v="ND"/>
    <s v="BUENO"/>
    <s v="ND"/>
    <s v="ND"/>
    <s v="N/A"/>
    <n v="3"/>
    <n v="3"/>
    <n v="0"/>
    <s v="N/A"/>
    <s v="N/A"/>
    <s v="N/A"/>
    <s v="N/A"/>
    <n v="3"/>
    <n v="9"/>
    <n v="1.4259530136986385"/>
    <n v="4.2778590410959154"/>
    <n v="0.51334308493150982"/>
    <n v="4.7912021260274251"/>
    <n v="1.2833577123287747"/>
    <n v="3.8500731369863241"/>
    <n v="0.46200877643835886"/>
    <n v="4.3120819134246826"/>
  </r>
  <r>
    <n v="99"/>
    <s v="GNM-EQE-CAJ-001"/>
    <s v="INV00540"/>
    <s v="BODEGA CENTRAL"/>
    <s v="ARMARIO No 1"/>
    <s v="NIVEL 4"/>
    <s v="BODEGUERO"/>
    <x v="0"/>
    <x v="0"/>
    <x v="3"/>
    <x v="3"/>
    <s v="CAJA PLASTICA BFT TIPO ALTAIR"/>
    <s v="CAJA PLASTICA BFT TIPO ALTAIR"/>
    <s v="N/A"/>
    <s v="UNIDAD"/>
    <s v="N/A"/>
    <s v="ND"/>
    <s v="ND"/>
    <s v="N/A"/>
    <s v="ND"/>
    <s v="ND"/>
    <s v="ND"/>
    <s v="BUENO"/>
    <s v="ND"/>
    <s v="ND"/>
    <s v="N/A"/>
    <n v="1"/>
    <n v="1"/>
    <n v="0"/>
    <s v="N/A"/>
    <s v="N/A"/>
    <s v="N/A"/>
    <s v="N/A"/>
    <n v="20"/>
    <n v="20"/>
    <n v="9.5063534246575898"/>
    <n v="9.5063534246575898"/>
    <n v="1.1407624109589107"/>
    <n v="10.6471158356165"/>
    <n v="8.5557180821918308"/>
    <n v="8.5557180821918308"/>
    <n v="1.0266861698630196"/>
    <n v="9.5824042520548502"/>
  </r>
  <r>
    <n v="100"/>
    <s v="GNM-EQE-CAN-001"/>
    <s v="INV00206"/>
    <s v="BODEGA CENTRAL"/>
    <s v="ESTANTERIA No 12"/>
    <s v="NIVEL 3"/>
    <s v="BODEGUERO"/>
    <x v="0"/>
    <x v="0"/>
    <x v="3"/>
    <x v="3"/>
    <s v="CANDADO DE SEGURIDAD PARA LAPTOP"/>
    <s v="CANDADO DE SEGURIDAD PARA LAPTOP"/>
    <s v="N/A"/>
    <s v="UNIDAD"/>
    <s v="N/A"/>
    <s v="ND"/>
    <s v="ND"/>
    <s v="N/A"/>
    <s v="ND"/>
    <s v="ND"/>
    <s v="ND"/>
    <s v="BUENO"/>
    <s v="ND"/>
    <s v="1 SIN ESTUCHE"/>
    <s v="N/A"/>
    <n v="4"/>
    <n v="8"/>
    <n v="-4"/>
    <s v="N/A"/>
    <s v="N/A"/>
    <s v="N/A"/>
    <s v="N/A"/>
    <n v="5.99"/>
    <n v="47.92"/>
    <n v="2.8471528506849482"/>
    <n v="22.777222805479585"/>
    <n v="2.73326673665755"/>
    <n v="25.510489542137137"/>
    <n v="2.5624375656164533"/>
    <n v="20.499500524931626"/>
    <n v="2.4599400629917949"/>
    <n v="22.959440587923421"/>
  </r>
  <r>
    <n v="101"/>
    <s v="GNM-EQE-CAN-002"/>
    <s v="INV00154"/>
    <s v="BODEGA CENTRAL"/>
    <s v="ESTANTERIA No 6"/>
    <s v="NIVEL 3"/>
    <s v="BODEGUERO"/>
    <x v="0"/>
    <x v="0"/>
    <x v="3"/>
    <x v="3"/>
    <s v="CANALETA PLASTICA NEGRA"/>
    <s v="CANALETA PLASTICA NEGRA"/>
    <s v="N/A"/>
    <s v="UNIDAD"/>
    <s v="N/A"/>
    <s v="CONNECTION"/>
    <s v="25X5X8"/>
    <s v="N/A"/>
    <s v="ND"/>
    <s v="ND"/>
    <s v="ND"/>
    <s v="BUENO"/>
    <s v="ND"/>
    <s v="PLASTICA"/>
    <s v="N/A"/>
    <n v="1"/>
    <n v="1"/>
    <n v="0"/>
    <s v="N/A"/>
    <s v="N/A"/>
    <s v="N/A"/>
    <s v="N/A"/>
    <n v="19.989999999999998"/>
    <n v="19.989999999999998"/>
    <n v="9.5016002479452606"/>
    <n v="9.5016002479452606"/>
    <n v="1.1401920297534311"/>
    <n v="10.641792277698691"/>
    <n v="8.5514402231507347"/>
    <n v="8.5514402231507347"/>
    <n v="1.0261728267780881"/>
    <n v="9.5776130499288232"/>
  </r>
  <r>
    <n v="102"/>
    <s v="GNM-EQE-CAR-001"/>
    <s v="INV00556"/>
    <s v="BODEGA CENTRAL"/>
    <s v="ARMARIO No 1"/>
    <s v="ARMARIO No 1"/>
    <s v="BODEGUERO"/>
    <x v="0"/>
    <x v="0"/>
    <x v="3"/>
    <x v="3"/>
    <s v="CARGADOR DE PILAS DURACELL CEF20DX2"/>
    <s v="CARGADOR DE PILAS DURACELL CEF20DX2"/>
    <s v="N/A"/>
    <s v="UNIDAD"/>
    <s v="N/A"/>
    <s v="DURACELL"/>
    <s v="CEF2ODX2"/>
    <s v="N/A"/>
    <s v="ND"/>
    <s v="ND"/>
    <s v="ND"/>
    <s v="BUENO"/>
    <s v="ND"/>
    <s v="ND"/>
    <s v="N/A"/>
    <n v="3"/>
    <n v="3"/>
    <n v="0"/>
    <s v="N/A"/>
    <s v="N/A"/>
    <s v="N/A"/>
    <s v="N/A"/>
    <n v="24"/>
    <n v="72"/>
    <n v="11.407624109589108"/>
    <n v="34.222872328767323"/>
    <n v="4.1067446794520786"/>
    <n v="38.329617008219401"/>
    <n v="10.266861698630198"/>
    <n v="30.800585095890593"/>
    <n v="3.6960702115068709"/>
    <n v="34.496655307397461"/>
  </r>
  <r>
    <n v="103"/>
    <s v="GNM-EQE-CTM-001"/>
    <s v="INV00555"/>
    <s v="BODEGA CENTRAL"/>
    <s v="ARMARIO No 1"/>
    <s v="ARMARIO No 1"/>
    <s v="BODEGUERO"/>
    <x v="0"/>
    <x v="0"/>
    <x v="3"/>
    <x v="3"/>
    <s v="CAJA DE TOMA CORRIENTE EXTERNA"/>
    <s v="CAJA DE TOMA CORRIENTE EXTERNA"/>
    <s v="N/A"/>
    <s v="UNIDAD"/>
    <s v="N/A"/>
    <s v="ND"/>
    <s v="ND"/>
    <s v="N/A"/>
    <s v="ND"/>
    <s v="ND"/>
    <s v="ND"/>
    <s v="BUENO"/>
    <s v="ND"/>
    <s v="ND"/>
    <s v="N/A"/>
    <n v="6"/>
    <n v="6"/>
    <n v="0"/>
    <s v="N/A"/>
    <s v="N/A"/>
    <s v="N/A"/>
    <s v="N/A"/>
    <n v="2.6"/>
    <n v="15.600000000000001"/>
    <n v="1.2358259452054867"/>
    <n v="7.4149556712329208"/>
    <n v="0.88979468054795041"/>
    <n v="8.3047503517808714"/>
    <n v="1.1122433506849381"/>
    <n v="6.673460104109628"/>
    <n v="0.80081521249315535"/>
    <n v="7.4742753166027835"/>
  </r>
  <r>
    <n v="104"/>
    <s v="GNM-EQE-EST-001"/>
    <s v="INV00528"/>
    <s v="BODEGA CENTRAL"/>
    <s v="ARMARIO No 1"/>
    <s v="ARMARIO No 1"/>
    <s v="BODEGUERO"/>
    <x v="0"/>
    <x v="0"/>
    <x v="3"/>
    <x v="3"/>
    <s v="ESTUCHE PARA TABLET DE 7"/>
    <s v="ESTUCHE PARA TABLET DE 7"/>
    <s v="N/A"/>
    <s v="UNIDAD"/>
    <s v="N/A"/>
    <s v="ND"/>
    <s v="ND"/>
    <s v="N/A"/>
    <s v="ND"/>
    <s v="ND"/>
    <s v="ND"/>
    <s v="BUENO"/>
    <s v="ND"/>
    <s v="NUEVO"/>
    <s v="N/A"/>
    <n v="3"/>
    <n v="3"/>
    <n v="0"/>
    <s v="N/A"/>
    <s v="N/A"/>
    <s v="N/A"/>
    <s v="N/A"/>
    <n v="8"/>
    <n v="24"/>
    <n v="3.8025413698630359"/>
    <n v="11.407624109589108"/>
    <n v="1.3689148931506929"/>
    <n v="12.776539002739801"/>
    <n v="3.4222872328767324"/>
    <n v="10.266861698630198"/>
    <n v="1.2320234038356237"/>
    <n v="11.498885102465822"/>
  </r>
  <r>
    <n v="105"/>
    <s v="GNM-EQE-EST-002"/>
    <s v="INV00542"/>
    <s v="BODEGA CENTRAL"/>
    <s v="ARMARIO No 1"/>
    <s v="NIVEL 2"/>
    <s v="BODEGUERO"/>
    <x v="0"/>
    <x v="0"/>
    <x v="3"/>
    <x v="3"/>
    <s v="TRIPODE EXTENSION PARA CAMARA DE VIDEO VIVITAR"/>
    <s v="TRIPODE EXTENSION PARA CAMARA DE VIDEO VIVITAR"/>
    <s v="N/A"/>
    <s v="UNIDAD"/>
    <s v="N/A"/>
    <s v="VIVITAR"/>
    <s v="50 IN"/>
    <s v="N/A"/>
    <s v="ND"/>
    <s v="ND"/>
    <s v="ND"/>
    <s v="NUEVO"/>
    <s v="ND"/>
    <s v="ND"/>
    <s v="N/A"/>
    <n v="1"/>
    <n v="1"/>
    <n v="0"/>
    <s v="N/A"/>
    <s v="N/A"/>
    <s v="N/A"/>
    <s v="N/A"/>
    <n v="25"/>
    <n v="25"/>
    <n v="15.282941780821989"/>
    <n v="15.282941780821989"/>
    <n v="1.8339530136986386"/>
    <n v="17.116894794520629"/>
    <n v="13.754647602739791"/>
    <n v="13.754647602739791"/>
    <n v="1.6505577123287749"/>
    <n v="15.405205315068565"/>
  </r>
  <r>
    <n v="106"/>
    <s v="GNM-EQE-KVM-001"/>
    <s v="INV00544"/>
    <s v="BODEGA CENTRAL"/>
    <s v="ARMARIO No 1"/>
    <s v="ARMARIO No 1"/>
    <s v="BODEGUERO"/>
    <x v="0"/>
    <x v="0"/>
    <x v="3"/>
    <x v="3"/>
    <s v="MICRO FILTROS PARA TELEFONO"/>
    <s v="MICRO FILTROS PARA TELEFONO"/>
    <s v="N/A"/>
    <s v="UNIDAD"/>
    <s v="N/A"/>
    <s v="LINE"/>
    <s v="ND"/>
    <s v="N/A"/>
    <s v="ND"/>
    <s v="ND"/>
    <s v="ND"/>
    <s v="BUENO"/>
    <s v="ND"/>
    <s v="ND"/>
    <s v="N/A"/>
    <n v="2"/>
    <n v="2"/>
    <n v="0"/>
    <s v="N/A"/>
    <s v="N/A"/>
    <s v="N/A"/>
    <s v="N/A"/>
    <n v="3"/>
    <n v="6"/>
    <n v="1.4259530136986385"/>
    <n v="2.8519060273972769"/>
    <n v="0.34222872328767323"/>
    <n v="3.1941347506849502"/>
    <n v="1.2833577123287747"/>
    <n v="2.5667154246575494"/>
    <n v="0.30800585095890592"/>
    <n v="2.8747212756164555"/>
  </r>
  <r>
    <n v="107"/>
    <s v="GNM-EQE-MUL-001"/>
    <s v="BIEN0176"/>
    <s v="BODEGA CENTRAL"/>
    <s v="ARMARIO No 1"/>
    <s v="NIVEL 1"/>
    <s v="BODEGUERO"/>
    <x v="0"/>
    <x v="0"/>
    <x v="3"/>
    <x v="3"/>
    <s v="MULTIMETRO DIGITAL MS8264 SERIE 10069999674"/>
    <s v="MULTIMETRO DIGITAL MS8264 SERIE 10069999674"/>
    <s v="N/A"/>
    <s v="UNIDAD"/>
    <s v="N/A"/>
    <s v="DIGITAL MULTIMRTER"/>
    <s v="MS8264"/>
    <s v="N/A"/>
    <s v="ND"/>
    <s v="ND"/>
    <s v="ND"/>
    <s v="NUEVO"/>
    <s v="ND"/>
    <s v="8079 CODIGO MINERA"/>
    <s v="N/A"/>
    <n v="1"/>
    <n v="1"/>
    <n v="0"/>
    <s v="N/A"/>
    <s v="N/A"/>
    <s v="N/A"/>
    <s v="N/A"/>
    <n v="123.8"/>
    <n v="123.8"/>
    <n v="75.68112769863049"/>
    <n v="75.68112769863049"/>
    <n v="9.0817353238356588"/>
    <n v="84.762863022466149"/>
    <n v="68.113014928767441"/>
    <n v="68.113014928767441"/>
    <n v="8.1735617914520926"/>
    <n v="76.286576720219529"/>
  </r>
  <r>
    <n v="108"/>
    <s v="GNM-EQE-PAR-001"/>
    <s v="INV00138"/>
    <s v="BODEGA CENTRAL"/>
    <s v="ESTANTERIA No 6"/>
    <s v="NIVEL 5"/>
    <s v="BODEGUERO"/>
    <x v="0"/>
    <x v="0"/>
    <x v="3"/>
    <x v="3"/>
    <s v="PARLANTE PARA COMPUTADORA HP MULTIMEDIA MOD. GL313AA#ABL"/>
    <s v="PARLANTE PARA COMPUTADORA HP MULTIMEDIA MOD. GL313AA#ABL"/>
    <s v="N/A"/>
    <s v="PAR"/>
    <s v="N/A"/>
    <s v="HP"/>
    <s v="MULTIMEDIA SPEAKERS"/>
    <s v="N/A"/>
    <s v="ND"/>
    <s v="ND"/>
    <s v="ND"/>
    <s v="BUENO"/>
    <s v="ND"/>
    <s v="ND"/>
    <s v="N/A"/>
    <n v="9"/>
    <n v="9"/>
    <n v="0"/>
    <s v="N/A"/>
    <s v="N/A"/>
    <s v="N/A"/>
    <s v="N/A"/>
    <n v="9.6199999999999992"/>
    <n v="86.58"/>
    <n v="4.406701047488613"/>
    <n v="39.660309427397515"/>
    <n v="4.7592371312877013"/>
    <n v="44.419546558685212"/>
    <n v="3.966030942739752"/>
    <n v="35.694278484657765"/>
    <n v="4.2833134181589321"/>
    <n v="39.977591902816698"/>
  </r>
  <r>
    <n v="109"/>
    <s v="GNM-EQE-PAR-002"/>
    <s v="INV00139"/>
    <s v="BODEGA CENTRAL"/>
    <s v="ESTANTERIA No 6"/>
    <s v="NIVEL 5"/>
    <s v="BODEGUERO"/>
    <x v="0"/>
    <x v="0"/>
    <x v="3"/>
    <x v="3"/>
    <s v="PARLANTE PARA COMPUTADORA WORK STATION Z230 MT"/>
    <s v="PARLANTE PARA COMPUTADORA WORK STATION Z230 MT"/>
    <s v="N/A"/>
    <s v="PAR"/>
    <s v="N/A"/>
    <s v="KINYO"/>
    <s v="KP-5"/>
    <s v="N/A"/>
    <s v="ND"/>
    <s v="ND"/>
    <s v="ND"/>
    <s v="BUENO"/>
    <s v="ND"/>
    <s v="ND"/>
    <s v="N/A"/>
    <n v="2"/>
    <n v="2"/>
    <n v="0"/>
    <s v="N/A"/>
    <s v="N/A"/>
    <s v="N/A"/>
    <s v="N/A"/>
    <n v="11.99"/>
    <n v="23.98"/>
    <n v="5.6990588780822247"/>
    <n v="11.398117756164449"/>
    <n v="1.367774130739734"/>
    <n v="12.765891886904184"/>
    <n v="5.1291529902740027"/>
    <n v="10.258305980548005"/>
    <n v="1.2309967176657606"/>
    <n v="11.489302698213766"/>
  </r>
  <r>
    <n v="110"/>
    <s v="GNM-EQE-PRO-001"/>
    <s v="INV00549"/>
    <s v="BODEGA CENTRAL"/>
    <s v="ARMARIO No 1"/>
    <s v="ARMARIO No 1"/>
    <s v="BODEGUERO"/>
    <x v="0"/>
    <x v="0"/>
    <x v="3"/>
    <x v="3"/>
    <s v="PROBADOR DE TIERRA"/>
    <s v="PROBADOR DE TIERRA"/>
    <s v="N/A"/>
    <s v="UNIDAD"/>
    <s v="N/A"/>
    <s v="PROS KIT"/>
    <s v="NT-1933"/>
    <s v="N/A"/>
    <s v="ND"/>
    <s v="ND"/>
    <s v="ND"/>
    <s v="BUENO"/>
    <s v="ND"/>
    <s v="USADO"/>
    <s v="N/A"/>
    <n v="1"/>
    <n v="1"/>
    <n v="0"/>
    <s v="N/A"/>
    <s v="N/A"/>
    <s v="N/A"/>
    <s v="N/A"/>
    <n v="10"/>
    <n v="10"/>
    <n v="4.7531767123287949"/>
    <n v="4.7531767123287949"/>
    <n v="0.57038120547945537"/>
    <n v="5.3235579178082499"/>
    <n v="4.2778590410959154"/>
    <n v="4.2778590410959154"/>
    <n v="0.51334308493150982"/>
    <n v="4.7912021260274251"/>
  </r>
  <r>
    <n v="111"/>
    <s v="GNM-EQE-SOP-001"/>
    <s v="INV00155"/>
    <s v="BODEGA CENTRAL"/>
    <s v="ESTANTERIA No 6"/>
    <s v="NIVEL 3"/>
    <s v="BODEGUERO"/>
    <x v="0"/>
    <x v="0"/>
    <x v="3"/>
    <x v="3"/>
    <s v="SOPORTE DE PARED PARA TELEVISOR DE PANTALLA PLANA"/>
    <s v="SOPORTE DE PARED PARA TELEVISOR DE PANTALLA PLANA"/>
    <s v="N/A"/>
    <s v="UNIDAD"/>
    <s v="N/A"/>
    <s v="WALL"/>
    <s v="IW-F9-1"/>
    <s v="N/A"/>
    <s v="ND"/>
    <s v="ND"/>
    <s v="ND"/>
    <s v="BUENO"/>
    <s v="ND"/>
    <s v="CAP 30 KG"/>
    <s v="N/A"/>
    <n v="3"/>
    <n v="3"/>
    <n v="0"/>
    <s v="N/A"/>
    <s v="N/A"/>
    <s v="N/A"/>
    <s v="N/A"/>
    <n v="15"/>
    <n v="45"/>
    <n v="7.0780431506849748"/>
    <n v="21.234129452054923"/>
    <n v="2.5480955342465905"/>
    <n v="23.782224986301514"/>
    <n v="6.3702388356164779"/>
    <n v="19.110716506849435"/>
    <n v="2.2932859808219321"/>
    <n v="21.404002487671367"/>
  </r>
  <r>
    <n v="112"/>
    <s v="GNM-EQE-TAR-001"/>
    <s v="INV00548"/>
    <s v="BODEGA CENTRAL"/>
    <s v="ARMARIO No 1"/>
    <s v="ARMARIO No 1"/>
    <s v="BODEGUERO"/>
    <x v="0"/>
    <x v="0"/>
    <x v="3"/>
    <x v="3"/>
    <s v="TARJETA DE MEMORIA SD 4GB - KINGTON"/>
    <s v="TARJETA DE MEMORIA SD 4GB - KINGTON"/>
    <s v="N/A"/>
    <s v="UNIDAD"/>
    <s v="N/A"/>
    <s v="KINGTON"/>
    <s v="SDS4"/>
    <s v="N/A"/>
    <s v="ND"/>
    <s v="ND"/>
    <s v="ND"/>
    <s v="NUEVO"/>
    <s v="ND"/>
    <s v="ND"/>
    <s v="N/A"/>
    <n v="1"/>
    <n v="1"/>
    <n v="0"/>
    <s v="N/A"/>
    <s v="N/A"/>
    <s v="N/A"/>
    <s v="N/A"/>
    <n v="8"/>
    <n v="8"/>
    <n v="4.8905413698630369"/>
    <n v="4.8905413698630369"/>
    <n v="0.58686496438356439"/>
    <n v="5.4774063342466013"/>
    <n v="4.4014872328767334"/>
    <n v="4.4014872328767334"/>
    <n v="0.52817846794520795"/>
    <n v="4.9296657008219409"/>
  </r>
  <r>
    <n v="113"/>
    <s v="GNM-EQE-TAR-002"/>
    <s v="INV00550"/>
    <s v="BODEGA CENTRAL"/>
    <s v="ARMARIO No 1"/>
    <s v="ARMARIO No 1"/>
    <s v="BODEGUERO"/>
    <x v="0"/>
    <x v="0"/>
    <x v="3"/>
    <x v="3"/>
    <s v="TARJETA DE EXPANSION DE CENTRAL TELEFONICA KX-TDA1178X - PANASONIC"/>
    <s v="TARJETA DE EXPANSION DE CENTRAL TELEFONICA KX-TDA1178X - PANASONIC"/>
    <s v="N/A"/>
    <s v="UNIDAD"/>
    <s v="N/A"/>
    <s v="PANASONIC"/>
    <s v="KX-TDA1178X"/>
    <s v="N/A"/>
    <s v="ND"/>
    <s v="ND"/>
    <s v="ND"/>
    <s v="NUEVO"/>
    <s v="ND"/>
    <s v="ND"/>
    <s v="N/A"/>
    <n v="2"/>
    <n v="2"/>
    <n v="0"/>
    <s v="N/A"/>
    <s v="N/A"/>
    <s v="N/A"/>
    <s v="N/A"/>
    <n v="40"/>
    <n v="80"/>
    <n v="24.452706849315184"/>
    <n v="48.905413698630369"/>
    <n v="5.8686496438356439"/>
    <n v="54.774063342466015"/>
    <n v="22.007436164383666"/>
    <n v="44.014872328767332"/>
    <n v="5.2817846794520795"/>
    <n v="49.296657008219412"/>
  </r>
  <r>
    <n v="114"/>
    <s v="GNM-EQE-TAR-003"/>
    <s v="INV01686"/>
    <s v="BODEGA CENTRAL"/>
    <s v="ARMARIO No 1"/>
    <s v="NIVEL 2"/>
    <s v="BODEGUERO"/>
    <x v="0"/>
    <x v="0"/>
    <x v="3"/>
    <x v="3"/>
    <s v="TARJETA DE VIDEO NVIDIA 2 GB"/>
    <s v="TARJETA DE VIDEO NVIDIA 2 GB"/>
    <s v="N/A"/>
    <s v="UNIDAD"/>
    <s v="N/A"/>
    <s v="NVIDIA"/>
    <s v="2 GB"/>
    <s v="N/A"/>
    <s v="ND"/>
    <s v="ND"/>
    <s v="ND"/>
    <s v="NUEVO"/>
    <s v="ND"/>
    <s v="ND"/>
    <s v="N/A"/>
    <n v="2"/>
    <n v="2"/>
    <n v="0"/>
    <s v="N/A"/>
    <s v="N/A"/>
    <s v="N/A"/>
    <s v="N/A"/>
    <n v="59"/>
    <n v="118"/>
    <n v="35.050544885844936"/>
    <n v="70.101089771689871"/>
    <n v="8.4121307726027847"/>
    <n v="78.513220544292651"/>
    <n v="31.545490397260444"/>
    <n v="63.090980794520888"/>
    <n v="7.5709176953425059"/>
    <n v="70.66189848986339"/>
  </r>
  <r>
    <n v="115"/>
    <s v="GNM-EQE-TEC-001"/>
    <s v="INV00157"/>
    <s v="BODEGA CENTRAL"/>
    <s v="ESTANTERIA No 6"/>
    <s v="NIVEL 5"/>
    <s v="BODEGUERO"/>
    <x v="0"/>
    <x v="0"/>
    <x v="3"/>
    <x v="3"/>
    <s v="TECLADO KEYBOARD"/>
    <s v="TECLADO KEYBOARD"/>
    <s v="N/A"/>
    <s v="UNIDAD"/>
    <s v="N/A"/>
    <s v="KEYBOARD"/>
    <s v="ND"/>
    <s v="N/A"/>
    <s v="ND"/>
    <s v="ND"/>
    <s v="ND"/>
    <s v="REGULAR"/>
    <s v="ND"/>
    <s v="ND"/>
    <s v="N/A"/>
    <n v="1"/>
    <n v="1"/>
    <n v="0"/>
    <s v="N/A"/>
    <s v="N/A"/>
    <s v="N/A"/>
    <s v="N/A"/>
    <n v="16.309999999999999"/>
    <n v="16.309999999999999"/>
    <n v="5.8076163913242507"/>
    <n v="5.8076163913242507"/>
    <n v="0.69691396695891006"/>
    <n v="6.5045303582831604"/>
    <n v="5.2268547521918256"/>
    <n v="5.2268547521918256"/>
    <n v="0.62722257026301909"/>
    <n v="5.8540773224548444"/>
  </r>
  <r>
    <n v="116"/>
    <s v="GNM-EQE-TEC-002"/>
    <s v="INV01520"/>
    <s v="BODEGA CENTRAL"/>
    <s v="ESTANTERIA No 7"/>
    <s v="NIVEL 5"/>
    <s v="BODEGUERO"/>
    <x v="0"/>
    <x v="0"/>
    <x v="3"/>
    <x v="3"/>
    <s v="TECLADO HP CT: BC2ABOBVUM4BW"/>
    <s v="TECLADO HP CT: BC2ABOBVUM4BW"/>
    <s v="N/A"/>
    <s v="UNIDAD"/>
    <s v="N/A"/>
    <s v="HP"/>
    <s v="KU-0316"/>
    <s v="N/A"/>
    <s v="ND"/>
    <s v="ND"/>
    <s v="ND"/>
    <s v="NUEVO"/>
    <s v="ND"/>
    <s v="ND"/>
    <s v="N/A"/>
    <n v="1"/>
    <n v="1"/>
    <n v="0"/>
    <s v="N/A"/>
    <s v="N/A"/>
    <s v="N/A"/>
    <s v="N/A"/>
    <n v="21.15"/>
    <n v="21.15"/>
    <n v="12.856440842465812"/>
    <n v="12.856440842465812"/>
    <n v="1.5427729010958973"/>
    <n v="14.39921374356171"/>
    <n v="11.570796758219231"/>
    <n v="11.570796758219231"/>
    <n v="1.3884956109863076"/>
    <n v="12.959292369205539"/>
  </r>
  <r>
    <n v="117"/>
    <s v="GNM-EQE-TEC-003"/>
    <s v="INV01519"/>
    <s v="BODEGA CENTRAL"/>
    <s v="ESTANTERIA No 7"/>
    <s v="NIVEL 5"/>
    <s v="BODEGUERO"/>
    <x v="0"/>
    <x v="0"/>
    <x v="3"/>
    <x v="3"/>
    <s v="TECLADO HP CT: BAUHROIGAZR1BX"/>
    <s v="TECLADO HP CT: BAUHROIGAZR1BX"/>
    <s v="N/A"/>
    <s v="UNIDAD"/>
    <s v="N/A"/>
    <s v="HP"/>
    <s v="KU-0316"/>
    <s v="N/A"/>
    <s v="ND"/>
    <s v="ND"/>
    <s v="ND"/>
    <s v="NUEVO"/>
    <s v="ND"/>
    <s v="ND"/>
    <s v="N/A"/>
    <n v="1"/>
    <n v="1"/>
    <n v="0"/>
    <s v="N/A"/>
    <s v="N/A"/>
    <s v="N/A"/>
    <s v="N/A"/>
    <n v="21.15"/>
    <n v="21.15"/>
    <n v="12.929368746575403"/>
    <n v="12.929368746575403"/>
    <n v="1.5515242495890482"/>
    <n v="14.480892996164451"/>
    <n v="11.636431871917862"/>
    <n v="11.636431871917862"/>
    <n v="1.3963718246301435"/>
    <n v="13.032803696548006"/>
  </r>
  <r>
    <n v="118"/>
    <s v="GNM-EQE-TEC-004"/>
    <s v="INV01522"/>
    <s v="BODEGA CENTRAL"/>
    <s v="ESTANTERIA No 7"/>
    <s v="NIVEL 5"/>
    <s v="BODEGUERO"/>
    <x v="0"/>
    <x v="0"/>
    <x v="3"/>
    <x v="3"/>
    <s v="TECLADO HP CT: BAUHROIGAZR1C3"/>
    <s v="TECLADO HP CT: BAUHROIGAZR1C3"/>
    <s v="N/A"/>
    <s v="UNIDAD"/>
    <s v="N/A"/>
    <s v="ND"/>
    <s v="ND"/>
    <s v="N/A"/>
    <s v="ND"/>
    <s v="ND"/>
    <s v="ND"/>
    <s v="BUENO"/>
    <s v="ND"/>
    <s v="ND"/>
    <s v="N/A"/>
    <n v="1"/>
    <n v="1"/>
    <n v="0"/>
    <s v="N/A"/>
    <s v="N/A"/>
    <s v="N/A"/>
    <s v="N/A"/>
    <n v="21.15"/>
    <n v="21.15"/>
    <n v="10.052968746575401"/>
    <n v="10.052968746575401"/>
    <n v="1.2063562495890481"/>
    <n v="11.259324996164448"/>
    <n v="9.0476718719178599"/>
    <n v="9.0476718719178599"/>
    <n v="1.0857206246301432"/>
    <n v="10.133392496548003"/>
  </r>
  <r>
    <n v="119"/>
    <s v="GNM-EQE-TEC-005"/>
    <s v="INV01521"/>
    <s v="BODEGA CENTRAL"/>
    <s v="ESTANTERIA No 7"/>
    <s v="NIVEL 5"/>
    <s v="BODEGUERO"/>
    <x v="0"/>
    <x v="0"/>
    <x v="3"/>
    <x v="3"/>
    <s v="TECLADO HP CT: BAUHROIGAZR1BW"/>
    <s v="TECLADO HP CT: BAUHROIGAZR1BW"/>
    <s v="N/A"/>
    <s v="UNIDAD"/>
    <s v="N/A"/>
    <s v="HP"/>
    <s v="KU-0316"/>
    <s v="N/A"/>
    <s v="ND"/>
    <s v="ND"/>
    <s v="ND"/>
    <s v="NUEVO"/>
    <s v="ND"/>
    <s v="ND"/>
    <s v="N/A"/>
    <n v="1"/>
    <n v="1"/>
    <n v="0"/>
    <s v="N/A"/>
    <s v="N/A"/>
    <s v="N/A"/>
    <s v="N/A"/>
    <n v="21.15"/>
    <n v="21.15"/>
    <n v="12.929368746575403"/>
    <n v="12.929368746575403"/>
    <n v="1.5515242495890482"/>
    <n v="14.480892996164451"/>
    <n v="11.636431871917862"/>
    <n v="11.636431871917862"/>
    <n v="1.3963718246301435"/>
    <n v="13.032803696548006"/>
  </r>
  <r>
    <n v="120"/>
    <s v="GNM-EQE-TEC-006"/>
    <s v="INV01518"/>
    <s v="BODEGA CENTRAL"/>
    <s v="ESTANTERIA No 7"/>
    <s v="NIVEL 5"/>
    <s v="BODEGUERO"/>
    <x v="0"/>
    <x v="0"/>
    <x v="3"/>
    <x v="3"/>
    <s v="TECLADO HP CT: BAUDUOKVBZR13V"/>
    <s v="TECLADO HP CT: BAUDUOKVBZR13V"/>
    <s v="N/A"/>
    <s v="UNIDAD"/>
    <s v="N/A"/>
    <s v="HP"/>
    <s v="KB-0316"/>
    <s v="N/A"/>
    <s v="ND"/>
    <s v="ND"/>
    <s v="ND"/>
    <s v="NUEVO"/>
    <s v="ND"/>
    <s v="ND"/>
    <s v="N/A"/>
    <n v="1"/>
    <n v="1"/>
    <n v="0"/>
    <s v="N/A"/>
    <s v="N/A"/>
    <s v="N/A"/>
    <s v="N/A"/>
    <n v="21.15"/>
    <n v="21.15"/>
    <n v="12.564729226027463"/>
    <n v="12.564729226027463"/>
    <n v="1.5077675071232954"/>
    <n v="14.072496733150759"/>
    <n v="11.308256303424717"/>
    <n v="11.308256303424717"/>
    <n v="1.356990756410966"/>
    <n v="12.665247059835682"/>
  </r>
  <r>
    <n v="121"/>
    <s v="GNM-EQE-TLS-001"/>
    <s v="INV00137"/>
    <s v="BODEGA CENTRAL"/>
    <s v="ESTANTERIA No 6"/>
    <s v="NIVEL 5"/>
    <s v="BODEGUERO"/>
    <x v="0"/>
    <x v="0"/>
    <x v="3"/>
    <x v="3"/>
    <s v="TELEFONO SENCILLO"/>
    <s v="TELEFONO SENCILLO"/>
    <s v="N/A"/>
    <s v="UNIDAD"/>
    <s v="N/A"/>
    <s v="PANASONIC"/>
    <s v="KX-TS500"/>
    <s v="N/A"/>
    <s v="ND"/>
    <s v="ND"/>
    <s v="ND"/>
    <s v="BUENO"/>
    <s v="ND"/>
    <s v="ND"/>
    <s v="N/A"/>
    <n v="15"/>
    <n v="15"/>
    <n v="0"/>
    <s v="N/A"/>
    <s v="N/A"/>
    <s v="N/A"/>
    <s v="N/A"/>
    <n v="17.25"/>
    <n v="258.75"/>
    <n v="8.139749623287722"/>
    <n v="122.09624434931582"/>
    <n v="14.651549321917898"/>
    <n v="136.74779367123372"/>
    <n v="7.3257746609589498"/>
    <n v="109.88661991438424"/>
    <n v="13.186394389726109"/>
    <n v="123.07301430411034"/>
  </r>
  <r>
    <n v="122"/>
    <s v="GNM-EQE-TMC-001"/>
    <s v="INV00554"/>
    <s v="BODEGA CENTRAL"/>
    <s v="ARMARIO No 1"/>
    <s v="NIVEL 4"/>
    <s v="BODEGUERO"/>
    <x v="0"/>
    <x v="0"/>
    <x v="3"/>
    <x v="3"/>
    <s v="TOMACORRIENTE DOBLE CON TAPA Y CAJA EXTERNA"/>
    <s v="TOMACORRIENTE DOBLE CON TAPA Y CAJA EXTERNA"/>
    <s v="N/A"/>
    <s v="UNIDAD"/>
    <s v="N/A"/>
    <s v="ND"/>
    <s v="ND"/>
    <s v="N/A"/>
    <s v="ND"/>
    <s v="ND"/>
    <s v="ND"/>
    <s v="BUENO"/>
    <s v="ND"/>
    <s v="ND"/>
    <s v="N/A"/>
    <n v="2"/>
    <n v="2"/>
    <n v="0"/>
    <s v="N/A"/>
    <s v="N/A"/>
    <s v="N/A"/>
    <s v="N/A"/>
    <n v="2.6"/>
    <n v="5.2"/>
    <n v="1.2358259452054867"/>
    <n v="2.4716518904109734"/>
    <n v="0.2965982268493168"/>
    <n v="2.7682501172602905"/>
    <n v="1.1122433506849381"/>
    <n v="2.2244867013698761"/>
    <n v="0.26693840416438513"/>
    <n v="2.4914251055342613"/>
  </r>
  <r>
    <n v="123"/>
    <s v="GNM-EQE-TMC-002"/>
    <s v="INV00538"/>
    <s v="BODEGA CENTRAL"/>
    <s v="ARMARIO No 1"/>
    <s v="NIVEL 4"/>
    <s v="BODEGUERO"/>
    <x v="0"/>
    <x v="0"/>
    <x v="3"/>
    <x v="3"/>
    <s v="TOMACORRIENTE DOBLE PARA 220V COOPER"/>
    <s v="TOMACORRIENTE DOBLE PARA 220V COOPER"/>
    <s v="N/A"/>
    <s v="UNIDAD"/>
    <s v="N/A"/>
    <s v="ND"/>
    <s v="ND"/>
    <s v="N/A"/>
    <s v="ND"/>
    <s v="ND"/>
    <s v="ND"/>
    <s v="BUENO"/>
    <s v="ND"/>
    <s v="ND"/>
    <s v="N/A"/>
    <n v="1"/>
    <n v="1"/>
    <n v="0"/>
    <s v="N/A"/>
    <s v="N/A"/>
    <s v="N/A"/>
    <s v="N/A"/>
    <n v="6.5"/>
    <n v="6.5"/>
    <n v="3.0895648630137167"/>
    <n v="3.0895648630137167"/>
    <n v="0.370747783561646"/>
    <n v="3.4603126465753626"/>
    <n v="2.7806083767123453"/>
    <n v="2.7806083767123453"/>
    <n v="0.33367300520548143"/>
    <n v="3.1142813819178268"/>
  </r>
  <r>
    <n v="124"/>
    <s v="GNM-EQM-CAN-001"/>
    <s v="INV00696"/>
    <s v="BODEGA CENTRAL"/>
    <s v="GALPON CENTRAL"/>
    <s v="ESTRUCTURA MADERA"/>
    <s v="BODEGUERO"/>
    <x v="0"/>
    <x v="0"/>
    <x v="4"/>
    <x v="4"/>
    <s v="CANASTA DE RESCATE"/>
    <s v="CANASTA DE RESCATE"/>
    <s v="N/A"/>
    <s v="UNIDAD"/>
    <s v="N/A"/>
    <s v="ND"/>
    <s v="ND"/>
    <s v="N/A"/>
    <s v="ND"/>
    <s v="ND"/>
    <s v="ND"/>
    <s v="BUENO"/>
    <s v="ND"/>
    <s v="ND"/>
    <s v="N/A"/>
    <n v="1"/>
    <n v="1"/>
    <n v="0"/>
    <s v="N/A"/>
    <s v="N/A"/>
    <s v="N/A"/>
    <s v="N/A"/>
    <n v="199.2"/>
    <n v="199.2"/>
    <n v="76.653019561644697"/>
    <n v="76.653019561644697"/>
    <n v="9.1983623473973637"/>
    <n v="85.851381909042061"/>
    <n v="68.987717605480228"/>
    <n v="68.987717605480228"/>
    <n v="8.2785261126576266"/>
    <n v="77.266243718137858"/>
  </r>
  <r>
    <n v="125"/>
    <s v="GNM-EQM-COB-001"/>
    <s v="INV00530"/>
    <s v="BODEGA CENTRAL"/>
    <s v="ARMARIO No 3"/>
    <s v="NIVEL 3"/>
    <s v="BODEGUERO"/>
    <x v="0"/>
    <x v="0"/>
    <x v="4"/>
    <x v="4"/>
    <s v="COBERTOR DE CAMILLA"/>
    <s v="COBERTOR DE CAMILLA"/>
    <s v="N/A"/>
    <s v="UNIDAD"/>
    <s v="N/A"/>
    <s v="ND"/>
    <s v="ND"/>
    <s v="N/A"/>
    <s v="ND"/>
    <s v="ND"/>
    <s v="ND"/>
    <s v="BUENO"/>
    <s v="ND"/>
    <s v="ND"/>
    <s v="N/A"/>
    <n v="1"/>
    <n v="1"/>
    <n v="0"/>
    <s v="N/A"/>
    <s v="N/A"/>
    <s v="N/A"/>
    <s v="N/A"/>
    <n v="6"/>
    <n v="6"/>
    <n v="2.3398590410959157"/>
    <n v="2.3398590410959157"/>
    <n v="0.28078308493150989"/>
    <n v="2.6206421260274255"/>
    <n v="2.1058731369863244"/>
    <n v="2.1058731369863244"/>
    <n v="0.25270477643835892"/>
    <n v="2.3585779134246834"/>
  </r>
  <r>
    <n v="126"/>
    <s v="GNM-EQM-EST-001"/>
    <s v="INV00684"/>
    <s v="BODEGA CENTRAL"/>
    <s v="GALPON CENTRAL"/>
    <s v="ESTRUCTURA MADERA"/>
    <s v="BODEGUERO"/>
    <x v="0"/>
    <x v="0"/>
    <x v="4"/>
    <x v="4"/>
    <s v="ESTACION DE LAVADO OCULAR DE EMERGENCIA"/>
    <s v="ESTACION DE LAVADO OCULAR DE EMERGENCIA"/>
    <s v="N/A"/>
    <s v="UNIDAD"/>
    <s v="N/A"/>
    <s v="CLEARLYSAFE"/>
    <s v="HS1020B"/>
    <s v="N/A"/>
    <s v="ND"/>
    <s v="ND"/>
    <s v="ND"/>
    <s v="NUEVO"/>
    <s v="ND"/>
    <s v="ND"/>
    <s v="N/A"/>
    <n v="3"/>
    <n v="3"/>
    <n v="0"/>
    <s v="N/A"/>
    <s v="N/A"/>
    <s v="N/A"/>
    <s v="N/A"/>
    <n v="68.400000000000006"/>
    <n v="205.20000000000002"/>
    <n v="35.976793068493443"/>
    <n v="107.93037920548034"/>
    <n v="12.951645504657639"/>
    <n v="120.88202471013797"/>
    <n v="32.379113761644099"/>
    <n v="97.13734128493229"/>
    <n v="11.656480954191874"/>
    <n v="108.79382223912417"/>
  </r>
  <r>
    <n v="127"/>
    <s v="GNM-EQM-MDC-001"/>
    <s v="INV01167"/>
    <s v="BODEGA CENTRAL"/>
    <s v="BODEGA CENTRAL"/>
    <s v="BODEGA CENTRAL "/>
    <s v="BODEGUERO"/>
    <x v="0"/>
    <x v="0"/>
    <x v="4"/>
    <x v="4"/>
    <s v="INMOVILIZADOR DE CABEZA"/>
    <s v="INMOVILIZADOR DE CABEZA"/>
    <s v="N/A"/>
    <s v="UNIDAD"/>
    <s v="N/A"/>
    <s v="SPEEDBLOCKS"/>
    <s v="ND"/>
    <s v="N/A"/>
    <s v="ND"/>
    <s v="ND"/>
    <s v="ND"/>
    <s v="BUENO"/>
    <s v="ND"/>
    <s v="ND"/>
    <s v="N/A"/>
    <n v="1"/>
    <n v="2"/>
    <n v="-1"/>
    <s v="N/A"/>
    <s v="N/A"/>
    <s v="N/A"/>
    <s v="N/A"/>
    <n v="69"/>
    <n v="138"/>
    <n v="26.908378972603032"/>
    <n v="53.816757945206064"/>
    <n v="6.4580109534247274"/>
    <n v="60.274768898630789"/>
    <n v="24.21754107534273"/>
    <n v="48.43508215068546"/>
    <n v="5.8122098580822552"/>
    <n v="54.247292008767715"/>
  </r>
  <r>
    <n v="128"/>
    <s v="GNM-EQM-MDC-002"/>
    <s v="INV01168"/>
    <s v="BODEGA CENTRAL"/>
    <s v="BODEGA CENTRAL"/>
    <s v="BODEGA CENTRAL "/>
    <s v="BODEGUERO"/>
    <x v="0"/>
    <x v="0"/>
    <x v="4"/>
    <x v="4"/>
    <s v="INMOVILIZADOR DE CUELLO"/>
    <s v="INMOVILIZADOR DE CUELLO"/>
    <s v="N/A"/>
    <s v="UNIDAD"/>
    <s v="N/A"/>
    <s v="SPEEDBLOCKS"/>
    <s v="ND"/>
    <s v="N/A"/>
    <s v="ND"/>
    <s v="ND"/>
    <s v="ND"/>
    <s v="BUENO"/>
    <s v="ND"/>
    <s v="ND"/>
    <s v="N/A"/>
    <n v="1"/>
    <n v="2"/>
    <n v="-1"/>
    <s v="N/A"/>
    <s v="N/A"/>
    <s v="N/A"/>
    <s v="N/A"/>
    <n v="14.64"/>
    <n v="29.28"/>
    <n v="5.3306516219178759"/>
    <n v="10.661303243835752"/>
    <n v="1.2793563892602902"/>
    <n v="11.940659633096042"/>
    <n v="4.7975864597260882"/>
    <n v="9.5951729194521764"/>
    <n v="1.1514207503342611"/>
    <n v="10.746593669786437"/>
  </r>
  <r>
    <n v="129"/>
    <s v="GNM-EQM-POR-002"/>
    <s v="INV01659"/>
    <s v="BODEGA CENTRAL"/>
    <s v="ESTANTERIA No 11"/>
    <s v="NIVEL 4"/>
    <s v="BODEGUERO"/>
    <x v="0"/>
    <x v="0"/>
    <x v="4"/>
    <x v="4"/>
    <s v="PORTA ATS"/>
    <s v="PORTA ATS"/>
    <s v="N/A"/>
    <s v="UNIDAD"/>
    <s v="N/A"/>
    <s v="ND"/>
    <s v="ND"/>
    <s v="N/A"/>
    <s v="ND"/>
    <s v="ND"/>
    <s v="ND"/>
    <s v="NUEVO"/>
    <s v="ND"/>
    <s v="15x25"/>
    <s v="N/A"/>
    <n v="2"/>
    <n v="2"/>
    <n v="0"/>
    <s v="N/A"/>
    <s v="N/A"/>
    <s v="N/A"/>
    <s v="N/A"/>
    <n v="9"/>
    <n v="18"/>
    <n v="4.5010399315068916"/>
    <n v="9.0020798630137833"/>
    <n v="1.0802495835616539"/>
    <n v="10.082329446575438"/>
    <n v="4.0509359383562025"/>
    <n v="8.1018718767124049"/>
    <n v="0.97222462520548858"/>
    <n v="9.074096501917893"/>
  </r>
  <r>
    <n v="130"/>
    <s v="GNM-HER-ABR-001"/>
    <s v="INV00341"/>
    <s v="BODEGA CENTRAL"/>
    <s v="ESTANTERIA No 13"/>
    <s v="NIVEL 1"/>
    <s v="BODEGUERO"/>
    <x v="0"/>
    <x v="0"/>
    <x v="5"/>
    <x v="5"/>
    <s v="ABRAZADERA METALICAS DE TORNILLO TITAN DE 2"/>
    <s v="ABRAZADERA METALICAS DE TORNILLO TITAN DE 2"/>
    <s v="N/A"/>
    <s v="UNIDAD"/>
    <s v="N/A"/>
    <s v="ND"/>
    <s v="ND"/>
    <s v="N/A"/>
    <s v="ND"/>
    <s v="ND"/>
    <s v="ND"/>
    <s v="BUENO"/>
    <s v="ND"/>
    <s v="ND"/>
    <s v="N/A"/>
    <n v="2"/>
    <n v="2"/>
    <n v="0"/>
    <s v="N/A"/>
    <s v="N/A"/>
    <s v="N/A"/>
    <s v="N/A"/>
    <n v="12"/>
    <n v="24"/>
    <n v="5.7038120547945539"/>
    <n v="11.407624109589108"/>
    <n v="1.3689148931506929"/>
    <n v="12.776539002739801"/>
    <n v="5.1334308493150989"/>
    <n v="10.266861698630198"/>
    <n v="1.2320234038356237"/>
    <n v="11.498885102465822"/>
  </r>
  <r>
    <n v="131"/>
    <s v="GNM-HER-ABR-002"/>
    <s v="INV00340"/>
    <s v="BODEGA CENTRAL"/>
    <s v="ESTANTERIA No 13"/>
    <s v="NIVEL 1"/>
    <s v="BODEGUERO"/>
    <x v="0"/>
    <x v="0"/>
    <x v="5"/>
    <x v="5"/>
    <s v="ABRAZADERA METALICA DE TORNILLO TITAN DE 3"/>
    <s v="ABRAZADERA METALICA DE TORNILLO TITAN DE 3"/>
    <s v="N/A"/>
    <s v="UNIDAD"/>
    <s v="N/A"/>
    <s v="ND"/>
    <s v="ND"/>
    <s v="N/A"/>
    <s v="ND"/>
    <s v="ND"/>
    <s v="ND"/>
    <s v="BUENO"/>
    <s v="ND"/>
    <s v="ND"/>
    <s v="N/A"/>
    <n v="3"/>
    <n v="3"/>
    <n v="0"/>
    <s v="N/A"/>
    <s v="N/A"/>
    <s v="N/A"/>
    <s v="N/A"/>
    <n v="15"/>
    <n v="45"/>
    <n v="6.8711554794521001"/>
    <n v="20.613466438356301"/>
    <n v="2.4736159726027562"/>
    <n v="23.087082410959056"/>
    <n v="6.1840399315068906"/>
    <n v="18.552119794520671"/>
    <n v="2.2262543753424806"/>
    <n v="20.778374169863152"/>
  </r>
  <r>
    <n v="132"/>
    <s v="GNM-HER-ACE-003"/>
    <s v="INV00213"/>
    <s v="BODEGA CENTRAL"/>
    <s v="ESTANTERIA No 13"/>
    <s v="NIVEL 5"/>
    <s v="BODEGUERO"/>
    <x v="0"/>
    <x v="0"/>
    <x v="5"/>
    <x v="5"/>
    <s v="ACEITE STHIL DE 2 TIEMPOS ENVASE DE 1 LT."/>
    <s v="ACEITE STHIL DE 2 TIEMPOS ENVASE DE 1 LT."/>
    <s v="N/A"/>
    <s v="UNIDAD"/>
    <s v="N/A"/>
    <s v="STIHL"/>
    <n v="1.5"/>
    <s v="N/A"/>
    <s v="ND"/>
    <s v="ND"/>
    <s v="ND"/>
    <s v="REGULAR"/>
    <s v="ND"/>
    <s v="ND"/>
    <s v="N/A"/>
    <n v="3"/>
    <n v="2"/>
    <n v="1"/>
    <s v="N/A"/>
    <s v="N/A"/>
    <s v="N/A"/>
    <s v="N/A"/>
    <n v="6.5"/>
    <n v="13"/>
    <n v="2.3145007077625768"/>
    <n v="4.6290014155251535"/>
    <n v="0.5554801698630184"/>
    <n v="5.1844815853881716"/>
    <n v="2.0830506369863193"/>
    <n v="4.1661012739726386"/>
    <n v="0.49993215287671661"/>
    <n v="4.6660334268493555"/>
  </r>
  <r>
    <n v="133"/>
    <s v="GNM-HER-ACI-002"/>
    <s v="INV00212"/>
    <s v="BODEGA CENTRAL"/>
    <s v="ESTANTERIA No 13"/>
    <s v="NIVEL 5"/>
    <s v="BODEGUERO"/>
    <x v="0"/>
    <x v="0"/>
    <x v="5"/>
    <x v="5"/>
    <s v="ACIDO MURIATICO EN GALON"/>
    <s v="ACIDO MURIATICO EN GALON"/>
    <s v="N/A"/>
    <s v="UNIDAD"/>
    <s v="N/A"/>
    <s v="ND"/>
    <s v="ND"/>
    <s v="N/A"/>
    <s v="ND"/>
    <s v="ND"/>
    <s v="ND"/>
    <s v="REGULAR"/>
    <s v="ND"/>
    <s v="INCOMPLETO SE AVAPORO"/>
    <s v="N/A"/>
    <n v="1"/>
    <n v="1"/>
    <n v="0"/>
    <s v="N/A"/>
    <s v="N/A"/>
    <s v="N/A"/>
    <s v="N/A"/>
    <n v="13.75"/>
    <n v="13.75"/>
    <n v="5.1331179794520922"/>
    <n v="5.1331179794520922"/>
    <n v="0.615974157534251"/>
    <n v="5.7490921369863432"/>
    <n v="4.6198061815068829"/>
    <n v="4.6198061815068829"/>
    <n v="0.55437674178082597"/>
    <n v="5.1741829232877086"/>
  </r>
  <r>
    <n v="134"/>
    <s v="GNM-HER-ADA-001"/>
    <s v="INV00350"/>
    <s v="BODEGA CENTRAL"/>
    <s v="ESTANTERIA No 13"/>
    <s v="NIVEL 3"/>
    <s v="BODEGUERO"/>
    <x v="0"/>
    <x v="0"/>
    <x v="5"/>
    <x v="5"/>
    <s v="ADAPTADOR PARA EXTENSION TELEFONICA"/>
    <s v="ADAPTADOR PARA EXTENSION TELEFONICA"/>
    <s v="N/A"/>
    <s v="UNIDAD"/>
    <s v="N/A"/>
    <s v="ND"/>
    <s v="ND"/>
    <s v="N/A"/>
    <s v="ND"/>
    <s v="ND"/>
    <s v="ND"/>
    <s v="BUENO"/>
    <s v="ND"/>
    <s v="ND"/>
    <s v="N/A"/>
    <n v="2"/>
    <n v="2"/>
    <n v="0"/>
    <s v="N/A"/>
    <s v="N/A"/>
    <s v="N/A"/>
    <s v="N/A"/>
    <n v="9"/>
    <n v="18"/>
    <n v="4.2468258904109852"/>
    <n v="8.4936517808219705"/>
    <n v="1.0192382136986364"/>
    <n v="9.5128899945206076"/>
    <n v="3.8221433013698869"/>
    <n v="7.6442866027397738"/>
    <n v="0.91731439232877277"/>
    <n v="8.561600995068547"/>
  </r>
  <r>
    <n v="135"/>
    <s v="GNM-HER-ALA-003"/>
    <s v="INV01627"/>
    <s v="BODEGA CENTRAL"/>
    <s v="BODEGA CENTRAL"/>
    <s v="BODEGA CENTRAL "/>
    <s v="BODEGUERO"/>
    <x v="0"/>
    <x v="0"/>
    <x v="5"/>
    <x v="5"/>
    <s v="ALAMBRE DE AMARRE No.- 18"/>
    <s v="ALAMBRE DE AMARRE No.- 18"/>
    <s v="N/A"/>
    <s v="METROS"/>
    <s v="N/A"/>
    <s v="ND"/>
    <s v="ND"/>
    <s v="N/A"/>
    <s v="ND"/>
    <s v="ND"/>
    <s v="ND"/>
    <s v="BUENO"/>
    <s v="ND"/>
    <s v="ND"/>
    <s v="N/A"/>
    <n v="8"/>
    <n v="8"/>
    <n v="0"/>
    <s v="N/A"/>
    <s v="N/A"/>
    <s v="N/A"/>
    <s v="N/A"/>
    <n v="0.4"/>
    <n v="3.2"/>
    <n v="0.18874781735159935"/>
    <n v="1.5099825388127948"/>
    <n v="0.18119790465753535"/>
    <n v="1.6911804434703301"/>
    <n v="0.16987303561643941"/>
    <n v="1.3589842849315152"/>
    <n v="0.16307811419178184"/>
    <n v="1.5220623991232971"/>
  </r>
  <r>
    <n v="136"/>
    <s v="GNM-HER-ALI-001"/>
    <s v="INV00233"/>
    <s v="BODEGA CENTRAL"/>
    <s v="ESTANTERIA No 13"/>
    <s v="NIVEL 4"/>
    <s v="BODEGUERO"/>
    <x v="0"/>
    <x v="0"/>
    <x v="5"/>
    <x v="5"/>
    <s v="ALICATE DE 6&quot; PUNTA LARGA"/>
    <s v="ALICATE DE 6&quot; PUNTA LARGA"/>
    <s v="N/A"/>
    <s v="UNIDAD"/>
    <s v="N/A"/>
    <s v="STANLEY"/>
    <s v="6 IN"/>
    <s v="N/A"/>
    <s v="ND"/>
    <s v="ND"/>
    <s v="ND"/>
    <s v="NUEVO"/>
    <s v="ND"/>
    <s v="ND"/>
    <s v="N/A"/>
    <n v="1"/>
    <n v="1"/>
    <n v="0"/>
    <s v="N/A"/>
    <s v="N/A"/>
    <s v="N/A"/>
    <s v="N/A"/>
    <n v="9"/>
    <n v="9"/>
    <n v="5.4708258904109845"/>
    <n v="5.4708258904109845"/>
    <n v="0.65649910684931811"/>
    <n v="6.1273249972603026"/>
    <n v="4.9237433013698864"/>
    <n v="4.9237433013698864"/>
    <n v="0.59084919616438636"/>
    <n v="5.5145924975342728"/>
  </r>
  <r>
    <n v="137"/>
    <s v="GNM-HER-ANC-001"/>
    <s v="INV00337"/>
    <s v="BODEGA CENTRAL"/>
    <s v="ESTANTERIA No 13"/>
    <s v="NIVEL 1"/>
    <s v="BODEGUERO"/>
    <x v="0"/>
    <x v="0"/>
    <x v="5"/>
    <x v="5"/>
    <s v="ANCLA DE CARPA"/>
    <s v="ANCLA DE CARPA"/>
    <s v="N/A"/>
    <s v="UNIDAD"/>
    <s v="N/A"/>
    <s v="ND"/>
    <s v="ND"/>
    <s v="N/A"/>
    <s v="ND"/>
    <s v="ND"/>
    <s v="ND"/>
    <s v="BUENO"/>
    <s v="ND"/>
    <s v="ND"/>
    <s v="N/A"/>
    <n v="12"/>
    <n v="12"/>
    <n v="0"/>
    <s v="N/A"/>
    <s v="N/A"/>
    <s v="N/A"/>
    <s v="N/A"/>
    <n v="0.5"/>
    <n v="6"/>
    <n v="0.23593477168949917"/>
    <n v="2.83121726027399"/>
    <n v="0.33974607123287881"/>
    <n v="3.1709633315068686"/>
    <n v="0.21234129452054926"/>
    <n v="2.548095534246591"/>
    <n v="0.30577146410959088"/>
    <n v="2.8538669983561817"/>
  </r>
  <r>
    <n v="138"/>
    <s v="GNM-HER-ANG-001"/>
    <s v="INV00293"/>
    <s v="BODEGA CENTRAL"/>
    <s v="ESTANTERIA No 11"/>
    <s v="NIVEL 2"/>
    <s v="BODEGUERO"/>
    <x v="0"/>
    <x v="0"/>
    <x v="5"/>
    <x v="5"/>
    <s v="ANGULO PIE DE AMIGO METALICOS PARA REPISAS"/>
    <s v="ANGULO PIE DE AMIGO METALICOS PARA REPISAS"/>
    <s v="N/A"/>
    <s v="UNIDAD"/>
    <s v="N/A"/>
    <s v="ND"/>
    <s v="25X25"/>
    <s v="N/A"/>
    <s v="ND"/>
    <s v="ND"/>
    <s v="ND"/>
    <s v="BUENO"/>
    <s v="ND"/>
    <s v="ND"/>
    <s v="N/A"/>
    <n v="4"/>
    <n v="4"/>
    <n v="0"/>
    <s v="N/A"/>
    <s v="N/A"/>
    <s v="N/A"/>
    <s v="N/A"/>
    <n v="1.5"/>
    <n v="6"/>
    <n v="0.7078043150684975"/>
    <n v="2.83121726027399"/>
    <n v="0.33974607123287881"/>
    <n v="3.1709633315068686"/>
    <n v="0.63702388356164774"/>
    <n v="2.548095534246591"/>
    <n v="0.30577146410959088"/>
    <n v="2.8538669983561817"/>
  </r>
  <r>
    <n v="139"/>
    <s v="GNM-HER-BAL-001"/>
    <s v="INV00310"/>
    <s v="BODEGA CENTRAL"/>
    <s v="ESTANTERIA No 13"/>
    <s v="NIVEL 3"/>
    <s v="BODEGUERO"/>
    <x v="0"/>
    <x v="0"/>
    <x v="5"/>
    <x v="5"/>
    <s v="BALASTRO PARA 3 LAMPARAS"/>
    <s v="BALASTRO PARA 3 LAMPARAS"/>
    <s v="N/A"/>
    <s v="UNIDAD"/>
    <s v="N/A"/>
    <s v="OSRAM"/>
    <s v="QTP3X32T8/UNV"/>
    <s v="N/A"/>
    <s v="ND"/>
    <s v="ND"/>
    <s v="ND"/>
    <s v="BUENO"/>
    <s v="ND"/>
    <s v="ND"/>
    <s v="N/A"/>
    <n v="15"/>
    <n v="15"/>
    <n v="0"/>
    <s v="N/A"/>
    <s v="N/A"/>
    <s v="N/A"/>
    <s v="N/A"/>
    <n v="27.94"/>
    <n v="419.1"/>
    <n v="13.184035042009214"/>
    <n v="197.7605256301382"/>
    <n v="23.731263075616585"/>
    <n v="221.4917887057548"/>
    <n v="11.865631537808293"/>
    <n v="177.98447306712438"/>
    <n v="21.358136768054926"/>
    <n v="199.3426098351793"/>
  </r>
  <r>
    <n v="140"/>
    <s v="GNM-HER-BAL-002"/>
    <s v="INV00311"/>
    <s v="BODEGA CENTRAL"/>
    <s v="ESTANTERIA No 13"/>
    <s v="NIVEL 3"/>
    <s v="BODEGUERO"/>
    <x v="0"/>
    <x v="0"/>
    <x v="5"/>
    <x v="5"/>
    <s v="BALASTRO PARA 4 LAMPARAS"/>
    <s v="BALASTRO PARA 4 LAMPARAS"/>
    <s v="N/A"/>
    <s v="UNIDAD"/>
    <s v="N/A"/>
    <s v="OSRAM"/>
    <s v="QTP4X32T8/UNV"/>
    <s v="N/A"/>
    <s v="ND"/>
    <s v="ND"/>
    <s v="ND"/>
    <s v="BUENO"/>
    <s v="ND"/>
    <s v="ND"/>
    <s v="N/A"/>
    <n v="11"/>
    <n v="11"/>
    <n v="0"/>
    <s v="N/A"/>
    <s v="N/A"/>
    <s v="N/A"/>
    <s v="N/A"/>
    <n v="27.94"/>
    <n v="307.34000000000003"/>
    <n v="13.184035042009214"/>
    <n v="145.02438546210135"/>
    <n v="17.402926255452162"/>
    <n v="162.42731171755352"/>
    <n v="11.865631537808293"/>
    <n v="130.52194691589122"/>
    <n v="15.662633629906946"/>
    <n v="146.18458054579816"/>
  </r>
  <r>
    <n v="141"/>
    <s v="GNM-HER-BAR-001"/>
    <s v="INV00724"/>
    <s v="BODEGA CENTRAL"/>
    <s v="GALPON CENTRAL"/>
    <s v="CONTENEDOR No 1 PARED POSTERIOR"/>
    <s v="BODEGUERO"/>
    <x v="0"/>
    <x v="0"/>
    <x v="5"/>
    <x v="5"/>
    <s v="BARRETA DE HIERRO HERRAGRO"/>
    <s v="BARRETA DE HIERRO HERRAGRO"/>
    <s v="N/A"/>
    <s v="UNIDAD"/>
    <s v="N/A"/>
    <s v="ND"/>
    <s v="ND"/>
    <s v="N/A"/>
    <s v="ND"/>
    <s v="ND"/>
    <s v="ND"/>
    <s v="NUEVO"/>
    <s v="ND"/>
    <s v="ND"/>
    <s v="N/A"/>
    <n v="9"/>
    <n v="9"/>
    <n v="0"/>
    <s v="N/A"/>
    <s v="N/A"/>
    <s v="N/A"/>
    <s v="N/A"/>
    <n v="17.18"/>
    <n v="154.62"/>
    <n v="10.44319875525119"/>
    <n v="93.98878879726071"/>
    <n v="11.278654655671286"/>
    <n v="105.267443452932"/>
    <n v="9.3988788797260714"/>
    <n v="84.589909917534641"/>
    <n v="10.150789190104156"/>
    <n v="94.74069910763879"/>
  </r>
  <r>
    <n v="142"/>
    <s v="GNM-HER-BOQ-001"/>
    <s v="INV00339"/>
    <s v="BODEGA CENTRAL"/>
    <s v="ESTANTERIA No 13"/>
    <s v="NIVEL 1"/>
    <s v="BODEGUERO"/>
    <x v="0"/>
    <x v="0"/>
    <x v="5"/>
    <x v="5"/>
    <s v="BOQUILLA PARA ENGRASADORA GROZ"/>
    <s v="BOQUILLA PARA ENGRASADORA GROZ"/>
    <s v="N/A"/>
    <s v="UNIDAD"/>
    <s v="N/A"/>
    <s v="GROZ"/>
    <s v="HC-14"/>
    <s v="N/A"/>
    <s v="ND"/>
    <s v="ND"/>
    <s v="ND"/>
    <s v="NUEVO"/>
    <s v="ND"/>
    <s v="ND"/>
    <s v="N/A"/>
    <n v="3"/>
    <n v="3"/>
    <n v="0"/>
    <s v="N/A"/>
    <s v="N/A"/>
    <s v="N/A"/>
    <s v="N/A"/>
    <n v="23.44"/>
    <n v="70.320000000000007"/>
    <n v="14.248462096803721"/>
    <n v="42.745386290411162"/>
    <n v="5.129446354849339"/>
    <n v="47.874832645260497"/>
    <n v="12.823615887123349"/>
    <n v="38.470847661370044"/>
    <n v="4.6165017193644049"/>
    <n v="43.087349380734452"/>
  </r>
  <r>
    <n v="143"/>
    <s v="GNM-HER-BOQ-002"/>
    <s v="INV00320"/>
    <s v="BODEGA CENTRAL"/>
    <s v="ESTANTERIA No 13"/>
    <s v="NIVEL 3"/>
    <s v="BODEGUERO"/>
    <x v="0"/>
    <x v="0"/>
    <x v="5"/>
    <x v="5"/>
    <s v="BOQUILLA PARA FOCO"/>
    <s v="BOQUILLA PARA FOCO"/>
    <s v="N/A"/>
    <s v="UNIDAD"/>
    <s v="N/A"/>
    <s v="ND"/>
    <s v="ND"/>
    <s v="N/A"/>
    <s v="ND"/>
    <s v="ND"/>
    <s v="ND"/>
    <s v="BUENO"/>
    <s v="ND"/>
    <s v="ND"/>
    <s v="N/A"/>
    <n v="24"/>
    <n v="24"/>
    <n v="0"/>
    <s v="N/A"/>
    <s v="N/A"/>
    <s v="N/A"/>
    <s v="N/A"/>
    <n v="1"/>
    <n v="24"/>
    <n v="0.47186954337899834"/>
    <n v="11.32486904109596"/>
    <n v="1.3589842849315152"/>
    <n v="12.683853326027474"/>
    <n v="0.42468258904109851"/>
    <n v="10.192382136986364"/>
    <n v="1.2230858564383635"/>
    <n v="11.415467993424727"/>
  </r>
  <r>
    <n v="144"/>
    <s v="GNM-HER-BOT-001"/>
    <s v="INV00230"/>
    <s v="BODEGA CENTRAL"/>
    <s v="ESTANTERIA No 13"/>
    <s v="NIVEL 5"/>
    <s v="BODEGUERO"/>
    <x v="0"/>
    <x v="0"/>
    <x v="5"/>
    <x v="5"/>
    <s v="BOTIQUIN PARA AUTO"/>
    <s v="BOTIQUIN PARA AUTO"/>
    <s v="N/A"/>
    <s v="UNIDAD"/>
    <s v="N/A"/>
    <s v="ND"/>
    <s v="ND"/>
    <s v="N/A"/>
    <s v="ND"/>
    <s v="ND"/>
    <s v="ND"/>
    <s v="NUEVO"/>
    <s v="ND"/>
    <s v="ROJO PLASTICO"/>
    <s v="N/A"/>
    <n v="3"/>
    <n v="3"/>
    <n v="0"/>
    <s v="N/A"/>
    <s v="N/A"/>
    <s v="N/A"/>
    <s v="N/A"/>
    <n v="4.5"/>
    <n v="13.5"/>
    <n v="2.7354129452054923"/>
    <n v="8.2062388356164764"/>
    <n v="0.98474866027397712"/>
    <n v="9.1909874958904538"/>
    <n v="2.4618716506849432"/>
    <n v="7.38561495205483"/>
    <n v="0.88627379424657959"/>
    <n v="8.2718887463014088"/>
  </r>
  <r>
    <n v="145"/>
    <s v="GNM-HER-BUS-001"/>
    <s v="INV00281"/>
    <s v="BODEGA CENTRAL"/>
    <s v="ESTANTERIA No 11"/>
    <s v="NIVEL 1"/>
    <s v="BODEGUERO"/>
    <x v="0"/>
    <x v="0"/>
    <x v="5"/>
    <x v="5"/>
    <s v="BUSHING GALVANIZADO 1 1/2 A 1&quot;"/>
    <s v="BUSHING GALVANIZADO 1 1/2 A 1&quot;"/>
    <s v="N/A"/>
    <s v="UNIDAD"/>
    <s v="N/A"/>
    <s v="ND"/>
    <s v="ND"/>
    <s v="N/A"/>
    <s v="ND"/>
    <s v="ND"/>
    <s v="ND"/>
    <s v="BUENO"/>
    <s v="ND"/>
    <s v="ND"/>
    <s v="N/A"/>
    <n v="9"/>
    <n v="9"/>
    <n v="0"/>
    <s v="N/A"/>
    <s v="N/A"/>
    <s v="N/A"/>
    <s v="N/A"/>
    <n v="0.9"/>
    <n v="8.1"/>
    <n v="1.2777859041095845"/>
    <n v="11.500073136986261"/>
    <n v="1.3800087764383513"/>
    <n v="12.880081913424613"/>
    <n v="1.150007313698626"/>
    <n v="10.350065823287634"/>
    <n v="1.242007898794516"/>
    <n v="11.59207372208215"/>
  </r>
  <r>
    <n v="146"/>
    <s v="GNM-HER-CAB-001"/>
    <s v="INV00329"/>
    <s v="BODEGA CENTRAL"/>
    <s v="ESTANTERIA No 13"/>
    <s v="NIVEL 2"/>
    <s v="BODEGUERO"/>
    <x v="0"/>
    <x v="0"/>
    <x v="5"/>
    <x v="5"/>
    <s v="CABLE PARA BATERIA CON ESTUCHE"/>
    <s v="CABLE PARA BATERIA CON ESTUCHE"/>
    <s v="N/A"/>
    <s v="UNIDAD"/>
    <s v="N/A"/>
    <s v="CORDS"/>
    <s v="16MM2"/>
    <s v="N/A"/>
    <s v="ND"/>
    <s v="ND"/>
    <s v="ND"/>
    <s v="BUENO"/>
    <s v="ND"/>
    <s v="ND"/>
    <s v="N/A"/>
    <n v="1"/>
    <n v="1"/>
    <n v="0"/>
    <s v="N/A"/>
    <s v="N/A"/>
    <s v="N/A"/>
    <s v="N/A"/>
    <n v="16.95"/>
    <n v="16.95"/>
    <n v="7.9981887602740214"/>
    <n v="7.9981887602740214"/>
    <n v="0.95978265123288253"/>
    <n v="8.9579714115069038"/>
    <n v="7.1983698842466195"/>
    <n v="7.1983698842466195"/>
    <n v="0.86380438610959431"/>
    <n v="8.0621742703562145"/>
  </r>
  <r>
    <n v="147"/>
    <s v="GNM-HER-CAD-001"/>
    <s v="INV00231"/>
    <s v="BODEGA CENTRAL"/>
    <s v="ESTANTERIA No 13"/>
    <s v="NIVEL 4"/>
    <s v="BODEGUERO"/>
    <x v="0"/>
    <x v="0"/>
    <x v="5"/>
    <x v="5"/>
    <s v="CANDADO VIRO DE 60 MM"/>
    <s v="CANDADO VIRO DE 60 MM"/>
    <s v="N/A"/>
    <s v="UNIDAD"/>
    <s v="N/A"/>
    <s v="VIRO"/>
    <s v="2 3/8 IN"/>
    <s v="N/A"/>
    <s v="ND"/>
    <s v="ND"/>
    <s v="ND"/>
    <s v="NUEVO"/>
    <s v="ND"/>
    <s v="ND"/>
    <s v="N/A"/>
    <n v="7"/>
    <n v="7"/>
    <n v="0"/>
    <s v="N/A"/>
    <s v="N/A"/>
    <s v="N/A"/>
    <s v="N/A"/>
    <n v="22"/>
    <n v="154"/>
    <n v="13.448988767123351"/>
    <n v="94.142921369863458"/>
    <n v="11.297150564383614"/>
    <n v="105.44007193424707"/>
    <n v="12.104089890411016"/>
    <n v="84.728629232877111"/>
    <n v="10.167435507945253"/>
    <n v="94.896064740822368"/>
  </r>
  <r>
    <n v="148"/>
    <s v="GNM-HER-CAJ-002"/>
    <s v="INV01000"/>
    <s v="BODEGA CENTRAL"/>
    <s v="BODEGA CENTRAL"/>
    <s v="CONTENEDOR 1"/>
    <s v="BODEGUERO"/>
    <x v="0"/>
    <x v="0"/>
    <x v="5"/>
    <x v="5"/>
    <s v="CAJONERA SPACIUM 4 PISOS PK-083"/>
    <s v="CAJONERA SPACIUM 4 PISOS PK-083"/>
    <s v="N/A"/>
    <s v="UNIDAD"/>
    <s v="N/A"/>
    <s v="ND"/>
    <s v="ND"/>
    <s v="N/A"/>
    <s v="ND"/>
    <s v="ND"/>
    <s v="ND"/>
    <s v="BUENO"/>
    <s v="ND"/>
    <s v="ND"/>
    <s v="N/A"/>
    <n v="2"/>
    <n v="2"/>
    <n v="0"/>
    <s v="N/A"/>
    <s v="N/A"/>
    <s v="N/A"/>
    <s v="N/A"/>
    <n v="56"/>
    <n v="112"/>
    <n v="26.617789589041251"/>
    <n v="53.235579178082503"/>
    <n v="6.3882695013699005"/>
    <n v="59.623848679452401"/>
    <n v="23.956010630137126"/>
    <n v="47.912021260274251"/>
    <n v="5.7494425512329101"/>
    <n v="53.661463811507161"/>
  </r>
  <r>
    <n v="149"/>
    <s v="GNM-HER-CAP-001"/>
    <s v="INV01667"/>
    <s v="BODEGA CENTRAL"/>
    <s v="BODEGA CENTRAL"/>
    <s v="GALPON CENTRAL"/>
    <s v="BODEGUERO"/>
    <x v="0"/>
    <x v="0"/>
    <x v="5"/>
    <x v="5"/>
    <s v="CANALETA PLASTICA 2 MT. LARGO"/>
    <s v="CANALETA PLASTICA 2 MT. LARGO"/>
    <s v="N/A"/>
    <s v="UNIDAD"/>
    <s v="N/A"/>
    <s v="ND"/>
    <s v="ND"/>
    <s v="N/A"/>
    <s v="ND"/>
    <s v="ND"/>
    <s v="ND"/>
    <s v="BUENO"/>
    <s v="ND"/>
    <s v="ND"/>
    <s v="N/A"/>
    <n v="8"/>
    <n v="8"/>
    <n v="0"/>
    <s v="N/A"/>
    <s v="N/A"/>
    <s v="N/A"/>
    <s v="N/A"/>
    <n v="2"/>
    <n v="16"/>
    <n v="0.91615406392694676"/>
    <n v="7.3292325114155741"/>
    <n v="0.87950790136986889"/>
    <n v="8.2087404127854438"/>
    <n v="0.82453865753425215"/>
    <n v="6.5963092602740172"/>
    <n v="0.79155711123288208"/>
    <n v="7.3878663715068988"/>
  </r>
  <r>
    <n v="150"/>
    <s v="GNM-HER-CAS-001"/>
    <s v="INV00269"/>
    <s v="BODEGA CENTRAL"/>
    <s v="ESTANTERIA No 11"/>
    <s v="NIVEL 3"/>
    <s v="BODEGUERO"/>
    <x v="0"/>
    <x v="0"/>
    <x v="5"/>
    <x v="5"/>
    <s v="CASCO CON CARETA PARA MOTOSIERRA"/>
    <s v="CASCO CON CARETA PARA MOTOSIERRA"/>
    <s v="N/A"/>
    <s v="UNIDAD"/>
    <s v="N/A"/>
    <s v="ND"/>
    <s v="ND"/>
    <s v="N/A"/>
    <s v="ND"/>
    <s v="ND"/>
    <s v="ND"/>
    <s v="BUENO"/>
    <s v="ND"/>
    <s v="ND"/>
    <s v="N/A"/>
    <n v="2"/>
    <n v="2"/>
    <n v="0"/>
    <s v="N/A"/>
    <s v="N/A"/>
    <s v="N/A"/>
    <s v="N/A"/>
    <n v="14.4"/>
    <n v="28.8"/>
    <n v="6.5963092602740172"/>
    <n v="13.192618520548034"/>
    <n v="1.5831142224657642"/>
    <n v="14.775732743013798"/>
    <n v="5.9366783342466158"/>
    <n v="11.873356668493232"/>
    <n v="1.4248028002191877"/>
    <n v="13.29815946871242"/>
  </r>
  <r>
    <n v="151"/>
    <s v="GNM-HER-CBO-001"/>
    <s v="INV01626"/>
    <s v="BODEGA CENTRAL"/>
    <s v="BODEGA CENTRAL"/>
    <s v="BODEGA CENTRAL "/>
    <s v="BODEGUERO"/>
    <x v="0"/>
    <x v="0"/>
    <x v="5"/>
    <x v="5"/>
    <s v="CABO DE NYLON DE 1&quot; ROLLOS DE 200 MT."/>
    <s v="CABO DE NYLON DE 1&quot; ROLLOS DE 200 MT."/>
    <s v="N/A"/>
    <s v="UNIDAD"/>
    <s v="N/A"/>
    <s v="ND"/>
    <s v="ND"/>
    <s v="N/A"/>
    <s v="ND"/>
    <s v="ND"/>
    <s v="ND"/>
    <s v="BUENO"/>
    <s v="ND"/>
    <s v="ND"/>
    <s v="N/A"/>
    <n v="3"/>
    <n v="3"/>
    <n v="0"/>
    <s v="N/A"/>
    <s v="N/A"/>
    <s v="N/A"/>
    <s v="N/A"/>
    <n v="1008"/>
    <n v="3024"/>
    <n v="479.12021260274253"/>
    <n v="1437.3606378082277"/>
    <n v="172.48327653698732"/>
    <n v="1609.8439143452151"/>
    <n v="431.2081913424683"/>
    <n v="1293.6245740274048"/>
    <n v="155.23494888328858"/>
    <n v="1448.8595229106934"/>
  </r>
  <r>
    <n v="152"/>
    <s v="GNM-HER-CBO-003"/>
    <s v="INV01114"/>
    <s v="BODEGA CENTRAL"/>
    <s v="BODEGA CENTRAL"/>
    <s v="BODEGA CENTRAL "/>
    <s v="BODEGUERO"/>
    <x v="0"/>
    <x v="0"/>
    <x v="5"/>
    <x v="5"/>
    <s v="CABO DE NYLON EN ROLLO ( LIBRAS )"/>
    <s v="CABO DE NYLON EN ROLLO ( LIBRAS )"/>
    <s v="N/A"/>
    <s v="LIBRAS"/>
    <s v="N/A"/>
    <s v="ND"/>
    <s v="ND"/>
    <s v="N/A"/>
    <s v="ND"/>
    <s v="ND"/>
    <s v="ND"/>
    <s v="BUENO"/>
    <s v="ND"/>
    <s v="ND"/>
    <s v="N/A"/>
    <n v="36"/>
    <n v="36"/>
    <n v="0"/>
    <s v="N/A"/>
    <s v="N/A"/>
    <s v="N/A"/>
    <s v="N/A"/>
    <n v="40"/>
    <n v="1440"/>
    <n v="18.874781735159932"/>
    <n v="679.49214246575752"/>
    <n v="81.539057095890897"/>
    <n v="761.03119956164846"/>
    <n v="16.987303561643937"/>
    <n v="611.5429282191817"/>
    <n v="73.3851513863018"/>
    <n v="684.9280796054835"/>
  </r>
  <r>
    <n v="153"/>
    <s v="GNM-HER-CHA-001"/>
    <s v="INV00226"/>
    <s v="BODEGA CENTRAL"/>
    <s v="ESTANTERIA No 13"/>
    <s v="NIVEL 5"/>
    <s v="BODEGUERO"/>
    <x v="0"/>
    <x v="0"/>
    <x v="5"/>
    <x v="5"/>
    <s v="CHAROLA MAGNETICA RECTANGULAR SURTECK N 107362"/>
    <s v="CHAROLA MAGNETICA RECTANGULAR SURTECK N 107362"/>
    <s v="N/A"/>
    <s v="UNIDAD"/>
    <s v="N/A"/>
    <s v="SURTEK"/>
    <n v="107362"/>
    <s v="N/A"/>
    <s v="ND"/>
    <s v="ND"/>
    <s v="ND"/>
    <s v="BUENO"/>
    <s v="ND"/>
    <s v="ND"/>
    <s v="N/A"/>
    <n v="1"/>
    <n v="1"/>
    <n v="0"/>
    <s v="N/A"/>
    <s v="N/A"/>
    <s v="N/A"/>
    <s v="N/A"/>
    <n v="13.57"/>
    <n v="13.57"/>
    <n v="6.450060798630175"/>
    <n v="6.450060798630175"/>
    <n v="0.774007295835621"/>
    <n v="7.224068094465796"/>
    <n v="5.805054718767158"/>
    <n v="5.805054718767158"/>
    <n v="0.69660656625205897"/>
    <n v="6.5016612850192166"/>
  </r>
  <r>
    <n v="154"/>
    <s v="GNM-HER-CIN-002"/>
    <s v="INV00334"/>
    <s v="BODEGA CENTRAL"/>
    <s v="ESTANTERIA No 13"/>
    <s v="NIVEL 2"/>
    <s v="BODEGUERO"/>
    <x v="0"/>
    <x v="0"/>
    <x v="5"/>
    <x v="5"/>
    <s v="CINTA DE PELIGRO LASER ROLLOS"/>
    <s v="CINTA DE PELIGRO LASER ROLLOS"/>
    <s v="N/A"/>
    <s v="UNIDAD"/>
    <s v="N/A"/>
    <s v="TRUPER"/>
    <s v="304.8 M"/>
    <s v="N/A"/>
    <s v="ND"/>
    <s v="ND"/>
    <s v="ND"/>
    <s v="NUEVO"/>
    <s v="ND"/>
    <s v="ND"/>
    <s v="N/A"/>
    <n v="2"/>
    <n v="2"/>
    <n v="0"/>
    <s v="N/A"/>
    <s v="N/A"/>
    <s v="N/A"/>
    <s v="N/A"/>
    <n v="25"/>
    <n v="50"/>
    <n v="14.851925799086835"/>
    <n v="29.703851598173671"/>
    <n v="3.5644621917808403"/>
    <n v="33.268313789954512"/>
    <n v="13.366733219178153"/>
    <n v="26.733466438356306"/>
    <n v="3.2080159726027566"/>
    <n v="29.941482410959061"/>
  </r>
  <r>
    <n v="155"/>
    <s v="GNM-HER-CIN-006"/>
    <s v="INV00227"/>
    <s v="BODEGA CENTRAL"/>
    <s v="ESTANTERIA No 13"/>
    <s v="NIVEL 4"/>
    <s v="BODEGUERO"/>
    <x v="0"/>
    <x v="0"/>
    <x v="5"/>
    <x v="5"/>
    <s v="CINTA METRICA DE 30 MTS"/>
    <s v="CINTA METRICA DE 30 MTS"/>
    <s v="N/A"/>
    <s v="UNIDAD"/>
    <s v="N/A"/>
    <s v="STANLEY"/>
    <s v="34-262S"/>
    <s v="N/A"/>
    <s v="ND"/>
    <s v="ND"/>
    <s v="ND"/>
    <s v="BUENO"/>
    <s v="ND"/>
    <s v="ND"/>
    <s v="N/A"/>
    <n v="1"/>
    <n v="1"/>
    <n v="0"/>
    <s v="N/A"/>
    <s v="N/A"/>
    <s v="N/A"/>
    <s v="N/A"/>
    <n v="9.4499999999999993"/>
    <n v="9.4499999999999993"/>
    <n v="4.328827952054823"/>
    <n v="4.328827952054823"/>
    <n v="0.51945935424657874"/>
    <n v="4.848287306301402"/>
    <n v="3.8959451568493408"/>
    <n v="3.8959451568493408"/>
    <n v="0.46751341882192088"/>
    <n v="4.3634585756712614"/>
  </r>
  <r>
    <n v="156"/>
    <s v="GNM-HER-CIN-007"/>
    <s v="INV00228"/>
    <s v="BODEGA CENTRAL"/>
    <s v="ESTANTERIA No 13"/>
    <s v="NIVEL 4"/>
    <s v="BODEGUERO"/>
    <x v="0"/>
    <x v="0"/>
    <x v="5"/>
    <x v="5"/>
    <s v="CINTA METRICA DE 50 MTS"/>
    <s v="CINTA METRICA DE 50 MTS"/>
    <s v="N/A"/>
    <s v="UNIDAD"/>
    <s v="N/A"/>
    <s v="STANLEY"/>
    <s v="34-263S"/>
    <s v="N/A"/>
    <s v="ND"/>
    <s v="ND"/>
    <s v="ND"/>
    <s v="BUENO"/>
    <s v="ND"/>
    <s v="ND"/>
    <s v="N/A"/>
    <n v="1"/>
    <n v="1"/>
    <n v="0"/>
    <s v="N/A"/>
    <s v="N/A"/>
    <s v="N/A"/>
    <s v="N/A"/>
    <n v="28.13"/>
    <n v="28.13"/>
    <n v="12.885706909132507"/>
    <n v="12.885706909132507"/>
    <n v="1.5462848290959008"/>
    <n v="14.431991738228408"/>
    <n v="11.597136218219257"/>
    <n v="11.597136218219257"/>
    <n v="1.3916563461863107"/>
    <n v="12.988792564405568"/>
  </r>
  <r>
    <n v="157"/>
    <s v="GNM-HER-CIN-009"/>
    <s v="INV00223"/>
    <s v="BODEGA CENTRAL"/>
    <s v="ESTANTERIA No 13"/>
    <s v="NIVEL 5"/>
    <s v="BODEGUERO"/>
    <x v="0"/>
    <x v="0"/>
    <x v="5"/>
    <x v="5"/>
    <s v="CINTA DE TEFLON DE 1/2"/>
    <s v="CINTA DE TEFLON DE 1/2"/>
    <s v="N/A"/>
    <s v="UNIDAD"/>
    <s v="N/A"/>
    <s v="PLASTIGAMA"/>
    <s v="12 MM"/>
    <s v="N/A"/>
    <s v="ND"/>
    <s v="ND"/>
    <s v="ND"/>
    <s v="BUENO"/>
    <s v="ND"/>
    <s v="1 USADO ESTAN OCUPANDO"/>
    <s v="N/A"/>
    <n v="31"/>
    <n v="31"/>
    <n v="0"/>
    <s v="N/A"/>
    <s v="N/A"/>
    <s v="N/A"/>
    <s v="N/A"/>
    <n v="1.2"/>
    <n v="37.199999999999996"/>
    <n v="0.56624345205479798"/>
    <n v="17.553547013698736"/>
    <n v="2.1064256416438485"/>
    <n v="19.659972655342585"/>
    <n v="0.50961910684931822"/>
    <n v="15.798192312328865"/>
    <n v="1.8957830774794637"/>
    <n v="17.69397538980833"/>
  </r>
  <r>
    <n v="158"/>
    <s v="GNM-HER-CIN-010"/>
    <s v="INV00224"/>
    <s v="BODEGA CENTRAL"/>
    <s v="ESTANTERIA No 13"/>
    <s v="NIVEL 5"/>
    <s v="BODEGUERO"/>
    <x v="0"/>
    <x v="0"/>
    <x v="5"/>
    <x v="5"/>
    <s v="CINTA DE TEFLON DE 3/4&quot;"/>
    <s v="CINTA DE TEFLON DE 3/4&quot;"/>
    <s v="N/A"/>
    <s v="UNIDAD"/>
    <s v="N/A"/>
    <s v="ADVANCE"/>
    <s v="19MM"/>
    <s v="N/A"/>
    <s v="ND"/>
    <s v="ND"/>
    <s v="ND"/>
    <s v="BUENO"/>
    <s v="ND"/>
    <s v="ND"/>
    <s v="N/A"/>
    <n v="8"/>
    <n v="8"/>
    <n v="0"/>
    <s v="N/A"/>
    <s v="N/A"/>
    <s v="N/A"/>
    <s v="N/A"/>
    <n v="1.8"/>
    <n v="14.4"/>
    <n v="0.82453865753425215"/>
    <n v="6.5963092602740172"/>
    <n v="0.79155711123288208"/>
    <n v="7.3878663715068988"/>
    <n v="0.74208479178082698"/>
    <n v="5.9366783342466158"/>
    <n v="0.71240140010959385"/>
    <n v="6.64907973435621"/>
  </r>
  <r>
    <n v="159"/>
    <s v="GNM-HER-CLA-001"/>
    <s v="INV00277"/>
    <s v="BODEGA CENTRAL"/>
    <s v="ESTANTERIA No 11"/>
    <s v="NIVEL 1"/>
    <s v="BODEGUERO"/>
    <x v="0"/>
    <x v="0"/>
    <x v="5"/>
    <x v="5"/>
    <s v="CLAVO DE 1 1/2"/>
    <s v="CLAVO DE 1 1/2"/>
    <s v="N/A"/>
    <s v="LIBRAS"/>
    <s v="N/A"/>
    <s v="ND"/>
    <s v="1 1/2 IN"/>
    <s v="N/A"/>
    <s v="ND"/>
    <s v="ND"/>
    <s v="ND"/>
    <s v="BUENO"/>
    <s v="ND"/>
    <s v="ACERO"/>
    <s v="N/A"/>
    <n v="6"/>
    <n v="6"/>
    <n v="0"/>
    <s v="N/A"/>
    <s v="N/A"/>
    <s v="N/A"/>
    <s v="N/A"/>
    <n v="1"/>
    <n v="6"/>
    <n v="0.45807703196347338"/>
    <n v="2.7484621917808401"/>
    <n v="0.32981546301370079"/>
    <n v="3.0782776547945407"/>
    <n v="0.41226932876712608"/>
    <n v="2.4736159726027562"/>
    <n v="0.29683391671233073"/>
    <n v="2.7704498893150871"/>
  </r>
  <r>
    <n v="160"/>
    <s v="GNM-HER-CLA-002"/>
    <s v="INV00282"/>
    <s v="BODEGA CENTRAL"/>
    <s v="ESTANTERIA No 11"/>
    <s v="NIVEL 1"/>
    <s v="BODEGUERO"/>
    <x v="0"/>
    <x v="0"/>
    <x v="5"/>
    <x v="5"/>
    <s v="CLAVO DE 2"/>
    <s v="CLAVO DE 2"/>
    <s v="N/A"/>
    <s v="LIBRAS"/>
    <s v="N/A"/>
    <s v="ND"/>
    <s v="2 IN"/>
    <s v="N/A"/>
    <s v="ND"/>
    <s v="ND"/>
    <s v="ND"/>
    <s v="BUENO"/>
    <s v="ND"/>
    <s v="ACERO"/>
    <s v="N/A"/>
    <n v="5"/>
    <n v="5"/>
    <n v="0"/>
    <s v="N/A"/>
    <s v="N/A"/>
    <s v="N/A"/>
    <s v="N/A"/>
    <n v="1.5"/>
    <n v="7.5"/>
    <n v="0.68711554794521001"/>
    <n v="3.4355777397260501"/>
    <n v="0.41226932876712602"/>
    <n v="3.8478470684931763"/>
    <n v="0.61840399315068906"/>
    <n v="3.0920199657534453"/>
    <n v="0.37104239589041343"/>
    <n v="3.4630623616438587"/>
  </r>
  <r>
    <n v="161"/>
    <s v="GNM-HER-CNL-001"/>
    <s v="INV00301"/>
    <s v="BODEGA CENTRAL"/>
    <s v="ESTANTERIA No 13"/>
    <s v="NIVEL 5"/>
    <s v="BODEGUERO"/>
    <x v="0"/>
    <x v="0"/>
    <x v="5"/>
    <x v="5"/>
    <s v="CINCEL"/>
    <s v="CINCEL"/>
    <s v="N/A"/>
    <s v="UNIDAD"/>
    <s v="N/A"/>
    <s v="STANLEY"/>
    <n v="16290"/>
    <s v="N/A"/>
    <s v="ND"/>
    <s v="ND"/>
    <s v="ND"/>
    <s v="BUENO"/>
    <s v="ND"/>
    <s v="3 USADOS"/>
    <s v="N/A"/>
    <n v="5"/>
    <n v="5"/>
    <n v="0"/>
    <s v="N/A"/>
    <s v="N/A"/>
    <s v="N/A"/>
    <s v="N/A"/>
    <n v="41"/>
    <n v="205"/>
    <n v="5.6431500000000003"/>
    <n v="28.21575"/>
    <n v="3.3858899999999998"/>
    <n v="31.60164"/>
    <n v="5.0788350000000007"/>
    <n v="25.394175000000004"/>
    <n v="3.0473010000000005"/>
    <n v="28.441476000000005"/>
  </r>
  <r>
    <n v="162"/>
    <s v="GNM-HER-COD-001"/>
    <s v="INV00307"/>
    <s v="BODEGA CENTRAL"/>
    <s v="ESTANTERIA No 13"/>
    <s v="NIVEL 3"/>
    <s v="BODEGUERO"/>
    <x v="0"/>
    <x v="0"/>
    <x v="5"/>
    <x v="5"/>
    <s v="CODO CACHIMBA DE 1"/>
    <s v="CODO CACHIMBA DE 1"/>
    <s v="N/A"/>
    <s v="UNIDAD"/>
    <s v="N/A"/>
    <s v="ND"/>
    <s v="ND"/>
    <s v="N/A"/>
    <s v="ND"/>
    <s v="ND"/>
    <s v="ND"/>
    <s v="BUENO"/>
    <s v="ND"/>
    <s v="ND"/>
    <s v="N/A"/>
    <n v="6"/>
    <n v="6"/>
    <n v="0"/>
    <s v="N/A"/>
    <s v="N/A"/>
    <s v="N/A"/>
    <s v="N/A"/>
    <n v="1.5"/>
    <n v="9"/>
    <n v="0.71297650684931924"/>
    <n v="4.2778590410959154"/>
    <n v="0.51334308493150982"/>
    <n v="4.7912021260274251"/>
    <n v="0.64167885616438736"/>
    <n v="3.8500731369863241"/>
    <n v="0.46200877643835886"/>
    <n v="4.3120819134246826"/>
  </r>
  <r>
    <n v="163"/>
    <s v="GNM-HER-COD-003"/>
    <s v="INV01205"/>
    <s v="BODEGA CENTRAL"/>
    <s v="BODEGA CENTRAL"/>
    <s v="CAJA NEGRA No 2"/>
    <s v="BODEGUERO"/>
    <x v="0"/>
    <x v="0"/>
    <x v="5"/>
    <x v="5"/>
    <s v="CODO HG DE 1 1/4 X 90o."/>
    <s v="CODO HG DE 1 1/4 X 90o."/>
    <s v="N/A"/>
    <s v="UNIDAD"/>
    <s v="N/A"/>
    <s v="CIFUNSA"/>
    <n v="1.25"/>
    <s v="N/A"/>
    <s v="ND"/>
    <s v="ND"/>
    <s v="ND"/>
    <s v="BUENO"/>
    <s v="ND"/>
    <s v="ND"/>
    <s v="N/A"/>
    <n v="12"/>
    <n v="12"/>
    <n v="0"/>
    <s v="N/A"/>
    <s v="N/A"/>
    <s v="N/A"/>
    <s v="N/A"/>
    <n v="0.8"/>
    <n v="9.6000000000000014"/>
    <n v="0.38025413698630356"/>
    <n v="4.5630496438356429"/>
    <n v="0.54756595726027713"/>
    <n v="5.1106156010959198"/>
    <n v="0.34222872328767323"/>
    <n v="4.1067446794520786"/>
    <n v="0.49280936153424942"/>
    <n v="4.5995540409863276"/>
  </r>
  <r>
    <n v="164"/>
    <s v="GNM-HER-EET-001"/>
    <s v="INV00236"/>
    <s v="BODEGA CENTRAL"/>
    <s v="ESTANTERIA No 13"/>
    <s v="NIVEL 4"/>
    <s v="BODEGUERO"/>
    <x v="0"/>
    <x v="0"/>
    <x v="5"/>
    <x v="5"/>
    <s v="EXTENSION ELECTRICA X 5 MT"/>
    <s v="EXTENSION ELECTRICA X 5 MT"/>
    <s v="N/A"/>
    <s v="UNIDAD"/>
    <s v="N/A"/>
    <s v="VIKINGO"/>
    <s v="5 M"/>
    <s v="N/A"/>
    <s v="ND"/>
    <s v="ND"/>
    <s v="ND"/>
    <s v="BUENO"/>
    <s v="ND"/>
    <s v="ND"/>
    <s v="N/A"/>
    <n v="4"/>
    <n v="2"/>
    <n v="2"/>
    <s v="N/A"/>
    <s v="N/A"/>
    <s v="N/A"/>
    <s v="N/A"/>
    <n v="4.5"/>
    <n v="9"/>
    <n v="2.0613466438356305"/>
    <n v="4.122693287671261"/>
    <n v="0.4947231945205513"/>
    <n v="4.6174164821918122"/>
    <n v="1.8552119794520674"/>
    <n v="3.7104239589041348"/>
    <n v="0.44525087506849614"/>
    <n v="4.1556748339726308"/>
  </r>
  <r>
    <n v="165"/>
    <s v="GNM-HER-EET-001"/>
    <m/>
    <s v="BODEGA CENTRAL"/>
    <s v="ESTANTERIA No 13"/>
    <s v="NIVEL 4"/>
    <s v="BODEGUERO"/>
    <x v="0"/>
    <x v="0"/>
    <x v="5"/>
    <x v="5"/>
    <s v="EXTENSION ELECTRICA X 5 MT"/>
    <s v="EXTENSION ELECTRICA X 5 MT"/>
    <s v="N/A"/>
    <s v="UNIDAD"/>
    <s v="N/A"/>
    <s v="CORDS"/>
    <s v="5 M"/>
    <s v="N/A"/>
    <s v="ND"/>
    <s v="ND"/>
    <s v="ND"/>
    <s v="BUENO"/>
    <s v="ND"/>
    <s v="ND"/>
    <s v="N/A"/>
    <n v="2"/>
    <n v="2"/>
    <n v="0"/>
    <s v="N/A"/>
    <s v="N/A"/>
    <s v="N/A"/>
    <s v="N/A"/>
    <n v="4.5"/>
    <n v="9"/>
    <n v="2.0613466438356305"/>
    <n v="4.122693287671261"/>
    <n v="0.4947231945205513"/>
    <n v="4.6174164821918122"/>
    <n v="1.8552119794520674"/>
    <n v="3.7104239589041348"/>
    <n v="0.44525087506849614"/>
    <n v="4.1556748339726308"/>
  </r>
  <r>
    <n v="166"/>
    <s v="GNM-HER-ENC-001"/>
    <s v="INV00220"/>
    <s v="BODEGA CENTRAL"/>
    <s v="ESTANTERIA No 13"/>
    <s v="NIVEL 5"/>
    <s v="BODEGUERO"/>
    <x v="0"/>
    <x v="0"/>
    <x v="5"/>
    <x v="5"/>
    <s v="ENCHUFE COOPER"/>
    <s v="ENCHUFE COOPER"/>
    <s v="N/A"/>
    <s v="UNIDAD"/>
    <s v="N/A"/>
    <s v="COOPER"/>
    <s v="ND"/>
    <s v="N/A"/>
    <s v="ND"/>
    <s v="ND"/>
    <s v="ND"/>
    <s v="BUENO"/>
    <s v="ND"/>
    <s v="ND"/>
    <s v="N/A"/>
    <n v="7"/>
    <n v="7"/>
    <n v="0"/>
    <s v="N/A"/>
    <s v="N/A"/>
    <s v="N/A"/>
    <s v="N/A"/>
    <n v="3"/>
    <n v="21"/>
    <n v="1.4259530136986385"/>
    <n v="9.9816710958904693"/>
    <n v="1.1978005315068563"/>
    <n v="11.179471627397326"/>
    <n v="1.2833577123287747"/>
    <n v="8.9835039863014234"/>
    <n v="1.0780204783561709"/>
    <n v="10.061524464657595"/>
  </r>
  <r>
    <n v="167"/>
    <s v="GNM-HER-ENG-001"/>
    <s v="INV00302"/>
    <s v="BODEGA CENTRAL"/>
    <s v="ESTANTERIA No 13"/>
    <s v="NIVEL 4"/>
    <s v="BODEGUERO"/>
    <x v="0"/>
    <x v="0"/>
    <x v="5"/>
    <x v="5"/>
    <s v="ENGRASADORA MANUAL PRESOL"/>
    <s v="ENGRASADORA MANUAL PRESOL"/>
    <s v="N/A"/>
    <s v="UNIDAD"/>
    <s v="N/A"/>
    <s v="PRESOL"/>
    <s v="G 1/2IN"/>
    <s v="N/A"/>
    <s v="ND"/>
    <s v="ND"/>
    <s v="ND"/>
    <s v="NUEVO"/>
    <s v="ND"/>
    <s v="ND"/>
    <s v="N/A"/>
    <n v="1"/>
    <n v="1"/>
    <n v="0"/>
    <s v="N/A"/>
    <s v="N/A"/>
    <s v="N/A"/>
    <s v="N/A"/>
    <n v="20"/>
    <n v="20"/>
    <n v="12.226353424657592"/>
    <n v="12.226353424657592"/>
    <n v="1.467162410958911"/>
    <n v="13.693515835616504"/>
    <n v="11.003718082191833"/>
    <n v="11.003718082191833"/>
    <n v="1.3204461698630199"/>
    <n v="12.324164252054853"/>
  </r>
  <r>
    <n v="168"/>
    <s v="GNM-HER-ENV-001"/>
    <s v="INV00273"/>
    <s v="BODEGA CENTRAL"/>
    <s v="ESTANTERIA No 11"/>
    <s v="NIVEL 2"/>
    <s v="BODEGUERO"/>
    <x v="0"/>
    <x v="0"/>
    <x v="5"/>
    <x v="5"/>
    <s v="ENVASE PLASTICO DE UN GALON PARA COMBUSTIBLE ( ROJOS )"/>
    <s v="ENVASE PLASTICO DE UN GALON PARA COMBUSTIBLE ( ROJOS )"/>
    <s v="N/A"/>
    <s v="UNIDAD"/>
    <s v="N/A"/>
    <s v="MIDWESCAN"/>
    <n v="1100"/>
    <s v="N/A"/>
    <s v="ND"/>
    <s v="ND"/>
    <s v="ND"/>
    <s v="BUENO"/>
    <s v="ND"/>
    <s v="ND"/>
    <s v="N/A"/>
    <n v="2"/>
    <n v="2"/>
    <n v="0"/>
    <s v="N/A"/>
    <s v="N/A"/>
    <s v="N/A"/>
    <s v="N/A"/>
    <n v="10"/>
    <n v="20"/>
    <n v="4.7531767123287949"/>
    <n v="9.5063534246575898"/>
    <n v="1.1407624109589107"/>
    <n v="10.6471158356165"/>
    <n v="4.2778590410959154"/>
    <n v="8.5557180821918308"/>
    <n v="1.0266861698630196"/>
    <n v="9.5824042520548502"/>
  </r>
  <r>
    <n v="169"/>
    <s v="GNM-HER-EST-001"/>
    <s v="INV00742"/>
    <s v="BODEGA CENTRAL"/>
    <s v="BODEGA CENTRAL"/>
    <s v="CONTENEDOR No 1 PARED POSTERIOR"/>
    <s v="BODEGUERO"/>
    <x v="0"/>
    <x v="0"/>
    <x v="5"/>
    <x v="5"/>
    <s v="ESTUCHE O VAINA PARA MACHETE GRANDE"/>
    <s v="ESTUCHE O VAINA PARA MACHETE GRANDE"/>
    <s v="N/A"/>
    <s v="UNIDAD"/>
    <s v="N/A"/>
    <s v="ND"/>
    <s v="ND"/>
    <s v="N/A"/>
    <s v="ND"/>
    <s v="ND"/>
    <s v="ND"/>
    <s v="BUENO"/>
    <s v="ND"/>
    <s v="USADO"/>
    <s v="N/A"/>
    <n v="36"/>
    <n v="36"/>
    <n v="0"/>
    <s v="N/A"/>
    <s v="N/A"/>
    <s v="N/A"/>
    <s v="N/A"/>
    <n v="1"/>
    <n v="36"/>
    <n v="0.45807703196347338"/>
    <n v="16.49077315068504"/>
    <n v="1.9788927780822048"/>
    <n v="18.469665928767245"/>
    <n v="0.41226932876712608"/>
    <n v="14.841695835616539"/>
    <n v="1.7810035002739846"/>
    <n v="16.622699335890523"/>
  </r>
  <r>
    <n v="170"/>
    <s v="GNM-HER-EST-002"/>
    <s v="INV00743"/>
    <s v="BODEGA CENTRAL"/>
    <s v="BODEGA CENTRAL"/>
    <s v="CONTENEDOR No 1 PARED POSTERIOR"/>
    <s v="BODEGUERO"/>
    <x v="0"/>
    <x v="0"/>
    <x v="5"/>
    <x v="5"/>
    <s v="ESTUCHE O VAINA PARA MACHETE PEQUENO"/>
    <s v="ESTUCHE O VAINA PARA MACHETE PEQUENO"/>
    <s v="N/A"/>
    <s v="UNIDAD"/>
    <s v="N/A"/>
    <s v="ND"/>
    <s v="ND"/>
    <s v="N/A"/>
    <s v="ND"/>
    <s v="ND"/>
    <s v="ND"/>
    <s v="BUENO"/>
    <s v="ND"/>
    <s v="USADO"/>
    <s v="N/A"/>
    <n v="3"/>
    <n v="3"/>
    <n v="0"/>
    <s v="N/A"/>
    <s v="N/A"/>
    <s v="N/A"/>
    <s v="N/A"/>
    <n v="1"/>
    <n v="3"/>
    <n v="0.45807703196347338"/>
    <n v="1.37423109589042"/>
    <n v="0.1649077315068504"/>
    <n v="1.5391388273972704"/>
    <n v="0.41226932876712608"/>
    <n v="1.2368079863013781"/>
    <n v="0.14841695835616536"/>
    <n v="1.3852249446575435"/>
  </r>
  <r>
    <n v="171"/>
    <s v="GNM-HER-FDA-005"/>
    <s v="INV00336"/>
    <s v="BODEGA CENTRAL"/>
    <s v="ESTANTERIA No 13"/>
    <s v="NIVEL 2"/>
    <s v="BODEGUERO"/>
    <x v="0"/>
    <x v="0"/>
    <x v="5"/>
    <x v="5"/>
    <s v="FUNDA PARA VIVERO"/>
    <s v="FUNDA PARA VIVERO"/>
    <s v="N/A"/>
    <s v="UNIDAD"/>
    <s v="N/A"/>
    <s v="ND"/>
    <s v="ND"/>
    <s v="N/A"/>
    <s v="ND"/>
    <s v="ND"/>
    <s v="ND"/>
    <s v="BUENO"/>
    <s v="ND"/>
    <s v="ND"/>
    <s v="N/A"/>
    <n v="95"/>
    <n v="95"/>
    <n v="0"/>
    <s v="N/A"/>
    <s v="N/A"/>
    <s v="N/A"/>
    <s v="N/A"/>
    <n v="7.0000000000000007E-2"/>
    <n v="6.65"/>
    <n v="3.3272236986301565E-2"/>
    <n v="3.1608625136986488"/>
    <n v="0.37930350164383786"/>
    <n v="3.5401660153424865"/>
    <n v="2.994501328767141E-2"/>
    <n v="2.844776262328784"/>
    <n v="0.34137315147945407"/>
    <n v="3.1861494138082382"/>
  </r>
  <r>
    <n v="172"/>
    <s v="GNM-HER-FLO-001"/>
    <s v="INV00328"/>
    <s v="BODEGA CENTRAL"/>
    <s v="ESTANTERIA No 13"/>
    <s v="NIVEL 2"/>
    <s v="BODEGUERO"/>
    <x v="0"/>
    <x v="0"/>
    <x v="5"/>
    <x v="5"/>
    <s v="FLOTADOR PARA INODORO - BRIGGS"/>
    <s v="FLOTADOR PARA INODORO - BRIGGS"/>
    <s v="N/A"/>
    <s v="UNIDAD"/>
    <s v="N/A"/>
    <s v="BRIGSS"/>
    <s v="SP00634401CB"/>
    <s v="N/A"/>
    <s v="ND"/>
    <s v="ND"/>
    <s v="ND"/>
    <s v="NUEVO"/>
    <s v="ND"/>
    <s v="ND"/>
    <s v="N/A"/>
    <n v="4"/>
    <n v="4"/>
    <n v="0"/>
    <s v="N/A"/>
    <s v="N/A"/>
    <s v="N/A"/>
    <s v="N/A"/>
    <n v="13"/>
    <n v="52"/>
    <n v="7.9023040639269784"/>
    <n v="31.609216255707913"/>
    <n v="3.7931059506849496"/>
    <n v="35.40232220639286"/>
    <n v="7.1120736575342809"/>
    <n v="28.448294630137124"/>
    <n v="3.4137953556164549"/>
    <n v="31.862089985753578"/>
  </r>
  <r>
    <n v="173"/>
    <s v="GNM-HER-FLO-002"/>
    <s v="INV00330"/>
    <s v="BODEGA CENTRAL"/>
    <s v="ESTANTERIA No 13"/>
    <s v="NIVEL 1"/>
    <s v="BODEGUERO"/>
    <x v="0"/>
    <x v="0"/>
    <x v="5"/>
    <x v="5"/>
    <s v="FLOTADOR PARA INODORO - EDESA"/>
    <s v="FLOTADOR PARA INODORO - EDESA"/>
    <s v="N/A"/>
    <s v="UNIDAD"/>
    <s v="N/A"/>
    <s v="EDESA"/>
    <s v="UNIVERSAL"/>
    <s v="N/A"/>
    <s v="ND"/>
    <s v="ND"/>
    <s v="ND"/>
    <s v="NUEVO"/>
    <s v="ND"/>
    <s v="ND"/>
    <s v="N/A"/>
    <n v="4"/>
    <n v="4"/>
    <n v="0"/>
    <s v="N/A"/>
    <s v="N/A"/>
    <s v="N/A"/>
    <s v="N/A"/>
    <n v="10"/>
    <n v="40"/>
    <n v="6.0786954337899823"/>
    <n v="24.314781735159929"/>
    <n v="2.9177738082191915"/>
    <n v="27.232555543379121"/>
    <n v="5.4708258904109845"/>
    <n v="21.883303561643938"/>
    <n v="2.6259964273972725"/>
    <n v="24.50929998904121"/>
  </r>
  <r>
    <n v="174"/>
    <s v="GNM-HER-FOC-001"/>
    <s v="INV00318"/>
    <s v="BODEGA CENTRAL"/>
    <s v="ESTANTERIA No 13"/>
    <s v="NIVEL 2"/>
    <s v="BODEGUERO"/>
    <x v="0"/>
    <x v="0"/>
    <x v="5"/>
    <x v="5"/>
    <s v="FOCO AHORRADOR 11W"/>
    <s v="FOCO AHORRADOR 11W"/>
    <s v="N/A"/>
    <s v="UNIDAD"/>
    <s v="N/A"/>
    <s v="SYLVANIA"/>
    <s v="11W"/>
    <s v="N/A"/>
    <s v="ND"/>
    <s v="ND"/>
    <s v="ND"/>
    <s v="NUEVO"/>
    <s v="ND"/>
    <s v="ND"/>
    <s v="N/A"/>
    <n v="1"/>
    <n v="1"/>
    <n v="0"/>
    <s v="N/A"/>
    <s v="N/A"/>
    <s v="N/A"/>
    <s v="N/A"/>
    <n v="1.2"/>
    <n v="1.2"/>
    <n v="0.71289243835616822"/>
    <n v="0.71289243835616822"/>
    <n v="8.5547092602740182E-2"/>
    <n v="0.79843953095890841"/>
    <n v="0.64160319452055137"/>
    <n v="0.64160319452055137"/>
    <n v="7.6992383342466164E-2"/>
    <n v="0.71859557786301753"/>
  </r>
  <r>
    <n v="175"/>
    <s v="GNM-HER-FOC-002"/>
    <s v="INV00319"/>
    <s v="BODEGA CENTRAL"/>
    <s v="ESTANTERIA No 13"/>
    <s v="NIVEL 2"/>
    <s v="BODEGUERO"/>
    <x v="0"/>
    <x v="0"/>
    <x v="5"/>
    <x v="5"/>
    <s v="FOCO AHORRADOR DE 25 W - SYLVANIA"/>
    <s v="FOCO AHORRADOR DE 25 W - SYLVANIA"/>
    <s v="N/A"/>
    <s v="UNIDAD"/>
    <s v="N/A"/>
    <s v="SYLVANIA"/>
    <s v="25 W"/>
    <s v="N/A"/>
    <s v="ND"/>
    <s v="ND"/>
    <s v="ND"/>
    <s v="NUEVO"/>
    <s v="ND"/>
    <s v="ND"/>
    <s v="N/A"/>
    <n v="5"/>
    <n v="5"/>
    <n v="0"/>
    <s v="N/A"/>
    <s v="N/A"/>
    <s v="N/A"/>
    <s v="N/A"/>
    <n v="2"/>
    <n v="10"/>
    <n v="1.2157390867579965"/>
    <n v="6.0786954337899823"/>
    <n v="0.72944345205479788"/>
    <n v="6.8081388858447802"/>
    <n v="1.0941651780821968"/>
    <n v="5.4708258904109837"/>
    <n v="0.656499106849318"/>
    <n v="6.1273249972603017"/>
  </r>
  <r>
    <n v="176"/>
    <s v="GNM-HER-FOC-003"/>
    <s v="INV00325"/>
    <s v="BODEGA CENTRAL"/>
    <s v="ESTANTERIA No 13"/>
    <s v="NIVEL 3"/>
    <s v="BODEGUERO"/>
    <x v="0"/>
    <x v="0"/>
    <x v="5"/>
    <x v="5"/>
    <s v="FOCO INCANDESCENTE DE 60W"/>
    <s v="FOCO INCANDESCENTE DE 60W"/>
    <s v="N/A"/>
    <s v="UNIDAD"/>
    <s v="N/A"/>
    <s v="OSRAM"/>
    <s v="60W"/>
    <s v="N/A"/>
    <s v="ND"/>
    <s v="ND"/>
    <s v="ND"/>
    <s v="NUEVO"/>
    <s v="ND"/>
    <s v="ND"/>
    <s v="N/A"/>
    <n v="7"/>
    <n v="7"/>
    <n v="0"/>
    <s v="N/A"/>
    <s v="N/A"/>
    <s v="N/A"/>
    <s v="N/A"/>
    <n v="1"/>
    <n v="7"/>
    <n v="0.5940770319634735"/>
    <n v="4.1585392237443148"/>
    <n v="0.49902470684931777"/>
    <n v="4.6575639305936329"/>
    <n v="0.53466932876712614"/>
    <n v="3.7426853013698831"/>
    <n v="0.44912223616438596"/>
    <n v="4.1918075375342694"/>
  </r>
  <r>
    <n v="177"/>
    <s v="GNM-HER-FOC-006"/>
    <s v="INV00323"/>
    <s v="BODEGA CENTRAL"/>
    <s v="ESTANTERIA No 13"/>
    <s v="NIVEL 3"/>
    <s v="BODEGUERO"/>
    <x v="0"/>
    <x v="0"/>
    <x v="5"/>
    <x v="5"/>
    <s v="FOCO DE 100w INCANDESCENTE"/>
    <s v="FOCO DE 100w INCANDESCENTE"/>
    <s v="N/A"/>
    <s v="UNIDAD"/>
    <s v="N/A"/>
    <s v="PHILIPS"/>
    <s v="100W"/>
    <s v="N/A"/>
    <s v="ND"/>
    <s v="ND"/>
    <s v="ND"/>
    <s v="BUENO"/>
    <s v="ND"/>
    <s v="ND"/>
    <s v="N/A"/>
    <n v="3"/>
    <n v="3"/>
    <n v="0"/>
    <s v="N/A"/>
    <s v="N/A"/>
    <s v="N/A"/>
    <s v="N/A"/>
    <n v="1.36"/>
    <n v="4.08"/>
    <n v="0.62298476347032383"/>
    <n v="1.8689542904109715"/>
    <n v="0.22427451484931657"/>
    <n v="2.0932288052602881"/>
    <n v="0.56068628712329149"/>
    <n v="1.6820588613698746"/>
    <n v="0.20184706336438493"/>
    <n v="1.8839059247342596"/>
  </r>
  <r>
    <n v="178"/>
    <s v="GNM-HER-FOC-007"/>
    <s v="INV00324"/>
    <s v="BODEGA CENTRAL"/>
    <s v="ESTANTERIA No 13"/>
    <s v="NIVEL 3"/>
    <s v="BODEGUERO"/>
    <x v="0"/>
    <x v="0"/>
    <x v="5"/>
    <x v="5"/>
    <s v="FOCO DICROICO DE 50 W. CON 2 PINES"/>
    <s v="FOCO DICROICO DE 50 W. CON 2 PINES"/>
    <s v="N/A"/>
    <s v="UNIDAD"/>
    <s v="N/A"/>
    <s v="VICA"/>
    <s v="50W"/>
    <s v="N/A"/>
    <s v="ND"/>
    <s v="ND"/>
    <s v="ND"/>
    <s v="NUEVO"/>
    <s v="ND"/>
    <s v="ND"/>
    <s v="N/A"/>
    <n v="5"/>
    <n v="4"/>
    <n v="1"/>
    <s v="N/A"/>
    <s v="N/A"/>
    <s v="N/A"/>
    <s v="N/A"/>
    <n v="22"/>
    <n v="88"/>
    <n v="13.3705"/>
    <n v="53.481999999999999"/>
    <n v="6.41784"/>
    <n v="59.899839999999998"/>
    <n v="12.03345"/>
    <n v="48.133800000000001"/>
    <n v="5.7760559999999996"/>
    <n v="53.909855999999998"/>
  </r>
  <r>
    <n v="179"/>
    <s v="GNM-HER-FOC-008"/>
    <s v="INV00316"/>
    <s v="BODEGA CENTRAL"/>
    <s v="ESTANTERIA No 13"/>
    <s v="NIVEL 2"/>
    <s v="BODEGUERO"/>
    <x v="0"/>
    <x v="0"/>
    <x v="5"/>
    <x v="5"/>
    <s v="FOCO AHORRADOR DE 85W RHINO"/>
    <s v="FOCO AHORRADOR DE 85W RHINO"/>
    <s v="N/A"/>
    <s v="UNIDAD"/>
    <s v="N/A"/>
    <s v="SMARTLIGHT"/>
    <s v="85W"/>
    <s v="N/A"/>
    <s v="ND"/>
    <s v="ND"/>
    <s v="ND"/>
    <s v="NUEVO"/>
    <s v="ND"/>
    <s v="1 ROTO"/>
    <s v="N/A"/>
    <n v="10"/>
    <n v="10"/>
    <n v="0"/>
    <s v="N/A"/>
    <s v="N/A"/>
    <s v="N/A"/>
    <s v="N/A"/>
    <n v="4.1399999999999997"/>
    <n v="41.4"/>
    <n v="2.4594789123287799"/>
    <n v="24.5947891232878"/>
    <n v="2.9513746947945361"/>
    <n v="27.546163818082334"/>
    <n v="2.2135310210959021"/>
    <n v="22.13531021095902"/>
    <n v="2.6562372253150821"/>
    <n v="24.791547436274101"/>
  </r>
  <r>
    <n v="180"/>
    <s v="GNM-HER-FOC-009"/>
    <s v="INV00327"/>
    <s v="BODEGA CENTRAL"/>
    <s v="ESTANTERIA No 13"/>
    <s v="NIVEL 3"/>
    <s v="BODEGUERO"/>
    <x v="0"/>
    <x v="0"/>
    <x v="5"/>
    <x v="5"/>
    <s v="FOCO HALOGENO FILAMENTO P21619-13 - SYLVANIA"/>
    <s v="FOCO HALOGENO FILAMENTO P21619-13 - SYLVANIA"/>
    <s v="N/A"/>
    <s v="UNIDAD"/>
    <s v="N/A"/>
    <s v="SYLVANIA"/>
    <s v="500W"/>
    <s v="N/A"/>
    <s v="ND"/>
    <s v="ND"/>
    <s v="ND"/>
    <s v="NUEVO"/>
    <s v="ND"/>
    <s v="ND"/>
    <s v="N/A"/>
    <n v="3"/>
    <n v="3"/>
    <n v="0"/>
    <s v="N/A"/>
    <s v="N/A"/>
    <s v="N/A"/>
    <s v="N/A"/>
    <n v="8.15"/>
    <n v="24.450000000000003"/>
    <n v="4.9822390205479685"/>
    <n v="14.946717061643906"/>
    <n v="1.7936060473972686"/>
    <n v="16.740323109041174"/>
    <n v="4.484015118493172"/>
    <n v="13.452045355479516"/>
    <n v="1.6142454426575419"/>
    <n v="15.066290798137057"/>
  </r>
  <r>
    <n v="181"/>
    <s v="GNM-HER-FOC-010"/>
    <s v="INV00326"/>
    <s v="BODEGA CENTRAL"/>
    <s v="ESTANTERIA No 13"/>
    <s v="NIVEL 3"/>
    <s v="BODEGUERO"/>
    <x v="0"/>
    <x v="0"/>
    <x v="5"/>
    <x v="5"/>
    <s v="FOCO HALOGENO AD-H3 - AUTO BULB"/>
    <s v="FOCO HALOGENO AD-H3 - AUTO BULB"/>
    <s v="N/A"/>
    <s v="UNIDAD"/>
    <s v="N/A"/>
    <s v="AIDLITE"/>
    <s v="ADH8"/>
    <s v="N/A"/>
    <s v="ND"/>
    <s v="ND"/>
    <s v="ND"/>
    <s v="NUEVO"/>
    <s v="ND"/>
    <s v="ND"/>
    <s v="N/A"/>
    <n v="4"/>
    <n v="4"/>
    <n v="0"/>
    <s v="N/A"/>
    <s v="N/A"/>
    <s v="N/A"/>
    <s v="N/A"/>
    <n v="4"/>
    <n v="16"/>
    <n v="2.4452706849315184"/>
    <n v="9.7810827397260738"/>
    <n v="1.1737299287671288"/>
    <n v="10.954812668493203"/>
    <n v="2.2007436164383667"/>
    <n v="8.8029744657534668"/>
    <n v="1.0563569358904159"/>
    <n v="9.8593314016438818"/>
  </r>
  <r>
    <n v="182"/>
    <s v="GNM-HER-FOC-011"/>
    <s v="INV01631"/>
    <s v="BODEGA CENTRAL"/>
    <s v="ESTANTERIA No 13"/>
    <s v="NIVEL 2"/>
    <s v="BODEGUERO"/>
    <x v="0"/>
    <x v="0"/>
    <x v="5"/>
    <x v="5"/>
    <s v="FOCO AHORRADOR DE LUZ BLANCA DE 13 W"/>
    <s v="FOCO AHORRADOR DE LUZ BLANCA DE 13 W"/>
    <s v="N/A"/>
    <s v="UNIDAD"/>
    <s v="N/A"/>
    <s v="TCL"/>
    <s v="13 W"/>
    <s v="N/A"/>
    <s v="ND"/>
    <s v="ND"/>
    <s v="ND"/>
    <s v="NUEVO"/>
    <s v="ND"/>
    <s v="ND"/>
    <s v="N/A"/>
    <n v="1"/>
    <n v="1"/>
    <n v="0"/>
    <s v="N/A"/>
    <s v="N/A"/>
    <s v="N/A"/>
    <s v="N/A"/>
    <n v="1.3"/>
    <n v="1.3"/>
    <n v="0.79471297260274343"/>
    <n v="0.79471297260274343"/>
    <n v="9.5365556712329214E-2"/>
    <n v="0.89007852931507259"/>
    <n v="0.71524167534246907"/>
    <n v="0.71524167534246907"/>
    <n v="8.5829001041096281E-2"/>
    <n v="0.80107067638356533"/>
  </r>
  <r>
    <n v="183"/>
    <s v="GNM-HER-FOC-012"/>
    <s v="INV00322"/>
    <s v="BODEGA CENTRAL"/>
    <s v="ESTANTERIA No 13"/>
    <s v="NIVEL 3"/>
    <s v="BODEGUERO"/>
    <x v="0"/>
    <x v="0"/>
    <x v="5"/>
    <x v="5"/>
    <s v="FOCO AHORRADOR DE LUZ BLANCA DE 15 W"/>
    <s v="FOCO AHORRADOR DE LUZ BLANCA DE 15 W"/>
    <s v="N/A"/>
    <s v="UNIDAD"/>
    <s v="N/A"/>
    <s v="MAVIJU"/>
    <s v="15W"/>
    <s v="N/A"/>
    <s v="ND"/>
    <s v="ND"/>
    <s v="ND"/>
    <s v="NUEVO"/>
    <s v="ND"/>
    <s v="ND"/>
    <s v="N/A"/>
    <n v="16"/>
    <n v="16"/>
    <n v="0"/>
    <s v="N/A"/>
    <s v="N/A"/>
    <s v="N/A"/>
    <s v="N/A"/>
    <n v="1.5"/>
    <n v="24"/>
    <n v="0.8911155479452102"/>
    <n v="14.257848767123363"/>
    <n v="1.7109418520548034"/>
    <n v="15.968790619178167"/>
    <n v="0.80200399315068915"/>
    <n v="12.832063890411026"/>
    <n v="1.5398476668493231"/>
    <n v="14.371911557260349"/>
  </r>
  <r>
    <n v="184"/>
    <s v="GNM-HER-FOC-013"/>
    <s v="INV00317"/>
    <s v="BODEGA CENTRAL"/>
    <s v="ESTANTERIA No 13"/>
    <s v="NIVEL 2"/>
    <s v="BODEGUERO"/>
    <x v="0"/>
    <x v="0"/>
    <x v="5"/>
    <x v="5"/>
    <s v="FOCO AHORRADOR TCL 20W"/>
    <s v="FOCO AHORRADOR TCL 20W"/>
    <s v="N/A"/>
    <s v="UNIDAD"/>
    <s v="N/A"/>
    <s v="TCL"/>
    <s v="20W"/>
    <s v="N/A"/>
    <s v="ND"/>
    <s v="ND"/>
    <s v="ND"/>
    <s v="NUEVO"/>
    <s v="ND"/>
    <s v="ND"/>
    <s v="N/A"/>
    <n v="20"/>
    <n v="20"/>
    <n v="0"/>
    <s v="N/A"/>
    <s v="N/A"/>
    <s v="N/A"/>
    <s v="N/A"/>
    <n v="1.8"/>
    <n v="36"/>
    <n v="1.0693386575342525"/>
    <n v="21.386773150685052"/>
    <n v="2.5664127780822059"/>
    <n v="23.953185928767258"/>
    <n v="0.96240479178082727"/>
    <n v="19.248095835616546"/>
    <n v="2.3097715002739854"/>
    <n v="21.557867335890531"/>
  </r>
  <r>
    <n v="185"/>
    <s v="GNM-HER-FRA-001"/>
    <s v="INV00476"/>
    <s v="BODEGA CENTRAL"/>
    <s v="BODEGA CENTRAL"/>
    <s v="PARED IZQUIERDA CONTENEDOR No 1"/>
    <s v="BODEGUERO"/>
    <x v="0"/>
    <x v="0"/>
    <x v="5"/>
    <x v="5"/>
    <s v="FRANELA TAMANO DE 0.50 MT. X 0.50 MT."/>
    <s v="FRANELA TAMANO DE 0.50 MT. X 0.50 MT."/>
    <s v="N/A"/>
    <s v="UNIDAD"/>
    <s v="N/A"/>
    <s v="ND"/>
    <s v="ND"/>
    <s v="N/A"/>
    <s v="ND"/>
    <s v="ND"/>
    <s v="ND"/>
    <s v="BUENO"/>
    <s v="ND"/>
    <s v="TELA"/>
    <s v="N/A"/>
    <n v="125"/>
    <n v="125"/>
    <n v="0"/>
    <s v="N/A"/>
    <s v="N/A"/>
    <s v="N/A"/>
    <s v="N/A"/>
    <n v="0.5"/>
    <n v="62.5"/>
    <n v="0.23593477168949917"/>
    <n v="29.491846461187396"/>
    <n v="3.5390215753424874"/>
    <n v="33.030868036529881"/>
    <n v="0.21234129452054926"/>
    <n v="26.542661815068659"/>
    <n v="3.1851194178082389"/>
    <n v="29.727781232876897"/>
  </r>
  <r>
    <n v="186"/>
    <s v="GNM-HER-FUS-001"/>
    <s v="INV01677"/>
    <s v="BODEGA CENTRAL"/>
    <s v="ESTANTERIA No 13"/>
    <s v="NIVEL 4"/>
    <s v="BODEGUERO"/>
    <x v="0"/>
    <x v="0"/>
    <x v="5"/>
    <x v="5"/>
    <s v="FUSIBLE DE VIDRIO DE 25A"/>
    <s v="FUSIBLE DE VIDRIO DE 25A"/>
    <s v="N/A"/>
    <s v="UNIDAD"/>
    <s v="N/A"/>
    <s v="ND"/>
    <s v="ND"/>
    <s v="N/A"/>
    <s v="ND"/>
    <s v="ND"/>
    <s v="ND"/>
    <s v="BUENO"/>
    <s v="ND"/>
    <s v="ND"/>
    <s v="N/A"/>
    <n v="4"/>
    <n v="4"/>
    <n v="0"/>
    <s v="N/A"/>
    <s v="N/A"/>
    <s v="N/A"/>
    <s v="N/A"/>
    <n v="1"/>
    <n v="4"/>
    <n v="0.45807703196347338"/>
    <n v="1.8323081278538935"/>
    <n v="0.21987697534246722"/>
    <n v="2.0521851031963609"/>
    <n v="0.41226932876712608"/>
    <n v="1.6490773150685043"/>
    <n v="0.19788927780822052"/>
    <n v="1.8469665928767247"/>
  </r>
  <r>
    <n v="187"/>
    <s v="GNM-HER-GAT-001"/>
    <s v="INV01678"/>
    <s v="BODEGA CENTRAL"/>
    <s v="BODEGA CENTRAL"/>
    <s v="AREA MAQUINAS"/>
    <s v="BODEGUERO"/>
    <x v="0"/>
    <x v="0"/>
    <x v="5"/>
    <x v="5"/>
    <s v="GATA DE 48 FARM JACK DE 3000 KG. CAPACIDAD"/>
    <s v="GATA DE 48 FARM JACK DE 3000 KG. CAPACIDAD"/>
    <s v="N/A"/>
    <s v="UNIDAD"/>
    <s v="N/A"/>
    <s v="FARM JACK"/>
    <s v="3000 KG - 48 IN"/>
    <s v="N/A"/>
    <s v="ND"/>
    <s v="ND"/>
    <s v="ND"/>
    <s v="BUENO"/>
    <s v="ND"/>
    <s v="USADA"/>
    <s v="N/A"/>
    <n v="4"/>
    <n v="4"/>
    <n v="0"/>
    <s v="N/A"/>
    <s v="N/A"/>
    <s v="N/A"/>
    <s v="N/A"/>
    <n v="93"/>
    <n v="372"/>
    <n v="44.204543424657793"/>
    <n v="176.81817369863117"/>
    <n v="21.218180843835739"/>
    <n v="198.03635454246691"/>
    <n v="39.784089082192011"/>
    <n v="159.13635632876804"/>
    <n v="19.096362759452166"/>
    <n v="178.23271908822022"/>
  </r>
  <r>
    <n v="188"/>
    <s v="GNM-HER-GAT-002"/>
    <s v="INV00267"/>
    <s v="BODEGA CENTRAL"/>
    <s v="ESTANTERIA No 11"/>
    <s v="NIVEL 3"/>
    <s v="BODEGUERO"/>
    <x v="0"/>
    <x v="0"/>
    <x v="5"/>
    <x v="5"/>
    <s v="GATA HIDRAULICA TRUPER 4 TONELADAS"/>
    <s v="GATA HIDRAULICA TRUPER 4 TONELADAS"/>
    <s v="N/A"/>
    <s v="UNIDAD"/>
    <s v="N/A"/>
    <s v="TRUPER"/>
    <n v="14812"/>
    <s v="N/A"/>
    <s v="ND"/>
    <s v="ND"/>
    <s v="ND"/>
    <s v="BUENO"/>
    <s v="ND"/>
    <s v="ND"/>
    <s v="N/A"/>
    <n v="3"/>
    <n v="3"/>
    <n v="0"/>
    <s v="N/A"/>
    <s v="N/A"/>
    <s v="N/A"/>
    <s v="N/A"/>
    <n v="31.5"/>
    <n v="94.5"/>
    <n v="14.972506643835704"/>
    <n v="44.917519931507115"/>
    <n v="5.3901023917808537"/>
    <n v="50.307622323287973"/>
    <n v="13.475255979452134"/>
    <n v="40.425767938356401"/>
    <n v="4.8510921526027682"/>
    <n v="45.276860090959168"/>
  </r>
  <r>
    <n v="189"/>
    <s v="GNM-HER-GAV-001"/>
    <s v="INV00859"/>
    <s v="BODEGA CENTRAL"/>
    <s v="BODEGA CENTRAL"/>
    <s v="CONTENEDOR 1"/>
    <s v="BODEGUERO"/>
    <x v="0"/>
    <x v="0"/>
    <x v="5"/>
    <x v="5"/>
    <s v="GAVETA PLASTICA CON TAPA Y RUEDAS ( GUARDAMOVIL )"/>
    <s v="GAVETA PLASTICA CON TAPA Y RUEDAS ( GUARDAMOVIL )"/>
    <s v="N/A"/>
    <s v="UNIDAD"/>
    <s v="N/A"/>
    <s v="ND"/>
    <s v="ND"/>
    <s v="N/A"/>
    <s v="ND"/>
    <s v="ND"/>
    <s v="ND"/>
    <s v="BUENO"/>
    <s v="ND"/>
    <s v="ND"/>
    <s v="N/A"/>
    <n v="45"/>
    <n v="45"/>
    <n v="0"/>
    <s v="N/A"/>
    <s v="N/A"/>
    <s v="N/A"/>
    <s v="N/A"/>
    <n v="15"/>
    <n v="675"/>
    <n v="7.1297650684931924"/>
    <n v="320.83942808219365"/>
    <n v="38.500731369863239"/>
    <n v="359.34015945205687"/>
    <n v="6.4167885616438731"/>
    <n v="288.75548527397427"/>
    <n v="34.650658232876914"/>
    <n v="323.40614350685121"/>
  </r>
  <r>
    <n v="190"/>
    <s v="GNM-HER-GRA-002"/>
    <s v="INV00278"/>
    <s v="BODEGA CENTRAL"/>
    <s v="ESTANTERIA No 11"/>
    <s v="NIVEL 1"/>
    <s v="BODEGUERO"/>
    <x v="0"/>
    <x v="0"/>
    <x v="5"/>
    <x v="5"/>
    <s v="GRAPA PARA ALAMBRAR"/>
    <s v="GRAPA PARA ALAMBRAR"/>
    <s v="N/A"/>
    <s v="LIBRAS"/>
    <s v="N/A"/>
    <s v="ND"/>
    <s v="ND"/>
    <s v="N/A"/>
    <s v="ND"/>
    <s v="ND"/>
    <s v="ND"/>
    <s v="BUENO"/>
    <s v="ND"/>
    <s v="ACERO"/>
    <s v="N/A"/>
    <n v="9"/>
    <n v="9"/>
    <n v="0"/>
    <s v="N/A"/>
    <s v="N/A"/>
    <s v="N/A"/>
    <s v="N/A"/>
    <n v="0.02"/>
    <n v="0.18"/>
    <n v="9.5063534246575907E-3"/>
    <n v="8.5557180821918322E-2"/>
    <n v="1.0266861698630197E-2"/>
    <n v="9.5824042520548519E-2"/>
    <n v="8.5557180821918318E-3"/>
    <n v="7.7001462739726481E-2"/>
    <n v="9.2401755287671774E-3"/>
    <n v="8.6241638268493653E-2"/>
  </r>
  <r>
    <n v="191"/>
    <s v="GNM-HER-GRI-001"/>
    <s v="INV00285"/>
    <s v="BODEGA CENTRAL"/>
    <s v="ESTANTERIA No 11"/>
    <s v="NIVEL 1"/>
    <s v="BODEGUERO"/>
    <x v="0"/>
    <x v="0"/>
    <x v="5"/>
    <x v="5"/>
    <s v="GRILLETE TIPO CADENA DE 3/4"/>
    <s v="GRILLETE TIPO CADENA DE 3/4"/>
    <s v="N/A"/>
    <s v="UNIDAD"/>
    <s v="N/A"/>
    <s v="CROSBY"/>
    <s v="3/4."/>
    <s v="N/A"/>
    <s v="ND"/>
    <s v="ND"/>
    <s v="ND"/>
    <s v="BUENO"/>
    <s v="ND"/>
    <s v="ND"/>
    <s v="N/A"/>
    <n v="12"/>
    <n v="12"/>
    <n v="0"/>
    <s v="N/A"/>
    <s v="N/A"/>
    <s v="N/A"/>
    <s v="N/A"/>
    <n v="24"/>
    <n v="288"/>
    <n v="11.32486904109596"/>
    <n v="135.89842849315153"/>
    <n v="16.307811419178183"/>
    <n v="152.20623991232972"/>
    <n v="10.192382136986364"/>
    <n v="122.30858564383637"/>
    <n v="14.677030277260364"/>
    <n v="136.98561592109672"/>
  </r>
  <r>
    <n v="192"/>
    <s v="GNM-HER-HOJ-001"/>
    <s v="INV00315"/>
    <s v="BODEGA CENTRAL"/>
    <s v="ESTANTERIA No 13"/>
    <s v="NIVEL 3"/>
    <s v="BODEGUERO"/>
    <x v="0"/>
    <x v="0"/>
    <x v="5"/>
    <x v="5"/>
    <s v="HOJA DE SIERRA PARA METAL"/>
    <s v="HOJA DE SIERRA PARA METAL"/>
    <s v="N/A"/>
    <s v="UNIDAD"/>
    <s v="N/A"/>
    <s v="ALIDE"/>
    <s v="ND"/>
    <s v="N/A"/>
    <s v="ND"/>
    <s v="ND"/>
    <s v="ND"/>
    <s v="NUEVO"/>
    <s v="ND"/>
    <s v="12 IN"/>
    <s v="N/A"/>
    <n v="6"/>
    <n v="6"/>
    <n v="0"/>
    <s v="N/A"/>
    <s v="N/A"/>
    <s v="N/A"/>
    <s v="N/A"/>
    <n v="1"/>
    <n v="6"/>
    <n v="0.5940770319634735"/>
    <n v="3.5644621917808408"/>
    <n v="0.42773546301370086"/>
    <n v="3.9921976547945417"/>
    <n v="0.53466932876712614"/>
    <n v="3.2080159726027571"/>
    <n v="0.38496191671233082"/>
    <n v="3.5929778893150877"/>
  </r>
  <r>
    <n v="193"/>
    <s v="GNM-HER-INT-001"/>
    <s v="INV00218"/>
    <s v="BODEGA CENTRAL"/>
    <s v="ESTANTERIA No 13"/>
    <s v="NIVEL 5"/>
    <s v="BODEGUERO"/>
    <x v="0"/>
    <x v="0"/>
    <x v="5"/>
    <x v="5"/>
    <s v="INTERRUPTOR DE DOS TOMAS VETO"/>
    <s v="INTERRUPTOR DE DOS TOMAS VETO"/>
    <s v="N/A"/>
    <s v="UNIDAD"/>
    <s v="N/A"/>
    <s v="VETO"/>
    <n v="16047"/>
    <s v="N/A"/>
    <s v="ND"/>
    <s v="ND"/>
    <s v="ND"/>
    <s v="BUENO"/>
    <s v="ND"/>
    <s v="ND"/>
    <s v="N/A"/>
    <n v="19"/>
    <n v="19"/>
    <n v="0"/>
    <s v="N/A"/>
    <s v="N/A"/>
    <s v="N/A"/>
    <s v="N/A"/>
    <n v="3.11"/>
    <n v="59.089999999999996"/>
    <n v="1.4675142799086847"/>
    <n v="27.882771318265007"/>
    <n v="3.3459325581918007"/>
    <n v="31.228703876456809"/>
    <n v="1.3207628519178163"/>
    <n v="25.09449418643851"/>
    <n v="3.0113393023726212"/>
    <n v="28.105833488811133"/>
  </r>
  <r>
    <n v="194"/>
    <s v="GNM-HER-INT-002"/>
    <s v="INV00219"/>
    <s v="BODEGA CENTRAL"/>
    <s v="ESTANTERIA No 13"/>
    <s v="NIVEL 5"/>
    <s v="BODEGUERO"/>
    <x v="0"/>
    <x v="0"/>
    <x v="5"/>
    <x v="5"/>
    <s v="INTERRUPTOR DE TRES TOMAS VETO - VETO"/>
    <s v="INTERRUPTOR DE TRES TOMAS VETO - VETO"/>
    <s v="N/A"/>
    <s v="UNIDAD"/>
    <s v="N/A"/>
    <s v="VETO"/>
    <n v="16054"/>
    <s v="N/A"/>
    <s v="ND"/>
    <s v="ND"/>
    <s v="ND"/>
    <s v="BUENO"/>
    <s v="ND"/>
    <s v="ND"/>
    <s v="N/A"/>
    <n v="20"/>
    <n v="20"/>
    <n v="0"/>
    <s v="N/A"/>
    <s v="N/A"/>
    <s v="N/A"/>
    <s v="N/A"/>
    <n v="3.11"/>
    <n v="62.199999999999996"/>
    <n v="1.4246195694064021"/>
    <n v="28.492391388128041"/>
    <n v="3.4190869665753647"/>
    <n v="31.911478354703405"/>
    <n v="1.2821576124657619"/>
    <n v="25.643152249315236"/>
    <n v="3.0771782699178281"/>
    <n v="28.720330519233062"/>
  </r>
  <r>
    <n v="195"/>
    <s v="GNM-HER-JGO-001"/>
    <s v="INV00264"/>
    <s v="BODEGA CENTRAL"/>
    <s v="ESTANTERIA No 11"/>
    <s v="NIVEL 3"/>
    <s v="BODEGUERO"/>
    <x v="0"/>
    <x v="0"/>
    <x v="5"/>
    <x v="5"/>
    <s v="JUEGO DE HERRAMIENTAS PRETUL DE 70 PIEZAS"/>
    <s v="JUEGO DE HERRAMIENTAS PRETUL DE 70 PIEZAS"/>
    <s v="N/A"/>
    <s v="UNIDAD"/>
    <s v="N/A"/>
    <s v="PRETUL"/>
    <n v="22985"/>
    <s v="N/A"/>
    <s v="ND"/>
    <s v="ND"/>
    <s v="ND"/>
    <s v="BUENO"/>
    <s v="ND"/>
    <s v="ND"/>
    <s v="N/A"/>
    <n v="2"/>
    <n v="2"/>
    <n v="0"/>
    <s v="N/A"/>
    <s v="N/A"/>
    <s v="N/A"/>
    <s v="N/A"/>
    <n v="32"/>
    <n v="64"/>
    <n v="15.099825388127947"/>
    <n v="30.199650776255893"/>
    <n v="3.6239580931507072"/>
    <n v="33.823608869406598"/>
    <n v="13.589842849315152"/>
    <n v="27.179685698630305"/>
    <n v="3.2615622838356364"/>
    <n v="30.441247982465942"/>
  </r>
  <r>
    <n v="196"/>
    <s v="GNM-HER-JGO-002"/>
    <s v="INV00265"/>
    <s v="BODEGA CENTRAL"/>
    <s v="ESTANTERIA No 11"/>
    <s v="NIVEL 3"/>
    <s v="BODEGUERO"/>
    <x v="0"/>
    <x v="0"/>
    <x v="5"/>
    <x v="5"/>
    <s v="JUEGO DE LLAVES MIXTAS Y RACHAS PRETUL DE 100 PIEZAS"/>
    <s v="JUEGO DE LLAVES MIXTAS Y RACHAS PRETUL DE 100 PIEZAS"/>
    <s v="N/A"/>
    <s v="UNIDAD"/>
    <s v="N/A"/>
    <s v="PRETUL"/>
    <n v="22980"/>
    <s v="N/A"/>
    <s v="ND"/>
    <s v="ND"/>
    <s v="ND"/>
    <s v="NUEVO"/>
    <s v="ND"/>
    <s v="ND"/>
    <s v="N/A"/>
    <n v="3"/>
    <n v="2"/>
    <n v="1"/>
    <s v="N/A"/>
    <s v="N/A"/>
    <s v="N/A"/>
    <s v="N/A"/>
    <n v="40.53"/>
    <n v="81.06"/>
    <n v="24.77670521506861"/>
    <n v="49.55341043013722"/>
    <n v="5.9464092516164664"/>
    <n v="55.499819681753685"/>
    <n v="22.299034693561751"/>
    <n v="44.598069387123502"/>
    <n v="5.3517683264548204"/>
    <n v="49.949837713578319"/>
  </r>
  <r>
    <n v="197"/>
    <s v="GNM-HER-JGO-002"/>
    <m/>
    <s v="BODEGA CENTRAL"/>
    <s v="ESTANTERIA No 11"/>
    <s v="NIVEL 3"/>
    <s v="BODEGUERO"/>
    <x v="0"/>
    <x v="0"/>
    <x v="5"/>
    <x v="5"/>
    <s v="JUEGO DE LLAVES MIXTAS Y RACHAS PRETUL DE 100 PIEZAS"/>
    <s v="JUEGO DE LLAVES MIXTAS Y RACHAS PRETUL DE 100 PIEZAS"/>
    <s v="N/A"/>
    <s v="UNIDAD"/>
    <s v="N/A"/>
    <s v="PRETUL"/>
    <n v="22980"/>
    <s v="N/A"/>
    <s v="ND"/>
    <s v="ND"/>
    <s v="ND"/>
    <s v="BUENO"/>
    <s v="ND"/>
    <s v="ND"/>
    <s v="N/A"/>
    <n v="1"/>
    <n v="1"/>
    <n v="0"/>
    <s v="N/A"/>
    <s v="N/A"/>
    <s v="N/A"/>
    <s v="N/A"/>
    <n v="40.53"/>
    <n v="40.53"/>
    <n v="18.565862105479578"/>
    <n v="18.565862105479578"/>
    <n v="2.2279034526575492"/>
    <n v="20.793765558137128"/>
    <n v="16.709275894931622"/>
    <n v="16.709275894931622"/>
    <n v="2.0051131073917947"/>
    <n v="18.714389002323415"/>
  </r>
  <r>
    <n v="198"/>
    <s v="GNM-HER-LIM-001"/>
    <s v="INV00297"/>
    <s v="BODEGA CENTRAL"/>
    <s v="ESTANTERIA No 13"/>
    <s v="NIVEL 4"/>
    <s v="BODEGUERO"/>
    <x v="0"/>
    <x v="0"/>
    <x v="5"/>
    <x v="5"/>
    <s v="LIMA REDONDA GRUESA 10"/>
    <s v="LIMA REDONDA GRUESA 10"/>
    <s v="N/A"/>
    <s v="UNIDAD"/>
    <s v="N/A"/>
    <s v="BELLOTA"/>
    <s v="ND"/>
    <s v="N/A"/>
    <s v="ND"/>
    <s v="ND"/>
    <s v="ND"/>
    <s v="BUENO"/>
    <s v="ND"/>
    <s v="ND"/>
    <s v="N/A"/>
    <n v="7"/>
    <n v="7"/>
    <n v="0"/>
    <s v="N/A"/>
    <s v="N/A"/>
    <s v="N/A"/>
    <s v="N/A"/>
    <n v="2.5"/>
    <n v="17.5"/>
    <n v="1.1451925799086835"/>
    <n v="8.0163480593607837"/>
    <n v="0.96196176712329395"/>
    <n v="8.978309826484077"/>
    <n v="1.0306733219178152"/>
    <n v="7.2147132534247067"/>
    <n v="0.86576559041096479"/>
    <n v="8.0804788438356709"/>
  </r>
  <r>
    <n v="199"/>
    <s v="GNM-HER-LIM-002"/>
    <s v="INV00240"/>
    <s v="BODEGA CENTRAL"/>
    <s v="ESTANTERIA No 13"/>
    <s v="NIVEL 4"/>
    <s v="BODEGUERO"/>
    <x v="0"/>
    <x v="0"/>
    <x v="5"/>
    <x v="5"/>
    <s v="LIMA TRIANGULAR DE 6"/>
    <s v="LIMA TRIANGULAR DE 6"/>
    <s v="N/A"/>
    <s v="UNIDAD"/>
    <s v="N/A"/>
    <s v="BELLOTA"/>
    <s v="ND"/>
    <s v="N/A"/>
    <s v="ND"/>
    <s v="ND"/>
    <s v="ND"/>
    <s v="BUENO"/>
    <s v="ND"/>
    <s v="1 UTILIZADA"/>
    <s v="N/A"/>
    <n v="4"/>
    <n v="4"/>
    <n v="0"/>
    <s v="N/A"/>
    <s v="N/A"/>
    <s v="N/A"/>
    <s v="N/A"/>
    <n v="13"/>
    <n v="52"/>
    <n v="6.1791297260274334"/>
    <n v="24.716518904109734"/>
    <n v="2.965982268493168"/>
    <n v="27.682501172602901"/>
    <n v="5.5612167534246906"/>
    <n v="22.244867013698762"/>
    <n v="2.6693840416438515"/>
    <n v="24.914251055342614"/>
  </r>
  <r>
    <n v="200"/>
    <s v="GNM-HER-LIN-001"/>
    <s v="INV01690"/>
    <s v="BODEGA CENTRAL"/>
    <s v="GALPON CENTRAL"/>
    <s v="SOBRE CONTENEDOR 2"/>
    <s v="BODEGUERO"/>
    <x v="0"/>
    <x v="0"/>
    <x v="5"/>
    <x v="5"/>
    <s v="LINER PLASTICO NEGRO ( METROS )"/>
    <s v="LINER PLASTICO NEGRO ( METROS )"/>
    <s v="N/A"/>
    <s v="UNIDAD"/>
    <s v="N/A"/>
    <s v="ND"/>
    <s v="ND"/>
    <s v="N/A"/>
    <s v="ND"/>
    <s v="ND"/>
    <s v="ND"/>
    <s v="BUENO"/>
    <s v="ND"/>
    <s v="PLASTICO GRUESO"/>
    <s v="N/A"/>
    <n v="3"/>
    <n v="3"/>
    <n v="0"/>
    <s v="N/A"/>
    <s v="N/A"/>
    <s v="N/A"/>
    <s v="N/A"/>
    <n v="110"/>
    <n v="330"/>
    <n v="52.284943835616744"/>
    <n v="156.85483150685025"/>
    <n v="18.822579780822029"/>
    <n v="175.67741128767227"/>
    <n v="47.05644945205507"/>
    <n v="141.16934835616522"/>
    <n v="16.940321802739824"/>
    <n v="158.10967015890503"/>
  </r>
  <r>
    <n v="201"/>
    <s v="GNM-HER-LLA-001"/>
    <s v="INV00299"/>
    <s v="BODEGA CENTRAL"/>
    <s v="ESTANTERIA No 13"/>
    <s v="NIVEL 4"/>
    <s v="BODEGUERO"/>
    <x v="0"/>
    <x v="0"/>
    <x v="5"/>
    <x v="5"/>
    <s v="LLAVE HEXAGONAL 10 MM"/>
    <s v="LLAVE HEXAGONAL 10 MM"/>
    <s v="N/A"/>
    <s v="UNIDAD"/>
    <s v="N/A"/>
    <s v="GERMANY"/>
    <s v="10 MM"/>
    <s v="N/A"/>
    <s v="ND"/>
    <s v="ND"/>
    <s v="ND"/>
    <s v="BUENO"/>
    <s v="ND"/>
    <s v="ND"/>
    <s v="N/A"/>
    <n v="4"/>
    <n v="4"/>
    <n v="0"/>
    <s v="N/A"/>
    <s v="N/A"/>
    <s v="N/A"/>
    <s v="N/A"/>
    <n v="6.7"/>
    <n v="26.8"/>
    <n v="3.1846283972602927"/>
    <n v="12.738513589041171"/>
    <n v="1.5286216306849405"/>
    <n v="14.267135219726111"/>
    <n v="2.8661655575342633"/>
    <n v="11.464662230137053"/>
    <n v="1.3757594676164464"/>
    <n v="12.840421697753499"/>
  </r>
  <r>
    <n v="202"/>
    <s v="GNM-HER-LLA-002"/>
    <s v="INV00300"/>
    <s v="BODEGA CENTRAL"/>
    <s v="ESTANTERIA No 13"/>
    <s v="NIVEL 4"/>
    <s v="BODEGUERO"/>
    <x v="0"/>
    <x v="0"/>
    <x v="5"/>
    <x v="5"/>
    <s v="LLAVE HEXAGONAL 1/2"/>
    <s v="LLAVE HEXAGONAL 1/2"/>
    <s v="N/A"/>
    <s v="UNIDAD"/>
    <s v="N/A"/>
    <s v="GERMANY"/>
    <s v="1/2."/>
    <s v="N/A"/>
    <s v="ND"/>
    <s v="ND"/>
    <s v="ND"/>
    <s v="BUENO"/>
    <s v="ND"/>
    <s v="ND"/>
    <s v="N/A"/>
    <n v="3"/>
    <n v="3"/>
    <n v="0"/>
    <s v="N/A"/>
    <s v="N/A"/>
    <s v="N/A"/>
    <s v="N/A"/>
    <n v="8"/>
    <n v="24"/>
    <n v="3.8025413698630359"/>
    <n v="11.407624109589108"/>
    <n v="1.3689148931506929"/>
    <n v="12.776539002739801"/>
    <n v="3.4222872328767324"/>
    <n v="10.266861698630198"/>
    <n v="1.2320234038356237"/>
    <n v="11.498885102465822"/>
  </r>
  <r>
    <n v="203"/>
    <s v="GNM-HER-LLA-003"/>
    <s v="INV00298"/>
    <s v="BODEGA CENTRAL"/>
    <s v="ESTANTERIA No 13"/>
    <s v="NIVEL 4"/>
    <s v="BODEGUERO"/>
    <x v="0"/>
    <x v="0"/>
    <x v="5"/>
    <x v="5"/>
    <s v="LLAVE HEXAGONAL 3/4&quot;"/>
    <s v="LLAVE HEXAGONAL 3/4&quot;"/>
    <s v="N/A"/>
    <s v="UNIDAD"/>
    <s v="N/A"/>
    <s v="GERMANY"/>
    <s v="3/4."/>
    <s v="N/A"/>
    <s v="ND"/>
    <s v="ND"/>
    <s v="ND"/>
    <s v="BUENO"/>
    <s v="ND"/>
    <s v="ND"/>
    <s v="N/A"/>
    <n v="3"/>
    <n v="3"/>
    <n v="0"/>
    <s v="N/A"/>
    <s v="N/A"/>
    <s v="N/A"/>
    <s v="N/A"/>
    <n v="9"/>
    <n v="27"/>
    <n v="4.122693287671261"/>
    <n v="12.368079863013783"/>
    <n v="1.484169583561654"/>
    <n v="13.852249446575437"/>
    <n v="3.7104239589041348"/>
    <n v="11.131271876712404"/>
    <n v="1.3357526252054883"/>
    <n v="12.467024501917892"/>
  </r>
  <r>
    <n v="204"/>
    <s v="GNM-HER-LLA-005"/>
    <s v="INV00332"/>
    <s v="BODEGA CENTRAL"/>
    <s v="ESTANTERIA No 13"/>
    <s v="NIVEL 1"/>
    <s v="BODEGUERO"/>
    <x v="0"/>
    <x v="0"/>
    <x v="5"/>
    <x v="5"/>
    <s v="LLAVE ANGULAR FV PARA LAVABO"/>
    <s v="LLAVE ANGULAR FV PARA LAVABO"/>
    <s v="N/A"/>
    <s v="UNIDAD"/>
    <s v="N/A"/>
    <s v="FV"/>
    <s v="E26901DHCR"/>
    <s v="N/A"/>
    <s v="ND"/>
    <s v="ND"/>
    <s v="ND"/>
    <s v="NUEVO"/>
    <s v="ND"/>
    <s v="ND"/>
    <s v="N/A"/>
    <n v="9"/>
    <n v="9"/>
    <n v="0"/>
    <s v="N/A"/>
    <s v="N/A"/>
    <s v="N/A"/>
    <s v="N/A"/>
    <n v="12.5"/>
    <n v="112.5"/>
    <n v="7.6414708904109947"/>
    <n v="68.773238013698958"/>
    <n v="8.2527885616438752"/>
    <n v="77.026026575342826"/>
    <n v="6.8773238013698954"/>
    <n v="61.89591421232906"/>
    <n v="7.427509705479487"/>
    <n v="69.323423917808555"/>
  </r>
  <r>
    <n v="205"/>
    <s v="GNM-HER-LNT-004"/>
    <s v="INV01161"/>
    <s v="BODEGA CENTRAL"/>
    <s v="BODEGA CENTRAL"/>
    <s v="AREA DE TANQUES DE DIESEL"/>
    <s v="BODEGUERO"/>
    <x v="0"/>
    <x v="0"/>
    <x v="5"/>
    <x v="5"/>
    <s v="LLANTA CONTINENTAL 225/65 R17 102T"/>
    <s v="LLANTA CONTINENTAL 225/65 R17 102T"/>
    <s v="N/A"/>
    <s v="UNIDAD"/>
    <s v="N/A"/>
    <s v="CONTINENTAL"/>
    <s v="225/65R17"/>
    <s v="N/A"/>
    <s v="ND"/>
    <s v="ND"/>
    <s v="ND"/>
    <s v="NUEVO"/>
    <s v="ND"/>
    <s v="ND"/>
    <s v="N/A"/>
    <n v="36"/>
    <n v="36"/>
    <n v="0"/>
    <s v="N/A"/>
    <s v="N/A"/>
    <s v="N/A"/>
    <s v="N/A"/>
    <n v="214"/>
    <n v="7704"/>
    <n v="16.241071428571427"/>
    <n v="584.67857142857133"/>
    <n v="70.161428571428559"/>
    <n v="654.83999999999992"/>
    <n v="14.616964285714285"/>
    <n v="526.21071428571429"/>
    <n v="63.145285714285713"/>
    <n v="589.35599999999999"/>
  </r>
  <r>
    <n v="206"/>
    <s v="GNM-HER-LNT-005"/>
    <s v="INV01162"/>
    <s v="BODEGA CENTRAL"/>
    <s v="BODEGA CENTRAL"/>
    <s v="AREA DE TANQUES DE DIESEL"/>
    <s v="BODEGUERO"/>
    <x v="0"/>
    <x v="0"/>
    <x v="5"/>
    <x v="5"/>
    <s v="LLANTA CONTINENTAL 245/70 R16 107S"/>
    <s v="LLANTA CONTINENTAL 245/70 R16 107S"/>
    <s v="N/A"/>
    <s v="UNIDAD"/>
    <s v="N/A"/>
    <s v="CONTINENTAL"/>
    <s v="245/70R16"/>
    <s v="N/A"/>
    <s v="ND"/>
    <s v="ND"/>
    <s v="ND"/>
    <s v="NUEVO"/>
    <s v="ND"/>
    <s v="ND"/>
    <s v="N/A"/>
    <n v="72"/>
    <n v="72"/>
    <n v="0"/>
    <s v="N/A"/>
    <s v="N/A"/>
    <s v="N/A"/>
    <s v="N/A"/>
    <n v="145"/>
    <n v="10440"/>
    <n v="88.141083789954749"/>
    <n v="6346.1580328767423"/>
    <n v="761.53896394520905"/>
    <n v="7107.696996821951"/>
    <n v="79.326975410959278"/>
    <n v="5711.5422295890676"/>
    <n v="685.38506755068806"/>
    <n v="6396.9272971397559"/>
  </r>
  <r>
    <n v="207"/>
    <s v="GNM-HER-MAC-001"/>
    <s v="INV00745"/>
    <s v="BODEGA CENTRAL"/>
    <s v="BODEGA CENTRAL"/>
    <s v="CONTENEDOR No 1 PARED POSTERIOR"/>
    <s v="BODEGUERO"/>
    <x v="0"/>
    <x v="0"/>
    <x v="5"/>
    <x v="5"/>
    <s v="MACHETE HIERRO DEL AGRO DE 24"/>
    <s v="MACHETE HIERRO DEL AGRO DE 24"/>
    <s v="N/A"/>
    <s v="UNIDAD"/>
    <s v="N/A"/>
    <s v="HIERRO DEL AGRO"/>
    <s v="ND"/>
    <s v="N/A"/>
    <s v="ND"/>
    <s v="ND"/>
    <s v="ND"/>
    <s v="NUEVO"/>
    <s v="ND"/>
    <s v="ND"/>
    <s v="N/A"/>
    <n v="22"/>
    <n v="22"/>
    <n v="0"/>
    <s v="N/A"/>
    <s v="N/A"/>
    <s v="N/A"/>
    <s v="N/A"/>
    <n v="4.3499999999999996"/>
    <n v="95.699999999999989"/>
    <n v="2.5842350890411092"/>
    <n v="56.853171958904404"/>
    <n v="6.8223806350685283"/>
    <n v="63.675552593972931"/>
    <n v="2.3258115801369983"/>
    <n v="51.167854763013963"/>
    <n v="6.1401425715616753"/>
    <n v="57.307997334575639"/>
  </r>
  <r>
    <n v="208"/>
    <s v="GNM-HER-MAR-001"/>
    <s v="INV01679"/>
    <s v="BODEGA CENTRAL"/>
    <s v="ESTANTERIA No 13"/>
    <s v="NIVEL 2"/>
    <s v="BODEGUERO"/>
    <x v="0"/>
    <x v="0"/>
    <x v="5"/>
    <x v="5"/>
    <s v="MARTILLO CARPINTERO"/>
    <s v="MARTILLO CARPINTERO"/>
    <s v="N/A"/>
    <s v="UNIDAD"/>
    <s v="N/A"/>
    <s v="STANLEY"/>
    <s v="ND"/>
    <s v="N/A"/>
    <s v="ND"/>
    <s v="ND"/>
    <s v="ND"/>
    <s v="BUENO"/>
    <s v="ND"/>
    <s v="USADO"/>
    <s v="N/A"/>
    <n v="1"/>
    <n v="1"/>
    <n v="0"/>
    <s v="N/A"/>
    <s v="N/A"/>
    <s v="N/A"/>
    <s v="N/A"/>
    <n v="7"/>
    <n v="7"/>
    <n v="3.3272236986301564"/>
    <n v="3.3272236986301564"/>
    <n v="0.39926684383561878"/>
    <n v="3.726490542465775"/>
    <n v="2.9945013287671407"/>
    <n v="2.9945013287671407"/>
    <n v="0.35934015945205688"/>
    <n v="3.3538414882191976"/>
  </r>
  <r>
    <n v="209"/>
    <s v="GNM-HER-MAR-002"/>
    <s v="INV00331"/>
    <s v="BODEGA CENTRAL"/>
    <s v="ESTANTERIA No 13"/>
    <s v="NIVEL 1"/>
    <s v="BODEGUERO"/>
    <x v="0"/>
    <x v="0"/>
    <x v="5"/>
    <x v="5"/>
    <s v="MARTILLO DE GOMA"/>
    <s v="MARTILLO DE GOMA"/>
    <s v="N/A"/>
    <s v="UNIDAD"/>
    <s v="N/A"/>
    <s v="VIKINGO"/>
    <s v="ND"/>
    <s v="N/A"/>
    <s v="ND"/>
    <s v="ND"/>
    <s v="ND"/>
    <s v="NUEVO"/>
    <s v="ND"/>
    <s v="ND"/>
    <s v="N/A"/>
    <n v="6"/>
    <n v="6"/>
    <n v="0"/>
    <s v="N/A"/>
    <s v="N/A"/>
    <s v="N/A"/>
    <s v="N/A"/>
    <n v="3.5"/>
    <n v="21"/>
    <n v="7.2740671232877041"/>
    <n v="43.644402739726225"/>
    <n v="5.2373283287671466"/>
    <n v="48.881731068493373"/>
    <n v="6.5466604109589337"/>
    <n v="39.279962465753599"/>
    <n v="4.7135954958904316"/>
    <n v="43.993557961644029"/>
  </r>
  <r>
    <n v="210"/>
    <s v="GNM-HER-MEC-001"/>
    <s v="INV00795"/>
    <s v="BODEGA CENTRAL"/>
    <s v="GALPON CENTRAL"/>
    <s v="GALPON CENTRAL"/>
    <s v="BODEGUERO"/>
    <x v="0"/>
    <x v="0"/>
    <x v="5"/>
    <x v="5"/>
    <s v="MECATE CUERDA NYLON DE ANDINISMO 11MM"/>
    <s v="MECATE CUERDA NYLON DE ANDINISMO 11MM"/>
    <s v="N/A"/>
    <s v="METROS"/>
    <s v="N/A"/>
    <s v="ND"/>
    <s v="ND"/>
    <s v="N/A"/>
    <s v="ND"/>
    <s v="ND"/>
    <s v="ND"/>
    <s v="BUENO"/>
    <s v="ND"/>
    <s v="ND"/>
    <s v="N/A"/>
    <n v="1325"/>
    <n v="1400"/>
    <n v="-75"/>
    <s v="N/A"/>
    <s v="N/A"/>
    <s v="N/A"/>
    <s v="N/A"/>
    <n v="1.9"/>
    <n v="2660"/>
    <n v="0.87034636073059923"/>
    <n v="1218.484905022839"/>
    <n v="146.21818860274067"/>
    <n v="1364.7030936255796"/>
    <n v="0.78331172465753929"/>
    <n v="1096.636414520555"/>
    <n v="131.59636974246661"/>
    <n v="1228.2327842630216"/>
  </r>
  <r>
    <n v="211"/>
    <s v="GNM-HER-NAV-001"/>
    <s v="INV00222"/>
    <s v="BODEGA CENTRAL"/>
    <s v="ESTANTERIA No 13"/>
    <s v="NIVEL 5"/>
    <s v="BODEGUERO"/>
    <x v="0"/>
    <x v="0"/>
    <x v="5"/>
    <x v="5"/>
    <s v="NAVAJA DE ACERO"/>
    <s v="NAVAJA DE ACERO"/>
    <s v="N/A"/>
    <s v="UNIDAD"/>
    <s v="N/A"/>
    <s v="ND"/>
    <s v="ND"/>
    <s v="N/A"/>
    <s v="ND"/>
    <s v="ND"/>
    <s v="ND"/>
    <s v="BUENO"/>
    <s v="ND"/>
    <s v="CON UN SERVICIO"/>
    <s v="N/A"/>
    <n v="4"/>
    <n v="4"/>
    <n v="0"/>
    <s v="N/A"/>
    <s v="N/A"/>
    <s v="N/A"/>
    <s v="N/A"/>
    <n v="20"/>
    <n v="80"/>
    <n v="9.5063534246575898"/>
    <n v="38.025413698630359"/>
    <n v="4.5630496438356429"/>
    <n v="42.588463342466"/>
    <n v="8.5557180821918308"/>
    <n v="34.222872328767323"/>
    <n v="4.1067446794520786"/>
    <n v="38.329617008219401"/>
  </r>
  <r>
    <n v="212"/>
    <s v="GNM-HER-PAL-002"/>
    <s v="INV00728"/>
    <s v="BODEGA CENTRAL"/>
    <s v="GALPON CENTRAL"/>
    <s v="CONTENEDOR No 1 PARED POSTERIOR"/>
    <s v="BODEGUERO"/>
    <x v="0"/>
    <x v="0"/>
    <x v="5"/>
    <x v="5"/>
    <s v="PALA DE MINERO CUADRADA - PEQUENA"/>
    <s v="PALA DE MINERO CUADRADA - PEQUENA"/>
    <s v="N/A"/>
    <s v="UNIDAD"/>
    <s v="N/A"/>
    <s v="ND"/>
    <s v="ND"/>
    <s v="N/A"/>
    <s v="ND"/>
    <s v="ND"/>
    <s v="ND"/>
    <s v="NUEVO"/>
    <s v="ND"/>
    <s v="ND"/>
    <s v="N/A"/>
    <n v="1"/>
    <n v="1"/>
    <n v="0"/>
    <s v="N/A"/>
    <s v="N/A"/>
    <s v="N/A"/>
    <s v="N/A"/>
    <n v="13"/>
    <n v="13"/>
    <n v="7.9471297260274349"/>
    <n v="7.9471297260274349"/>
    <n v="0.95365556712329214"/>
    <n v="8.9007852931507276"/>
    <n v="7.1524167534246912"/>
    <n v="7.1524167534246912"/>
    <n v="0.85829001041096287"/>
    <n v="8.0107067638356533"/>
  </r>
  <r>
    <n v="213"/>
    <s v="GNM-HER-PAL-003"/>
    <s v="INV00729"/>
    <s v="BODEGA CENTRAL"/>
    <s v="GALPON CENTRAL"/>
    <s v="ESTRUCTURA MADERA"/>
    <s v="BODEGUERO"/>
    <x v="0"/>
    <x v="0"/>
    <x v="5"/>
    <x v="5"/>
    <s v="PALA DE MINERO PUNTONA - PEQUENA"/>
    <s v="PALA DE MINERO PUNTONA - PEQUENA"/>
    <s v="N/A"/>
    <s v="UNIDAD"/>
    <s v="N/A"/>
    <s v="ND"/>
    <s v="ND"/>
    <s v="N/A"/>
    <s v="ND"/>
    <s v="ND"/>
    <s v="ND"/>
    <s v="NUEVO"/>
    <s v="ND"/>
    <s v="ND"/>
    <s v="N/A"/>
    <n v="1"/>
    <n v="1"/>
    <n v="0"/>
    <s v="N/A"/>
    <s v="N/A"/>
    <s v="N/A"/>
    <s v="N/A"/>
    <n v="5.5"/>
    <n v="5.5"/>
    <n v="3.3622471917808379"/>
    <n v="3.3622471917808379"/>
    <n v="0.40346966301370052"/>
    <n v="3.7657168547945385"/>
    <n v="3.026022472602754"/>
    <n v="3.026022472602754"/>
    <n v="0.36312269671233049"/>
    <n v="3.3891451693150847"/>
  </r>
  <r>
    <n v="214"/>
    <s v="GNM-HER-PAL-004"/>
    <s v="INV00727"/>
    <s v="BODEGA CENTRAL"/>
    <s v="GALPON CENTRAL"/>
    <s v="CONTENEDOR No 1 PARED POSTERIOR"/>
    <s v="BODEGUERO"/>
    <x v="0"/>
    <x v="0"/>
    <x v="5"/>
    <x v="5"/>
    <s v="PALA PUNTONA REDONDA"/>
    <s v="PALA PUNTONA REDONDA"/>
    <s v="N/A"/>
    <s v="UNIDAD"/>
    <s v="N/A"/>
    <s v="ND"/>
    <s v="MANGO METALICO"/>
    <s v="N/A"/>
    <s v="ND"/>
    <s v="ND"/>
    <s v="ND"/>
    <s v="NUEVO"/>
    <s v="ND"/>
    <s v="ND"/>
    <s v="N/A"/>
    <n v="3"/>
    <n v="2"/>
    <n v="1"/>
    <s v="N/A"/>
    <s v="N/A"/>
    <s v="N/A"/>
    <s v="N/A"/>
    <n v="10"/>
    <n v="20"/>
    <n v="5.9407703196347352"/>
    <n v="11.88154063926947"/>
    <n v="1.4257848767123364"/>
    <n v="13.307325515981807"/>
    <n v="5.3466932876712621"/>
    <n v="10.693386575342524"/>
    <n v="1.283206389041103"/>
    <n v="11.976592964383627"/>
  </r>
  <r>
    <n v="215"/>
    <s v="GNM-HER-PAL-005"/>
    <s v="INV00726"/>
    <s v="BODEGA CENTRAL"/>
    <s v="GALPON CENTRAL"/>
    <s v="CONTENEDOR No 1 PARED POSTERIOR"/>
    <s v="BODEGUERO"/>
    <x v="0"/>
    <x v="0"/>
    <x v="5"/>
    <x v="5"/>
    <s v="PALA PUNTONA"/>
    <s v="PALA PUNTONA"/>
    <s v="N/A"/>
    <s v="UNIDAD"/>
    <s v="N/A"/>
    <s v="UNION TOOL"/>
    <s v="ND"/>
    <s v="N/A"/>
    <s v="ND"/>
    <s v="ND"/>
    <s v="ND"/>
    <s v="NUEVO"/>
    <s v="ND"/>
    <s v="ND"/>
    <s v="N/A"/>
    <n v="2"/>
    <n v="2"/>
    <n v="0"/>
    <s v="N/A"/>
    <s v="N/A"/>
    <s v="N/A"/>
    <s v="N/A"/>
    <n v="11"/>
    <n v="22"/>
    <n v="6.686564977168981"/>
    <n v="13.373129954337962"/>
    <n v="1.6047755945205553"/>
    <n v="14.977905548858518"/>
    <n v="6.0179084794520827"/>
    <n v="12.035816958904165"/>
    <n v="1.4442980350684997"/>
    <n v="13.480114993972665"/>
  </r>
  <r>
    <n v="216"/>
    <s v="GNM-HER-PER-001"/>
    <s v="INV00321"/>
    <s v="BODEGA CENTRAL"/>
    <s v="ESTANTERIA No 13"/>
    <s v="NIVEL 3"/>
    <s v="BODEGUERO"/>
    <x v="0"/>
    <x v="0"/>
    <x v="5"/>
    <x v="5"/>
    <s v="TUBO DE PERMATEX"/>
    <s v="TUBO DE PERMATEX"/>
    <s v="N/A"/>
    <s v="UNIDAD"/>
    <s v="N/A"/>
    <s v="PERMATEX"/>
    <n v="8003"/>
    <s v="N/A"/>
    <s v="ND"/>
    <s v="ND"/>
    <s v="ND"/>
    <s v="BUENO"/>
    <s v="ND"/>
    <s v="11 ONZ"/>
    <s v="N/A"/>
    <n v="1"/>
    <n v="1"/>
    <n v="0"/>
    <s v="N/A"/>
    <s v="N/A"/>
    <s v="N/A"/>
    <s v="N/A"/>
    <n v="4.5"/>
    <n v="4.5"/>
    <n v="2.0613466438356305"/>
    <n v="2.0613466438356305"/>
    <n v="0.24736159726027565"/>
    <n v="2.3087082410959061"/>
    <n v="1.8552119794520674"/>
    <n v="1.8552119794520674"/>
    <n v="0.22262543753424807"/>
    <n v="2.0778374169863154"/>
  </r>
  <r>
    <n v="217"/>
    <s v="GNM-HER-PIC-001"/>
    <s v="INV00720"/>
    <s v="BODEGA CENTRAL"/>
    <s v="GALPON CENTRAL"/>
    <s v="CONTENEDOR No 1 PARED POSTERIOR"/>
    <s v="BODEGUERO"/>
    <x v="0"/>
    <x v="0"/>
    <x v="5"/>
    <x v="5"/>
    <s v="PICO CON CABO DE MADERA"/>
    <s v="PICO CON CABO DE MADERA"/>
    <s v="N/A"/>
    <s v="UNIDAD"/>
    <s v="N/A"/>
    <s v="ND"/>
    <s v="ND"/>
    <s v="N/A"/>
    <s v="ND"/>
    <s v="ND"/>
    <s v="ND"/>
    <s v="BUENO"/>
    <s v="ND"/>
    <s v="ND"/>
    <s v="N/A"/>
    <n v="18"/>
    <n v="18"/>
    <n v="0"/>
    <s v="N/A"/>
    <s v="N/A"/>
    <s v="N/A"/>
    <s v="N/A"/>
    <n v="21"/>
    <n v="378"/>
    <n v="9.9816710958904693"/>
    <n v="179.67007972602846"/>
    <n v="21.560409567123415"/>
    <n v="201.23048929315189"/>
    <n v="8.9835039863014234"/>
    <n v="161.70307175342563"/>
    <n v="19.404368610411076"/>
    <n v="181.1074403638367"/>
  </r>
  <r>
    <n v="218"/>
    <s v="GNM-HER-PIL-001"/>
    <s v="INV00295"/>
    <s v="BODEGA CENTRAL"/>
    <s v="ESTANTERIA No 12"/>
    <s v="NIVEL 3"/>
    <s v="BODEGUERO"/>
    <x v="0"/>
    <x v="0"/>
    <x v="5"/>
    <x v="5"/>
    <s v="PILA ENERGIZER TAMANO D2 X 2UNIDADES CADA BLISTER"/>
    <s v="PILA ENERGIZER TAMANO D2 X 2UNIDADES CADA BLISTER"/>
    <s v="N/A"/>
    <s v="UNIDAD"/>
    <s v="N/A"/>
    <s v="ENERGIZER"/>
    <s v="D2"/>
    <s v="N/A"/>
    <s v="ND"/>
    <s v="ND"/>
    <s v="ND"/>
    <s v="BUENO"/>
    <s v="ND"/>
    <s v="ND"/>
    <s v="N/A"/>
    <n v="45"/>
    <n v="45"/>
    <n v="0"/>
    <s v="N/A"/>
    <s v="N/A"/>
    <s v="N/A"/>
    <s v="N/A"/>
    <n v="4.1100000000000003"/>
    <n v="184.95000000000002"/>
    <n v="1.8826966013698756"/>
    <n v="84.721347061644408"/>
    <n v="10.166561647397328"/>
    <n v="94.887908709041739"/>
    <n v="1.6944269412328881"/>
    <n v="76.249212355479969"/>
    <n v="9.1499054826575961"/>
    <n v="85.39911783813757"/>
  </r>
  <r>
    <n v="219"/>
    <s v="GNM-HER-PIL-002"/>
    <s v="INV00294"/>
    <s v="BODEGA CENTRAL"/>
    <s v="ESTANTERIA No 12"/>
    <s v="NIVEL 4"/>
    <s v="BODEGUERO"/>
    <x v="0"/>
    <x v="0"/>
    <x v="5"/>
    <x v="5"/>
    <s v="PILA EVEREADY TAMANO D2"/>
    <s v="PILA EVEREADY TAMANO D2"/>
    <s v="N/A"/>
    <s v="UNIDAD"/>
    <s v="N/A"/>
    <s v="EVEREADY"/>
    <s v="D2"/>
    <s v="N/A"/>
    <s v="ND"/>
    <s v="ND"/>
    <s v="ND"/>
    <s v="BUENO"/>
    <s v="ND"/>
    <s v="ND"/>
    <s v="N/A"/>
    <n v="20"/>
    <n v="20"/>
    <n v="0"/>
    <s v="N/A"/>
    <s v="N/A"/>
    <s v="N/A"/>
    <s v="N/A"/>
    <n v="4"/>
    <n v="80"/>
    <n v="1.901270684931518"/>
    <n v="38.025413698630359"/>
    <n v="4.5630496438356429"/>
    <n v="42.588463342466"/>
    <n v="1.7111436164383662"/>
    <n v="34.222872328767323"/>
    <n v="4.1067446794520786"/>
    <n v="38.329617008219401"/>
  </r>
  <r>
    <n v="220"/>
    <s v="GNM-HER-PIL-003"/>
    <s v="INV00557"/>
    <s v="BODEGA CENTRAL"/>
    <s v="ARMARIO No 1"/>
    <s v="ARMARIO No 1"/>
    <s v="BODEGUERO"/>
    <x v="0"/>
    <x v="0"/>
    <x v="5"/>
    <x v="5"/>
    <s v="PILA AAA BLISTER DE 2 UNIDADES."/>
    <s v="PILA AAA BLISTER DE 2 UNIDADES."/>
    <s v="N/A"/>
    <s v="UNIDAD"/>
    <s v="N/A"/>
    <s v="ENERGIZER"/>
    <s v="AAA"/>
    <s v="N/A"/>
    <s v="ND"/>
    <s v="ND"/>
    <s v="ND"/>
    <s v="BUENO"/>
    <s v="ND"/>
    <s v="ND"/>
    <s v="N/A"/>
    <n v="4"/>
    <n v="4"/>
    <n v="0"/>
    <s v="N/A"/>
    <s v="N/A"/>
    <s v="N/A"/>
    <s v="N/A"/>
    <n v="2.5"/>
    <n v="10"/>
    <n v="1.1882941780821987"/>
    <n v="4.7531767123287949"/>
    <n v="0.57038120547945537"/>
    <n v="5.3235579178082499"/>
    <n v="1.0694647602739789"/>
    <n v="4.2778590410959154"/>
    <n v="0.51334308493150982"/>
    <n v="4.7912021260274251"/>
  </r>
  <r>
    <n v="221"/>
    <s v="GNM-HER-PIN-001"/>
    <s v="INV01681"/>
    <s v="BODEGA CENTRAL"/>
    <s v="GALPON CENTRAL"/>
    <s v="PARED IZQUIERDA CONTENEDOR No 1"/>
    <s v="BODEGUERO"/>
    <x v="0"/>
    <x v="0"/>
    <x v="5"/>
    <x v="5"/>
    <s v="PINTURA ANTICORROSIVA ( LITROS ) - PIN 3"/>
    <s v="PINTURA ANTICORROSIVA ( LITROS ) - PIN 3"/>
    <s v="N/A"/>
    <s v="LITRO"/>
    <s v="N/A"/>
    <s v="CONDOR"/>
    <s v="PIN3"/>
    <s v="N/A"/>
    <s v="ND"/>
    <s v="ND"/>
    <s v="ND"/>
    <s v="MALO"/>
    <s v="ND"/>
    <s v="DETERIORADA"/>
    <s v="N/A"/>
    <n v="2"/>
    <n v="2"/>
    <n v="0"/>
    <s v="N/A"/>
    <s v="N/A"/>
    <s v="N/A"/>
    <s v="N/A"/>
    <n v="4.95"/>
    <n v="9.9"/>
    <n v="0.5"/>
    <n v="1"/>
    <n v="0.12"/>
    <n v="1.1200000000000001"/>
    <n v="0.45"/>
    <n v="0.9"/>
    <n v="0.108"/>
    <n v="1.008"/>
  </r>
  <r>
    <n v="222"/>
    <s v="GNM-HER-PIS-002"/>
    <s v="INV00239"/>
    <s v="BODEGA CENTRAL"/>
    <s v="ESTANTERIA No 13"/>
    <s v="NIVEL 3"/>
    <s v="BODEGUERO"/>
    <x v="0"/>
    <x v="0"/>
    <x v="5"/>
    <x v="5"/>
    <s v="PISTOLA DE SUCCION PARA CAJAS DE CAMBIO, TRANSMISIONES"/>
    <s v="PISTOLA DE SUCCION PARA CAJAS DE CAMBIO, TRANSMISIONES"/>
    <s v="N/A"/>
    <s v="UNIDAD"/>
    <s v="N/A"/>
    <s v="PLEWS LUBRIMATIC"/>
    <s v="30-118"/>
    <s v="N/A"/>
    <s v="ND"/>
    <s v="ND"/>
    <s v="ND"/>
    <s v="NUEVO"/>
    <s v="ND"/>
    <s v="ND"/>
    <s v="N/A"/>
    <n v="2"/>
    <n v="2"/>
    <n v="0"/>
    <s v="N/A"/>
    <s v="N/A"/>
    <s v="N/A"/>
    <s v="N/A"/>
    <n v="60.131999999999998"/>
    <n v="120.264"/>
    <n v="35.723040086027588"/>
    <n v="71.446080172055176"/>
    <n v="8.5735296206466209"/>
    <n v="80.0196097927018"/>
    <n v="32.150736077424831"/>
    <n v="64.301472154849662"/>
    <n v="7.7161766585819596"/>
    <n v="72.01764881343162"/>
  </r>
  <r>
    <n v="223"/>
    <s v="GNM-HER-PLA-001"/>
    <s v="INV01689"/>
    <s v="BODEGA CENTRAL"/>
    <s v="BODEGA CENTRAL"/>
    <s v="SOBRE CONTENEDOR 2"/>
    <s v="BODEGUERO"/>
    <x v="0"/>
    <x v="0"/>
    <x v="5"/>
    <x v="5"/>
    <s v="PLASTICO NEGRO DE 2 MT. EN ROLLO"/>
    <s v="PLASTICO NEGRO DE 2 MT. EN ROLLO"/>
    <s v="N/A"/>
    <s v="UNIDAD"/>
    <s v="N/A"/>
    <s v="ND"/>
    <s v="ND"/>
    <s v="N/A"/>
    <s v="ND"/>
    <s v="ND"/>
    <s v="ND"/>
    <s v="BUENO"/>
    <s v="ND"/>
    <s v="MEDIO ROLLO"/>
    <s v="N/A"/>
    <n v="0.5"/>
    <n v="0.5"/>
    <n v="0"/>
    <s v="N/A"/>
    <s v="N/A"/>
    <s v="N/A"/>
    <s v="N/A"/>
    <n v="110"/>
    <n v="55"/>
    <n v="52.284943835616744"/>
    <n v="26.142471917808372"/>
    <n v="3.1370966301370045"/>
    <n v="29.279568547945377"/>
    <n v="47.05644945205507"/>
    <n v="23.528224726027535"/>
    <n v="2.8233869671233043"/>
    <n v="26.35161169315084"/>
  </r>
  <r>
    <n v="224"/>
    <s v="GNM-HER-PTR-001"/>
    <s v="INV00268"/>
    <s v="BODEGA CENTRAL"/>
    <s v="ESTANTERIA No 11"/>
    <s v="NIVEL 3"/>
    <s v="BODEGUERO"/>
    <x v="0"/>
    <x v="0"/>
    <x v="5"/>
    <x v="5"/>
    <s v="PINTURA FOSFORESCENTE ROJO 400 MG EN SPRAY - EVANS"/>
    <s v="PINTURA FOSFORESCENTE ROJO 400 MG EN SPRAY - EVANS"/>
    <s v="N/A"/>
    <s v="UNIDAD"/>
    <s v="N/A"/>
    <s v="EVANS"/>
    <s v="SE6"/>
    <s v="N/A"/>
    <s v="ND"/>
    <s v="ND"/>
    <s v="ND"/>
    <s v="BUENO"/>
    <s v="ND"/>
    <s v="ND"/>
    <s v="N/A"/>
    <n v="4"/>
    <n v="5"/>
    <n v="-1"/>
    <s v="N/A"/>
    <s v="N/A"/>
    <s v="N/A"/>
    <s v="N/A"/>
    <n v="3.71"/>
    <n v="18.55"/>
    <n v="1.7634285602739828"/>
    <n v="8.8171428013699131"/>
    <n v="1.0580571361643896"/>
    <n v="9.8751999375343029"/>
    <n v="1.5870857042465845"/>
    <n v="7.9354285212329225"/>
    <n v="0.9522514225479507"/>
    <n v="8.8876799437808724"/>
  </r>
  <r>
    <n v="225"/>
    <s v="GNM-HER-RED-001"/>
    <s v="INV00342"/>
    <s v="BODEGA CENTRAL"/>
    <s v="ESTANTERIA No 13"/>
    <s v="NIVEL 1"/>
    <s v="BODEGUERO"/>
    <x v="0"/>
    <x v="0"/>
    <x v="5"/>
    <x v="5"/>
    <s v="REDUCCION PARA MANGUERA DE 1&quot; A 1/2&quot;"/>
    <s v="REDUCCION PARA MANGUERA DE 1&quot; A 1/2&quot;"/>
    <s v="N/A"/>
    <s v="UNIDAD"/>
    <s v="N/A"/>
    <s v="ND"/>
    <s v="ND"/>
    <s v="N/A"/>
    <s v="ND"/>
    <s v="ND"/>
    <s v="ND"/>
    <s v="BUENO"/>
    <s v="ND"/>
    <s v="ND"/>
    <s v="N/A"/>
    <n v="1"/>
    <n v="1"/>
    <n v="0"/>
    <s v="N/A"/>
    <s v="N/A"/>
    <s v="N/A"/>
    <s v="N/A"/>
    <n v="1.5"/>
    <n v="1.5"/>
    <n v="0.71297650684931924"/>
    <n v="0.71297650684931924"/>
    <n v="8.5557180821918308E-2"/>
    <n v="0.79853368767123756"/>
    <n v="0.64167885616438736"/>
    <n v="0.64167885616438736"/>
    <n v="7.7001462739726481E-2"/>
    <n v="0.71868031890411388"/>
  </r>
  <r>
    <n v="226"/>
    <s v="GNM-HER-RED-002"/>
    <s v="INV00343"/>
    <s v="BODEGA CENTRAL"/>
    <s v="ESTANTERIA No 13"/>
    <s v="NIVEL 1"/>
    <s v="BODEGUERO"/>
    <x v="0"/>
    <x v="0"/>
    <x v="5"/>
    <x v="5"/>
    <s v="REDUCCION PARA MANGUERA DE 1&quot; A 3/4&quot;"/>
    <s v="REDUCCION PARA MANGUERA DE 1&quot; A 3/4&quot;"/>
    <s v="N/A"/>
    <s v="UNIDAD"/>
    <s v="N/A"/>
    <s v="ND"/>
    <s v="ND"/>
    <s v="N/A"/>
    <s v="ND"/>
    <s v="ND"/>
    <s v="ND"/>
    <s v="BUENO"/>
    <s v="ND"/>
    <s v="ND"/>
    <s v="N/A"/>
    <n v="1"/>
    <n v="1"/>
    <n v="0"/>
    <s v="N/A"/>
    <s v="N/A"/>
    <s v="N/A"/>
    <s v="N/A"/>
    <n v="0.84"/>
    <n v="0.84"/>
    <n v="0.38478470684931759"/>
    <n v="0.38478470684931759"/>
    <n v="4.6174164821918107E-2"/>
    <n v="0.4309588716712357"/>
    <n v="0.34630623616438583"/>
    <n v="0.34630623616438583"/>
    <n v="4.15567483397263E-2"/>
    <n v="0.38786298450411211"/>
  </r>
  <r>
    <n v="227"/>
    <s v="GNM-HER-REF-001"/>
    <s v="INV00275"/>
    <s v="BODEGA CENTRAL"/>
    <s v="ESTANTERIA No 11"/>
    <s v="NIVEL 2"/>
    <s v="BODEGUERO"/>
    <x v="0"/>
    <x v="0"/>
    <x v="5"/>
    <x v="5"/>
    <s v="REFRIGERANTE EN GALON"/>
    <s v="REFRIGERANTE EN GALON"/>
    <s v="N/A"/>
    <s v="GALON"/>
    <s v="N/A"/>
    <s v="FORMULA"/>
    <s v="ND"/>
    <s v="N/A"/>
    <s v="ND"/>
    <s v="ND"/>
    <s v="ND"/>
    <s v="REGULAR"/>
    <s v="ND"/>
    <s v="ND"/>
    <s v="N/A"/>
    <n v="1"/>
    <n v="1"/>
    <n v="0"/>
    <s v="N/A"/>
    <s v="N/A"/>
    <s v="N/A"/>
    <s v="N/A"/>
    <n v="3.2"/>
    <n v="3.2"/>
    <n v="1.1394465022831151"/>
    <n v="1.1394465022831151"/>
    <n v="0.13673358027397381"/>
    <n v="1.2761800825570888"/>
    <n v="1.0255018520548036"/>
    <n v="1.0255018520548036"/>
    <n v="0.12306022224657642"/>
    <n v="1.14856207430138"/>
  </r>
  <r>
    <n v="228"/>
    <s v="GNM-HER-REL-001"/>
    <s v="INV00338"/>
    <s v="BODEGA CENTRAL"/>
    <s v="ESTANTERIA No 13"/>
    <s v="NIVEL 1"/>
    <s v="BODEGUERO"/>
    <x v="0"/>
    <x v="0"/>
    <x v="5"/>
    <x v="5"/>
    <s v="RELAY FLOSSER"/>
    <s v="RELAY FLOSSER"/>
    <s v="N/A"/>
    <s v="UNIDAD"/>
    <s v="N/A"/>
    <s v="FLOSER"/>
    <n v="2142"/>
    <s v="N/A"/>
    <s v="ND"/>
    <s v="ND"/>
    <s v="ND"/>
    <s v="NUEVO"/>
    <s v="ND"/>
    <s v="ND"/>
    <s v="N/A"/>
    <n v="2"/>
    <n v="2"/>
    <n v="0"/>
    <s v="N/A"/>
    <s v="N/A"/>
    <s v="N/A"/>
    <s v="N/A"/>
    <n v="3"/>
    <n v="6"/>
    <n v="1.8339530136986388"/>
    <n v="3.6679060273972777"/>
    <n v="0.44014872328767329"/>
    <n v="4.1080547506849507"/>
    <n v="1.6505577123287749"/>
    <n v="3.3011154246575498"/>
    <n v="0.39613385095890596"/>
    <n v="3.6972492756164557"/>
  </r>
  <r>
    <n v="229"/>
    <s v="GNM-HER-REM-001"/>
    <s v="INV00347"/>
    <s v="BODEGA CENTRAL"/>
    <s v="ESTANTERIA No 13"/>
    <s v="NIVEL 1"/>
    <s v="BODEGUERO"/>
    <x v="0"/>
    <x v="0"/>
    <x v="5"/>
    <x v="5"/>
    <s v="REMACHE PARA CADENA DE MOTOSIERRA - STHIL"/>
    <s v="REMACHE PARA CADENA DE MOTOSIERRA - STHIL"/>
    <s v="N/A"/>
    <s v="UNIDAD"/>
    <s v="N/A"/>
    <s v="ND"/>
    <s v="ND"/>
    <s v="N/A"/>
    <s v="ND"/>
    <s v="ND"/>
    <s v="ND"/>
    <s v="BUENO"/>
    <s v="ND"/>
    <s v="ND"/>
    <s v="N/A"/>
    <n v="10"/>
    <n v="10"/>
    <n v="0"/>
    <s v="N/A"/>
    <s v="N/A"/>
    <s v="N/A"/>
    <s v="N/A"/>
    <n v="0.25"/>
    <n v="2.5"/>
    <n v="0.11882941780821987"/>
    <n v="1.1882941780821987"/>
    <n v="0.14259530136986384"/>
    <n v="1.3308894794520625"/>
    <n v="0.10694647602739789"/>
    <n v="1.0694647602739789"/>
    <n v="0.12833577123287745"/>
    <n v="1.1978005315068563"/>
  </r>
  <r>
    <n v="230"/>
    <s v="GNM-HER-RGT-001"/>
    <s v="INV00238"/>
    <s v="BODEGA CENTRAL"/>
    <s v="ESTANTERIA No 13"/>
    <s v="NIVEL 3"/>
    <s v="BODEGUERO"/>
    <x v="0"/>
    <x v="0"/>
    <x v="5"/>
    <x v="5"/>
    <s v="REGLETA CORTA PICOS DE 6 TOMAS"/>
    <s v="REGLETA CORTA PICOS DE 6 TOMAS"/>
    <s v="N/A"/>
    <s v="UNIDAD"/>
    <s v="N/A"/>
    <s v="ACE"/>
    <s v="ND"/>
    <s v="N/A"/>
    <s v="ND"/>
    <s v="ND"/>
    <s v="ND"/>
    <s v="NUEVO"/>
    <s v="ND"/>
    <s v="ND"/>
    <s v="N/A"/>
    <n v="1"/>
    <n v="2"/>
    <n v="-1"/>
    <s v="N/A"/>
    <s v="N/A"/>
    <s v="N/A"/>
    <s v="N/A"/>
    <n v="6"/>
    <n v="12"/>
    <n v="3.6679060273972777"/>
    <n v="7.3358120547945553"/>
    <n v="0.88029744657534659"/>
    <n v="8.2161095013699015"/>
    <n v="3.3011154246575498"/>
    <n v="6.6022308493150996"/>
    <n v="0.79226770191781193"/>
    <n v="7.3944985512329113"/>
  </r>
  <r>
    <n v="231"/>
    <s v="GNM-HER-SER-001"/>
    <s v="INV00721"/>
    <s v="BODEGA CENTRAL"/>
    <s v="GALPON CENTRAL"/>
    <s v="CONTENEDOR No 1 PARED POSTERIOR"/>
    <s v="BODEGUERO"/>
    <x v="0"/>
    <x v="0"/>
    <x v="5"/>
    <x v="5"/>
    <s v="SERRUCHO DE 20 PULG. STANLEY Y BELLOTA"/>
    <s v="SERRUCHO DE 20 PULG. STANLEY Y BELLOTA"/>
    <s v="N/A"/>
    <s v="UNIDAD"/>
    <s v="N/A"/>
    <s v="STANLEY Y BELLOTA"/>
    <s v="ND"/>
    <s v="N/A"/>
    <s v="ND"/>
    <s v="ND"/>
    <s v="ND"/>
    <s v="NUEVO"/>
    <s v="ND"/>
    <s v="ND"/>
    <s v="N/A"/>
    <n v="2"/>
    <n v="2"/>
    <n v="0"/>
    <s v="N/A"/>
    <s v="N/A"/>
    <s v="N/A"/>
    <s v="N/A"/>
    <n v="6.5"/>
    <n v="13"/>
    <n v="3.9735648630137175"/>
    <n v="7.9471297260274349"/>
    <n v="0.95365556712329214"/>
    <n v="8.9007852931507276"/>
    <n v="3.5762083767123456"/>
    <n v="7.1524167534246912"/>
    <n v="0.85829001041096287"/>
    <n v="8.0107067638356533"/>
  </r>
  <r>
    <n v="232"/>
    <s v="GNM-HER-SIL-001"/>
    <s v="INV00216"/>
    <s v="BODEGA CENTRAL"/>
    <s v="ESTANTERIA No 13"/>
    <s v="NIVEL 5"/>
    <s v="BODEGUERO"/>
    <x v="0"/>
    <x v="0"/>
    <x v="5"/>
    <x v="5"/>
    <s v="TUBO DE SILICONA"/>
    <s v="TUBO DE SILICONA"/>
    <s v="N/A"/>
    <s v="UNIDAD"/>
    <s v="N/A"/>
    <s v="ABRO"/>
    <n v="1200"/>
    <s v="N/A"/>
    <s v="ND"/>
    <s v="ND"/>
    <s v="ND"/>
    <s v="BUENO"/>
    <s v="ND"/>
    <s v="ND"/>
    <s v="N/A"/>
    <n v="3"/>
    <n v="3"/>
    <n v="0"/>
    <s v="N/A"/>
    <s v="N/A"/>
    <s v="N/A"/>
    <s v="N/A"/>
    <n v="3.06"/>
    <n v="9.18"/>
    <n v="1.443920802739735"/>
    <n v="4.3317624082192054"/>
    <n v="0.51981148898630458"/>
    <n v="4.85157389720551"/>
    <n v="1.2995287224657615"/>
    <n v="3.8985861673972844"/>
    <n v="0.4678303400876741"/>
    <n v="4.3664165074849581"/>
  </r>
  <r>
    <n v="233"/>
    <s v="GNM-HER-TAP-001"/>
    <s v="INV00543"/>
    <s v="BODEGA CENTRAL"/>
    <s v="ARMARIO No 1"/>
    <s v="ARMARIO No 1"/>
    <s v="BODEGUERO"/>
    <x v="0"/>
    <x v="0"/>
    <x v="5"/>
    <x v="5"/>
    <s v="TAPA DE TOMA PARA INTERNET"/>
    <s v="TAPA DE TOMA PARA INTERNET"/>
    <s v="N/A"/>
    <s v="UNIDAD"/>
    <s v="N/A"/>
    <s v="PANDUIT"/>
    <s v="CFPE1/WY"/>
    <s v="N/A"/>
    <s v="ND"/>
    <s v="ND"/>
    <s v="ND"/>
    <s v="BUENO"/>
    <s v="ND"/>
    <s v="ND"/>
    <s v="N/A"/>
    <n v="3"/>
    <n v="3"/>
    <n v="0"/>
    <s v="N/A"/>
    <s v="N/A"/>
    <s v="N/A"/>
    <s v="N/A"/>
    <n v="1.7"/>
    <n v="5.0999999999999996"/>
    <n v="0.80804004109589511"/>
    <n v="2.4241201232876852"/>
    <n v="0.29089441479452222"/>
    <n v="2.7150145380822073"/>
    <n v="0.72723603698630557"/>
    <n v="2.1817081109589167"/>
    <n v="0.26180497331507002"/>
    <n v="2.4435130842739867"/>
  </r>
  <r>
    <n v="234"/>
    <s v="GNM-HER-TAP-002"/>
    <s v="INV00539"/>
    <s v="BODEGA CENTRAL"/>
    <s v="ARMARIO No 1"/>
    <s v="ARMARIO No 1"/>
    <s v="BODEGUERO"/>
    <x v="0"/>
    <x v="0"/>
    <x v="5"/>
    <x v="5"/>
    <s v="TAPA DE TOMA PARA INTERNET DOBLE"/>
    <s v="TAPA DE TOMA PARA INTERNET DOBLE"/>
    <s v="N/A"/>
    <s v="UNIDAD"/>
    <s v="N/A"/>
    <s v="PANDUIT"/>
    <s v="CFPE2IWY"/>
    <s v="N/A"/>
    <s v="ND"/>
    <s v="ND"/>
    <s v="ND"/>
    <s v="BUENO"/>
    <s v="ND"/>
    <s v="ND"/>
    <s v="N/A"/>
    <n v="4"/>
    <n v="4"/>
    <n v="0"/>
    <s v="N/A"/>
    <s v="N/A"/>
    <s v="N/A"/>
    <s v="N/A"/>
    <n v="2.2000000000000002"/>
    <n v="8.8000000000000007"/>
    <n v="1.0456988767123347"/>
    <n v="4.182795506849339"/>
    <n v="0.50193546082192064"/>
    <n v="4.6847309676712596"/>
    <n v="0.94112898904110132"/>
    <n v="3.7645159561644053"/>
    <n v="0.45174191473972863"/>
    <n v="4.2162578709041343"/>
  </r>
  <r>
    <n v="235"/>
    <s v="GNM-HER-TAR-001"/>
    <s v="INV01685"/>
    <s v="BODEGA CENTRAL"/>
    <s v="ARMARIO No 1"/>
    <s v="NIVEL 2"/>
    <s v="BODEGUERO"/>
    <x v="0"/>
    <x v="0"/>
    <x v="5"/>
    <x v="5"/>
    <s v="TARJETA BFT ALTAIR"/>
    <s v="TARJETA BFT ALTAIR"/>
    <s v="N/A"/>
    <s v="UNIDAD"/>
    <s v="N/A"/>
    <s v="BFT ALTAIR"/>
    <s v="806"/>
    <s v="N/A"/>
    <s v="ND"/>
    <s v="ND"/>
    <s v="ND"/>
    <s v="NUEVO"/>
    <s v="ND"/>
    <s v="ND"/>
    <s v="N/A"/>
    <n v="1"/>
    <n v="1"/>
    <n v="0"/>
    <s v="N/A"/>
    <s v="N/A"/>
    <s v="N/A"/>
    <s v="N/A"/>
    <n v="156"/>
    <n v="156"/>
    <n v="92.676016986301875"/>
    <n v="92.676016986301875"/>
    <n v="11.121122038356225"/>
    <n v="103.79713902465809"/>
    <n v="83.408415287671687"/>
    <n v="83.408415287671687"/>
    <n v="10.009009834520603"/>
    <n v="93.417425122192284"/>
  </r>
  <r>
    <n v="236"/>
    <s v="GNM-HER-TCF-001"/>
    <s v="INV00234"/>
    <s v="BODEGA CENTRAL"/>
    <s v="ESTANTERIA No 13"/>
    <s v="NIVEL 5"/>
    <s v="BODEGUERO"/>
    <x v="0"/>
    <x v="0"/>
    <x v="5"/>
    <x v="5"/>
    <s v="TACO FISHER NO. 6"/>
    <s v="TACO FISHER NO. 6"/>
    <s v="N/A"/>
    <s v="UNIDAD"/>
    <s v="N/A"/>
    <s v="ND"/>
    <s v="ND"/>
    <s v="N/A"/>
    <s v="ND"/>
    <s v="ND"/>
    <s v="ND"/>
    <s v="BUENO"/>
    <s v="ND"/>
    <s v="ND"/>
    <s v="N/A"/>
    <n v="100"/>
    <n v="100"/>
    <n v="0"/>
    <s v="N/A"/>
    <s v="N/A"/>
    <s v="N/A"/>
    <s v="N/A"/>
    <n v="0.04"/>
    <n v="4"/>
    <n v="1.8323081278538936E-2"/>
    <n v="1.8323081278538937"/>
    <n v="0.21987697534246725"/>
    <n v="2.0521851031963609"/>
    <n v="1.6490773150685045E-2"/>
    <n v="1.6490773150685045"/>
    <n v="0.19788927780822055"/>
    <n v="1.8469665928767252"/>
  </r>
  <r>
    <n v="237"/>
    <s v="GNM-HER-TCF-002"/>
    <s v="INV00235"/>
    <s v="BODEGA CENTRAL"/>
    <s v="ESTANTERIA No 13"/>
    <s v="NIVEL 5"/>
    <s v="BODEGUERO"/>
    <x v="0"/>
    <x v="0"/>
    <x v="5"/>
    <x v="5"/>
    <s v="TACO FISHER NO. 4"/>
    <s v="TACO FISHER NO. 4"/>
    <s v="N/A"/>
    <s v="UNIDAD"/>
    <s v="N/A"/>
    <s v="ND"/>
    <s v="ND"/>
    <s v="N/A"/>
    <s v="ND"/>
    <s v="ND"/>
    <s v="ND"/>
    <s v="BUENO"/>
    <s v="ND"/>
    <s v="ND"/>
    <s v="N/A"/>
    <n v="100"/>
    <n v="100"/>
    <n v="0"/>
    <s v="N/A"/>
    <s v="N/A"/>
    <s v="N/A"/>
    <s v="N/A"/>
    <n v="0.04"/>
    <n v="4"/>
    <n v="1.9012706849315181E-2"/>
    <n v="1.9012706849315182"/>
    <n v="0.22815248219178216"/>
    <n v="2.1294231671233002"/>
    <n v="1.7111436164383664E-2"/>
    <n v="1.7111436164383664"/>
    <n v="0.20533723397260398"/>
    <n v="1.9164808504109705"/>
  </r>
  <r>
    <n v="238"/>
    <s v="GNM-HER-TCT-001"/>
    <s v="INV00217"/>
    <s v="BODEGA CENTRAL"/>
    <s v="ESTANTERIA No 13"/>
    <s v="NIVEL 5"/>
    <s v="BODEGUERO"/>
    <x v="0"/>
    <x v="0"/>
    <x v="5"/>
    <x v="5"/>
    <s v="TOMACORRIENTE METALICO COOPER"/>
    <s v="TOMACORRIENTE METALICO COOPER"/>
    <s v="N/A"/>
    <s v="UNIDAD"/>
    <s v="N/A"/>
    <s v="COOPER"/>
    <s v="ND"/>
    <s v="N/A"/>
    <s v="ND"/>
    <s v="ND"/>
    <s v="ND"/>
    <s v="BUENO"/>
    <s v="ND"/>
    <s v="ND"/>
    <s v="N/A"/>
    <n v="3"/>
    <n v="3"/>
    <n v="0"/>
    <s v="N/A"/>
    <s v="N/A"/>
    <s v="N/A"/>
    <s v="N/A"/>
    <n v="5"/>
    <n v="15"/>
    <n v="2.3765883561643975"/>
    <n v="7.1297650684931924"/>
    <n v="0.85557180821918311"/>
    <n v="7.9853368767123758"/>
    <n v="2.1389295205479577"/>
    <n v="6.4167885616438731"/>
    <n v="0.77001462739726478"/>
    <n v="7.1868031890411377"/>
  </r>
  <r>
    <n v="239"/>
    <s v="GNM-HER-TLB-001"/>
    <s v="INV00475"/>
    <s v="BODEGA CENTRAL"/>
    <s v="BODEGA CENTRAL"/>
    <s v="PARED IZQUIERDA CONTENEDOR No 1"/>
    <s v="BODEGUERO"/>
    <x v="0"/>
    <x v="0"/>
    <x v="5"/>
    <x v="5"/>
    <s v="TELA DE BAYETA"/>
    <s v="TELA DE BAYETA"/>
    <s v="N/A"/>
    <s v="UNIDAD"/>
    <s v="N/A"/>
    <s v="ND"/>
    <s v="ND"/>
    <s v="N/A"/>
    <s v="ND"/>
    <s v="ND"/>
    <s v="ND"/>
    <s v="BUENO"/>
    <s v="ND"/>
    <s v="ND"/>
    <s v="N/A"/>
    <n v="1"/>
    <n v="1"/>
    <n v="0"/>
    <s v="N/A"/>
    <s v="N/A"/>
    <s v="N/A"/>
    <s v="N/A"/>
    <n v="89"/>
    <n v="89"/>
    <n v="42.303272739726275"/>
    <n v="42.303272739726275"/>
    <n v="5.0763927287671526"/>
    <n v="47.379665468493428"/>
    <n v="38.072945465753648"/>
    <n v="38.072945465753648"/>
    <n v="4.5687534558904375"/>
    <n v="42.641698921644085"/>
  </r>
  <r>
    <n v="240"/>
    <s v="GNM-HER-TOR-001"/>
    <s v="INV00345"/>
    <s v="BODEGA CENTRAL"/>
    <s v="ESTANTERIA No 13"/>
    <s v="NIVEL 1"/>
    <s v="BODEGUERO"/>
    <x v="0"/>
    <x v="0"/>
    <x v="5"/>
    <x v="5"/>
    <s v="TORNILLOS 4 X 25 MM"/>
    <s v="TORNILLOS 4 X 25 MM"/>
    <s v="N/A"/>
    <s v="UNIDAD"/>
    <s v="N/A"/>
    <s v="ND"/>
    <s v="ND"/>
    <s v="N/A"/>
    <s v="ND"/>
    <s v="ND"/>
    <s v="ND"/>
    <s v="BUENO"/>
    <s v="ND"/>
    <s v="ND"/>
    <s v="N/A"/>
    <n v="100"/>
    <n v="100"/>
    <n v="0"/>
    <s v="N/A"/>
    <s v="N/A"/>
    <s v="N/A"/>
    <s v="N/A"/>
    <n v="2"/>
    <n v="200"/>
    <n v="0.91615406392694676"/>
    <n v="91.61540639269468"/>
    <n v="10.993848767123362"/>
    <n v="102.60925515981805"/>
    <n v="0.82453865753425215"/>
    <n v="82.45386575342522"/>
    <n v="9.8944638904110267"/>
    <n v="92.348329643836252"/>
  </r>
  <r>
    <n v="241"/>
    <s v="GNM-HER-TOR-002"/>
    <s v="INV00344"/>
    <s v="BODEGA CENTRAL"/>
    <s v="ESTANTERIA No 13"/>
    <s v="NIVEL 1"/>
    <s v="BODEGUERO"/>
    <x v="0"/>
    <x v="0"/>
    <x v="5"/>
    <x v="5"/>
    <s v="TORNILLOS 6 X 25 MM"/>
    <s v="TORNILLOS 6 X 25 MM"/>
    <s v="N/A"/>
    <s v="UNIDAD"/>
    <s v="N/A"/>
    <s v="ND"/>
    <s v="ND"/>
    <s v="N/A"/>
    <s v="ND"/>
    <s v="ND"/>
    <s v="ND"/>
    <s v="BUENO"/>
    <s v="ND"/>
    <s v="ND"/>
    <s v="N/A"/>
    <n v="100"/>
    <n v="100"/>
    <n v="0"/>
    <s v="N/A"/>
    <s v="N/A"/>
    <s v="N/A"/>
    <s v="N/A"/>
    <n v="2.25"/>
    <n v="225"/>
    <n v="0.17075892857142855"/>
    <n v="17.075892857142854"/>
    <n v="2.0491071428571423"/>
    <n v="19.124999999999996"/>
    <n v="0.15368303571428571"/>
    <n v="15.368303571428571"/>
    <n v="1.8441964285714285"/>
    <n v="17.212499999999999"/>
  </r>
  <r>
    <n v="242"/>
    <s v="GNM-HER-TUE-001"/>
    <s v="INV00346"/>
    <s v="BODEGA CENTRAL"/>
    <s v="ESTANTERIA No 13"/>
    <s v="NIVEL 1"/>
    <s v="BODEGUERO"/>
    <x v="0"/>
    <x v="0"/>
    <x v="5"/>
    <x v="5"/>
    <s v="TUERCA PARA ESPADA DE MOTOSIERRA"/>
    <s v="TUERCA PARA ESPADA DE MOTOSIERRA"/>
    <s v="N/A"/>
    <s v="UNIDAD"/>
    <s v="N/A"/>
    <s v="ND"/>
    <s v="ND"/>
    <s v="N/A"/>
    <s v="ND"/>
    <s v="ND"/>
    <s v="ND"/>
    <s v="BUENO"/>
    <s v="ND"/>
    <s v="ND"/>
    <s v="N/A"/>
    <n v="4"/>
    <n v="4"/>
    <n v="0"/>
    <s v="N/A"/>
    <s v="N/A"/>
    <s v="N/A"/>
    <s v="N/A"/>
    <n v="0.79"/>
    <n v="3.16"/>
    <n v="0.37277693926940869"/>
    <n v="1.4911077570776348"/>
    <n v="0.17893293084931616"/>
    <n v="1.6700406879269509"/>
    <n v="0.33549924534246783"/>
    <n v="1.3419969813698713"/>
    <n v="0.16103963776438454"/>
    <n v="1.5030366191342559"/>
  </r>
  <r>
    <n v="243"/>
    <s v="GNM-LPZ-ACE-002"/>
    <s v="INV00244"/>
    <s v="BODEGA CENTRAL"/>
    <s v="ESTANTERIA No 10"/>
    <s v="NIVEL 3"/>
    <s v="BODEGUERO"/>
    <x v="0"/>
    <x v="0"/>
    <x v="6"/>
    <x v="6"/>
    <s v="ACEITE PARA LIMPIAR MUEBLES DE 250 CC. - HARPI"/>
    <s v="ACEITE PARA LIMPIAR MUEBLES DE 250 CC. - HARPI"/>
    <s v="N/A"/>
    <s v="UNIDAD"/>
    <s v="N/A"/>
    <s v="HARPI"/>
    <s v="ND"/>
    <s v="N/A"/>
    <s v="ND"/>
    <s v="ND"/>
    <s v="ND"/>
    <s v="REGULAR"/>
    <s v="ND"/>
    <s v="SIN FECHA DE CADUCIDAD"/>
    <s v="N/A"/>
    <n v="4"/>
    <n v="4"/>
    <n v="0"/>
    <s v="N/A"/>
    <s v="N/A"/>
    <s v="N/A"/>
    <s v="N/A"/>
    <n v="2.4900000000000002"/>
    <n v="9.9600000000000009"/>
    <n v="0.35185673483367585"/>
    <n v="1.4074269393347034"/>
    <n v="0.1688912327201644"/>
    <n v="1.5763181720548678"/>
    <n v="0.31667106135030826"/>
    <n v="1.266684245401233"/>
    <n v="0.15200210944814796"/>
    <n v="1.4186863548493811"/>
  </r>
  <r>
    <n v="244"/>
    <s v="GNM-LPZ-BLD-001"/>
    <s v="INV00984"/>
    <s v="BODEGA CENTRAL"/>
    <s v="ESTANTERIA No 31"/>
    <s v="NIVEL 6"/>
    <s v="BODEGUERO"/>
    <x v="0"/>
    <x v="0"/>
    <x v="6"/>
    <x v="6"/>
    <s v="BALDE PLASTICO CON ESCURRIDOR"/>
    <s v="BALDE PLASTICO CON ESCURRIDOR"/>
    <s v="N/A"/>
    <s v="UNIDAD"/>
    <s v="N/A"/>
    <s v="REY"/>
    <s v="ND"/>
    <s v="N/A"/>
    <s v="ND"/>
    <s v="ND"/>
    <s v="ND"/>
    <s v="NUEVO"/>
    <s v="ND"/>
    <s v="ND"/>
    <s v="N/A"/>
    <n v="1"/>
    <n v="1"/>
    <n v="0"/>
    <s v="N/A"/>
    <s v="N/A"/>
    <s v="N/A"/>
    <s v="N/A"/>
    <n v="4.8"/>
    <n v="4.8"/>
    <n v="1.8206780430528691"/>
    <n v="1.8206780430528691"/>
    <n v="0.21848136516634428"/>
    <n v="2.0391594082192133"/>
    <n v="1.6386102387475823"/>
    <n v="1.6386102387475823"/>
    <n v="0.19663322864970986"/>
    <n v="1.8352434673972922"/>
  </r>
  <r>
    <n v="245"/>
    <s v="GNM-LPZ-DES-001"/>
    <s v="INV00243"/>
    <s v="BODEGA CENTRAL"/>
    <s v="ESTANTERIA No 10"/>
    <s v="NIVEL 4"/>
    <s v="BODEGUERO"/>
    <x v="0"/>
    <x v="0"/>
    <x v="6"/>
    <x v="6"/>
    <s v="DESENGRASANTE PARA MANOS 1000 CC"/>
    <s v="DESENGRASANTE PARA MANOS 1000 CC"/>
    <s v="N/A"/>
    <s v="UNIDAD"/>
    <s v="N/A"/>
    <s v="MANOPLUS"/>
    <s v="1L"/>
    <s v="N/A"/>
    <s v="ND"/>
    <s v="ND"/>
    <s v="ND"/>
    <s v="REGULAR"/>
    <s v="ND"/>
    <s v="SIN FECHA DE CADUCIDAD"/>
    <s v="N/A"/>
    <n v="12"/>
    <n v="12"/>
    <n v="0"/>
    <s v="N/A"/>
    <s v="N/A"/>
    <s v="N/A"/>
    <s v="N/A"/>
    <n v="1.87"/>
    <n v="22.44"/>
    <n v="0.33333152544032429"/>
    <n v="3.9999783052838915"/>
    <n v="0.47999739663406699"/>
    <n v="4.4799757019179589"/>
    <n v="0.29999837289629189"/>
    <n v="3.5999804747555029"/>
    <n v="0.43199765697066034"/>
    <n v="4.0319781317261629"/>
  </r>
  <r>
    <n v="246"/>
    <s v="GNM-LPZ-DET-001"/>
    <s v="INV00260"/>
    <s v="BODEGA CENTRAL"/>
    <s v="ESTANTERIA No 11"/>
    <s v="NIVEL 5"/>
    <s v="BODEGUERO"/>
    <x v="0"/>
    <x v="0"/>
    <x v="6"/>
    <x v="6"/>
    <s v="DETERGENTE INDUSTRIAL SAQUILLOS DE 5KG C/U"/>
    <s v="DETERGENTE INDUSTRIAL SAQUILLOS DE 5KG C/U"/>
    <s v="N/A"/>
    <s v="UNIDAD"/>
    <s v="N/A"/>
    <s v="EURODET"/>
    <s v="5 KG"/>
    <s v="N/A"/>
    <s v="ND"/>
    <s v="ND"/>
    <s v="ND"/>
    <s v="BUENO"/>
    <s v="ND"/>
    <s v="ND"/>
    <s v="N/A"/>
    <n v="3"/>
    <n v="3"/>
    <n v="0"/>
    <s v="N/A"/>
    <s v="N/A"/>
    <s v="N/A"/>
    <s v="N/A"/>
    <n v="10"/>
    <n v="30"/>
    <n v="2.8025215264188468"/>
    <n v="8.4075645792565403"/>
    <n v="1.0089077495107848"/>
    <n v="9.4164723287673251"/>
    <n v="2.5222693737769624"/>
    <n v="7.5668081213308866"/>
    <n v="0.90801697455970631"/>
    <n v="8.4748250958905924"/>
  </r>
  <r>
    <n v="247"/>
    <s v="GNM-LPZ-DIS-003"/>
    <s v="INV00259"/>
    <s v="BODEGA CENTRAL"/>
    <s v="ESTANTERIA No 11"/>
    <s v="NIVEL 5"/>
    <s v="BODEGUERO"/>
    <x v="0"/>
    <x v="0"/>
    <x v="6"/>
    <x v="6"/>
    <s v="DISPENSADOR PARA PAPEL HIGIENICO JUMBO"/>
    <s v="DISPENSADOR PARA PAPEL HIGIENICO JUMBO"/>
    <s v="N/A"/>
    <s v="UNIDAD"/>
    <s v="N/A"/>
    <s v="JUMBO"/>
    <n v="83410"/>
    <s v="N/A"/>
    <s v="ND"/>
    <s v="ND"/>
    <s v="ND"/>
    <s v="BUENO"/>
    <s v="ND"/>
    <s v="ND"/>
    <s v="N/A"/>
    <n v="2"/>
    <n v="2"/>
    <n v="0"/>
    <s v="N/A"/>
    <s v="N/A"/>
    <s v="N/A"/>
    <s v="N/A"/>
    <n v="9.99"/>
    <n v="19.98"/>
    <n v="2.7997190048924279"/>
    <n v="5.5994380097848557"/>
    <n v="0.67193256117418265"/>
    <n v="6.2713705709590384"/>
    <n v="2.5197471044031849"/>
    <n v="5.0394942088063699"/>
    <n v="0.60473930505676432"/>
    <n v="5.6442335138631341"/>
  </r>
  <r>
    <n v="248"/>
    <s v="GNM-LPZ-FDA-005"/>
    <s v="INV00256"/>
    <s v="BODEGA CENTRAL"/>
    <s v="ESTANTERIA No 11"/>
    <s v="NIVEL 4"/>
    <s v="BODEGUERO"/>
    <x v="0"/>
    <x v="0"/>
    <x v="6"/>
    <x v="6"/>
    <s v="FUNDA HERMETICA CON CIERRE - GOLDERIN"/>
    <s v="FUNDA HERMETICA CON CIERRE - GOLDERIN"/>
    <s v="N/A"/>
    <s v="CAJA"/>
    <s v="N/A"/>
    <s v="GOLDERY"/>
    <s v="26.8X27.9"/>
    <s v="N/A"/>
    <s v="ND"/>
    <s v="ND"/>
    <s v="ND"/>
    <s v="REGULAR"/>
    <s v="ND"/>
    <s v="CAJA USADA MENOS 1 FUNDA"/>
    <s v="N/A"/>
    <n v="1"/>
    <n v="1"/>
    <n v="0"/>
    <s v="N/A"/>
    <s v="N/A"/>
    <s v="N/A"/>
    <s v="N/A"/>
    <n v="3.3"/>
    <n v="3.3"/>
    <n v="0.4663161545988474"/>
    <n v="0.4663161545988474"/>
    <n v="5.5957938551861687E-2"/>
    <n v="0.52227409315070905"/>
    <n v="0.41968453913896264"/>
    <n v="0.41968453913896264"/>
    <n v="5.0362144696675513E-2"/>
    <n v="0.47004668383563813"/>
  </r>
  <r>
    <n v="249"/>
    <s v="GNM-LPZ-JAB-002"/>
    <s v="INV00257"/>
    <s v="BODEGA CENTRAL"/>
    <s v="ESTANTERIA No 11"/>
    <s v="NIVEL 5"/>
    <s v="BODEGUERO"/>
    <x v="0"/>
    <x v="0"/>
    <x v="6"/>
    <x v="6"/>
    <s v="JABON AZUL EN BARRA"/>
    <s v="JABON AZUL EN BARRA"/>
    <s v="N/A"/>
    <s v="UNIDAD"/>
    <s v="N/A"/>
    <s v="ALES"/>
    <s v="ND"/>
    <s v="N/A"/>
    <s v="ND"/>
    <s v="ND"/>
    <s v="ND"/>
    <s v="BUENO"/>
    <s v="ND"/>
    <s v="ND"/>
    <s v="N/A"/>
    <n v="16"/>
    <n v="16"/>
    <n v="0"/>
    <s v="N/A"/>
    <s v="N/A"/>
    <s v="N/A"/>
    <s v="N/A"/>
    <n v="1.1000000000000001"/>
    <n v="17.600000000000001"/>
    <n v="0.26763871819961588"/>
    <n v="4.282219491193854"/>
    <n v="0.5138663389432625"/>
    <n v="4.7960858301371161"/>
    <n v="0.24087484637965428"/>
    <n v="3.8539975420744685"/>
    <n v="0.46247970504893621"/>
    <n v="4.3164772471234052"/>
  </r>
  <r>
    <n v="250"/>
    <s v="GNM-LPZ-LIM-001"/>
    <s v="INV00254"/>
    <s v="BODEGA CENTRAL"/>
    <s v="ESTANTERIA No 11"/>
    <s v="NIVEL 4"/>
    <s v="BODEGUERO"/>
    <x v="0"/>
    <x v="0"/>
    <x v="6"/>
    <x v="6"/>
    <s v="GAMUZA PARA LIMPIAR VIDRIOS - VILEDA"/>
    <s v="GAMUZA PARA LIMPIAR VIDRIOS - VILEDA"/>
    <s v="N/A"/>
    <s v="UNIDAD"/>
    <s v="N/A"/>
    <s v="VILEDA"/>
    <s v="40X36 CM"/>
    <s v="N/A"/>
    <s v="ND"/>
    <s v="ND"/>
    <s v="ND"/>
    <s v="BUENO"/>
    <s v="ND"/>
    <s v="ND"/>
    <s v="N/A"/>
    <n v="14"/>
    <n v="14"/>
    <n v="0"/>
    <s v="N/A"/>
    <s v="N/A"/>
    <s v="N/A"/>
    <s v="N/A"/>
    <n v="3.2"/>
    <n v="44.800000000000004"/>
    <n v="0.77858536203524609"/>
    <n v="10.900195068493446"/>
    <n v="1.3080234082192135"/>
    <n v="12.208218476712659"/>
    <n v="0.70072682583172152"/>
    <n v="9.8101755616441011"/>
    <n v="1.177221067397292"/>
    <n v="10.987396629041394"/>
  </r>
  <r>
    <n v="251"/>
    <s v="GNM-LPZ-LMP-005"/>
    <s v="INV00250"/>
    <s v="BODEGA CENTRAL"/>
    <s v="ESTANTERIA No 11"/>
    <s v="NIVEL 5"/>
    <s v="BODEGUERO"/>
    <x v="0"/>
    <x v="0"/>
    <x v="6"/>
    <x v="6"/>
    <s v="LIMPIADOR DE VIDRIO - HARAGANES"/>
    <s v="LIMPIADOR DE VIDRIO - HARAGANES"/>
    <s v="N/A"/>
    <s v="UNIDAD"/>
    <s v="N/A"/>
    <s v="PINTO"/>
    <s v="ND"/>
    <s v="N/A"/>
    <s v="ND"/>
    <s v="ND"/>
    <s v="ND"/>
    <s v="BUENO"/>
    <s v="ND"/>
    <s v="ND"/>
    <s v="N/A"/>
    <n v="5"/>
    <n v="5"/>
    <n v="0"/>
    <s v="N/A"/>
    <s v="N/A"/>
    <s v="N/A"/>
    <s v="N/A"/>
    <n v="3"/>
    <n v="15"/>
    <n v="0.84075645792565401"/>
    <n v="4.2037822896282702"/>
    <n v="0.50445387475539238"/>
    <n v="4.7082361643836625"/>
    <n v="0.75668081213308858"/>
    <n v="3.7834040606654429"/>
    <n v="0.4540084872798531"/>
    <n v="4.2374125479452962"/>
  </r>
  <r>
    <n v="252"/>
    <s v="GNM-LPZ-MOP-001"/>
    <s v="INV00255"/>
    <s v="BODEGA CENTRAL"/>
    <s v="ESTANTERIA No 11"/>
    <s v="NIVEL 4"/>
    <s v="BODEGUERO"/>
    <x v="0"/>
    <x v="0"/>
    <x v="6"/>
    <x v="6"/>
    <s v="MOPA DE TRAPEO INDUSTRIAL"/>
    <s v="MOPA DE TRAPEO INDUSTRIAL"/>
    <s v="N/A"/>
    <s v="UNIDAD"/>
    <s v="N/A"/>
    <s v="MICROLIMPIA"/>
    <s v="16X46 CM"/>
    <s v="N/A"/>
    <s v="ND"/>
    <s v="ND"/>
    <s v="ND"/>
    <s v="BUENO"/>
    <s v="ND"/>
    <s v="ND"/>
    <s v="N/A"/>
    <n v="6"/>
    <n v="2"/>
    <n v="4"/>
    <s v="N/A"/>
    <s v="N/A"/>
    <s v="N/A"/>
    <s v="N/A"/>
    <n v="6.56"/>
    <n v="13.12"/>
    <n v="1.5960999921722543"/>
    <n v="3.1921999843445086"/>
    <n v="0.38306399812134101"/>
    <n v="3.5752639824658496"/>
    <n v="1.436489992955029"/>
    <n v="2.872979985910058"/>
    <n v="0.34475759830920694"/>
    <n v="3.217737584219265"/>
  </r>
  <r>
    <n v="253"/>
    <s v="GNM-LPZ-PAL-001"/>
    <s v="INV00263"/>
    <s v="BODEGA CENTRAL"/>
    <s v="ESTANTERIA No 11"/>
    <s v="NIVEL 6"/>
    <s v="BODEGUERO"/>
    <x v="0"/>
    <x v="0"/>
    <x v="6"/>
    <x v="6"/>
    <s v="PALA PLASTICA RECOGEDORA DE BASURA"/>
    <s v="PALA PLASTICA RECOGEDORA DE BASURA"/>
    <s v="N/A"/>
    <s v="UNIDAD"/>
    <s v="N/A"/>
    <s v="ND"/>
    <s v="ND"/>
    <s v="N/A"/>
    <s v="ND"/>
    <s v="ND"/>
    <s v="ND"/>
    <s v="REGULAR"/>
    <s v="ND"/>
    <s v="ND"/>
    <s v="N/A"/>
    <n v="12"/>
    <n v="12"/>
    <n v="0"/>
    <s v="N/A"/>
    <s v="N/A"/>
    <s v="N/A"/>
    <s v="N/A"/>
    <n v="7.5"/>
    <n v="90"/>
    <n v="1.336891144814135"/>
    <n v="16.042693737769618"/>
    <n v="1.9251232485323539"/>
    <n v="17.967816986301973"/>
    <n v="1.2032020303327216"/>
    <n v="14.438424363992659"/>
    <n v="1.7326109236791192"/>
    <n v="16.171035287671778"/>
  </r>
  <r>
    <n v="254"/>
    <s v="GNM-LPZ-PAN-001"/>
    <s v="INV00253"/>
    <s v="BODEGA CENTRAL"/>
    <s v="ESTANTERIA No 11"/>
    <s v="NIVEL 4"/>
    <s v="BODEGUERO"/>
    <x v="0"/>
    <x v="0"/>
    <x v="6"/>
    <x v="6"/>
    <s v="PANO AMARILLO GRANDES - SANI BRITE"/>
    <s v="PANO AMARILLO GRANDES - SANI BRITE"/>
    <s v="N/A"/>
    <s v="UNIDAD"/>
    <s v="N/A"/>
    <s v="SANI BRITE"/>
    <s v="38X40"/>
    <s v="N/A"/>
    <s v="ND"/>
    <s v="ND"/>
    <s v="ND"/>
    <s v="BUENO"/>
    <s v="ND"/>
    <s v="ND"/>
    <s v="N/A"/>
    <n v="10"/>
    <n v="10"/>
    <n v="0"/>
    <s v="N/A"/>
    <s v="N/A"/>
    <s v="N/A"/>
    <s v="N/A"/>
    <n v="3.12"/>
    <n v="31.200000000000003"/>
    <n v="0.87438671624268005"/>
    <n v="8.7438671624268007"/>
    <n v="1.0492640594912162"/>
    <n v="9.7931312219180171"/>
    <n v="0.78694804461841206"/>
    <n v="7.8694804461841201"/>
    <n v="0.94433765354209442"/>
    <n v="8.8138180997262143"/>
  </r>
  <r>
    <n v="255"/>
    <s v="GNM-LPZ-SER-001"/>
    <s v="INV01099"/>
    <s v="BODEGA CENTRAL"/>
    <s v="BODEGA CENTRAL"/>
    <s v="BODEGA CENTRAL "/>
    <s v="BODEGUERO"/>
    <x v="0"/>
    <x v="0"/>
    <x v="6"/>
    <x v="6"/>
    <s v="SERVILLETA PAQ. DE 100 UNIDADES"/>
    <s v="SERVILLETA PAQ. DE 100 UNIDADES"/>
    <s v="N/A"/>
    <s v="PAQUETE"/>
    <s v="N/A"/>
    <s v="FAMILIA "/>
    <n v="72302"/>
    <s v="N/A"/>
    <s v="ND"/>
    <s v="ND"/>
    <s v="ND"/>
    <s v="BUENO"/>
    <s v="ND"/>
    <s v="25CMX25CM"/>
    <s v="N/A"/>
    <n v="88"/>
    <n v="88"/>
    <n v="0"/>
    <s v="N/A"/>
    <s v="N/A"/>
    <s v="N/A"/>
    <s v="N/A"/>
    <n v="0.6"/>
    <n v="52.8"/>
    <n v="0.16815129158513081"/>
    <n v="14.797313659491511"/>
    <n v="1.7756776391389812"/>
    <n v="16.572991298630491"/>
    <n v="0.15133616242661774"/>
    <n v="13.317582293542362"/>
    <n v="1.5981098752250833"/>
    <n v="14.915692168767444"/>
  </r>
  <r>
    <n v="256"/>
    <s v="GNM-LPZ-SER-003"/>
    <s v="INV00251"/>
    <s v="BODEGA CENTRAL"/>
    <s v="ESTANTERIA No 11"/>
    <s v="NIVEL 4"/>
    <s v="BODEGUERO"/>
    <x v="0"/>
    <x v="0"/>
    <x v="6"/>
    <x v="6"/>
    <s v="SERVILLETA FAMILIA DE LUJO TRIPLE HOJA X 40 PAQUETE"/>
    <s v="SERVILLETA FAMILIA DE LUJO TRIPLE HOJA X 40 PAQUETE"/>
    <s v="N/A"/>
    <s v="PAQUETEX40"/>
    <s v="N/A"/>
    <s v="FAMILIA"/>
    <s v="32.8X31.8 CM"/>
    <s v="N/A"/>
    <s v="ND"/>
    <s v="ND"/>
    <s v="ND"/>
    <s v="NUEVO"/>
    <s v="ND"/>
    <s v="ND"/>
    <s v="N/A"/>
    <n v="7"/>
    <n v="7"/>
    <n v="0"/>
    <s v="N/A"/>
    <s v="N/A"/>
    <s v="N/A"/>
    <s v="N/A"/>
    <n v="1.3"/>
    <n v="9.1"/>
    <n v="0.54112779843445014"/>
    <n v="3.7878945890411511"/>
    <n v="0.45454735068493812"/>
    <n v="4.2424419397260893"/>
    <n v="0.48701501859100516"/>
    <n v="3.4091051301370361"/>
    <n v="0.40909261561644433"/>
    <n v="3.8181977457534804"/>
  </r>
  <r>
    <n v="257"/>
    <s v="GNM-LPZ-SER-003"/>
    <m/>
    <s v="BODEGA CENTRAL"/>
    <s v="ESTANTERIA No 11"/>
    <s v="NIVEL 4"/>
    <s v="BODEGUERO"/>
    <x v="0"/>
    <x v="0"/>
    <x v="6"/>
    <x v="6"/>
    <s v="SERVILLETA FAMILIA DE LUJO TRIPLE HOJA X 40 PAQUETE"/>
    <s v="SERVILLETA FAMILIA DE LUJO TRIPLE HOJA X 40 PAQUETE"/>
    <s v="N/A"/>
    <s v="PAQUETEX40"/>
    <s v="N/A"/>
    <s v="SCOTT"/>
    <s v="33X33"/>
    <s v="N/A"/>
    <s v="ND"/>
    <s v="ND"/>
    <s v="ND"/>
    <s v="NUEVO"/>
    <s v="ND"/>
    <s v="ND"/>
    <s v="N/A"/>
    <n v="2"/>
    <n v="2"/>
    <n v="0"/>
    <s v="N/A"/>
    <s v="N/A"/>
    <s v="N/A"/>
    <s v="N/A"/>
    <n v="1.3"/>
    <n v="2.6"/>
    <n v="0.54112779843445014"/>
    <n v="1.0822555968689003"/>
    <n v="0.12987067162426802"/>
    <n v="1.2121262684931682"/>
    <n v="0.48701501859100516"/>
    <n v="0.97403003718201031"/>
    <n v="0.11688360446184123"/>
    <n v="1.0909136416438516"/>
  </r>
  <r>
    <n v="258"/>
    <s v="GNM-LPZ-TAC-002"/>
    <s v="INV01107"/>
    <s v="BODEGA CENTRAL"/>
    <s v="BODEGA CENTRAL"/>
    <s v="ESTRUCTURA MADERA"/>
    <s v="BODEGUERO"/>
    <x v="0"/>
    <x v="0"/>
    <x v="6"/>
    <x v="6"/>
    <s v="TACHO BASURA HERCULES CON RUEDAS"/>
    <s v="TACHO BASURA HERCULES CON RUEDAS"/>
    <s v="N/A"/>
    <s v="UNIDAD"/>
    <s v="N/A"/>
    <s v="ND"/>
    <s v="ND"/>
    <s v="N/A"/>
    <s v="ND"/>
    <s v="ND"/>
    <s v="ND"/>
    <s v="BUENO"/>
    <s v="ND"/>
    <s v="CONSTABAN 3 CODIGOS INV01107-INV01110; INV01113"/>
    <s v="N/A"/>
    <n v="5"/>
    <n v="5"/>
    <n v="0"/>
    <s v="N/A"/>
    <s v="N/A"/>
    <s v="N/A"/>
    <s v="N/A"/>
    <n v="82"/>
    <n v="410"/>
    <n v="22.980676516634542"/>
    <n v="114.90338258317271"/>
    <n v="13.788405909980725"/>
    <n v="128.69178849315344"/>
    <n v="20.682608864971087"/>
    <n v="103.41304432485543"/>
    <n v="12.409565318982652"/>
    <n v="115.82260964383809"/>
  </r>
  <r>
    <n v="259"/>
    <s v="GNM-LPZ-TAC-003"/>
    <s v="INV00982"/>
    <s v="BODEGA CENTRAL"/>
    <s v="ESTANTERIA No 26"/>
    <s v="NIVEL 8"/>
    <s v="BODEGUERO"/>
    <x v="0"/>
    <x v="0"/>
    <x v="6"/>
    <x v="6"/>
    <s v="TACHO BASURA PLASTICOS MEDIANOS CON TAPA"/>
    <s v="TACHO BASURA PLASTICOS MEDIANOS CON TAPA"/>
    <s v="N/A"/>
    <s v="UNIDAD"/>
    <s v="N/A"/>
    <s v="ND"/>
    <s v="ND"/>
    <s v="N/A"/>
    <s v="ND"/>
    <s v="ND"/>
    <s v="ND"/>
    <s v="NUEVO"/>
    <s v="ND"/>
    <s v="60X30"/>
    <s v="N/A"/>
    <n v="7"/>
    <n v="10"/>
    <n v="-3"/>
    <s v="N/A"/>
    <s v="N/A"/>
    <s v="N/A"/>
    <s v="N/A"/>
    <n v="75"/>
    <n v="750"/>
    <n v="7.3342890410959214"/>
    <n v="73.342890410959214"/>
    <n v="8.8011468493151046"/>
    <n v="82.144037260274317"/>
    <n v="6.6008601369863298"/>
    <n v="66.0086013698633"/>
    <n v="7.9210321643835959"/>
    <n v="73.929633534246889"/>
  </r>
  <r>
    <n v="260"/>
    <s v="GNM-LPZ-TAC-004"/>
    <s v="INV00763"/>
    <s v="BODEGA CENTRAL"/>
    <s v="ESTANTERIA No 26"/>
    <s v="NIVEL 8"/>
    <s v="BODEGUERO"/>
    <x v="0"/>
    <x v="0"/>
    <x v="6"/>
    <x v="6"/>
    <s v="TACHO BASURA PLASTICOS PEQUENOS CON TAPA"/>
    <s v="TACHO BASURA PLASTICOS PEQUENOS CON TAPA"/>
    <s v="N/A"/>
    <s v="UNIDAD"/>
    <s v="N/A"/>
    <s v="ND"/>
    <s v="ND"/>
    <s v="N/A"/>
    <s v="ND"/>
    <s v="ND"/>
    <s v="ND"/>
    <s v="NUEVO"/>
    <s v="ND"/>
    <s v="40X20"/>
    <s v="N/A"/>
    <n v="10"/>
    <n v="10"/>
    <n v="0"/>
    <s v="N/A"/>
    <s v="N/A"/>
    <s v="N/A"/>
    <s v="N/A"/>
    <n v="15"/>
    <n v="150"/>
    <n v="5.6896188845402165"/>
    <n v="56.896188845402165"/>
    <n v="6.8275426614482599"/>
    <n v="63.723731506850427"/>
    <n v="5.1206569960861952"/>
    <n v="51.206569960861955"/>
    <n v="6.1447883953034346"/>
    <n v="57.351358356165392"/>
  </r>
  <r>
    <n v="261"/>
    <s v="GNM-LPZ-TAC-005"/>
    <s v="INV00950"/>
    <s v="BODEGA CENTRAL"/>
    <s v="ESTANTERIA No 27"/>
    <s v="NIVEL 8"/>
    <s v="BODEGUERO"/>
    <x v="0"/>
    <x v="0"/>
    <x v="6"/>
    <x v="6"/>
    <s v="TACHO BASURA ACERO INOXIDABLE SIN TAPA"/>
    <s v="TACHO BASURA ACERO INOXIDABLE SIN TAPA"/>
    <s v="N/A"/>
    <s v="UNIDAD"/>
    <s v="N/A"/>
    <s v="ND"/>
    <s v="ND"/>
    <s v="N/A"/>
    <s v="ND"/>
    <s v="ND"/>
    <s v="ND"/>
    <s v="NUEVO"/>
    <s v="ND"/>
    <s v="40X20"/>
    <s v="N/A"/>
    <n v="8"/>
    <n v="8"/>
    <n v="0"/>
    <s v="N/A"/>
    <s v="N/A"/>
    <s v="N/A"/>
    <s v="N/A"/>
    <n v="28.5"/>
    <n v="228"/>
    <n v="10.810275880626412"/>
    <n v="86.482207045011293"/>
    <n v="10.377864845401355"/>
    <n v="96.860071890412655"/>
    <n v="9.7292482925637707"/>
    <n v="77.833986340510165"/>
    <n v="9.3400783608612201"/>
    <n v="87.174064701371378"/>
  </r>
  <r>
    <n v="262"/>
    <s v="GNM-LPZ-TAC-007"/>
    <s v="INV00955"/>
    <s v="BODEGA CENTRAL"/>
    <s v="ESTANTERIA No 26"/>
    <s v="NIVEL 8"/>
    <s v="BODEGUERO"/>
    <x v="0"/>
    <x v="0"/>
    <x v="6"/>
    <x v="6"/>
    <s v="TACHO BASURA METALICO REDONDO"/>
    <s v="TACHO BASURA METALICO REDONDO"/>
    <s v="N/A"/>
    <s v="UNIDAD"/>
    <s v="N/A"/>
    <s v="ND"/>
    <s v="ND"/>
    <s v="N/A"/>
    <s v="ND"/>
    <s v="ND"/>
    <s v="ND"/>
    <s v="NUEVO"/>
    <s v="ND"/>
    <s v="40X20"/>
    <s v="N/A"/>
    <n v="1"/>
    <n v="1"/>
    <n v="0"/>
    <s v="N/A"/>
    <s v="N/A"/>
    <s v="N/A"/>
    <s v="N/A"/>
    <n v="28.5"/>
    <n v="28.5"/>
    <n v="11.863186350293715"/>
    <n v="11.863186350293715"/>
    <n v="1.4235823620352457"/>
    <n v="13.286768712328961"/>
    <n v="10.676867715264343"/>
    <n v="10.676867715264343"/>
    <n v="1.2812241258317212"/>
    <n v="11.958091841096065"/>
  </r>
  <r>
    <n v="263"/>
    <s v="GNM-LPZ-TAC-008"/>
    <s v="INV00792"/>
    <s v="BODEGA CENTRAL"/>
    <s v="ESTANTERIA No 30"/>
    <s v="NIVEL 8"/>
    <s v="BODEGUERO"/>
    <x v="0"/>
    <x v="0"/>
    <x v="6"/>
    <x v="6"/>
    <s v="TACHO BASURA PLASTICOS GRANDES DE 20 LT. CON TAPA"/>
    <s v="TACHO BASURA PLASTICOS GRANDES DE 20 LT. CON TAPA"/>
    <s v="N/A"/>
    <s v="UNIDAD"/>
    <s v="N/A"/>
    <s v="RENOVA"/>
    <s v="ND"/>
    <s v="N/A"/>
    <s v="ND"/>
    <s v="ND"/>
    <s v="ND"/>
    <s v="NUEVO"/>
    <s v="ND"/>
    <s v="50X40"/>
    <s v="N/A"/>
    <n v="1"/>
    <n v="2"/>
    <n v="-1"/>
    <s v="N/A"/>
    <s v="N/A"/>
    <s v="N/A"/>
    <s v="N/A"/>
    <n v="20.38"/>
    <n v="40.76"/>
    <n v="8.4832188708416094"/>
    <n v="16.966437741683219"/>
    <n v="2.0359725290019863"/>
    <n v="19.002410270685203"/>
    <n v="7.6348969837574483"/>
    <n v="15.269793967514897"/>
    <n v="1.8323752761017875"/>
    <n v="17.102169243616686"/>
  </r>
  <r>
    <n v="264"/>
    <s v="GNM-LPZ-TAP-001"/>
    <s v="INV00261"/>
    <s v="BODEGA CENTRAL"/>
    <s v="ESTANTERIA No 11"/>
    <s v="NIVEL 6"/>
    <s v="BODEGUERO"/>
    <x v="0"/>
    <x v="0"/>
    <x v="6"/>
    <x v="6"/>
    <s v="TAPETE PARA BANO PLASTICOS"/>
    <s v="TAPETE PARA BANO PLASTICOS"/>
    <s v="N/A"/>
    <s v="UNIDAD"/>
    <s v="N/A"/>
    <s v="RUBBERTEX"/>
    <s v="ND"/>
    <s v="N/A"/>
    <s v="ND"/>
    <s v="ND"/>
    <s v="ND"/>
    <s v="BUENO"/>
    <s v="ND"/>
    <s v="45X40"/>
    <s v="N/A"/>
    <n v="7"/>
    <n v="7"/>
    <n v="0"/>
    <s v="N/A"/>
    <s v="N/A"/>
    <s v="N/A"/>
    <s v="N/A"/>
    <n v="6.5"/>
    <n v="45.5"/>
    <n v="1.8216389921722502"/>
    <n v="12.751472945205752"/>
    <n v="1.5301767534246902"/>
    <n v="14.281649698630442"/>
    <n v="1.6394750929550252"/>
    <n v="11.476325650685176"/>
    <n v="1.3771590780822212"/>
    <n v="12.853484728767397"/>
  </r>
  <r>
    <n v="265"/>
    <s v="GNM-LPZ-TOA-004"/>
    <s v="INV00241"/>
    <s v="BODEGA CENTRAL"/>
    <s v="ESTANTERIA No 10"/>
    <s v="NIVEL 6"/>
    <s v="BODEGUERO"/>
    <x v="0"/>
    <x v="0"/>
    <x v="6"/>
    <x v="6"/>
    <s v="TOALLA DE PAPEL REUSABLES EN ROLLO - DURAMAX"/>
    <s v="TOALLA DE PAPEL REUSABLES EN ROLLO - DURAMAX"/>
    <s v="N/A"/>
    <s v="UNIDAD"/>
    <s v="N/A"/>
    <s v="DURAMAX SCOTT"/>
    <s v="20.6X21"/>
    <s v="N/A"/>
    <s v="ND"/>
    <s v="ND"/>
    <s v="ND"/>
    <s v="BUENO"/>
    <s v="ND"/>
    <s v="ND"/>
    <s v="N/A"/>
    <n v="26"/>
    <n v="26"/>
    <n v="0"/>
    <s v="N/A"/>
    <s v="N/A"/>
    <s v="N/A"/>
    <s v="N/A"/>
    <n v="2.91"/>
    <n v="75.66"/>
    <n v="0.81553376418788448"/>
    <n v="21.203877868884998"/>
    <n v="2.5444653442661997"/>
    <n v="23.748343213151198"/>
    <n v="0.73398038776909602"/>
    <n v="19.083490081996498"/>
    <n v="2.2900188098395797"/>
    <n v="21.373508891836078"/>
  </r>
  <r>
    <n v="266"/>
    <s v="GNM-PRF-ADA-004"/>
    <s v="INV01344"/>
    <s v="BODEGA CENTRAL"/>
    <s v="GALPON CENTRAL"/>
    <s v="CAJA NEGRA No 3"/>
    <s v="BODEGUERO"/>
    <x v="0"/>
    <x v="0"/>
    <x v="7"/>
    <x v="7"/>
    <s v="ADAPTADOR SUB NQ-RD BX-HW CSPN"/>
    <s v="ADAPTADOR SUB NQ-RD BX-HW CSPN"/>
    <s v="N/A"/>
    <s v="UNIDAD"/>
    <s v="N/A"/>
    <s v="ND"/>
    <s v="ND"/>
    <s v="N/A"/>
    <s v="ND"/>
    <s v="ND"/>
    <s v="ND"/>
    <s v="NUEVO"/>
    <s v="ND"/>
    <s v="ND"/>
    <s v="N/A"/>
    <n v="2"/>
    <n v="2"/>
    <n v="0"/>
    <s v="N/A"/>
    <s v="N/A"/>
    <s v="N/A"/>
    <s v="N/A"/>
    <n v="96"/>
    <n v="192"/>
    <n v="58.35547616438383"/>
    <n v="116.71095232876766"/>
    <n v="14.005314279452119"/>
    <n v="130.71626660821977"/>
    <n v="52.519928547945447"/>
    <n v="105.03985709589089"/>
    <n v="12.604782851506906"/>
    <n v="117.64463994739781"/>
  </r>
  <r>
    <n v="267"/>
    <s v="GNM-PRF-ADA-005"/>
    <s v="INV01345"/>
    <s v="BODEGA CENTRAL"/>
    <s v="GALPON CENTRAL"/>
    <s v="CAJA NEGRA No 3"/>
    <s v="BODEGUERO"/>
    <x v="0"/>
    <x v="0"/>
    <x v="7"/>
    <x v="7"/>
    <s v="ADAPTADOR SUB NRD BX-NQ RD BX"/>
    <s v="ADAPTADOR SUB NRD BX-NQ RD BX"/>
    <s v="N/A"/>
    <s v="UNIDAD"/>
    <s v="N/A"/>
    <s v="ND"/>
    <s v="ND"/>
    <s v="N/A"/>
    <s v="ND"/>
    <s v="ND"/>
    <s v="ND"/>
    <s v="BUENO"/>
    <s v="ND"/>
    <s v="ND"/>
    <s v="N/A"/>
    <n v="2"/>
    <n v="2"/>
    <n v="0"/>
    <s v="N/A"/>
    <s v="N/A"/>
    <s v="N/A"/>
    <s v="N/A"/>
    <n v="96"/>
    <n v="192"/>
    <n v="45.630496438356431"/>
    <n v="91.260992876712862"/>
    <n v="10.951319145205543"/>
    <n v="102.21231202191841"/>
    <n v="41.067446794520791"/>
    <n v="82.134893589041582"/>
    <n v="9.8561872306849896"/>
    <n v="91.991080819726577"/>
  </r>
  <r>
    <n v="268"/>
    <s v="GNM-PRF-ADA-010"/>
    <s v="INV01357"/>
    <s v="BODEGA CENTRAL"/>
    <s v="GALPON CENTRAL"/>
    <s v="CAJA NEGRA No 3"/>
    <s v="BODEGUERO"/>
    <x v="0"/>
    <x v="0"/>
    <x v="7"/>
    <x v="7"/>
    <s v="ADAPTADORES SUB NRQ R-B NW"/>
    <s v="ADAPTADORES SUB NRQ R-B NW"/>
    <s v="N/A"/>
    <s v="UNIDAD"/>
    <s v="N/A"/>
    <s v="BOART LONGYEAR"/>
    <s v="ND"/>
    <s v="N/A"/>
    <s v="ND"/>
    <s v="ND"/>
    <s v="ND"/>
    <s v="NUEVO"/>
    <s v="ND"/>
    <s v="ND"/>
    <s v="N/A"/>
    <n v="2"/>
    <n v="2"/>
    <n v="0"/>
    <s v="N/A"/>
    <s v="N/A"/>
    <s v="N/A"/>
    <s v="N/A"/>
    <n v="96"/>
    <n v="192"/>
    <n v="58.686496438356443"/>
    <n v="117.37299287671289"/>
    <n v="14.084759145205545"/>
    <n v="131.45775202191842"/>
    <n v="52.817846794520797"/>
    <n v="105.63569358904159"/>
    <n v="12.676283230684991"/>
    <n v="118.31197681972658"/>
  </r>
  <r>
    <n v="269"/>
    <s v="GNM-PRF-ADA-011"/>
    <s v="INV01290"/>
    <s v="BODEGA CENTRAL"/>
    <s v="GALPON CENTRAL"/>
    <s v="CAJA NEGRA No 3"/>
    <s v="BODEGUERO"/>
    <x v="0"/>
    <x v="0"/>
    <x v="7"/>
    <x v="7"/>
    <s v="ADAPTADOR DE LA CABEZA DE LONG YEAR ROSCA IZQUIERDA 39170"/>
    <s v="ADAPTADOR DE LA CABEZA DE LONG YEAR ROSCA IZQUIERDA 39170"/>
    <s v="N/A"/>
    <s v="UNIDAD"/>
    <s v="N/A"/>
    <s v="BOART LONGYEAR"/>
    <s v="ND"/>
    <s v="N/A"/>
    <s v="ND"/>
    <s v="ND"/>
    <s v="ND"/>
    <s v="NUEVO"/>
    <s v="ND"/>
    <s v="ND"/>
    <s v="N/A"/>
    <n v="2"/>
    <n v="2"/>
    <n v="0"/>
    <s v="N/A"/>
    <s v="N/A"/>
    <s v="N/A"/>
    <s v="N/A"/>
    <n v="80"/>
    <n v="160"/>
    <n v="48.629563470319859"/>
    <n v="97.259126940639717"/>
    <n v="11.671095232876766"/>
    <n v="108.93022217351648"/>
    <n v="43.766607123287876"/>
    <n v="87.533214246575753"/>
    <n v="10.50398570958909"/>
    <n v="98.037199956164841"/>
  </r>
  <r>
    <n v="270"/>
    <s v="GNM-PRF-ADA-017"/>
    <s v="INV01262"/>
    <s v="BODEGA CENTRAL"/>
    <s v="BODEGA CENTRAL"/>
    <s v="CAJA NEGRA No 4"/>
    <s v="BODEGUERO"/>
    <x v="0"/>
    <x v="0"/>
    <x v="7"/>
    <x v="7"/>
    <s v="ADAPTADOR158782-10 NOGO HQ 3 -1 1/2"/>
    <s v="ADAPTADOR158782-10 NOGO HQ 3 -1 1/2"/>
    <s v="N/A"/>
    <s v="UNIDAD"/>
    <s v="N/A"/>
    <s v="ND"/>
    <s v="ND"/>
    <s v="N/A"/>
    <s v="ND"/>
    <s v="ND"/>
    <s v="ND"/>
    <s v="BUENO"/>
    <s v="ND"/>
    <s v="ND"/>
    <s v="N/A"/>
    <n v="2"/>
    <n v="2"/>
    <n v="0"/>
    <s v="N/A"/>
    <s v="N/A"/>
    <s v="N/A"/>
    <s v="N/A"/>
    <n v="40"/>
    <n v="80"/>
    <n v="18.874781735159932"/>
    <n v="37.749563470319863"/>
    <n v="4.5299476164383838"/>
    <n v="42.279511086758248"/>
    <n v="16.987303561643937"/>
    <n v="33.974607123287875"/>
    <n v="4.0769528547945448"/>
    <n v="38.051559978082423"/>
  </r>
  <r>
    <n v="271"/>
    <s v="GNM-PRF-ADC-001"/>
    <s v="INV01356"/>
    <s v="BODEGA CENTRAL"/>
    <s v="GALPON CENTRAL"/>
    <s v="CAJA NEGRA No 3"/>
    <s v="BODEGUERO"/>
    <x v="0"/>
    <x v="0"/>
    <x v="7"/>
    <x v="7"/>
    <s v="ADAPTER COUPLING HQ"/>
    <s v="ADAPTER COUPLING HQ"/>
    <s v="N/A"/>
    <s v="UNIDAD"/>
    <s v="N/A"/>
    <s v="BOART LONGYEAR"/>
    <s v="ND"/>
    <s v="N/A"/>
    <s v="ND"/>
    <s v="ND"/>
    <s v="ND"/>
    <s v="NUEVO"/>
    <s v="ND"/>
    <s v="ND"/>
    <s v="N/A"/>
    <n v="3"/>
    <n v="3"/>
    <n v="0"/>
    <s v="N/A"/>
    <s v="N/A"/>
    <s v="N/A"/>
    <s v="N/A"/>
    <n v="90"/>
    <n v="270"/>
    <n v="54.708258904109847"/>
    <n v="164.12477671232955"/>
    <n v="19.694973205479545"/>
    <n v="183.8197499178091"/>
    <n v="49.237433013698862"/>
    <n v="147.71229904109657"/>
    <n v="17.725475884931587"/>
    <n v="165.43777492602817"/>
  </r>
  <r>
    <n v="272"/>
    <s v="GNM-PRF-ADC-002"/>
    <s v="INV01273"/>
    <s v="BODEGA CENTRAL"/>
    <s v="BODEGA CENTRAL"/>
    <s v="CAJA NEGRA No 5"/>
    <s v="BODEGUERO"/>
    <x v="0"/>
    <x v="0"/>
    <x v="7"/>
    <x v="7"/>
    <s v="ADAPTER COUPLING NQ"/>
    <s v="ADAPTER COUPLING NQ"/>
    <s v="N/A"/>
    <s v="UNIDAD"/>
    <s v="N/A"/>
    <s v="BOART LONGYEAR"/>
    <s v="ND"/>
    <s v="N/A"/>
    <s v="ND"/>
    <s v="ND"/>
    <s v="ND"/>
    <s v="NUEVO"/>
    <s v="ND"/>
    <s v="ND"/>
    <s v="N/A"/>
    <n v="11"/>
    <n v="11"/>
    <n v="0"/>
    <s v="N/A"/>
    <s v="N/A"/>
    <s v="N/A"/>
    <s v="N/A"/>
    <n v="90"/>
    <n v="990"/>
    <n v="55.018590410959156"/>
    <n v="605.20449452055072"/>
    <n v="72.624539342466079"/>
    <n v="677.82903386301678"/>
    <n v="49.516731369863244"/>
    <n v="544.68404506849572"/>
    <n v="65.362085408219485"/>
    <n v="610.04613047671523"/>
  </r>
  <r>
    <n v="273"/>
    <s v="GNM-PRF-ANI-002"/>
    <s v="INV01176"/>
    <s v="BODEGA CENTRAL"/>
    <s v="BODEGA CENTRAL"/>
    <s v="CAJA NEGRA No 2"/>
    <s v="BODEGUERO"/>
    <x v="0"/>
    <x v="0"/>
    <x v="7"/>
    <x v="7"/>
    <s v="ANILLO SEPARADOR DE ACERO HYDRACORE"/>
    <s v="ANILLO SEPARADOR DE ACERO HYDRACORE"/>
    <s v="N/A"/>
    <s v="UNIDAD"/>
    <s v="N/A"/>
    <s v="ND"/>
    <s v="ND"/>
    <s v="N/A"/>
    <s v="ND"/>
    <s v="ND"/>
    <s v="ND"/>
    <s v="NUEVO"/>
    <s v="ND"/>
    <s v="INOX 5 CM DE DIAMETRO"/>
    <s v="N/A"/>
    <n v="1"/>
    <n v="1"/>
    <n v="0"/>
    <s v="N/A"/>
    <s v="N/A"/>
    <s v="N/A"/>
    <s v="N/A"/>
    <n v="17"/>
    <n v="17"/>
    <n v="10.392400410958953"/>
    <n v="10.392400410958953"/>
    <n v="1.2470880493150742"/>
    <n v="11.639488460274027"/>
    <n v="9.3531603698630583"/>
    <n v="9.3531603698630583"/>
    <n v="1.122379244383567"/>
    <n v="10.475539614246625"/>
  </r>
  <r>
    <n v="274"/>
    <s v="GNM-PRF-BAN-001"/>
    <s v="INV01174"/>
    <s v="BODEGA CENTRAL"/>
    <s v="BODEGA CENTRAL"/>
    <s v="CAJA NEGRA No 2"/>
    <s v="BODEGUERO"/>
    <x v="0"/>
    <x v="0"/>
    <x v="7"/>
    <x v="7"/>
    <s v="BANDA DEL CHUCK"/>
    <s v="BANDA DEL CHUCK"/>
    <s v="N/A"/>
    <s v="UNIDAD"/>
    <s v="N/A"/>
    <s v="GATES POLY CHAIN"/>
    <s v="8MGT-1200-90"/>
    <s v="N/A"/>
    <s v="ND"/>
    <s v="ND"/>
    <s v="ND"/>
    <s v="NUEVO"/>
    <s v="ND"/>
    <s v="ND"/>
    <s v="N/A"/>
    <n v="1"/>
    <n v="1"/>
    <n v="0"/>
    <s v="N/A"/>
    <s v="N/A"/>
    <s v="N/A"/>
    <s v="N/A"/>
    <n v="120"/>
    <n v="120"/>
    <n v="77.282661369863263"/>
    <n v="77.282661369863263"/>
    <n v="9.2739193643835911"/>
    <n v="86.55658073424685"/>
    <n v="69.554395232876942"/>
    <n v="69.554395232876942"/>
    <n v="8.3465274279452331"/>
    <n v="77.900922660822175"/>
  </r>
  <r>
    <n v="275"/>
    <s v="GNM-PRF-BOL-001"/>
    <s v="INV01293"/>
    <s v="BODEGA CENTRAL"/>
    <s v="GALPON CENTRAL"/>
    <s v="CAJA NEGRA No 3"/>
    <s v="BODEGUERO"/>
    <x v="0"/>
    <x v="0"/>
    <x v="7"/>
    <x v="7"/>
    <s v="BALIN DE ACERO GRANDE NO. 62374"/>
    <s v="BALIN DE ACERO GRANDE NO. 62374"/>
    <s v="N/A"/>
    <s v="UNIDAD"/>
    <s v="N/A"/>
    <s v="BOART LONGYEAR"/>
    <s v="ND"/>
    <s v="N/A"/>
    <s v="ND"/>
    <s v="ND"/>
    <s v="ND"/>
    <s v="NUEVO"/>
    <s v="ND"/>
    <s v="ND"/>
    <s v="N/A"/>
    <n v="5"/>
    <n v="5"/>
    <n v="0"/>
    <s v="N/A"/>
    <s v="N/A"/>
    <s v="N/A"/>
    <s v="N/A"/>
    <n v="7.5"/>
    <n v="37.5"/>
    <n v="4.559021575342487"/>
    <n v="22.795107876712436"/>
    <n v="2.7354129452054923"/>
    <n v="25.530520821917928"/>
    <n v="4.1031194178082382"/>
    <n v="20.51559708904119"/>
    <n v="2.4618716506849427"/>
    <n v="22.977468739726135"/>
  </r>
  <r>
    <n v="276"/>
    <s v="GNM-PRF-BOL-002"/>
    <s v="INV01292"/>
    <s v="BODEGA CENTRAL"/>
    <s v="GALPON CENTRAL"/>
    <s v="CAJA NEGRA No 3"/>
    <s v="BODEGUERO"/>
    <x v="0"/>
    <x v="0"/>
    <x v="7"/>
    <x v="7"/>
    <s v="BALIN DE ACERO PEQUENA NO. 3543772"/>
    <s v="BALIN DE ACERO PEQUENA NO. 3543772"/>
    <s v="N/A"/>
    <s v="UNIDAD"/>
    <s v="N/A"/>
    <s v="ND"/>
    <s v="ND"/>
    <s v="N/A"/>
    <s v="ND"/>
    <s v="ND"/>
    <s v="ND"/>
    <s v="NUEVO"/>
    <s v="ND"/>
    <s v="ND"/>
    <s v="N/A"/>
    <n v="12"/>
    <n v="12"/>
    <n v="0"/>
    <s v="N/A"/>
    <s v="N/A"/>
    <s v="N/A"/>
    <s v="N/A"/>
    <n v="6"/>
    <n v="72"/>
    <n v="3.5644621917808408"/>
    <n v="42.773546301370089"/>
    <n v="5.1328255561644109"/>
    <n v="47.906371857534502"/>
    <n v="3.2080159726027566"/>
    <n v="38.496191671233078"/>
    <n v="4.619543000547969"/>
    <n v="43.115734671781048"/>
  </r>
  <r>
    <n v="277"/>
    <s v="GNM-PRF-CEP-001"/>
    <s v="INV01268"/>
    <s v="BODEGA CENTRAL"/>
    <s v="BODEGA CENTRAL"/>
    <s v="CAJA NEGRA No 4"/>
    <s v="BODEGUERO"/>
    <x v="0"/>
    <x v="0"/>
    <x v="7"/>
    <x v="7"/>
    <s v="CEPILLO CILINDRICO DE NYLON DE 4"/>
    <s v="CEPILLO CILINDRICO DE NYLON DE 4"/>
    <s v="N/A"/>
    <s v="UNIDAD"/>
    <s v="N/A"/>
    <s v="ND"/>
    <s v="ND"/>
    <s v="N/A"/>
    <s v="ND"/>
    <s v="ND"/>
    <s v="ND"/>
    <s v="BUENO"/>
    <s v="ND"/>
    <s v="ND"/>
    <s v="N/A"/>
    <n v="2"/>
    <n v="2"/>
    <n v="0"/>
    <s v="N/A"/>
    <s v="N/A"/>
    <s v="N/A"/>
    <s v="N/A"/>
    <n v="10"/>
    <n v="20"/>
    <n v="4.7531767123287949"/>
    <n v="9.5063534246575898"/>
    <n v="1.1407624109589107"/>
    <n v="10.6471158356165"/>
    <n v="4.2778590410959154"/>
    <n v="8.5557180821918308"/>
    <n v="1.0266861698630196"/>
    <n v="9.5824042520548502"/>
  </r>
  <r>
    <n v="278"/>
    <s v="GNM-PRF-CJA-002"/>
    <s v="INV01665"/>
    <s v="BODEGA CENTRAL"/>
    <s v="GALPON CENTRAL"/>
    <s v="GALPON CENTRAL"/>
    <s v="BODEGUERO"/>
    <x v="0"/>
    <x v="0"/>
    <x v="7"/>
    <x v="7"/>
    <s v="CAJA DE MUESTRAS HQ AZUL"/>
    <s v="CAJA DE MUESTRAS HQ AZUL"/>
    <s v="N/A"/>
    <s v="UNIDAD"/>
    <s v="N/A"/>
    <s v="ND"/>
    <s v="ND"/>
    <s v="N/A"/>
    <s v="ND"/>
    <s v="ND"/>
    <s v="ND"/>
    <s v="NUEVO"/>
    <s v="ND"/>
    <s v="ND"/>
    <s v="N/A"/>
    <n v="990"/>
    <n v="990"/>
    <n v="0"/>
    <s v="N/A"/>
    <s v="N/A"/>
    <s v="N/A"/>
    <s v="N/A"/>
    <n v="30"/>
    <n v="29700"/>
    <n v="18.339530136986387"/>
    <n v="18156.134835616522"/>
    <n v="2178.7361802739824"/>
    <n v="20334.871015890505"/>
    <n v="16.505577123287747"/>
    <n v="16340.52135205487"/>
    <n v="1960.8625622465843"/>
    <n v="18301.383914301456"/>
  </r>
  <r>
    <n v="279"/>
    <s v="GNM-PRF-CJA-003"/>
    <s v="INV01666"/>
    <s v="BODEGA CENTRAL"/>
    <s v="GALPON CENTRAL"/>
    <s v="GALPON CENTRAL"/>
    <s v="BODEGUERO"/>
    <x v="0"/>
    <x v="0"/>
    <x v="7"/>
    <x v="7"/>
    <s v="CAJA DE MUESTRAS NQ ROJAS"/>
    <s v="CAJA DE MUESTRAS NQ ROJAS"/>
    <s v="N/A"/>
    <s v="UNIDAD"/>
    <s v="N/A"/>
    <s v="ND"/>
    <s v="ND"/>
    <s v="N/A"/>
    <s v="ND"/>
    <s v="ND"/>
    <s v="ND"/>
    <s v="NUEVO"/>
    <s v="ND"/>
    <s v="ND"/>
    <s v="N/A"/>
    <n v="996"/>
    <n v="996"/>
    <n v="0"/>
    <s v="N/A"/>
    <s v="N/A"/>
    <s v="N/A"/>
    <s v="N/A"/>
    <n v="30"/>
    <n v="29880"/>
    <n v="18.339530136986387"/>
    <n v="18266.172016438442"/>
    <n v="2191.9406419726129"/>
    <n v="20458.112658411053"/>
    <n v="16.505577123287747"/>
    <n v="16439.554814794596"/>
    <n v="1972.7465777753514"/>
    <n v="18412.301392569949"/>
  </r>
  <r>
    <n v="280"/>
    <s v="GNM-PRF-CJA-004"/>
    <s v="INV01687"/>
    <s v="BODEGA CENTRAL"/>
    <s v="BODEGA CENTRAL"/>
    <s v="SOBRE CONTENEDOR 2"/>
    <s v="BODEGUERO"/>
    <x v="0"/>
    <x v="0"/>
    <x v="7"/>
    <x v="7"/>
    <s v="CAJA PARA TESTIGOS CARTONPLAST HWT"/>
    <s v="CAJA PARA TESTIGOS CARTONPLAST HWT"/>
    <s v="N/A"/>
    <s v="UNIDAD"/>
    <s v="N/A"/>
    <s v="ND"/>
    <s v="ND"/>
    <s v="N/A"/>
    <s v="ND"/>
    <s v="ND"/>
    <s v="ND"/>
    <s v="BUENO"/>
    <s v="ND"/>
    <s v="ND"/>
    <s v="N/A"/>
    <n v="92"/>
    <n v="92"/>
    <n v="0"/>
    <s v="N/A"/>
    <s v="N/A"/>
    <s v="N/A"/>
    <s v="N/A"/>
    <n v="11"/>
    <n v="1012"/>
    <n v="5.0388473515982071"/>
    <n v="463.57395634703505"/>
    <n v="55.628874761644205"/>
    <n v="519.20283110867922"/>
    <n v="4.5349626164383867"/>
    <n v="417.21656071233156"/>
    <n v="50.065987285479785"/>
    <n v="467.28254799781132"/>
  </r>
  <r>
    <n v="281"/>
    <s v="GNM-PRF-COM-001"/>
    <s v="INV02153"/>
    <s v="BODEGA CENTRAL"/>
    <s v="BODEGA CENTRAL"/>
    <s v="TRAS DEL CONTENEDOR 1"/>
    <s v="BODEGUERO"/>
    <x v="0"/>
    <x v="0"/>
    <x v="7"/>
    <x v="7"/>
    <s v="COMBO DE 8 lb"/>
    <s v="COMBO DE 8 lb"/>
    <s v="N/A"/>
    <s v="UNIDAD"/>
    <s v="N/A"/>
    <s v="ND"/>
    <s v="ND"/>
    <s v="N/A"/>
    <s v="ND"/>
    <s v="ND"/>
    <s v="ND"/>
    <s v="BUENO"/>
    <s v="ND"/>
    <s v="SON DE 3 LIBRAS"/>
    <s v="N/A"/>
    <n v="3"/>
    <n v="3"/>
    <n v="0"/>
    <s v="N/A"/>
    <s v="N/A"/>
    <s v="N/A"/>
    <s v="N/A"/>
    <n v="8.66"/>
    <n v="25.98"/>
    <n v="4.1162510328767361"/>
    <n v="12.348753098630208"/>
    <n v="1.4818503718356248"/>
    <n v="13.830603470465833"/>
    <n v="3.7046259295890627"/>
    <n v="11.113877788767187"/>
    <n v="1.3336653346520624"/>
    <n v="12.44754312341925"/>
  </r>
  <r>
    <n v="282"/>
    <s v="GNM-PRF-COM-002"/>
    <s v="INV00744"/>
    <s v="BODEGA CENTRAL"/>
    <s v="GALPON CENTRAL"/>
    <s v="CONTENEDOR No 1 PARED POSTERIOR"/>
    <s v="BODEGUERO"/>
    <x v="0"/>
    <x v="0"/>
    <x v="7"/>
    <x v="7"/>
    <s v="COMBOS DE 6 LB"/>
    <s v="COMBOS DE 6 LB"/>
    <s v="N/A"/>
    <s v="UNIDAD"/>
    <s v="N/A"/>
    <s v="HERRAGRO"/>
    <s v="ND"/>
    <s v="N/A"/>
    <s v="ND"/>
    <s v="ND"/>
    <s v="ND"/>
    <s v="BUENO"/>
    <s v="ND"/>
    <s v="ND"/>
    <s v="N/A"/>
    <n v="3"/>
    <n v="3"/>
    <n v="0"/>
    <s v="N/A"/>
    <s v="N/A"/>
    <s v="N/A"/>
    <s v="N/A"/>
    <n v="48.33"/>
    <n v="144.99"/>
    <n v="22.138862954794668"/>
    <n v="66.416588864384011"/>
    <n v="7.9699906637260813"/>
    <n v="74.38657952811009"/>
    <n v="19.924976659315202"/>
    <n v="59.774929977945604"/>
    <n v="7.1729915973534721"/>
    <n v="66.947921575299077"/>
  </r>
  <r>
    <n v="283"/>
    <s v="GNM-PRF-DIS-001"/>
    <s v="INV01025"/>
    <s v="BODEGA CENTRAL"/>
    <s v="GALPON CENTRAL"/>
    <s v="CONTENEDOR 2"/>
    <s v="BODEGUERO"/>
    <x v="0"/>
    <x v="0"/>
    <x v="7"/>
    <x v="7"/>
    <s v="DISCO DE DIAMANTE PARA CORTE MK DE 14"/>
    <s v="DISCO DE DIAMANTE PARA CORTE MK DE 14"/>
    <s v="N/A"/>
    <s v="UNIDAD"/>
    <s v="N/A"/>
    <s v="DIAMOND BLADE"/>
    <s v="MK-50P"/>
    <s v="N/A"/>
    <s v="ND"/>
    <s v="ND"/>
    <s v="ND"/>
    <s v="NUEVO"/>
    <s v="ND"/>
    <s v="ND"/>
    <s v="N/A"/>
    <n v="8"/>
    <n v="8"/>
    <n v="0"/>
    <s v="N/A"/>
    <s v="N/A"/>
    <s v="N/A"/>
    <s v="N/A"/>
    <n v="51"/>
    <n v="408"/>
    <n v="31.177201232876861"/>
    <n v="249.41760986301489"/>
    <n v="29.930113183561787"/>
    <n v="279.34772304657668"/>
    <n v="28.059481109589175"/>
    <n v="224.4758488767134"/>
    <n v="26.937101865205609"/>
    <n v="251.41295074191902"/>
  </r>
  <r>
    <n v="284"/>
    <s v="GNM-PRF-ELE-001"/>
    <s v="INV01635"/>
    <s v="BODEGA CENTRAL"/>
    <s v="BODEGA CENTRAL"/>
    <s v="BODEGA CENTRAL "/>
    <s v="BODEGUERO"/>
    <x v="0"/>
    <x v="0"/>
    <x v="7"/>
    <x v="7"/>
    <s v="ELECTRODOS TUNGSTENO ( CAJA 88 UNID.)"/>
    <s v="ELECTRODOS TUNGSTENO ( CAJA 88 UNID.)"/>
    <s v="N/A"/>
    <s v="UNIDAD"/>
    <s v="N/A"/>
    <s v="ND"/>
    <s v="ND"/>
    <s v="N/A"/>
    <s v="ND"/>
    <s v="ND"/>
    <s v="ND"/>
    <s v="BUENO"/>
    <s v="ND"/>
    <s v="ND"/>
    <s v="N/A"/>
    <n v="88"/>
    <n v="88"/>
    <n v="0"/>
    <s v="N/A"/>
    <s v="N/A"/>
    <s v="N/A"/>
    <s v="N/A"/>
    <n v="2"/>
    <n v="176"/>
    <n v="0.91615406392694676"/>
    <n v="80.621557625571313"/>
    <n v="9.6745869150685575"/>
    <n v="90.296144540639872"/>
    <n v="0.82453865753425215"/>
    <n v="72.559401863014187"/>
    <n v="8.7071282235617016"/>
    <n v="81.266530086575884"/>
  </r>
  <r>
    <n v="285"/>
    <s v="GNM-PRF-ETR-001"/>
    <s v="INV01207"/>
    <s v="BODEGA CENTRAL"/>
    <s v="BODEGA CENTRAL"/>
    <s v="CAJA NEGRA No 2"/>
    <s v="BODEGUERO"/>
    <x v="0"/>
    <x v="0"/>
    <x v="7"/>
    <x v="7"/>
    <s v="ESTROBO 2 MT"/>
    <s v="ESTROBO 2 MT"/>
    <s v="N/A"/>
    <s v="UNIDAD"/>
    <s v="N/A"/>
    <s v="PORBISA"/>
    <s v="ND"/>
    <s v="N/A"/>
    <s v="ND"/>
    <s v="ND"/>
    <s v="ND"/>
    <s v="BUENO"/>
    <s v="ND"/>
    <s v="DIAMETRO 1/2 IN"/>
    <s v="N/A"/>
    <n v="2"/>
    <n v="2"/>
    <n v="0"/>
    <s v="N/A"/>
    <s v="N/A"/>
    <s v="N/A"/>
    <s v="N/A"/>
    <n v="110"/>
    <n v="220"/>
    <n v="52.284943835616744"/>
    <n v="104.56988767123349"/>
    <n v="12.548386520548018"/>
    <n v="117.11827419178151"/>
    <n v="47.05644945205507"/>
    <n v="94.112898904110139"/>
    <n v="11.293547868493217"/>
    <n v="105.40644677260336"/>
  </r>
  <r>
    <n v="286"/>
    <s v="GNM-PRF-FLT-001"/>
    <s v="INV01265"/>
    <s v="BODEGA CENTRAL"/>
    <s v="BODEGA CENTRAL"/>
    <s v="CAJA NEGRA No 4"/>
    <s v="BODEGUERO"/>
    <x v="0"/>
    <x v="0"/>
    <x v="7"/>
    <x v="7"/>
    <s v="FILTRO DE COMBUSTIBLE FLEET GUARD FF5040"/>
    <s v="FILTRO DE COMBUSTIBLE FLEET GUARD FF5040"/>
    <s v="N/A"/>
    <s v="UNIDAD"/>
    <s v="N/A"/>
    <s v="FLEET GUARD"/>
    <s v="FF5040"/>
    <s v="N/A"/>
    <s v="ND"/>
    <s v="ND"/>
    <s v="ND"/>
    <s v="NUEVO"/>
    <s v="ND"/>
    <s v="1 USADO"/>
    <s v="N/A"/>
    <n v="11"/>
    <n v="12"/>
    <n v="-1"/>
    <s v="N/A"/>
    <s v="N/A"/>
    <s v="N/A"/>
    <s v="N/A"/>
    <n v="38"/>
    <n v="456"/>
    <n v="23.230071506849423"/>
    <n v="278.76085808219307"/>
    <n v="33.451302969863164"/>
    <n v="312.21216105205622"/>
    <n v="20.907064356164483"/>
    <n v="250.88477227397379"/>
    <n v="30.106172672876856"/>
    <n v="280.99094494685068"/>
  </r>
  <r>
    <n v="287"/>
    <s v="GNM-PRF-FLT-002"/>
    <s v="INV01266"/>
    <s v="BODEGA CENTRAL"/>
    <s v="BODEGA CENTRAL"/>
    <s v="CAJA NEGRA No 4"/>
    <s v="BODEGUERO"/>
    <x v="0"/>
    <x v="0"/>
    <x v="7"/>
    <x v="7"/>
    <s v="FILTRO DE ACEITE CHAMP 2903"/>
    <s v="FILTRO DE ACEITE CHAMP 2903"/>
    <s v="N/A"/>
    <s v="UNIDAD"/>
    <s v="N/A"/>
    <s v="CHAMP"/>
    <s v="PH2003"/>
    <s v="N/A"/>
    <s v="ND"/>
    <s v="ND"/>
    <s v="ND"/>
    <s v="NUEVO"/>
    <s v="ND"/>
    <s v="ND"/>
    <s v="N/A"/>
    <n v="2"/>
    <n v="5"/>
    <n v="-3"/>
    <s v="N/A"/>
    <s v="N/A"/>
    <s v="N/A"/>
    <s v="N/A"/>
    <n v="10"/>
    <n v="50"/>
    <n v="6.1131767123287961"/>
    <n v="30.565883561643979"/>
    <n v="3.6679060273972772"/>
    <n v="34.233789589041258"/>
    <n v="5.5018590410959165"/>
    <n v="27.509295205479582"/>
    <n v="3.3011154246575498"/>
    <n v="30.810410630137131"/>
  </r>
  <r>
    <n v="288"/>
    <s v="GNM-PRF-FLT-003"/>
    <s v="INV01251"/>
    <s v="BODEGA CENTRAL"/>
    <s v="BODEGA CENTRAL"/>
    <s v="CAJA NEGRA No 4"/>
    <s v="BODEGUERO"/>
    <x v="0"/>
    <x v="0"/>
    <x v="7"/>
    <x v="7"/>
    <s v="FILTRO DE ACEITE SHOGUN PH8"/>
    <s v="FILTRO DE ACEITE SHOGUN PH8"/>
    <s v="N/A"/>
    <s v="UNIDAD"/>
    <s v="N/A"/>
    <s v="SHOGUN"/>
    <s v="SH-8A"/>
    <s v="N/A"/>
    <s v="ND"/>
    <s v="ND"/>
    <s v="ND"/>
    <s v="NUEVO"/>
    <s v="ND"/>
    <s v="ND"/>
    <s v="N/A"/>
    <n v="6"/>
    <n v="6"/>
    <n v="0"/>
    <s v="N/A"/>
    <s v="N/A"/>
    <s v="N/A"/>
    <s v="N/A"/>
    <n v="10"/>
    <n v="60"/>
    <n v="6.1131767123287961"/>
    <n v="36.67906027397278"/>
    <n v="4.4014872328767334"/>
    <n v="41.080547506849513"/>
    <n v="5.5018590410959165"/>
    <n v="33.011154246575501"/>
    <n v="3.9613385095890599"/>
    <n v="36.972492756164563"/>
  </r>
  <r>
    <n v="289"/>
    <s v="GNM-PRF-FLT-004"/>
    <s v="INV01257"/>
    <s v="BODEGA CENTRAL"/>
    <s v="BODEGA CENTRAL"/>
    <s v="CAJA NEGRA No 4"/>
    <s v="BODEGUERO"/>
    <x v="0"/>
    <x v="0"/>
    <x v="7"/>
    <x v="7"/>
    <s v="FILTRO DE COMBUSTIBLE 2021 TRIFORMANCE"/>
    <s v="FILTRO DE COMBUSTIBLE 2021 TRIFORMANCE"/>
    <s v="N/A"/>
    <s v="UNIDAD"/>
    <s v="N/A"/>
    <s v="TRIFORMANCE"/>
    <s v="FL-2021"/>
    <s v="N/A"/>
    <s v="ND"/>
    <s v="ND"/>
    <s v="ND"/>
    <s v="BUENO"/>
    <s v="ND"/>
    <s v="ND"/>
    <s v="N/A"/>
    <n v="6"/>
    <n v="6"/>
    <n v="0"/>
    <s v="N/A"/>
    <s v="N/A"/>
    <s v="N/A"/>
    <s v="N/A"/>
    <n v="65"/>
    <n v="390"/>
    <n v="30.895648630137167"/>
    <n v="185.37389178082299"/>
    <n v="22.244867013698759"/>
    <n v="207.61875879452174"/>
    <n v="27.80608376712345"/>
    <n v="166.83650260274069"/>
    <n v="20.020380312328882"/>
    <n v="186.85688291506958"/>
  </r>
  <r>
    <n v="290"/>
    <s v="GNM-PRF-GRA-002"/>
    <s v="INV01253"/>
    <s v="BODEGA CENTRAL"/>
    <s v="BODEGA CENTRAL"/>
    <s v="CAJA NEGRA No 4"/>
    <s v="BODEGUERO"/>
    <x v="0"/>
    <x v="0"/>
    <x v="7"/>
    <x v="7"/>
    <s v="GRASA EN TUBO CHEVRON"/>
    <s v="GRASA EN TUBO CHEVRON"/>
    <s v="N/A"/>
    <s v="UNIDAD"/>
    <s v="N/A"/>
    <s v="CHEVRON"/>
    <s v="DELO NIGI 2"/>
    <s v="N/A"/>
    <s v="ND"/>
    <s v="ND"/>
    <s v="ND"/>
    <s v="REGULAR"/>
    <s v="ND"/>
    <s v="CADUCADO"/>
    <s v="N/A"/>
    <n v="3"/>
    <n v="3"/>
    <n v="0"/>
    <s v="N/A"/>
    <s v="N/A"/>
    <s v="N/A"/>
    <s v="N/A"/>
    <n v="36"/>
    <n v="108"/>
    <n v="21.386773150685048"/>
    <n v="64.160319452055148"/>
    <n v="7.6992383342466173"/>
    <n v="71.859557786301764"/>
    <n v="19.248095835616542"/>
    <n v="57.744287506849631"/>
    <n v="6.9293145008219552"/>
    <n v="64.67360200767159"/>
  </r>
  <r>
    <n v="291"/>
    <s v="GNM-PRF-LIN-001"/>
    <s v="INV00918"/>
    <s v="BODEGA CENTRAL"/>
    <s v="BODEGA CENTRAL"/>
    <s v="CONTENEDOR 2"/>
    <s v="BODEGUERO"/>
    <x v="0"/>
    <x v="0"/>
    <x v="7"/>
    <x v="7"/>
    <s v="LINSEED SOAP BALDES"/>
    <s v="LINSEED SOAP BALDES"/>
    <s v="N/A"/>
    <s v="UNIDAD"/>
    <s v="N/A"/>
    <s v="WDS"/>
    <s v="LINSEED SOAP"/>
    <s v="N/A"/>
    <s v="ND"/>
    <s v="ND"/>
    <s v="ND"/>
    <s v="NUEVO"/>
    <s v="ND"/>
    <s v="17 KG"/>
    <s v="N/A"/>
    <n v="12"/>
    <n v="23"/>
    <n v="-11"/>
    <s v="N/A"/>
    <s v="N/A"/>
    <s v="N/A"/>
    <s v="N/A"/>
    <n v="295"/>
    <n v="6785"/>
    <n v="179.32151529680451"/>
    <n v="4124.3948518265033"/>
    <n v="494.9273822191804"/>
    <n v="4619.3222340456841"/>
    <n v="161.38936376712405"/>
    <n v="3711.9553666438533"/>
    <n v="445.43464399726236"/>
    <n v="4157.3900106411156"/>
  </r>
  <r>
    <n v="292"/>
    <s v="GNM-PRF-LLA-002"/>
    <s v="INV01247"/>
    <s v="BODEGA CENTRAL"/>
    <s v="GALPON CENTRAL"/>
    <s v="CAJA NEGRA No 3"/>
    <s v="BODEGUERO"/>
    <x v="0"/>
    <x v="0"/>
    <x v="7"/>
    <x v="7"/>
    <s v="LLAVE DE WRENCH CIRCLE NQ"/>
    <s v="LLAVE DE WRENCH CIRCLE NQ"/>
    <s v="N/A"/>
    <s v="UNIDAD"/>
    <s v="N/A"/>
    <s v="ACKER"/>
    <s v="ND"/>
    <s v="N/A"/>
    <s v="ND"/>
    <s v="ND"/>
    <s v="ND"/>
    <s v="BUENO"/>
    <s v="ND"/>
    <s v="ND"/>
    <s v="N/A"/>
    <n v="4"/>
    <n v="4"/>
    <n v="0"/>
    <s v="N/A"/>
    <s v="N/A"/>
    <s v="N/A"/>
    <s v="N/A"/>
    <n v="65"/>
    <n v="260"/>
    <n v="30.895648630137167"/>
    <n v="123.58259452054867"/>
    <n v="14.82991134246584"/>
    <n v="138.4125058630145"/>
    <n v="27.80608376712345"/>
    <n v="111.2243350684938"/>
    <n v="13.346920208219256"/>
    <n v="124.57125527671306"/>
  </r>
  <r>
    <n v="293"/>
    <s v="GNM-PRF-LLA-003"/>
    <s v="INV01245"/>
    <s v="BODEGA CENTRAL"/>
    <s v="GALPON CENTRAL"/>
    <s v="CAJA NEGRA No 3"/>
    <s v="BODEGUERO"/>
    <x v="0"/>
    <x v="0"/>
    <x v="7"/>
    <x v="7"/>
    <s v="LLAVE DE WRENCH CIRCLE HQ"/>
    <s v="LLAVE DE WRENCH CIRCLE HQ"/>
    <s v="N/A"/>
    <s v="UNIDAD"/>
    <s v="N/A"/>
    <s v="ACKER"/>
    <s v="ND"/>
    <s v="N/A"/>
    <s v="ND"/>
    <s v="ND"/>
    <s v="ND"/>
    <s v="BUENO"/>
    <s v="ND"/>
    <s v="ND"/>
    <s v="N/A"/>
    <n v="4"/>
    <n v="4"/>
    <n v="0"/>
    <s v="N/A"/>
    <s v="N/A"/>
    <s v="N/A"/>
    <s v="N/A"/>
    <n v="50"/>
    <n v="200"/>
    <n v="23.765883561643975"/>
    <n v="95.063534246575898"/>
    <n v="11.407624109589108"/>
    <n v="106.47115835616501"/>
    <n v="21.389295205479577"/>
    <n v="85.557180821918308"/>
    <n v="10.266861698630196"/>
    <n v="95.824042520548502"/>
  </r>
  <r>
    <n v="294"/>
    <s v="GNM-PRF-OVS-002"/>
    <s v="INV02168"/>
    <s v="BODEGA CENTRAL"/>
    <s v="GALPON CENTRAL"/>
    <s v="CAJA NEGRA No 5"/>
    <s v="BODEGUERO"/>
    <x v="0"/>
    <x v="0"/>
    <x v="7"/>
    <x v="7"/>
    <s v="CABEZA TUBO INTERIOR HQ -"/>
    <s v="CABEZA TUBO INTERIOR HQ -"/>
    <s v="N/A"/>
    <s v="UNIDAD"/>
    <s v="N/A"/>
    <s v="ND"/>
    <s v="ND"/>
    <s v="N/A"/>
    <s v="ND"/>
    <s v="ND"/>
    <s v="ND"/>
    <s v="NUEVO"/>
    <s v="ND"/>
    <s v="ND"/>
    <s v="N/A"/>
    <n v="2"/>
    <n v="2"/>
    <n v="0"/>
    <s v="N/A"/>
    <s v="N/A"/>
    <s v="N/A"/>
    <s v="N/A"/>
    <n v="700"/>
    <n v="1400"/>
    <n v="427.92236986301572"/>
    <n v="855.84473972603143"/>
    <n v="102.70136876712377"/>
    <n v="958.5461084931552"/>
    <n v="385.13013287671413"/>
    <n v="770.26026575342826"/>
    <n v="92.431231890411382"/>
    <n v="862.69149764383963"/>
  </r>
  <r>
    <n v="295"/>
    <s v="GNM-PRF-PER-001"/>
    <s v="INV01187"/>
    <s v="BODEGA CENTRAL"/>
    <s v="BODEGA CENTRAL"/>
    <s v="CAJA NEGRA No 2"/>
    <s v="BODEGUERO"/>
    <x v="0"/>
    <x v="0"/>
    <x v="7"/>
    <x v="7"/>
    <s v="PERNO HILO FINO DE 6 1/2"/>
    <s v="PERNO HILO FINO DE 6 1/2"/>
    <s v="N/A"/>
    <s v="UNIDAD"/>
    <s v="N/A"/>
    <s v="ND"/>
    <s v="ND"/>
    <s v="N/A"/>
    <s v="ND"/>
    <s v="ND"/>
    <s v="ND"/>
    <s v="REGULAR"/>
    <s v="ND"/>
    <s v="ND"/>
    <s v="N/A"/>
    <n v="1"/>
    <n v="1"/>
    <n v="0"/>
    <s v="N/A"/>
    <s v="N/A"/>
    <s v="N/A"/>
    <s v="N/A"/>
    <n v="0.6"/>
    <n v="0.6"/>
    <n v="0.22399060273972768"/>
    <n v="0.22399060273972768"/>
    <n v="2.687887232876732E-2"/>
    <n v="0.250869475068495"/>
    <n v="0.20159154246575492"/>
    <n v="0.20159154246575492"/>
    <n v="2.4190985095890589E-2"/>
    <n v="0.22578252756164552"/>
  </r>
  <r>
    <n v="296"/>
    <s v="GNM-PRF-RAD-001"/>
    <s v="INV01636"/>
    <s v="BODEGA CENTRAL"/>
    <s v="BODEGA CENTRAL"/>
    <s v="BODEGA CENTRAL "/>
    <s v="BODEGUERO"/>
    <x v="0"/>
    <x v="0"/>
    <x v="7"/>
    <x v="7"/>
    <s v="RADIADOR ISUZU MN422000-856031 HYDRACORE"/>
    <s v="RADIADOR ISUZU MN422000-856031 HYDRACORE"/>
    <s v="N/A"/>
    <s v="UNIDAD"/>
    <s v="N/A"/>
    <s v="ND"/>
    <s v="ND"/>
    <s v="N/A"/>
    <s v="ND"/>
    <s v="ND"/>
    <s v="ND"/>
    <s v="BUENO"/>
    <s v="ND"/>
    <s v="ND"/>
    <s v="N/A"/>
    <n v="1"/>
    <n v="1"/>
    <n v="0"/>
    <s v="N/A"/>
    <s v="N/A"/>
    <s v="N/A"/>
    <s v="N/A"/>
    <n v="135"/>
    <n v="135"/>
    <n v="64.167885616438724"/>
    <n v="64.167885616438724"/>
    <n v="7.7001462739726465"/>
    <n v="71.868031890411373"/>
    <n v="57.751097054794855"/>
    <n v="57.751097054794855"/>
    <n v="6.9301316465753819"/>
    <n v="64.68122870137023"/>
  </r>
  <r>
    <n v="297"/>
    <s v="GNM-PRF-RDM-002"/>
    <s v="INV01361"/>
    <s v="BODEGA CENTRAL"/>
    <s v="GALPON CENTRAL"/>
    <s v="CAJA NEGRA No 3"/>
    <s v="BODEGUERO"/>
    <x v="0"/>
    <x v="0"/>
    <x v="7"/>
    <x v="7"/>
    <s v="RODAMIENTO DE VAQUENS INTERNO NO. 67187"/>
    <s v="RODAMIENTO DE VAQUENS INTERNO NO. 67187"/>
    <s v="N/A"/>
    <s v="UNIDAD"/>
    <s v="N/A"/>
    <s v="FBJ"/>
    <s v="ND"/>
    <s v="N/A"/>
    <s v="ND"/>
    <s v="ND"/>
    <s v="ND"/>
    <s v="NUEVO"/>
    <s v="ND"/>
    <s v="ND"/>
    <s v="N/A"/>
    <n v="6"/>
    <n v="6"/>
    <n v="0"/>
    <s v="N/A"/>
    <s v="N/A"/>
    <s v="N/A"/>
    <s v="N/A"/>
    <n v="13"/>
    <n v="78"/>
    <n v="7.9023040639269784"/>
    <n v="47.413824383561874"/>
    <n v="5.6896589260274251"/>
    <n v="53.103483309589301"/>
    <n v="7.1120736575342809"/>
    <n v="42.672441945205684"/>
    <n v="5.1206930334246819"/>
    <n v="47.793134978630363"/>
  </r>
  <r>
    <n v="298"/>
    <s v="GNM-PRF-SEP-001"/>
    <s v="INV00857"/>
    <s v="BODEGA CENTRAL"/>
    <s v="GALPON CENTRAL"/>
    <s v="CONTENEDOR 1"/>
    <s v="BODEGUERO"/>
    <x v="0"/>
    <x v="0"/>
    <x v="7"/>
    <x v="7"/>
    <s v="SEPARADOR HQ TACOS DE PLASTICO"/>
    <s v="SEPARADOR HQ TACOS DE PLASTICO"/>
    <s v="N/A"/>
    <s v="UNIDAD"/>
    <s v="N/A"/>
    <s v="ND"/>
    <s v="ND"/>
    <s v="N/A"/>
    <s v="ND"/>
    <s v="ND"/>
    <s v="ND"/>
    <s v="BUENO"/>
    <s v="ND"/>
    <s v="ND"/>
    <s v="N/A"/>
    <n v="7382"/>
    <n v="10950"/>
    <n v="-3568"/>
    <s v="N/A"/>
    <s v="N/A"/>
    <s v="N/A"/>
    <s v="N/A"/>
    <n v="5"/>
    <n v="54750"/>
    <n v="2.3593477168949915"/>
    <n v="25834.857500000155"/>
    <n v="3100.1829000000184"/>
    <n v="28935.040400000173"/>
    <n v="2.1234129452054922"/>
    <n v="23251.37175000014"/>
    <n v="2790.1646100000166"/>
    <n v="26041.536360000158"/>
  </r>
  <r>
    <n v="299"/>
    <s v="GNM-PRF-SEP-002"/>
    <s v="INV00858"/>
    <s v="BODEGA CENTRAL"/>
    <s v="GALPON CENTRAL"/>
    <s v="CONTENEDOR 1"/>
    <s v="BODEGUERO"/>
    <x v="0"/>
    <x v="0"/>
    <x v="7"/>
    <x v="7"/>
    <s v="SEPARADOR NQ TACOS DE PLASTICO"/>
    <s v="SEPARADOR NQ TACOS DE PLASTICO"/>
    <s v="N/A"/>
    <s v="UNIDAD"/>
    <s v="N/A"/>
    <s v="ND"/>
    <s v="ND"/>
    <s v="N/A"/>
    <s v="ND"/>
    <s v="ND"/>
    <s v="ND"/>
    <s v="BUENO"/>
    <s v="ND"/>
    <s v="ND"/>
    <s v="N/A"/>
    <n v="9309"/>
    <n v="11980"/>
    <n v="-2671"/>
    <s v="N/A"/>
    <s v="N/A"/>
    <s v="N/A"/>
    <s v="N/A"/>
    <n v="5"/>
    <n v="59900"/>
    <n v="2.3593477168949915"/>
    <n v="28264.985648401998"/>
    <n v="3391.7982778082396"/>
    <n v="31656.783926210239"/>
    <n v="2.1234129452054922"/>
    <n v="25438.487083561795"/>
    <n v="3052.6184500274153"/>
    <n v="28491.105533589209"/>
  </r>
  <r>
    <n v="300"/>
    <s v="GNM-PRF-TCM-001"/>
    <s v="INV01692"/>
    <s v="BODEGA CENTRAL"/>
    <s v="BODEGA CENTRAL"/>
    <s v="CONTENEDOR 2"/>
    <s v="BODEGUERO"/>
    <x v="0"/>
    <x v="0"/>
    <x v="7"/>
    <x v="7"/>
    <s v="TAPA PARA CAJAS DE MUESTRAS"/>
    <s v="TAPA PARA CAJAS DE MUESTRAS"/>
    <s v="N/A"/>
    <s v="UNIDAD"/>
    <s v="N/A"/>
    <s v="ND"/>
    <s v="ND"/>
    <s v="N/A"/>
    <s v="ND"/>
    <s v="ND"/>
    <s v="ND"/>
    <s v="BUENO"/>
    <s v="ND"/>
    <s v="ND"/>
    <s v="N/A"/>
    <n v="1041"/>
    <n v="1070"/>
    <n v="-29"/>
    <s v="N/A"/>
    <s v="N/A"/>
    <s v="N/A"/>
    <s v="N/A"/>
    <n v="2"/>
    <n v="2140"/>
    <n v="0.94373908675799667"/>
    <n v="1009.8008228310564"/>
    <n v="121.17609873972677"/>
    <n v="1130.9769215707831"/>
    <n v="0.84936517808219703"/>
    <n v="908.82074054795078"/>
    <n v="109.05848886575409"/>
    <n v="1017.8792294137048"/>
  </r>
  <r>
    <n v="301"/>
    <s v="GNM-PRF-TFL-002"/>
    <s v="INV01365"/>
    <s v="BODEGA CENTRAL"/>
    <s v="GALPON CENTRAL"/>
    <s v="CAJA NEGRA No 3"/>
    <s v="BODEGUERO"/>
    <x v="0"/>
    <x v="0"/>
    <x v="7"/>
    <x v="7"/>
    <s v="RETENEDOR DE BOLAS CABEZA INTERIOR NO. 62380"/>
    <s v="RETENEDOR DE BOLAS CABEZA INTERIOR NO. 62380"/>
    <s v="N/A"/>
    <s v="UNIDAD"/>
    <s v="N/A"/>
    <s v="ND"/>
    <s v="ND"/>
    <s v="N/A"/>
    <s v="ND"/>
    <s v="ND"/>
    <s v="ND"/>
    <s v="BUENO"/>
    <s v="ND"/>
    <s v="ND"/>
    <s v="N/A"/>
    <n v="7"/>
    <n v="7"/>
    <n v="0"/>
    <s v="N/A"/>
    <s v="N/A"/>
    <s v="N/A"/>
    <s v="N/A"/>
    <n v="20"/>
    <n v="140"/>
    <n v="9.4373908675799658"/>
    <n v="66.061736073059762"/>
    <n v="7.9274083287671715"/>
    <n v="73.989144401826934"/>
    <n v="8.4936517808219687"/>
    <n v="59.455562465753779"/>
    <n v="7.1346674958904535"/>
    <n v="66.590229961644226"/>
  </r>
  <r>
    <n v="302"/>
    <s v="GNM-PRF-TLL-001"/>
    <s v="INV01267"/>
    <s v="BODEGA CENTRAL"/>
    <s v="BODEGA CENTRAL"/>
    <s v="CAJA NEGRA No 4"/>
    <s v="BODEGUERO"/>
    <x v="0"/>
    <x v="0"/>
    <x v="7"/>
    <x v="7"/>
    <s v="TUBO LLAVE PARA DESMARCAR CHUCK ACKER"/>
    <s v="TUBO LLAVE PARA DESMARCAR CHUCK ACKER"/>
    <s v="N/A"/>
    <s v="UNIDAD"/>
    <s v="N/A"/>
    <s v="ND"/>
    <s v="ND"/>
    <s v="N/A"/>
    <s v="ND"/>
    <s v="ND"/>
    <s v="ND"/>
    <s v="NUEVO"/>
    <s v="ND"/>
    <s v="METAL DE 80 CM DE LARGO Y 7 CM DE DIAMETRO"/>
    <s v="N/A"/>
    <n v="4"/>
    <n v="6"/>
    <n v="-2"/>
    <s v="N/A"/>
    <s v="N/A"/>
    <s v="N/A"/>
    <s v="N/A"/>
    <n v="2"/>
    <n v="12"/>
    <n v="1.2157390867579965"/>
    <n v="7.2944345205479788"/>
    <n v="0.87533214246575741"/>
    <n v="8.1697666630137356"/>
    <n v="1.0941651780821968"/>
    <n v="6.5649910684931809"/>
    <n v="0.78779892821918163"/>
    <n v="7.3527899967123629"/>
  </r>
  <r>
    <n v="303"/>
    <s v="GNM-PRF-UNI-001"/>
    <s v="INV01264"/>
    <s v="BODEGA CENTRAL"/>
    <s v="BODEGA CENTRAL"/>
    <s v="CAJA NEGRA No 4"/>
    <s v="BODEGUERO"/>
    <x v="0"/>
    <x v="0"/>
    <x v="7"/>
    <x v="7"/>
    <s v="UNIVERSALES DE 1&quot; . GALVANIZADO"/>
    <s v="UNIVERSALES DE 1&quot; . GALVANIZADO"/>
    <s v="N/A"/>
    <s v="UNIDAD"/>
    <s v="N/A"/>
    <s v="CIFUNSA"/>
    <s v="150LBS"/>
    <s v="N/A"/>
    <s v="ND"/>
    <s v="ND"/>
    <s v="ND"/>
    <s v="BUENO"/>
    <s v="ND"/>
    <s v="1 PLASTICA Y 8 METAL"/>
    <s v="N/A"/>
    <n v="9"/>
    <n v="9"/>
    <n v="0"/>
    <s v="N/A"/>
    <s v="N/A"/>
    <s v="N/A"/>
    <s v="N/A"/>
    <n v="1.52"/>
    <n v="13.68"/>
    <n v="0.72248286027397679"/>
    <n v="6.5023457424657911"/>
    <n v="0.7802814890958949"/>
    <n v="7.282627231561686"/>
    <n v="0.65023457424657916"/>
    <n v="5.8521111682192126"/>
    <n v="0.70225334018630547"/>
    <n v="6.5543645084055182"/>
  </r>
  <r>
    <n v="304"/>
    <s v="GNM-SME-CEP-001"/>
    <s v="INV00190"/>
    <s v="BODEGA CENTRAL"/>
    <s v="ESTANTERIA No 9"/>
    <s v="NIVEL 4"/>
    <s v="BODEGUERO"/>
    <x v="0"/>
    <x v="0"/>
    <x v="8"/>
    <x v="8"/>
    <s v="CEPILLO DE DIENTES PRO"/>
    <s v="CEPILLO DE DIENTES PRO"/>
    <s v="N/A"/>
    <s v="UNIDAD"/>
    <s v="N/A"/>
    <s v="PRO"/>
    <s v="ND"/>
    <s v="N/A"/>
    <s v="ND"/>
    <s v="ND"/>
    <s v="ND"/>
    <s v="BUENO"/>
    <s v="ND"/>
    <s v="ND"/>
    <s v="N/A"/>
    <n v="2"/>
    <n v="2"/>
    <n v="0"/>
    <s v="N/A"/>
    <s v="N/A"/>
    <s v="N/A"/>
    <s v="N/A"/>
    <n v="0.5"/>
    <n v="1"/>
    <n v="0.13643165362035531"/>
    <n v="0.27286330724071062"/>
    <n v="3.2743596868885276E-2"/>
    <n v="0.3056069041095959"/>
    <n v="0.12278848825831978"/>
    <n v="0.24557697651663957"/>
    <n v="2.9469237181996746E-2"/>
    <n v="0.2750462136986363"/>
  </r>
  <r>
    <n v="305"/>
    <s v="GNM-UTE-ALM-002"/>
    <s v="INV00056"/>
    <s v="BODEGA CENTRAL"/>
    <s v="ESTANTERIA No 2"/>
    <s v="NIVEL 4"/>
    <s v="BODEGUERO"/>
    <x v="0"/>
    <x v="0"/>
    <x v="0"/>
    <x v="0"/>
    <s v="ALMOHADILLA PARA SELLOS MARCA FOSKA NO. 2"/>
    <s v="ALMOHADILLA PARA SELLOS MARCA FOSKA NO. 2"/>
    <s v="N/A"/>
    <s v="UNIDAD"/>
    <s v="N/A"/>
    <s v="FOSKA"/>
    <s v="SY008W"/>
    <s v="N/A"/>
    <s v="ND"/>
    <s v="ND"/>
    <s v="ND"/>
    <s v="BUENO"/>
    <s v="ND"/>
    <s v="12.2X8.4CM"/>
    <s v="N/A"/>
    <n v="7"/>
    <n v="7"/>
    <n v="0"/>
    <s v="N/A"/>
    <s v="N/A"/>
    <s v="N/A"/>
    <s v="N/A"/>
    <n v="1.75"/>
    <n v="12.25"/>
    <n v="0.47751078767124355"/>
    <n v="3.342575513698705"/>
    <n v="0.40110906164384458"/>
    <n v="3.7436845753425496"/>
    <n v="0.42975970890411919"/>
    <n v="3.0083179623288343"/>
    <n v="0.36099815547946013"/>
    <n v="3.3693161178082942"/>
  </r>
  <r>
    <n v="306"/>
    <s v="GNM-UTE-ANI-001"/>
    <s v="INV00030"/>
    <s v="BODEGA CENTRAL"/>
    <s v="ESTANTERIA No 1"/>
    <s v="NIVEL 2"/>
    <s v="BODEGUERO"/>
    <x v="0"/>
    <x v="0"/>
    <x v="0"/>
    <x v="0"/>
    <s v="ANILLO DE REFUERZOS AUTOADHESIVOS X200 UNID C/U"/>
    <s v="ANILLO DE REFUERZOS AUTOADHESIVOS X200 UNID C/U"/>
    <s v="N/A"/>
    <s v="UNIDAD"/>
    <s v="N/A"/>
    <s v="XTREME STYLE"/>
    <s v="ND"/>
    <s v="N/A"/>
    <s v="ND"/>
    <s v="ND"/>
    <s v="ND"/>
    <s v="BUENO"/>
    <s v="ND"/>
    <s v="ND"/>
    <s v="N/A"/>
    <n v="34"/>
    <n v="34"/>
    <n v="0"/>
    <s v="N/A"/>
    <s v="N/A"/>
    <s v="N/A"/>
    <s v="N/A"/>
    <n v="3.2"/>
    <n v="108.80000000000001"/>
    <n v="0.87316258317027384"/>
    <n v="29.68752782778931"/>
    <n v="3.5625033393347172"/>
    <n v="33.250031167124028"/>
    <n v="0.78584632485324646"/>
    <n v="26.718775045010378"/>
    <n v="3.2062530054012455"/>
    <n v="29.925028050411623"/>
  </r>
  <r>
    <n v="307"/>
    <s v="GNM-UTE-ARC-001"/>
    <s v="INV01628"/>
    <s v="BODEGA CENTRAL"/>
    <s v="BODEGA CENTRAL"/>
    <s v="BODEGA CENTRAL "/>
    <s v="BODEGUERO"/>
    <x v="0"/>
    <x v="0"/>
    <x v="0"/>
    <x v="0"/>
    <s v="ARCHIVADOR TIPO CARPETA BENE TAMANO 1/2 OFICIO"/>
    <s v="ARCHIVADOR TIPO CARPETA BENE TAMANO 1/2 OFICIO"/>
    <s v="N/A"/>
    <s v="UNIDAD"/>
    <s v="N/A"/>
    <s v="FENIX"/>
    <s v="ND"/>
    <s v="N/A"/>
    <s v="ND"/>
    <s v="ND"/>
    <s v="ND"/>
    <s v="BUENO"/>
    <s v="ND"/>
    <s v="CARTON"/>
    <s v="N/A"/>
    <n v="7"/>
    <n v="7"/>
    <n v="0"/>
    <s v="N/A"/>
    <s v="N/A"/>
    <s v="N/A"/>
    <s v="N/A"/>
    <n v="1.5"/>
    <n v="10.5"/>
    <n v="0.40929496086106593"/>
    <n v="2.8650647260274615"/>
    <n v="0.34380776712329536"/>
    <n v="3.2088724931507571"/>
    <n v="0.36836546477495935"/>
    <n v="2.5785582534247156"/>
    <n v="0.30942699041096583"/>
    <n v="2.8879852438356814"/>
  </r>
  <r>
    <n v="308"/>
    <s v="GNM-UTE-BOR-001"/>
    <s v="INV00134"/>
    <s v="BODEGA CENTRAL"/>
    <s v="ESTANTERIA No 3"/>
    <s v="NIVEL 3"/>
    <s v="BODEGUERO"/>
    <x v="0"/>
    <x v="0"/>
    <x v="0"/>
    <x v="0"/>
    <s v="BORRADOR DE PIZARRON DE TIZA LIQUIDA"/>
    <s v="BORRADOR DE PIZARRON DE TIZA LIQUIDA"/>
    <s v="N/A"/>
    <s v="UNIDAD"/>
    <s v="N/A"/>
    <s v="ZUMAG"/>
    <s v="ND"/>
    <s v="N/A"/>
    <s v="ND"/>
    <s v="ND"/>
    <s v="ND"/>
    <s v="BUENO"/>
    <s v="ND"/>
    <s v="ND"/>
    <s v="N/A"/>
    <n v="4"/>
    <n v="4"/>
    <n v="0"/>
    <s v="N/A"/>
    <s v="N/A"/>
    <s v="N/A"/>
    <s v="N/A"/>
    <n v="1"/>
    <n v="4"/>
    <n v="0.27286330724071062"/>
    <n v="1.0914532289628425"/>
    <n v="0.1309743874755411"/>
    <n v="1.2224276164383836"/>
    <n v="0.24557697651663957"/>
    <n v="0.98230790606655827"/>
    <n v="0.11787694872798699"/>
    <n v="1.1001848547945452"/>
  </r>
  <r>
    <n v="309"/>
    <s v="GNM-UTE-BOR-003"/>
    <s v="INV00106"/>
    <s v="BODEGA CENTRAL"/>
    <s v="ESTANTERIA No 3"/>
    <s v="NIVEL 5"/>
    <s v="BODEGUERO"/>
    <x v="0"/>
    <x v="0"/>
    <x v="0"/>
    <x v="0"/>
    <s v="BORRADOR DE TINTA BR-20"/>
    <s v="BORRADOR DE TINTA BR-20"/>
    <s v="N/A"/>
    <s v="UNIDAD"/>
    <s v="N/A"/>
    <s v="PELIKAN"/>
    <s v="BR 80"/>
    <s v="N/A"/>
    <s v="ND"/>
    <s v="ND"/>
    <s v="ND"/>
    <s v="BUENO"/>
    <s v="ND"/>
    <s v="ND"/>
    <s v="N/A"/>
    <n v="22"/>
    <n v="20"/>
    <n v="2"/>
    <s v="N/A"/>
    <s v="N/A"/>
    <s v="N/A"/>
    <s v="N/A"/>
    <n v="0.25"/>
    <n v="5"/>
    <n v="6.8215826810177654E-2"/>
    <n v="1.3643165362035532"/>
    <n v="0.16371798434442639"/>
    <n v="1.5280345205479795"/>
    <n v="6.1394244129159892E-2"/>
    <n v="1.2278848825831978"/>
    <n v="0.14734618590998375"/>
    <n v="1.3752310684931817"/>
  </r>
  <r>
    <n v="310"/>
    <s v="GNM-UTE-CAC-002"/>
    <s v="INV00004"/>
    <s v="BODEGA CENTRAL"/>
    <s v="ESTANTERIA No 1"/>
    <s v="NIVEL 5"/>
    <s v="BODEGUERO"/>
    <x v="0"/>
    <x v="0"/>
    <x v="0"/>
    <x v="0"/>
    <s v="CARPETA TIPO ACORDEON PEQUENA"/>
    <s v="CARPETA TIPO ACORDEON PEQUENA"/>
    <s v="N/A"/>
    <s v="UNIDAD"/>
    <s v="N/A"/>
    <s v="EAGLE"/>
    <s v="A942"/>
    <s v="N/A"/>
    <s v="ND"/>
    <s v="ND"/>
    <s v="ND"/>
    <s v="NUEVO"/>
    <s v="ND"/>
    <s v="VARIOS COLORES"/>
    <s v="N/A"/>
    <n v="7"/>
    <n v="7"/>
    <n v="0"/>
    <s v="N/A"/>
    <s v="N/A"/>
    <s v="N/A"/>
    <s v="N/A"/>
    <n v="2.48"/>
    <n v="17.36"/>
    <n v="1.0139810019569624"/>
    <n v="7.0978670136987372"/>
    <n v="0.85174404164384843"/>
    <n v="7.9496110553425856"/>
    <n v="0.91258290176126622"/>
    <n v="6.3880803123288636"/>
    <n v="0.76656963747946361"/>
    <n v="7.1546499498083271"/>
  </r>
  <r>
    <n v="311"/>
    <s v="GNM-UTE-CAC-003"/>
    <s v="INV00127"/>
    <s v="BODEGA CENTRAL"/>
    <s v="ESTANTERIA No 3"/>
    <s v="NIVEL 3"/>
    <s v="BODEGUERO"/>
    <x v="0"/>
    <x v="0"/>
    <x v="0"/>
    <x v="0"/>
    <s v="CARPETA PLASTICA FANTASIA"/>
    <s v="CARPETA PLASTICA FANTASIA"/>
    <s v="N/A"/>
    <s v="UNIDAD"/>
    <s v="N/A"/>
    <s v="ND"/>
    <s v="ND"/>
    <s v="N/A"/>
    <s v="ND"/>
    <s v="ND"/>
    <s v="ND"/>
    <s v="BUENO"/>
    <s v="ND"/>
    <s v="ND"/>
    <s v="N/A"/>
    <n v="57"/>
    <n v="57"/>
    <n v="0"/>
    <s v="N/A"/>
    <s v="N/A"/>
    <s v="N/A"/>
    <s v="N/A"/>
    <n v="0.2"/>
    <n v="11.4"/>
    <n v="5.4572661448142115E-2"/>
    <n v="3.1106417025441004"/>
    <n v="0.37327700430529204"/>
    <n v="3.4839187068493924"/>
    <n v="4.9115395303327904E-2"/>
    <n v="2.7995775322896903"/>
    <n v="0.33594930387476285"/>
    <n v="3.1355268361644533"/>
  </r>
  <r>
    <n v="312"/>
    <s v="GNM-UTE-CAL-001"/>
    <s v="INV00001"/>
    <s v="BODEGA CENTRAL"/>
    <s v="ESTANTERIA No 1"/>
    <s v="NIVEL 5"/>
    <s v="BODEGUERO"/>
    <x v="0"/>
    <x v="0"/>
    <x v="0"/>
    <x v="0"/>
    <s v="CALCULADORA CASIO DE 12 DIGITOS"/>
    <s v="CALCULADORA CASIO DE 12 DIGITOS"/>
    <s v="N/A"/>
    <s v="UNIDAD"/>
    <s v="N/A"/>
    <s v="CASIO"/>
    <s v="MZ-125"/>
    <s v="N/A"/>
    <s v="ND"/>
    <s v="ND"/>
    <s v="ND"/>
    <s v="NUEVO"/>
    <s v="ND"/>
    <s v="ND"/>
    <s v="N/A"/>
    <n v="4"/>
    <n v="4"/>
    <n v="0"/>
    <s v="N/A"/>
    <s v="N/A"/>
    <s v="N/A"/>
    <s v="N/A"/>
    <n v="21.5"/>
    <n v="86"/>
    <n v="8.7905611056752786"/>
    <n v="35.162244422701114"/>
    <n v="4.2194693307241335"/>
    <n v="39.381713753425245"/>
    <n v="7.9115049951077507"/>
    <n v="31.646019980431003"/>
    <n v="3.7975223976517203"/>
    <n v="35.443542378082725"/>
  </r>
  <r>
    <n v="313"/>
    <s v="GNM-UTE-CAN-001"/>
    <s v="INV01669"/>
    <s v="BODEGA CENTRAL"/>
    <s v="ESTANTERIA 6"/>
    <s v="NIVEL 4"/>
    <s v="BODEGUERO"/>
    <x v="0"/>
    <x v="0"/>
    <x v="0"/>
    <x v="0"/>
    <s v="CARTUCHO IMPRESORA CANON PRO-9000 AMARILLO"/>
    <s v="CARTUCHO IMPRESORA CANON PRO-9000 AMARILLO"/>
    <s v="N/A"/>
    <s v="UNIDAD"/>
    <s v="N/A"/>
    <s v="CANON"/>
    <s v="CHROMALIFE100"/>
    <s v="N/A"/>
    <s v="ND"/>
    <s v="ND"/>
    <s v="ND"/>
    <s v="NUEVO"/>
    <s v="ND"/>
    <s v="ND"/>
    <s v="N/A"/>
    <n v="1"/>
    <n v="1"/>
    <n v="0"/>
    <s v="N/A"/>
    <s v="N/A"/>
    <s v="N/A"/>
    <s v="N/A"/>
    <n v="23"/>
    <n v="23"/>
    <n v="9.4038560665363438"/>
    <n v="9.4038560665363438"/>
    <n v="1.1284627279843613"/>
    <n v="10.532318794520705"/>
    <n v="8.4634704598827089"/>
    <n v="8.4634704598827089"/>
    <n v="1.015616455185925"/>
    <n v="9.4790869150686348"/>
  </r>
  <r>
    <n v="314"/>
    <s v="GNM-UTE-CAN-002"/>
    <s v="INV01668"/>
    <s v="BODEGA CENTRAL"/>
    <s v="ESTANTERIA 6"/>
    <s v="NIVEL 4"/>
    <s v="BODEGUERO"/>
    <x v="0"/>
    <x v="0"/>
    <x v="0"/>
    <x v="0"/>
    <s v="CARTUCHO IMPRESORA CANON PRO-9000 ROJO"/>
    <s v="CARTUCHO IMPRESORA CANON PRO-9000 ROJO"/>
    <s v="N/A"/>
    <s v="UNIDAD"/>
    <s v="N/A"/>
    <s v="CANON"/>
    <s v="CHROMALIFE100"/>
    <s v="N/A"/>
    <s v="ND"/>
    <s v="ND"/>
    <s v="ND"/>
    <s v="NUEVO"/>
    <s v="ND"/>
    <s v="ND"/>
    <s v="N/A"/>
    <n v="1"/>
    <n v="1"/>
    <n v="0"/>
    <s v="N/A"/>
    <s v="N/A"/>
    <s v="N/A"/>
    <s v="N/A"/>
    <n v="23"/>
    <n v="23"/>
    <n v="9.4038560665363438"/>
    <n v="9.4038560665363438"/>
    <n v="1.1284627279843613"/>
    <n v="10.532318794520705"/>
    <n v="8.4634704598827089"/>
    <n v="8.4634704598827089"/>
    <n v="1.015616455185925"/>
    <n v="9.4790869150686348"/>
  </r>
  <r>
    <n v="315"/>
    <s v="GNM-UTE-CAN-003"/>
    <s v="INV01670"/>
    <s v="BODEGA CENTRAL"/>
    <s v="ESTANTERIA 6"/>
    <s v="NIVEL 4"/>
    <s v="BODEGUERO"/>
    <x v="0"/>
    <x v="0"/>
    <x v="0"/>
    <x v="0"/>
    <s v="CARTUCHO IMPRESORA CANON PRO-9000 PHOTO CYAN"/>
    <s v="CARTUCHO IMPRESORA CANON PRO-9000 PHOTO CYAN"/>
    <s v="N/A"/>
    <s v="UNIDAD"/>
    <s v="N/A"/>
    <s v="CANON"/>
    <s v="CHROMALIFE100"/>
    <s v="N/A"/>
    <s v="ND"/>
    <s v="ND"/>
    <s v="ND"/>
    <s v="NUEVO"/>
    <s v="ND"/>
    <s v="ND"/>
    <s v="N/A"/>
    <n v="1"/>
    <n v="1"/>
    <n v="0"/>
    <s v="N/A"/>
    <s v="N/A"/>
    <s v="N/A"/>
    <s v="N/A"/>
    <n v="23"/>
    <n v="23"/>
    <n v="9.4038560665363438"/>
    <n v="9.4038560665363438"/>
    <n v="1.1284627279843613"/>
    <n v="10.532318794520705"/>
    <n v="8.4634704598827089"/>
    <n v="8.4634704598827089"/>
    <n v="1.015616455185925"/>
    <n v="9.4790869150686348"/>
  </r>
  <r>
    <n v="316"/>
    <s v="GNM-UTE-CAN-004"/>
    <s v="INV01671"/>
    <s v="BODEGA CENTRAL"/>
    <s v="ESTANTERIA 6"/>
    <s v="NIVEL 4"/>
    <s v="BODEGUERO"/>
    <x v="0"/>
    <x v="0"/>
    <x v="0"/>
    <x v="0"/>
    <s v="CARTUCHO IMPRESORA CANON PRO-9000 VERDE"/>
    <s v="CARTUCHO IMPRESORA CANON PRO-9000 VERDE"/>
    <s v="N/A"/>
    <s v="UNIDAD"/>
    <s v="N/A"/>
    <s v="CANON"/>
    <s v="CHROMALIFE100"/>
    <s v="N/A"/>
    <s v="ND"/>
    <s v="ND"/>
    <s v="ND"/>
    <s v="NUEVO"/>
    <s v="ND"/>
    <s v="ND"/>
    <s v="N/A"/>
    <n v="1"/>
    <n v="1"/>
    <n v="0"/>
    <s v="N/A"/>
    <s v="N/A"/>
    <s v="N/A"/>
    <s v="N/A"/>
    <n v="23"/>
    <n v="23"/>
    <n v="9.4038560665363438"/>
    <n v="9.4038560665363438"/>
    <n v="1.1284627279843613"/>
    <n v="10.532318794520705"/>
    <n v="8.4634704598827089"/>
    <n v="8.4634704598827089"/>
    <n v="1.015616455185925"/>
    <n v="9.4790869150686348"/>
  </r>
  <r>
    <n v="317"/>
    <s v="GNM-UTE-CAN-005"/>
    <s v="INV01672"/>
    <s v="BODEGA CENTRAL"/>
    <s v="ESTANTERIA 6"/>
    <s v="NIVEL 4"/>
    <s v="BODEGUERO"/>
    <x v="0"/>
    <x v="0"/>
    <x v="0"/>
    <x v="0"/>
    <s v="CARTUCHO IMPRESORA CANON PRO-9000 PHOTO MAGENTA"/>
    <s v="CARTUCHO IMPRESORA CANON PRO-9000 PHOTO MAGENTA"/>
    <s v="N/A"/>
    <s v="UNIDAD"/>
    <s v="N/A"/>
    <s v="CANON"/>
    <s v="CHROMALIFE100"/>
    <s v="N/A"/>
    <s v="ND"/>
    <s v="ND"/>
    <s v="ND"/>
    <s v="NUEVO"/>
    <s v="ND"/>
    <s v="ND"/>
    <s v="N/A"/>
    <n v="1"/>
    <n v="1"/>
    <n v="0"/>
    <s v="N/A"/>
    <s v="N/A"/>
    <s v="N/A"/>
    <s v="N/A"/>
    <n v="23"/>
    <n v="23"/>
    <n v="9.4038560665363438"/>
    <n v="9.4038560665363438"/>
    <n v="1.1284627279843613"/>
    <n v="10.532318794520705"/>
    <n v="8.4634704598827089"/>
    <n v="8.4634704598827089"/>
    <n v="1.015616455185925"/>
    <n v="9.4790869150686348"/>
  </r>
  <r>
    <n v="318"/>
    <s v="GNM-UTE-CDR-001"/>
    <s v="INV00072"/>
    <s v="BODEGA CENTRAL"/>
    <s v="ESTANTERIA No 2"/>
    <s v="NIVEL 3"/>
    <s v="BODEGUERO"/>
    <x v="0"/>
    <x v="0"/>
    <x v="0"/>
    <x v="0"/>
    <s v="DISCO COMPACTO CD-R IMATION CON ESTUCHE PLASTICO MOOR"/>
    <s v="DISCO COMPACTO CD-R IMATION CON ESTUCHE PLASTICO MOOR"/>
    <s v="N/A"/>
    <s v="UNIDAD"/>
    <s v="N/A"/>
    <s v="IMATION"/>
    <s v="700 MB"/>
    <s v="N/A"/>
    <s v="ND"/>
    <s v="ND"/>
    <s v="ND"/>
    <s v="NUEVO"/>
    <s v="ND"/>
    <s v="ND"/>
    <s v="N/A"/>
    <n v="25"/>
    <n v="25"/>
    <n v="0"/>
    <s v="N/A"/>
    <s v="N/A"/>
    <s v="N/A"/>
    <s v="N/A"/>
    <n v="1"/>
    <n v="25"/>
    <n v="0.40886330724071063"/>
    <n v="10.221582681017766"/>
    <n v="1.2265899217221319"/>
    <n v="11.448172602739898"/>
    <n v="0.36797697651663958"/>
    <n v="9.1994244129159899"/>
    <n v="1.1039309295499187"/>
    <n v="10.303355342465908"/>
  </r>
  <r>
    <n v="319"/>
    <s v="GNM-UTE-CDR-002"/>
    <s v="INV00073"/>
    <s v="BODEGA CENTRAL"/>
    <s v="ESTANTERIA No 2"/>
    <s v="NIVEL 3"/>
    <s v="BODEGUERO"/>
    <x v="0"/>
    <x v="0"/>
    <x v="0"/>
    <x v="0"/>
    <s v="DISCO COMPACTO CD-RW IMATION"/>
    <s v="DISCO COMPACTO CD-RW IMATION"/>
    <s v="N/A"/>
    <s v="UNIDAD"/>
    <s v="N/A"/>
    <s v="IMATION"/>
    <s v="700 MB"/>
    <s v="N/A"/>
    <s v="ND"/>
    <s v="ND"/>
    <s v="ND"/>
    <s v="NUEVO"/>
    <s v="ND"/>
    <s v="ND"/>
    <s v="N/A"/>
    <n v="9"/>
    <n v="9"/>
    <n v="0"/>
    <s v="N/A"/>
    <s v="N/A"/>
    <s v="N/A"/>
    <s v="N/A"/>
    <n v="0.7"/>
    <n v="6.3"/>
    <n v="0.28620431506849742"/>
    <n v="2.5758388356164765"/>
    <n v="0.30910066027397715"/>
    <n v="2.8849394958904537"/>
    <n v="0.25758388356164769"/>
    <n v="2.3182549520548292"/>
    <n v="0.27819059424657949"/>
    <n v="2.5964455463014087"/>
  </r>
  <r>
    <n v="320"/>
    <s v="GNM-UTE-CDR-003"/>
    <s v="INV00071"/>
    <s v="BODEGA CENTRAL"/>
    <s v="ESTANTERIA No 2"/>
    <s v="NIVEL 3"/>
    <s v="BODEGUERO"/>
    <x v="0"/>
    <x v="0"/>
    <x v="0"/>
    <x v="0"/>
    <s v="DISCO COMPACTO MAXWELL CD-RW 80MIN/700MG"/>
    <s v="DISCO COMPACTO MAXWELL CD-RW 80MIN/700MG"/>
    <s v="N/A"/>
    <s v="UNIDAD"/>
    <s v="N/A"/>
    <s v="MAXELL"/>
    <s v="700 MB"/>
    <s v="N/A"/>
    <s v="ND"/>
    <s v="ND"/>
    <s v="ND"/>
    <s v="NUEVO"/>
    <s v="ND"/>
    <s v="ND"/>
    <s v="N/A"/>
    <n v="170"/>
    <n v="160"/>
    <n v="10"/>
    <s v="N/A"/>
    <s v="N/A"/>
    <s v="N/A"/>
    <s v="N/A"/>
    <n v="16.989999999999998"/>
    <n v="2718.3999999999996"/>
    <n v="0.68"/>
    <n v="108.80000000000001"/>
    <n v="13.056000000000001"/>
    <n v="121.85600000000001"/>
    <n v="0.6120000000000001"/>
    <n v="97.920000000000016"/>
    <n v="11.750400000000001"/>
    <n v="109.67040000000001"/>
  </r>
  <r>
    <n v="321"/>
    <s v="GNM-UTE-CDR-003"/>
    <m/>
    <s v="BODEGA CENTRAL"/>
    <s v="ESTANTERIA No 2"/>
    <s v="NIVEL 3"/>
    <s v="BODEGUERO"/>
    <x v="0"/>
    <x v="0"/>
    <x v="0"/>
    <x v="0"/>
    <s v="DISCO COMPACTO IMATION CD-R 80MIN/700MB"/>
    <s v="DISCO COMPACTO IMATION CD-R 80MIN/700MB"/>
    <s v="N/A"/>
    <s v="UNIDAD"/>
    <s v="N/A"/>
    <s v="IMATION"/>
    <s v="700 MB"/>
    <s v="N/A"/>
    <s v="ND"/>
    <s v="ND"/>
    <s v="ND"/>
    <s v="NUEVO"/>
    <s v="ND"/>
    <s v="ND"/>
    <s v="N/A"/>
    <n v="10"/>
    <n v="10"/>
    <n v="0"/>
    <s v="N/A"/>
    <s v="N/A"/>
    <s v="N/A"/>
    <s v="N/A"/>
    <n v="16.989999999999998"/>
    <n v="169.89999999999998"/>
    <n v="6.4444416565558846"/>
    <n v="64.444416565558839"/>
    <n v="7.7333299878670605"/>
    <n v="72.177746553425905"/>
    <n v="5.7999974909002967"/>
    <n v="57.999974909002965"/>
    <n v="6.9599969890803557"/>
    <n v="64.959971898083325"/>
  </r>
  <r>
    <n v="322"/>
    <s v="GNM-UTE-TIN-017"/>
    <s v="INV02176"/>
    <s v="BODEGA CENTRAL"/>
    <s v="ESTANTERIA No 6"/>
    <s v="NIVEL 5"/>
    <s v="BODEGUERO"/>
    <x v="0"/>
    <x v="0"/>
    <x v="0"/>
    <x v="0"/>
    <s v="TINTA PLOTTER 771. Ref: CE043A"/>
    <s v="TINTA PLOTTER 771. Ref: CE043A"/>
    <s v="N/A"/>
    <s v="UNIDAD"/>
    <s v="N/A"/>
    <s v="HP"/>
    <s v="771"/>
    <s v="N/A"/>
    <s v="ND"/>
    <s v="ND"/>
    <s v="ND"/>
    <s v="NUEVO"/>
    <s v="ND"/>
    <s v="IMPRESORA Z6200"/>
    <s v="N/A"/>
    <n v="1"/>
    <n v="1"/>
    <n v="0"/>
    <s v="N/A"/>
    <s v="N/A"/>
    <s v="N/A"/>
    <s v="N/A"/>
    <n v="190"/>
    <n v="190"/>
    <n v="77.684028375735011"/>
    <n v="77.684028375735011"/>
    <n v="9.3220834050882004"/>
    <n v="87.006111780823204"/>
    <n v="69.915625538161507"/>
    <n v="69.915625538161507"/>
    <n v="8.38987506457938"/>
    <n v="78.305500602740892"/>
  </r>
  <r>
    <n v="323"/>
    <s v="GNM-UTE-CIN-004"/>
    <s v="INV00005"/>
    <s v="BODEGA CENTRAL"/>
    <s v="ESTANTERIA No 1"/>
    <s v="NIVEL 5"/>
    <s v="BODEGUERO"/>
    <x v="0"/>
    <x v="0"/>
    <x v="0"/>
    <x v="0"/>
    <s v="CINTA MASKING TAPE 3/4"/>
    <s v="CINTA MASKING TAPE 3/4"/>
    <s v="N/A"/>
    <s v="UNIDAD"/>
    <s v="N/A"/>
    <s v="COGEMSA"/>
    <s v="ND"/>
    <s v="N/A"/>
    <s v="ND"/>
    <s v="ND"/>
    <s v="ND"/>
    <s v="NUEVO"/>
    <s v="ND"/>
    <s v="ND"/>
    <s v="N/A"/>
    <n v="112"/>
    <n v="109"/>
    <n v="3"/>
    <s v="N/A"/>
    <s v="N/A"/>
    <s v="N/A"/>
    <s v="N/A"/>
    <n v="1"/>
    <n v="109"/>
    <n v="0.40886330724071063"/>
    <n v="44.566100489237456"/>
    <n v="5.3479320587084942"/>
    <n v="49.914032547945951"/>
    <n v="0.36797697651663958"/>
    <n v="40.109490440313714"/>
    <n v="4.8131388528376453"/>
    <n v="44.92262929315136"/>
  </r>
  <r>
    <n v="324"/>
    <s v="GNM-UTE-CLI-002"/>
    <s v="INV00057"/>
    <s v="BODEGA CENTRAL"/>
    <s v="ESTANTERIA No 2"/>
    <s v="NIVEL 3"/>
    <s v="BODEGUERO"/>
    <x v="0"/>
    <x v="0"/>
    <x v="0"/>
    <x v="0"/>
    <s v="GRAPA 26/6 - EAGLE DE 5000 UNI."/>
    <s v="GRAPA 26/6 - EAGLE DE 5000 UNI."/>
    <s v="N/A"/>
    <s v="CAJA"/>
    <s v="N/A"/>
    <s v="EAGLE"/>
    <s v="STAPLES 26/6"/>
    <s v="N/A"/>
    <s v="ND"/>
    <s v="ND"/>
    <s v="ND"/>
    <s v="BUENO"/>
    <s v="ND"/>
    <s v="ND"/>
    <s v="N/A"/>
    <n v="31"/>
    <n v="31"/>
    <n v="0"/>
    <s v="N/A"/>
    <s v="N/A"/>
    <s v="N/A"/>
    <s v="N/A"/>
    <n v="0.96"/>
    <n v="29.759999999999998"/>
    <n v="0.23357560861057383"/>
    <n v="7.240843866927789"/>
    <n v="0.86890126403133461"/>
    <n v="8.1097451309591229"/>
    <n v="0.21021804774951644"/>
    <n v="6.5167594802350095"/>
    <n v="0.78201113762820107"/>
    <n v="7.2987706178632106"/>
  </r>
  <r>
    <n v="325"/>
    <s v="GNM-UTE-CLX-001"/>
    <s v="INV00142"/>
    <s v="BODEGA CENTRAL"/>
    <s v="ESTANTERIA No 6"/>
    <s v="NIVEL 4"/>
    <s v="BODEGUERO"/>
    <x v="0"/>
    <x v="0"/>
    <x v="0"/>
    <x v="0"/>
    <s v="CARTUCHO TONER LEXMARK X463X11G"/>
    <s v="CARTUCHO TONER LEXMARK X463X11G"/>
    <s v="N/A"/>
    <s v="UNIDAD"/>
    <s v="N/A"/>
    <s v="LEXMARK"/>
    <s v="X463X11G"/>
    <s v="N/A"/>
    <s v="ND"/>
    <s v="ND"/>
    <s v="ND"/>
    <s v="BUENO"/>
    <s v="ND"/>
    <s v="ND"/>
    <s v="N/A"/>
    <n v="4"/>
    <n v="4"/>
    <n v="0"/>
    <s v="N/A"/>
    <s v="N/A"/>
    <s v="N/A"/>
    <s v="N/A"/>
    <n v="349"/>
    <n v="1396"/>
    <n v="95.229294227007998"/>
    <n v="380.91717690803199"/>
    <n v="45.710061228963838"/>
    <n v="426.62723813699586"/>
    <n v="85.706364804307199"/>
    <n v="342.8254592172288"/>
    <n v="41.139055106067453"/>
    <n v="383.96451432329627"/>
  </r>
  <r>
    <n v="326"/>
    <s v="GNM-UTE-TIN-012"/>
    <s v="INV02177"/>
    <s v="BODEGA CENTRAL"/>
    <s v="ESTANTERIA No 6"/>
    <s v="NIVEL 5"/>
    <s v="BODEGUERO"/>
    <x v="0"/>
    <x v="0"/>
    <x v="0"/>
    <x v="0"/>
    <s v="TINTA PLOTTER 771. Ref: CE038A"/>
    <s v="TINTA PLOTTER 771. Ref: CE038A"/>
    <s v="N/A"/>
    <s v="UNIDAD"/>
    <s v="N/A"/>
    <s v="HP"/>
    <s v="771"/>
    <s v="N/A"/>
    <s v="ND"/>
    <s v="ND"/>
    <s v="ND"/>
    <s v="NUEVO"/>
    <s v="ND"/>
    <s v="IMPRESORA Z6200"/>
    <s v="N/A"/>
    <n v="1"/>
    <n v="1"/>
    <n v="0"/>
    <s v="N/A"/>
    <s v="N/A"/>
    <s v="N/A"/>
    <s v="N/A"/>
    <n v="180"/>
    <n v="180"/>
    <n v="68.275426614482598"/>
    <n v="68.275426614482598"/>
    <n v="8.1930511937379116"/>
    <n v="76.468477808220513"/>
    <n v="61.447883953034342"/>
    <n v="61.447883953034342"/>
    <n v="7.3737460743641208"/>
    <n v="68.82163002739847"/>
  </r>
  <r>
    <n v="327"/>
    <s v="GNM-UTE-CTL-001"/>
    <s v="INV00125"/>
    <s v="BODEGA CENTRAL"/>
    <s v="ESTANTERIA No 3"/>
    <s v="NIVEL 3"/>
    <s v="BODEGUERO"/>
    <x v="0"/>
    <x v="0"/>
    <x v="0"/>
    <x v="0"/>
    <s v="CARTULINA TAMANO A4 VARIOS COLORES"/>
    <s v="CARTULINA TAMANO A4 VARIOS COLORES"/>
    <s v="N/A"/>
    <s v="UNIDAD"/>
    <s v="N/A"/>
    <s v="ND"/>
    <s v="ND"/>
    <s v="N/A"/>
    <s v="ND"/>
    <s v="ND"/>
    <s v="ND"/>
    <s v="BUENO"/>
    <s v="ND"/>
    <s v="VERDE 371, AMARILLA 533, ROSADAS 28, BLANCAS 370, "/>
    <s v="N/A"/>
    <n v="1200"/>
    <n v="1302"/>
    <n v="-102"/>
    <s v="N/A"/>
    <s v="N/A"/>
    <s v="N/A"/>
    <s v="N/A"/>
    <n v="0.06"/>
    <n v="78.11999999999999"/>
    <n v="1.4598475538160864E-2"/>
    <n v="19.007215150685447"/>
    <n v="2.2808658180822534"/>
    <n v="21.288080968767702"/>
    <n v="1.3138627984344778E-2"/>
    <n v="17.1064936356169"/>
    <n v="2.052779236274028"/>
    <n v="19.159272871890927"/>
  </r>
  <r>
    <n v="328"/>
    <s v="GNM-UTE-CUH-001"/>
    <s v="INV01629"/>
    <s v="BODEGA CENTRAL"/>
    <s v="ESTANTERIA No 3"/>
    <s v="NIVEL 4"/>
    <s v="BODEGUERO"/>
    <x v="0"/>
    <x v="0"/>
    <x v="0"/>
    <x v="0"/>
    <s v="CUCHILLA DE REPUESTO PARA ESTILETES"/>
    <s v="CUCHILLA DE REPUESTO PARA ESTILETES"/>
    <s v="N/A"/>
    <s v="UNIDAD"/>
    <s v="N/A"/>
    <s v="ND"/>
    <s v="ND"/>
    <s v="N/A"/>
    <s v="ND"/>
    <s v="ND"/>
    <s v="ND"/>
    <s v="BUENO"/>
    <s v="ND"/>
    <s v="ND"/>
    <s v="N/A"/>
    <n v="6"/>
    <n v="6"/>
    <n v="0"/>
    <s v="N/A"/>
    <s v="N/A"/>
    <s v="N/A"/>
    <s v="N/A"/>
    <n v="0.1"/>
    <n v="0.60000000000000009"/>
    <n v="2.433079256360144E-2"/>
    <n v="0.14598475538160866"/>
    <n v="1.7518170645793037E-2"/>
    <n v="0.16350292602740168"/>
    <n v="2.1897713307241298E-2"/>
    <n v="0.13138627984344778"/>
    <n v="1.5766353581213734E-2"/>
    <n v="0.14715263342466151"/>
  </r>
  <r>
    <n v="329"/>
    <s v="GNM-UTE-DIS-002"/>
    <s v="IVN00080"/>
    <s v="BODEGA CENTRAL"/>
    <s v="ESTANTERIA No 2"/>
    <s v="NIVEL 2"/>
    <s v="BODEGUERO"/>
    <x v="0"/>
    <x v="0"/>
    <x v="0"/>
    <x v="0"/>
    <s v="DISPENSADOR DE CINTA SCOTCH MARCA EAGLE REF. 898L"/>
    <s v="DISPENSADOR DE CINTA SCOTCH MARCA EAGLE REF. 898L"/>
    <s v="N/A"/>
    <s v="UNIDAD"/>
    <s v="N/A"/>
    <s v="EAGLE"/>
    <s v="898L"/>
    <s v="N/A"/>
    <s v="ND"/>
    <s v="ND"/>
    <s v="ND"/>
    <s v="NUEVO"/>
    <s v="ND"/>
    <s v="ND"/>
    <s v="N/A"/>
    <n v="2"/>
    <n v="2"/>
    <n v="0"/>
    <s v="N/A"/>
    <s v="N/A"/>
    <s v="N/A"/>
    <s v="N/A"/>
    <n v="2.2200000000000002"/>
    <n v="4.4400000000000004"/>
    <n v="0.92407977886498416"/>
    <n v="1.8481595577299683"/>
    <n v="0.22177914692759618"/>
    <n v="2.0699387046575644"/>
    <n v="0.83167180097848581"/>
    <n v="1.6633436019569716"/>
    <n v="0.19960123223483658"/>
    <n v="1.8629448341918082"/>
  </r>
  <r>
    <n v="330"/>
    <s v="GNM-UTE-DIS-003"/>
    <s v="INV00086"/>
    <s v="BODEGA CENTRAL"/>
    <s v="ESTANTERIA No 2"/>
    <s v="NIVEL 1"/>
    <s v="BODEGUERO"/>
    <x v="0"/>
    <x v="0"/>
    <x v="0"/>
    <x v="0"/>
    <s v="DISPENSADOR DE CINTA SCOTCH MARCA COGECOMSA"/>
    <s v="DISPENSADOR DE CINTA SCOTCH MARCA COGECOMSA"/>
    <s v="N/A"/>
    <s v="UNIDAD"/>
    <s v="N/A"/>
    <s v="COGECOMSA"/>
    <s v="75MM"/>
    <s v="N/A"/>
    <s v="ND"/>
    <s v="ND"/>
    <s v="ND"/>
    <s v="NUEVO"/>
    <s v="ND"/>
    <s v="ND"/>
    <s v="N/A"/>
    <n v="18"/>
    <n v="18"/>
    <n v="0"/>
    <s v="N/A"/>
    <s v="N/A"/>
    <s v="N/A"/>
    <s v="N/A"/>
    <n v="2.8"/>
    <n v="50.4"/>
    <n v="1.165506027397277"/>
    <n v="20.979108493150989"/>
    <n v="2.5174930191781186"/>
    <n v="23.496601512329107"/>
    <n v="1.0489554246575494"/>
    <n v="18.88119764383589"/>
    <n v="2.2657437172603068"/>
    <n v="21.146941361096196"/>
  </r>
  <r>
    <n v="331"/>
    <s v="GNM-UTE-ESF-004"/>
    <s v="INV00015"/>
    <s v="BODEGA CENTRAL"/>
    <s v="ESTANTERIA No 1"/>
    <s v="NIVEL 4"/>
    <s v="BODEGUERO"/>
    <x v="0"/>
    <x v="0"/>
    <x v="0"/>
    <x v="0"/>
    <s v="ESFEROGRAFICO COLOR NEGRO PUNTA FINA"/>
    <s v="ESFEROGRAFICO COLOR NEGRO PUNTA FINA"/>
    <s v="N/A"/>
    <s v="UNIDAD"/>
    <s v="N/A"/>
    <s v="BIG"/>
    <s v="ND"/>
    <s v="N/A"/>
    <s v="ND"/>
    <s v="ND"/>
    <s v="ND"/>
    <s v="BUENO"/>
    <s v="ND"/>
    <s v="ND"/>
    <s v="N/A"/>
    <n v="25"/>
    <n v="25"/>
    <n v="0"/>
    <s v="N/A"/>
    <s v="N/A"/>
    <s v="N/A"/>
    <s v="N/A"/>
    <n v="0.39"/>
    <n v="9.75"/>
    <n v="0.10929833953033501"/>
    <n v="2.7324584882583753"/>
    <n v="0.32789501859100501"/>
    <n v="3.0603535068493803"/>
    <n v="9.8368505577301507E-2"/>
    <n v="2.4592126394325375"/>
    <n v="0.29510551673190449"/>
    <n v="2.7543181561644419"/>
  </r>
  <r>
    <n v="332"/>
    <s v="GNM-UTE-ESF-004"/>
    <s v="INV00016"/>
    <s v="BODEGA CENTRAL"/>
    <s v="ESTANTERIA No 1"/>
    <s v="NIVEL 4"/>
    <s v="BODEGUERO"/>
    <x v="0"/>
    <x v="0"/>
    <x v="0"/>
    <x v="0"/>
    <s v="ESFEROGRAFICO COLOR NEGRO PUNTA GRUESA"/>
    <s v="ESFEROGRAFICO COLOR NEGRO PUNTA GRUESA"/>
    <s v="N/A"/>
    <s v="UNIDAD"/>
    <s v="N/A"/>
    <s v="BIG"/>
    <s v="ND"/>
    <s v="N/A"/>
    <s v="ND"/>
    <s v="ND"/>
    <s v="ND"/>
    <s v="BUENO"/>
    <s v="ND"/>
    <s v="ND"/>
    <s v="N/A"/>
    <n v="497"/>
    <n v="497"/>
    <n v="0"/>
    <s v="N/A"/>
    <s v="N/A"/>
    <s v="N/A"/>
    <s v="N/A"/>
    <n v="0.39"/>
    <n v="193.83"/>
    <n v="0.10929833953033501"/>
    <n v="54.321274746576499"/>
    <n v="6.5185529695891793"/>
    <n v="60.839827716165679"/>
    <n v="9.8368505577301507E-2"/>
    <n v="48.889147271918851"/>
    <n v="5.866697672630262"/>
    <n v="54.755844944549111"/>
  </r>
  <r>
    <n v="333"/>
    <s v="GNM-UTE-ESF-005"/>
    <s v="INV00017"/>
    <s v="BODEGA CENTRAL"/>
    <s v="ESTANTERIA No 1"/>
    <s v="NIVEL 4"/>
    <s v="BODEGUERO"/>
    <x v="0"/>
    <x v="0"/>
    <x v="0"/>
    <x v="0"/>
    <s v="ESFEROGRAFICO COLOR ROJO PUNTA GRUESA"/>
    <s v="ESFEROGRAFICO COLOR ROJO PUNTA GRUESA"/>
    <s v="N/A"/>
    <s v="UNIDAD"/>
    <s v="N/A"/>
    <s v="BIG"/>
    <s v="ND"/>
    <s v="N/A"/>
    <s v="ND"/>
    <s v="ND"/>
    <s v="ND"/>
    <s v="BUENO"/>
    <s v="ND"/>
    <s v="ND"/>
    <s v="N/A"/>
    <n v="239"/>
    <n v="240"/>
    <n v="-1"/>
    <s v="N/A"/>
    <s v="N/A"/>
    <s v="N/A"/>
    <s v="N/A"/>
    <n v="0.35"/>
    <n v="84"/>
    <n v="9.5502157534248705E-2"/>
    <n v="22.920517808219689"/>
    <n v="2.7504621369863624"/>
    <n v="25.670979945206049"/>
    <n v="8.595194178082384E-2"/>
    <n v="20.628466027397721"/>
    <n v="2.4754159232877266"/>
    <n v="23.103881950685448"/>
  </r>
  <r>
    <n v="334"/>
    <s v="GNM-UTE-ESP-001"/>
    <s v="INV01060"/>
    <s v="BODEGA CENTRAL"/>
    <s v="BODEGA CENTRAL"/>
    <s v="BODEGA CENTRAL "/>
    <s v="BODEGUERO"/>
    <x v="0"/>
    <x v="0"/>
    <x v="0"/>
    <x v="0"/>
    <s v="ESPIRAL A-4 DE 45 MM"/>
    <s v="ESPIRAL A-4 DE 45 MM"/>
    <s v="N/A"/>
    <s v="UNIDAD"/>
    <s v="N/A"/>
    <s v="ND"/>
    <s v="ND"/>
    <s v="N/A"/>
    <s v="ND"/>
    <s v="ND"/>
    <s v="ND"/>
    <s v="BUENO"/>
    <s v="ND"/>
    <s v="ND"/>
    <s v="N/A"/>
    <n v="350"/>
    <n v="350"/>
    <n v="0"/>
    <s v="N/A"/>
    <s v="N/A"/>
    <s v="N/A"/>
    <s v="N/A"/>
    <n v="0.09"/>
    <n v="31.5"/>
    <n v="2.1897713307241294E-2"/>
    <n v="7.6641996575344526"/>
    <n v="0.91970395890413426"/>
    <n v="8.5839036164385867"/>
    <n v="1.9707941976517165E-2"/>
    <n v="6.8977796917810075"/>
    <n v="0.82773356301372092"/>
    <n v="7.7255132547947287"/>
  </r>
  <r>
    <n v="335"/>
    <s v="GNM-UTE-ESP-002"/>
    <s v="INV01062"/>
    <s v="BODEGA CENTRAL"/>
    <s v="BODEGA CENTRAL"/>
    <s v="BODEGA CENTRAL "/>
    <s v="BODEGUERO"/>
    <x v="0"/>
    <x v="0"/>
    <x v="0"/>
    <x v="0"/>
    <s v="ESPIRAL A-4 DE 20 MM"/>
    <s v="ESPIRAL A-4 DE 20 MM"/>
    <s v="N/A"/>
    <s v="UNIDAD"/>
    <s v="N/A"/>
    <s v="ND"/>
    <s v="ND"/>
    <s v="N/A"/>
    <s v="ND"/>
    <s v="ND"/>
    <s v="ND"/>
    <s v="BUENO"/>
    <s v="ND"/>
    <s v="ND"/>
    <s v="N/A"/>
    <n v="450"/>
    <n v="450"/>
    <n v="0"/>
    <s v="N/A"/>
    <s v="N/A"/>
    <s v="N/A"/>
    <s v="N/A"/>
    <n v="0.09"/>
    <n v="40.5"/>
    <n v="2.1897713307241294E-2"/>
    <n v="9.8539709882585829"/>
    <n v="1.18247651859103"/>
    <n v="11.036447506849612"/>
    <n v="1.9707941976517165E-2"/>
    <n v="8.8685738894327244"/>
    <n v="1.0642288667319268"/>
    <n v="9.9328027561646515"/>
  </r>
  <r>
    <n v="336"/>
    <s v="GNM-UTE-ESP-003"/>
    <s v="INV01061"/>
    <s v="BODEGA CENTRAL"/>
    <s v="BODEGA CENTRAL"/>
    <s v="BODEGA CENTRAL "/>
    <s v="BODEGUERO"/>
    <x v="0"/>
    <x v="0"/>
    <x v="0"/>
    <x v="0"/>
    <s v="ESPIRAL A-4 DE 12 MM"/>
    <s v="ESPIRAL A-4 DE 12 MM"/>
    <s v="N/A"/>
    <s v="UNIDAD"/>
    <s v="N/A"/>
    <s v="ND"/>
    <s v="ND"/>
    <s v="N/A"/>
    <s v="ND"/>
    <s v="ND"/>
    <s v="ND"/>
    <s v="BUENO"/>
    <s v="ND"/>
    <s v="ND"/>
    <s v="N/A"/>
    <n v="450"/>
    <n v="450"/>
    <n v="0"/>
    <s v="N/A"/>
    <s v="N/A"/>
    <s v="N/A"/>
    <s v="N/A"/>
    <n v="0.09"/>
    <n v="40.5"/>
    <n v="2.1897713307241294E-2"/>
    <n v="9.8539709882585829"/>
    <n v="1.18247651859103"/>
    <n v="11.036447506849612"/>
    <n v="1.9707941976517165E-2"/>
    <n v="8.8685738894327244"/>
    <n v="1.0642288667319268"/>
    <n v="9.9328027561646515"/>
  </r>
  <r>
    <n v="337"/>
    <s v="GNM-UTE-EST-001"/>
    <s v="INV00038"/>
    <s v="BODEGA CENTRAL"/>
    <s v="ESTANTERIA No 2"/>
    <s v="NIVEL 5"/>
    <s v="BODEGUERO"/>
    <x v="0"/>
    <x v="0"/>
    <x v="0"/>
    <x v="0"/>
    <s v="ESTUCHE PLASTICO PARA CD MARCA HUSKEE"/>
    <s v="ESTUCHE PLASTICO PARA CD MARCA HUSKEE"/>
    <s v="N/A"/>
    <s v="UNIDAD"/>
    <s v="N/A"/>
    <s v="HUSKEE"/>
    <s v="PP DISC BAC"/>
    <s v="N/A"/>
    <s v="ND"/>
    <s v="ND"/>
    <s v="ND"/>
    <s v="BUENO"/>
    <s v="ND"/>
    <s v="ND"/>
    <s v="N/A"/>
    <n v="152"/>
    <n v="152"/>
    <n v="0"/>
    <s v="N/A"/>
    <s v="N/A"/>
    <s v="N/A"/>
    <s v="N/A"/>
    <n v="3.5000000000000003E-2"/>
    <n v="5.32"/>
    <n v="8.5157773972605044E-3"/>
    <n v="1.2943981643835967"/>
    <n v="0.1553277797260316"/>
    <n v="1.4497259441096282"/>
    <n v="7.664199657534454E-3"/>
    <n v="1.164958347945237"/>
    <n v="0.13979500175342843"/>
    <n v="1.3047533496986654"/>
  </r>
  <r>
    <n v="338"/>
    <s v="GNM-UTE-ETQ-004"/>
    <s v="INV00131"/>
    <s v="BODEGA CENTRAL"/>
    <s v="ESTANTERIA No 3"/>
    <s v="NIVEL 3"/>
    <s v="BODEGUERO"/>
    <x v="0"/>
    <x v="0"/>
    <x v="0"/>
    <x v="0"/>
    <s v="ETIQUETA AUTOADHESIVA PARA CD"/>
    <s v="ETIQUETA AUTOADHESIVA PARA CD"/>
    <s v="N/A"/>
    <s v="UNIDAD"/>
    <s v="N/A"/>
    <s v="DAT-PEG"/>
    <s v="ND"/>
    <s v="N/A"/>
    <s v="ND"/>
    <s v="ND"/>
    <s v="ND"/>
    <s v="BUENO"/>
    <s v="ND"/>
    <s v="ND"/>
    <s v="N/A"/>
    <n v="600"/>
    <n v="545"/>
    <n v="55"/>
    <s v="N/A"/>
    <s v="N/A"/>
    <s v="N/A"/>
    <s v="N/A"/>
    <n v="0.34"/>
    <n v="185.3"/>
    <n v="8.2724694716244912E-2"/>
    <n v="45.084958620353476"/>
    <n v="5.4101950344424168"/>
    <n v="50.495153654795892"/>
    <n v="7.4452225244620418E-2"/>
    <n v="40.576462758318129"/>
    <n v="4.8691755309981755"/>
    <n v="45.445638289316307"/>
  </r>
  <r>
    <n v="339"/>
    <s v="GNM-UTE-FCL-001"/>
    <s v="INV00021"/>
    <s v="BODEGA CENTRAL"/>
    <s v="ESTANTERIA No 1"/>
    <s v="NIVEL 3"/>
    <s v="BODEGUERO"/>
    <x v="0"/>
    <x v="0"/>
    <x v="0"/>
    <x v="0"/>
    <s v="FOLDER COLGANTE"/>
    <s v="FOLDER COLGANTE"/>
    <s v="N/A"/>
    <s v="UNIDAD"/>
    <s v="N/A"/>
    <s v="FENIX"/>
    <s v="ND"/>
    <s v="N/A"/>
    <s v="ND"/>
    <s v="ND"/>
    <s v="ND"/>
    <s v="BUENO"/>
    <s v="ND"/>
    <s v="ND"/>
    <s v="N/A"/>
    <n v="143"/>
    <n v="143"/>
    <n v="0"/>
    <s v="N/A"/>
    <s v="N/A"/>
    <s v="N/A"/>
    <s v="N/A"/>
    <n v="0.3"/>
    <n v="42.9"/>
    <n v="7.2992377690804314E-2"/>
    <n v="10.437910009785018"/>
    <n v="1.2525492011742021"/>
    <n v="11.69045921095922"/>
    <n v="6.5693139921723889E-2"/>
    <n v="9.3941190088065163"/>
    <n v="1.1272942810567819"/>
    <n v="10.521413289863299"/>
  </r>
  <r>
    <n v="340"/>
    <s v="GNM-UTE-FEC-001"/>
    <s v="INV00041"/>
    <s v="BODEGA CENTRAL"/>
    <s v="ESTANTERIA No 2"/>
    <s v="NIVEL 5"/>
    <s v="BODEGUERO"/>
    <x v="0"/>
    <x v="0"/>
    <x v="0"/>
    <x v="0"/>
    <s v="FECHADOR PEQUENO ( SELLO)"/>
    <s v="FECHADOR PEQUENO ( SELLO)"/>
    <s v="N/A"/>
    <s v="UNIDAD"/>
    <s v="N/A"/>
    <s v="FENIX"/>
    <s v="MF0743"/>
    <s v="N/A"/>
    <s v="ND"/>
    <s v="ND"/>
    <s v="ND"/>
    <s v="NUEVO"/>
    <s v="ND"/>
    <s v="ND"/>
    <s v="N/A"/>
    <n v="9"/>
    <n v="9"/>
    <n v="0"/>
    <s v="N/A"/>
    <s v="N/A"/>
    <s v="N/A"/>
    <s v="N/A"/>
    <n v="8.2899999999999991"/>
    <n v="74.609999999999985"/>
    <n v="3.1444627035225592"/>
    <n v="28.300164331703034"/>
    <n v="3.396019719804364"/>
    <n v="31.696184051507398"/>
    <n v="2.8300164331703033"/>
    <n v="25.47014789853273"/>
    <n v="3.0564177478239274"/>
    <n v="28.526565646356659"/>
  </r>
  <r>
    <n v="341"/>
    <s v="GNM-UTE-GRA-001"/>
    <s v="INV00059"/>
    <s v="BODEGA CENTRAL"/>
    <s v="ESTANTERIA No 2"/>
    <s v="NIVEL 3"/>
    <s v="BODEGUERO"/>
    <x v="0"/>
    <x v="0"/>
    <x v="0"/>
    <x v="0"/>
    <s v="GRAPA FENIX 23/13 PUNTA DE CINCEL X1000UNID C/U"/>
    <s v="GRAPA FENIX 23/13 PUNTA DE CINCEL X1000UNID C/U"/>
    <s v="N/A"/>
    <s v="CAJA"/>
    <s v="N/A"/>
    <s v="FENIX"/>
    <s v="23/13"/>
    <s v="N/A"/>
    <s v="ND"/>
    <s v="ND"/>
    <s v="ND"/>
    <s v="BUENO"/>
    <s v="ND"/>
    <s v="ND"/>
    <s v="N/A"/>
    <n v="4"/>
    <n v="4"/>
    <n v="0"/>
    <s v="N/A"/>
    <s v="N/A"/>
    <s v="N/A"/>
    <s v="N/A"/>
    <n v="0.6"/>
    <n v="2.4"/>
    <n v="0.14598475538160863"/>
    <n v="0.58393902152643451"/>
    <n v="7.0072682583172133E-2"/>
    <n v="0.65401170410960663"/>
    <n v="0.13138627984344778"/>
    <n v="0.52554511937379111"/>
    <n v="6.3065414324854935E-2"/>
    <n v="0.58861053369864602"/>
  </r>
  <r>
    <n v="342"/>
    <s v="GNM-UTE-GRA-002"/>
    <s v="INV00064"/>
    <s v="BODEGA CENTRAL"/>
    <s v="ESTANTERIA No 2"/>
    <s v="NIVEL 3"/>
    <s v="BODEGUERO"/>
    <x v="0"/>
    <x v="0"/>
    <x v="0"/>
    <x v="0"/>
    <s v="GRAPA FENIX X23/6X1000 UNID. C/U"/>
    <s v="GRAPA FENIX X23/6X1000 UNID. C/U"/>
    <s v="N/A"/>
    <s v="CAJA"/>
    <s v="N/A"/>
    <s v="FENIX"/>
    <s v="23/6MM"/>
    <s v="N/A"/>
    <s v="ND"/>
    <s v="ND"/>
    <s v="ND"/>
    <s v="BUENO"/>
    <s v="ND"/>
    <s v="ND"/>
    <s v="N/A"/>
    <n v="1"/>
    <n v="1"/>
    <n v="0"/>
    <s v="N/A"/>
    <s v="N/A"/>
    <s v="N/A"/>
    <s v="N/A"/>
    <n v="1.8"/>
    <n v="1.8"/>
    <n v="0.49115395303327913"/>
    <n v="0.49115395303327913"/>
    <n v="5.8938474363993493E-2"/>
    <n v="0.5500924273972726"/>
    <n v="0.44203855772995121"/>
    <n v="0.44203855772995121"/>
    <n v="5.3044626927594145E-2"/>
    <n v="0.49508318465754536"/>
  </r>
  <r>
    <n v="343"/>
    <s v="GNM-UTE-GRA-003"/>
    <s v="INV00061"/>
    <s v="BODEGA CENTRAL"/>
    <s v="ESTANTERIA No 2"/>
    <s v="NIVEL 3"/>
    <s v="BODEGUERO"/>
    <x v="0"/>
    <x v="0"/>
    <x v="0"/>
    <x v="0"/>
    <s v="GRAPA KW-TRIO 23/10 X1000 UNID C/U"/>
    <s v="GRAPA KW-TRIO 23/10 X1000 UNID C/U"/>
    <s v="N/A"/>
    <s v="CAJA"/>
    <s v="N/A"/>
    <s v="KW-TRIO"/>
    <s v="23/10MM"/>
    <s v="N/A"/>
    <s v="ND"/>
    <s v="ND"/>
    <s v="ND"/>
    <s v="BUENO"/>
    <s v="ND"/>
    <s v="ND"/>
    <s v="N/A"/>
    <n v="4"/>
    <n v="4"/>
    <n v="0"/>
    <s v="N/A"/>
    <s v="N/A"/>
    <s v="N/A"/>
    <s v="N/A"/>
    <n v="1.1000000000000001"/>
    <n v="4.4000000000000004"/>
    <n v="0.26763871819961588"/>
    <n v="1.0705548727984635"/>
    <n v="0.12846658473581563"/>
    <n v="1.199021457534279"/>
    <n v="0.24087484637965428"/>
    <n v="0.96349938551861714"/>
    <n v="0.11561992626223405"/>
    <n v="1.0791193117808513"/>
  </r>
  <r>
    <n v="344"/>
    <s v="GNM-UTE-GRA-005"/>
    <s v="INV00060"/>
    <s v="BODEGA CENTRAL"/>
    <s v="ESTANTERIA No 2"/>
    <s v="NIVEL 3"/>
    <s v="BODEGUERO"/>
    <x v="0"/>
    <x v="0"/>
    <x v="0"/>
    <x v="0"/>
    <s v="GRAPA LEX 23/10 DE 1000 UNID C/U"/>
    <s v="GRAPA LEX 23/10 DE 1000 UNID C/U"/>
    <s v="N/A"/>
    <s v="CAJA"/>
    <s v="N/A"/>
    <s v="ALEX"/>
    <s v="23/10MM"/>
    <s v="N/A"/>
    <s v="ND"/>
    <s v="ND"/>
    <s v="ND"/>
    <s v="BUENO"/>
    <s v="ND"/>
    <s v="ND"/>
    <s v="N/A"/>
    <n v="3"/>
    <n v="3"/>
    <n v="0"/>
    <s v="N/A"/>
    <s v="N/A"/>
    <s v="N/A"/>
    <s v="N/A"/>
    <n v="1.5"/>
    <n v="4.5"/>
    <n v="0.40929496086106593"/>
    <n v="1.2278848825831978"/>
    <n v="0.14734618590998375"/>
    <n v="1.3752310684931817"/>
    <n v="0.36836546477495935"/>
    <n v="1.1050963943248782"/>
    <n v="0.13261156731898538"/>
    <n v="1.2377079616438635"/>
  </r>
  <r>
    <n v="345"/>
    <s v="GNM-UTE-GRA-006"/>
    <s v="INV00058"/>
    <s v="BODEGA CENTRAL"/>
    <s v="ESTANTERIA No 2"/>
    <s v="NIVEL 3"/>
    <s v="BODEGUERO"/>
    <x v="0"/>
    <x v="0"/>
    <x v="0"/>
    <x v="0"/>
    <s v="GRAPA LEX 23/15 DE 1000 UNID. C/U"/>
    <s v="GRAPA LEX 23/15 DE 1000 UNID. C/U"/>
    <s v="N/A"/>
    <s v="CAJA"/>
    <s v="N/A"/>
    <s v="ALEX"/>
    <s v="21/15MM"/>
    <s v="N/A"/>
    <s v="ND"/>
    <s v="ND"/>
    <s v="ND"/>
    <s v="BUENO"/>
    <s v="ND"/>
    <s v="ND"/>
    <s v="N/A"/>
    <n v="4"/>
    <n v="4"/>
    <n v="0"/>
    <s v="N/A"/>
    <s v="N/A"/>
    <s v="N/A"/>
    <s v="N/A"/>
    <n v="0.35"/>
    <n v="1.4"/>
    <n v="8.515777397260503E-2"/>
    <n v="0.34063109589042012"/>
    <n v="4.0875731506850414E-2"/>
    <n v="0.38150682739727054"/>
    <n v="7.6641996575344526E-2"/>
    <n v="0.3065679863013781"/>
    <n v="3.6788158356165369E-2"/>
    <n v="0.34335614465754349"/>
  </r>
  <r>
    <n v="346"/>
    <s v="GNM-UTE-GRA-008"/>
    <s v="INV00135"/>
    <s v="BODEGA CENTRAL"/>
    <s v="ESTANTERIA No 3"/>
    <s v="NIVEL 3"/>
    <s v="BODEGUERO"/>
    <x v="0"/>
    <x v="0"/>
    <x v="0"/>
    <x v="0"/>
    <s v="GRAPADORA GENMES"/>
    <s v="GRAPADORA GENMES"/>
    <s v="N/A"/>
    <s v="UNIDAD"/>
    <s v="N/A"/>
    <s v="GENMES"/>
    <n v="5727"/>
    <s v="N/A"/>
    <s v="ND"/>
    <s v="ND"/>
    <s v="ND"/>
    <s v="BUENO"/>
    <s v="ND"/>
    <s v="ND"/>
    <s v="N/A"/>
    <n v="2"/>
    <n v="1"/>
    <n v="1"/>
    <s v="N/A"/>
    <s v="N/A"/>
    <s v="N/A"/>
    <s v="N/A"/>
    <n v="3.9"/>
    <n v="3.9"/>
    <n v="0.94890090998045618"/>
    <n v="0.94890090998045618"/>
    <n v="0.11386810919765473"/>
    <n v="1.062769019178111"/>
    <n v="0.8540108189824106"/>
    <n v="0.8540108189824106"/>
    <n v="0.10248129827788927"/>
    <n v="0.95649211726029981"/>
  </r>
  <r>
    <n v="347"/>
    <s v="GNM-UTE-GRA-008"/>
    <s v="INV00136"/>
    <s v="BODEGA CENTRAL"/>
    <s v="ESTANTERIA No 3"/>
    <s v="NIVEL 3"/>
    <s v="BODEGUERO"/>
    <x v="0"/>
    <x v="0"/>
    <x v="0"/>
    <x v="0"/>
    <s v="GRAPADORA EAGLE"/>
    <s v="GRAPADORA EAGLE"/>
    <s v="N/A"/>
    <s v="UNIDAD"/>
    <s v="N/A"/>
    <s v="EAGLE"/>
    <s v="26/6"/>
    <s v="N/A"/>
    <s v="ND"/>
    <s v="ND"/>
    <s v="ND"/>
    <s v="BUENO"/>
    <s v="ND"/>
    <s v="ND"/>
    <s v="N/A"/>
    <n v="1"/>
    <n v="1"/>
    <n v="0"/>
    <s v="N/A"/>
    <s v="N/A"/>
    <s v="N/A"/>
    <s v="N/A"/>
    <n v="3.9"/>
    <n v="3.9"/>
    <n v="0.94890090998045618"/>
    <n v="0.94890090998045618"/>
    <n v="0.11386810919765473"/>
    <n v="1.062769019178111"/>
    <n v="0.8540108189824106"/>
    <n v="0.8540108189824106"/>
    <n v="0.10248129827788927"/>
    <n v="0.95649211726029981"/>
  </r>
  <r>
    <n v="348"/>
    <s v="GNM-UTE-GRA-010"/>
    <s v="INV00063"/>
    <s v="BODEGA CENTRAL"/>
    <s v="ESTANTERIA No 2"/>
    <s v="NIVEL 3"/>
    <s v="BODEGUERO"/>
    <x v="0"/>
    <x v="0"/>
    <x v="0"/>
    <x v="0"/>
    <s v="GRAPA INDUSTRIAL TRABAJO PESADO - STANLEY"/>
    <s v="GRAPA INDUSTRIAL TRABAJO PESADO - STANLEY"/>
    <s v="N/A"/>
    <s v="CAJA"/>
    <s v="N/A"/>
    <s v="STANLEY"/>
    <s v="TRA704T"/>
    <s v="N/A"/>
    <s v="ND"/>
    <s v="ND"/>
    <s v="ND"/>
    <s v="BUENO"/>
    <s v="ND"/>
    <s v="ND"/>
    <s v="N/A"/>
    <n v="2"/>
    <n v="2"/>
    <n v="0"/>
    <s v="N/A"/>
    <s v="N/A"/>
    <s v="N/A"/>
    <s v="N/A"/>
    <n v="25"/>
    <n v="50"/>
    <n v="6.0826981409003604"/>
    <n v="12.165396281800721"/>
    <n v="1.4598475538160864"/>
    <n v="13.625243835616807"/>
    <n v="5.4744283268103242"/>
    <n v="10.948856653620648"/>
    <n v="1.3138627984344777"/>
    <n v="12.262719452055126"/>
  </r>
  <r>
    <n v="349"/>
    <s v="GNM-UTE-LAP-001"/>
    <s v="INV00103"/>
    <s v="BODEGA CENTRAL"/>
    <s v="ESTANTERIA No 3"/>
    <s v="NIVEL 4"/>
    <s v="BODEGUERO"/>
    <x v="0"/>
    <x v="0"/>
    <x v="0"/>
    <x v="0"/>
    <s v="LAPIZ DE COLORES SUPER KIKOS"/>
    <s v="LAPIZ DE COLORES SUPER KIKOS"/>
    <s v="N/A"/>
    <s v="CAJAS X 24"/>
    <s v="N/A"/>
    <s v="KIKOS"/>
    <s v="ND"/>
    <s v="N/A"/>
    <s v="ND"/>
    <s v="ND"/>
    <s v="ND"/>
    <s v="BUENO"/>
    <s v="ND"/>
    <s v="ND"/>
    <s v="N/A"/>
    <n v="2"/>
    <n v="2"/>
    <n v="0"/>
    <s v="N/A"/>
    <s v="N/A"/>
    <s v="N/A"/>
    <s v="N/A"/>
    <n v="28.12"/>
    <n v="56.24"/>
    <n v="6.8418188688847259"/>
    <n v="13.683637737769452"/>
    <n v="1.6420365285323342"/>
    <n v="15.325674266301785"/>
    <n v="6.1576369819962533"/>
    <n v="12.315273963992507"/>
    <n v="1.4778328756791008"/>
    <n v="13.793106839671607"/>
  </r>
  <r>
    <n v="350"/>
    <s v="GNM-UTE-LAP-002"/>
    <s v="INV00104"/>
    <s v="BODEGA CENTRAL"/>
    <s v="ESTANTERIA No 3"/>
    <s v="NIVEL 4"/>
    <s v="BODEGUERO"/>
    <x v="0"/>
    <x v="0"/>
    <x v="0"/>
    <x v="0"/>
    <s v="LAPIZ BICOLOR FOSCA"/>
    <s v="LAPIZ BICOLOR FOSCA"/>
    <s v="N/A"/>
    <s v="UNIDAD"/>
    <s v="N/A"/>
    <s v="FOSCA"/>
    <s v="QB004"/>
    <s v="N/A"/>
    <s v="ND"/>
    <s v="ND"/>
    <s v="ND"/>
    <s v="BUENO"/>
    <s v="ND"/>
    <s v="ND"/>
    <s v="N/A"/>
    <n v="96"/>
    <n v="90"/>
    <n v="6"/>
    <s v="N/A"/>
    <s v="N/A"/>
    <s v="N/A"/>
    <s v="N/A"/>
    <n v="0.32"/>
    <n v="28.8"/>
    <n v="7.6499999999999999E-2"/>
    <n v="6.8849999999999998"/>
    <n v="0.82619999999999993"/>
    <n v="7.7111999999999998"/>
    <n v="6.8849999999999995E-2"/>
    <n v="6.1964999999999995"/>
    <n v="0.74357999999999991"/>
    <n v="6.9400799999999991"/>
  </r>
  <r>
    <n v="351"/>
    <s v="GNM-UTE-LAP-003"/>
    <s v="INV00113"/>
    <s v="BODEGA CENTRAL"/>
    <s v="ESTANTERIA No 3"/>
    <s v="NIVEL 3"/>
    <s v="BODEGUERO"/>
    <x v="0"/>
    <x v="0"/>
    <x v="0"/>
    <x v="0"/>
    <s v="LAPIZ BICOLOR"/>
    <s v="LAPIZ BICOLOR"/>
    <s v="N/A"/>
    <s v="UNIDAD"/>
    <s v="N/A"/>
    <s v="ND"/>
    <s v="ND"/>
    <s v="N/A"/>
    <s v="ND"/>
    <s v="ND"/>
    <s v="ND"/>
    <s v="BUENO"/>
    <s v="ND"/>
    <s v="ND"/>
    <s v="N/A"/>
    <n v="240"/>
    <n v="240"/>
    <n v="0"/>
    <s v="N/A"/>
    <s v="N/A"/>
    <s v="N/A"/>
    <s v="N/A"/>
    <n v="0.32"/>
    <n v="76.8"/>
    <n v="8.7316258317027398E-2"/>
    <n v="20.955901996086574"/>
    <n v="2.5147082395303886"/>
    <n v="23.470610235616963"/>
    <n v="7.8584632485324657E-2"/>
    <n v="18.860311796477916"/>
    <n v="2.26323741557735"/>
    <n v="21.123549212055266"/>
  </r>
  <r>
    <n v="352"/>
    <s v="GNM-UTE-LAP-004"/>
    <s v="INV00081"/>
    <s v="BODEGA CENTRAL"/>
    <s v="ESTANTERIA No 2"/>
    <s v="NIVEL 4"/>
    <s v="BODEGUERO"/>
    <x v="0"/>
    <x v="0"/>
    <x v="0"/>
    <x v="0"/>
    <s v="LAPICERO LASER"/>
    <s v="LAPICERO LASER"/>
    <s v="N/A"/>
    <s v="UNIDAD"/>
    <s v="N/A"/>
    <s v="DANGER"/>
    <s v="111A"/>
    <s v="N/A"/>
    <s v="ND"/>
    <s v="ND"/>
    <s v="ND"/>
    <s v="BUENO"/>
    <s v="ND"/>
    <s v="ND"/>
    <s v="N/A"/>
    <n v="9"/>
    <n v="7"/>
    <n v="2"/>
    <s v="N/A"/>
    <s v="N/A"/>
    <s v="N/A"/>
    <s v="N/A"/>
    <n v="6.36"/>
    <n v="44.52"/>
    <n v="1.734"/>
    <n v="12.138"/>
    <n v="1.4565599999999999"/>
    <n v="13.59456"/>
    <n v="1.5606"/>
    <n v="10.924199999999999"/>
    <n v="1.3109039999999998"/>
    <n v="12.235104"/>
  </r>
  <r>
    <n v="353"/>
    <s v="GNM-UTE-LAP-006"/>
    <s v="INV00112"/>
    <s v="BODEGA CENTRAL"/>
    <s v="ESTANTERIA No 3"/>
    <s v="NIVEL 3"/>
    <s v="BODEGUERO"/>
    <x v="0"/>
    <x v="0"/>
    <x v="0"/>
    <x v="0"/>
    <s v="LAPIZ DE GRAFITO 2 HB"/>
    <s v="LAPIZ DE GRAFITO 2 HB"/>
    <s v="N/A"/>
    <s v="UNIDAD"/>
    <s v="N/A"/>
    <s v="PASSOLA"/>
    <s v="2HB"/>
    <s v="N/A"/>
    <s v="ND"/>
    <s v="ND"/>
    <s v="ND"/>
    <s v="BUENO"/>
    <s v="ND"/>
    <s v="ND"/>
    <s v="N/A"/>
    <n v="230"/>
    <n v="230"/>
    <n v="0"/>
    <s v="N/A"/>
    <s v="N/A"/>
    <s v="N/A"/>
    <s v="N/A"/>
    <n v="0.75"/>
    <n v="172.5"/>
    <n v="0.20464748043053296"/>
    <n v="47.068920499022582"/>
    <n v="5.6482704598827098"/>
    <n v="52.717190958905292"/>
    <n v="0.18418273238747968"/>
    <n v="42.362028449120324"/>
    <n v="5.0834434138944387"/>
    <n v="47.44547186301476"/>
  </r>
  <r>
    <n v="354"/>
    <s v="GNM-UTE-LAP-007"/>
    <s v="INV01815"/>
    <s v="BODEGA CENTRAL"/>
    <s v="ESTANTERIA No 3"/>
    <s v="NIVEL 4"/>
    <s v="BODEGUERO"/>
    <x v="0"/>
    <x v="0"/>
    <x v="0"/>
    <x v="0"/>
    <s v="LAPIZ DE CERA COLORES"/>
    <s v="LAPIZ DE CERA COLORES"/>
    <s v="N/A"/>
    <s v="UNIDAD"/>
    <s v="N/A"/>
    <s v="ND"/>
    <s v="ND"/>
    <s v="N/A"/>
    <s v="ND"/>
    <s v="ND"/>
    <s v="ND"/>
    <s v="NUEVO"/>
    <s v="ND"/>
    <s v="ND"/>
    <s v="N/A"/>
    <n v="8"/>
    <n v="8"/>
    <n v="0"/>
    <s v="N/A"/>
    <s v="N/A"/>
    <s v="N/A"/>
    <s v="N/A"/>
    <n v="0.55000000000000004"/>
    <n v="4.4000000000000004"/>
    <n v="0.22487481898239087"/>
    <n v="1.7989985518591269"/>
    <n v="0.21587982622309523"/>
    <n v="2.0148783780822224"/>
    <n v="0.2023873370841518"/>
    <n v="1.6190986966732144"/>
    <n v="0.19429184360078572"/>
    <n v="1.813390540274"/>
  </r>
  <r>
    <n v="355"/>
    <s v="GNM-UTE-LAP-008"/>
    <s v="INV00114"/>
    <s v="BODEGA CENTRAL"/>
    <s v="ESTANTERIA No 3"/>
    <s v="NIVEL 3"/>
    <s v="BODEGUERO"/>
    <x v="0"/>
    <x v="0"/>
    <x v="0"/>
    <x v="0"/>
    <s v="LAPIZ HB"/>
    <s v="LAPIZ HB"/>
    <s v="N/A"/>
    <s v="UNIDAD"/>
    <s v="N/A"/>
    <s v="FOSKA"/>
    <s v="PMA281"/>
    <s v="N/A"/>
    <s v="ND"/>
    <s v="ND"/>
    <s v="ND"/>
    <s v="BUENO"/>
    <s v="ND"/>
    <s v="ND"/>
    <s v="N/A"/>
    <n v="51"/>
    <n v="51"/>
    <n v="0"/>
    <s v="N/A"/>
    <s v="N/A"/>
    <s v="N/A"/>
    <s v="N/A"/>
    <n v="0.25"/>
    <n v="12.75"/>
    <n v="6.8215826810177654E-2"/>
    <n v="3.4790071673190606"/>
    <n v="0.41748086007828727"/>
    <n v="3.8964880273973477"/>
    <n v="6.1394244129159892E-2"/>
    <n v="3.1311064505871546"/>
    <n v="0.37573277407045852"/>
    <n v="3.5068392246576132"/>
  </r>
  <r>
    <n v="356"/>
    <s v="GNM-UTE-LIB-001"/>
    <s v="INV00089"/>
    <s v="BODEGA CENTRAL"/>
    <s v="ESTANTERIA No 3"/>
    <s v="NIVEL 5"/>
    <s v="BODEGUERO"/>
    <x v="0"/>
    <x v="0"/>
    <x v="0"/>
    <x v="0"/>
    <s v="LIBRO DE ACTAS- BITACORA"/>
    <s v="LIBRO DE ACTAS- BITACORA"/>
    <s v="N/A"/>
    <s v="UNIDAD"/>
    <s v="N/A"/>
    <s v="ND"/>
    <s v="ND"/>
    <s v="N/A"/>
    <s v="ND"/>
    <s v="ND"/>
    <s v="ND"/>
    <s v="BUENO"/>
    <s v="ND"/>
    <s v="VARIOS COLORES PASTA GRUESA"/>
    <s v="N/A"/>
    <n v="24"/>
    <n v="20"/>
    <n v="4"/>
    <s v="N/A"/>
    <s v="N/A"/>
    <s v="N/A"/>
    <s v="N/A"/>
    <n v="1.3"/>
    <n v="26"/>
    <n v="0.3145"/>
    <n v="6.29"/>
    <n v="0.75480000000000003"/>
    <n v="7.0448000000000004"/>
    <n v="0.28305000000000002"/>
    <n v="5.6610000000000005"/>
    <n v="0.67932000000000003"/>
    <n v="6.3403200000000002"/>
  </r>
  <r>
    <n v="357"/>
    <s v="GNM-UTE-LIG-001"/>
    <s v="INV00002"/>
    <s v="BODEGA CENTRAL"/>
    <s v="ESTANTERIA No 1"/>
    <s v="NIVEL 5"/>
    <s v="BODEGUERO"/>
    <x v="0"/>
    <x v="0"/>
    <x v="0"/>
    <x v="0"/>
    <s v="LIGAS DE CAUCHO MASTER FUNDA DE 1 KG"/>
    <s v="LIGAS DE CAUCHO MASTER FUNDA DE 1 KG"/>
    <s v="N/A"/>
    <s v="UNIDAD"/>
    <s v="N/A"/>
    <s v="ND"/>
    <s v="ND"/>
    <s v="N/A"/>
    <s v="ND"/>
    <s v="ND"/>
    <s v="ND"/>
    <s v="BUENO"/>
    <s v="ND"/>
    <s v="1 FUNDA ABIERTA Y SEPARADA"/>
    <s v="N/A"/>
    <n v="2"/>
    <n v="2"/>
    <n v="0"/>
    <s v="N/A"/>
    <s v="N/A"/>
    <s v="N/A"/>
    <s v="N/A"/>
    <n v="7.5"/>
    <n v="15"/>
    <n v="1.824809442270108"/>
    <n v="3.649618884540216"/>
    <n v="0.43795426614482591"/>
    <n v="4.0875731506850421"/>
    <n v="1.6423284980430972"/>
    <n v="3.2846569960861944"/>
    <n v="0.39415883953034331"/>
    <n v="3.6788158356165379"/>
  </r>
  <r>
    <n v="358"/>
    <s v="GNM-UTE-MAR-002"/>
    <s v="INV00121"/>
    <s v="BODEGA CENTRAL"/>
    <s v="ESTANTERIA No 3"/>
    <s v="NIVEL 4"/>
    <s v="BODEGUERO"/>
    <x v="0"/>
    <x v="0"/>
    <x v="0"/>
    <x v="0"/>
    <s v="MARCADOR COLOR AZUL FENIX PARA CD/DVD"/>
    <s v="MARCADOR COLOR AZUL FENIX PARA CD/DVD"/>
    <s v="N/A"/>
    <s v="UNIDAD"/>
    <s v="N/A"/>
    <s v="FENIX"/>
    <n v="111"/>
    <s v="N/A"/>
    <s v="ND"/>
    <s v="ND"/>
    <s v="ND"/>
    <s v="BUENO"/>
    <s v="ND"/>
    <s v="ND"/>
    <s v="N/A"/>
    <n v="2"/>
    <n v="2"/>
    <n v="0"/>
    <s v="N/A"/>
    <s v="N/A"/>
    <s v="N/A"/>
    <s v="N/A"/>
    <n v="1"/>
    <n v="2"/>
    <n v="0.28025215264188469"/>
    <n v="0.56050430528376938"/>
    <n v="6.7260516634052317E-2"/>
    <n v="0.62776482191782168"/>
    <n v="0.25222693737769625"/>
    <n v="0.5044538747553925"/>
    <n v="6.0534464970647101E-2"/>
    <n v="0.56498833972603957"/>
  </r>
  <r>
    <n v="359"/>
    <s v="GNM-UTE-MAR-003"/>
    <s v="INV00120"/>
    <s v="BODEGA CENTRAL"/>
    <s v="ESTANTERIA No 3"/>
    <s v="NIVEL 4"/>
    <s v="BODEGUERO"/>
    <x v="0"/>
    <x v="0"/>
    <x v="0"/>
    <x v="0"/>
    <s v="MARCADOR COLOR NEGRO FENIX PARA CD/DVD"/>
    <s v="MARCADOR COLOR NEGRO FENIX PARA CD/DVD"/>
    <s v="N/A"/>
    <s v="UNIDAD"/>
    <s v="N/A"/>
    <s v="FENIX"/>
    <n v="111"/>
    <s v="N/A"/>
    <s v="ND"/>
    <s v="ND"/>
    <s v="ND"/>
    <s v="BUENO"/>
    <s v="ND"/>
    <s v="ND"/>
    <s v="N/A"/>
    <n v="2"/>
    <n v="2"/>
    <n v="0"/>
    <s v="N/A"/>
    <s v="N/A"/>
    <s v="N/A"/>
    <s v="N/A"/>
    <n v="1"/>
    <n v="2"/>
    <n v="0.27286330724071062"/>
    <n v="0.54572661448142123"/>
    <n v="6.5487193737770552E-2"/>
    <n v="0.6112138082191918"/>
    <n v="0.24557697651663957"/>
    <n v="0.49115395303327913"/>
    <n v="5.8938474363993493E-2"/>
    <n v="0.5500924273972726"/>
  </r>
  <r>
    <n v="360"/>
    <s v="GNM-UTE-MAR-004"/>
    <s v="INV00119"/>
    <s v="BODEGA CENTRAL"/>
    <s v="ESTANTERIA No 3"/>
    <s v="NIVEL 4"/>
    <s v="BODEGUERO"/>
    <x v="0"/>
    <x v="0"/>
    <x v="0"/>
    <x v="0"/>
    <s v="MARCADOR COLOR ROJO FENIX PARA CD/DVD"/>
    <s v="MARCADOR COLOR ROJO FENIX PARA CD/DVD"/>
    <s v="N/A"/>
    <s v="UNIDAD"/>
    <s v="N/A"/>
    <s v="FENIX"/>
    <n v="111"/>
    <s v="N/A"/>
    <s v="ND"/>
    <s v="ND"/>
    <s v="ND"/>
    <s v="BUENO"/>
    <s v="ND"/>
    <s v="ND"/>
    <s v="N/A"/>
    <n v="3"/>
    <n v="3"/>
    <n v="0"/>
    <s v="N/A"/>
    <s v="N/A"/>
    <s v="N/A"/>
    <s v="N/A"/>
    <n v="1"/>
    <n v="3"/>
    <n v="0.27286330724071062"/>
    <n v="0.81858992172213185"/>
    <n v="9.8230790606655821E-2"/>
    <n v="0.9168207123287877"/>
    <n v="0.24557697651663957"/>
    <n v="0.7367309295499187"/>
    <n v="8.8407711545990239E-2"/>
    <n v="0.82513864109590895"/>
  </r>
  <r>
    <n v="361"/>
    <s v="GNM-UTE-MAR-006"/>
    <s v="INV00118"/>
    <s v="BODEGA CENTRAL"/>
    <s v="ESTANTERIA No 3"/>
    <s v="NIVEL 4"/>
    <s v="BODEGUERO"/>
    <x v="0"/>
    <x v="0"/>
    <x v="0"/>
    <x v="0"/>
    <s v="MARCADOR LANTU PARA CD/DVD AZUL"/>
    <s v="MARCADOR LANTU PARA CD/DVD AZUL"/>
    <s v="N/A"/>
    <s v="UNIDAD"/>
    <s v="N/A"/>
    <s v="LANTU"/>
    <s v="LT-420"/>
    <s v="N/A"/>
    <s v="ND"/>
    <s v="ND"/>
    <s v="ND"/>
    <s v="REGULAR"/>
    <s v="ND"/>
    <s v="ND"/>
    <s v="N/A"/>
    <n v="1"/>
    <n v="1"/>
    <n v="0"/>
    <s v="N/A"/>
    <s v="N/A"/>
    <s v="N/A"/>
    <s v="N/A"/>
    <n v="0.6"/>
    <n v="0.6"/>
    <n v="0.10695129158513079"/>
    <n v="0.10695129158513079"/>
    <n v="1.2834154990215695E-2"/>
    <n v="0.11978544657534648"/>
    <n v="9.625616242661772E-2"/>
    <n v="9.625616242661772E-2"/>
    <n v="1.1550739491194126E-2"/>
    <n v="0.10780690191781185"/>
  </r>
  <r>
    <n v="362"/>
    <s v="GNM-UTE-MAR-008"/>
    <s v="INV00117"/>
    <s v="BODEGA CENTRAL"/>
    <s v="ESTANTERIA No 3"/>
    <s v="NIVEL 4"/>
    <s v="BODEGUERO"/>
    <x v="0"/>
    <x v="0"/>
    <x v="0"/>
    <x v="0"/>
    <s v="MARCADOR LANTU PARA CD/DVD ROJOS"/>
    <s v="MARCADOR LANTU PARA CD/DVD ROJOS"/>
    <s v="N/A"/>
    <s v="UNIDAD"/>
    <s v="N/A"/>
    <s v="LANTU"/>
    <s v="LT-420"/>
    <s v="N/A"/>
    <s v="ND"/>
    <s v="ND"/>
    <s v="ND"/>
    <s v="REGULAR"/>
    <s v="ND"/>
    <s v="ND"/>
    <s v="N/A"/>
    <n v="4"/>
    <n v="4"/>
    <n v="0"/>
    <s v="N/A"/>
    <s v="N/A"/>
    <s v="N/A"/>
    <s v="N/A"/>
    <n v="0.6"/>
    <n v="2.4"/>
    <n v="0.10695129158513079"/>
    <n v="0.42780516634052318"/>
    <n v="5.1336619960862778E-2"/>
    <n v="0.47914178630138593"/>
    <n v="9.625616242661772E-2"/>
    <n v="0.38502464970647088"/>
    <n v="4.6202957964776505E-2"/>
    <n v="0.4312276076712474"/>
  </r>
  <r>
    <n v="363"/>
    <s v="GNM-UTE-MAR-009"/>
    <s v="INV00087"/>
    <s v="BODEGA CENTRAL"/>
    <s v="ESTANTERIA No 3"/>
    <s v="NIVEL 4"/>
    <s v="BODEGUERO"/>
    <x v="0"/>
    <x v="0"/>
    <x v="0"/>
    <x v="0"/>
    <s v="MARCADOR PERMANENTE FABER CASTEL MULTIMARK 421F COLOR NEGRO"/>
    <s v="MARCADOR PERMANENTE FABER CASTEL MULTIMARK 421F COLOR NEGRO"/>
    <s v="N/A"/>
    <s v="UNIDAD"/>
    <s v="N/A"/>
    <s v="FABER CASTELL"/>
    <s v="421-F"/>
    <s v="N/A"/>
    <s v="ND"/>
    <s v="ND"/>
    <s v="ND"/>
    <s v="BUENO"/>
    <s v="ND"/>
    <s v="ND"/>
    <s v="N/A"/>
    <n v="31"/>
    <n v="31"/>
    <n v="0"/>
    <s v="N/A"/>
    <s v="N/A"/>
    <s v="N/A"/>
    <s v="N/A"/>
    <n v="1.03"/>
    <n v="31.93"/>
    <n v="0.2886597172211412"/>
    <n v="8.9484512338553763"/>
    <n v="1.0738141480626451"/>
    <n v="10.022265381918022"/>
    <n v="0.25979374549902706"/>
    <n v="8.0536061104698398"/>
    <n v="0.96643273325638068"/>
    <n v="9.0200388437262209"/>
  </r>
  <r>
    <n v="364"/>
    <s v="GNM-UTE-MAR-012"/>
    <s v="INV00115"/>
    <s v="BODEGA CENTRAL"/>
    <s v="ESTANTERIA No 3"/>
    <s v="NIVEL 4"/>
    <s v="BODEGUERO"/>
    <x v="0"/>
    <x v="0"/>
    <x v="0"/>
    <x v="0"/>
    <s v="MARCADOR PERMANENTE PLUS EVER MARK NEGROS PARA CD/DVD"/>
    <s v="MARCADOR PERMANENTE PLUS EVER MARK NEGROS PARA CD/DVD"/>
    <s v="N/A"/>
    <s v="UNIDAD"/>
    <s v="N/A"/>
    <s v="EVER MARK"/>
    <s v="APLUS"/>
    <s v="N/A"/>
    <s v="ND"/>
    <s v="ND"/>
    <s v="ND"/>
    <s v="BUENO"/>
    <s v="ND"/>
    <s v="ND"/>
    <s v="N/A"/>
    <n v="2"/>
    <n v="17"/>
    <n v="-15"/>
    <s v="N/A"/>
    <s v="N/A"/>
    <s v="N/A"/>
    <s v="N/A"/>
    <n v="1.85"/>
    <n v="31.450000000000003"/>
    <n v="0.5184664823874866"/>
    <n v="8.8139302005872722"/>
    <n v="1.0576716240704727"/>
    <n v="9.8716018246577448"/>
    <n v="0.46661983414873798"/>
    <n v="7.9325371805285458"/>
    <n v="0.95190446166342546"/>
    <n v="8.8844416421919714"/>
  </r>
  <r>
    <n v="365"/>
    <s v="GNM-UTE-MAR-013"/>
    <s v="INV00097"/>
    <s v="BODEGA CENTRAL"/>
    <s v="ESTANTERIA No 3"/>
    <s v="NIVEL 4"/>
    <s v="BODEGUERO"/>
    <x v="0"/>
    <x v="0"/>
    <x v="0"/>
    <x v="0"/>
    <s v="MARCADOR PERMANENTE 224 SCHENEIDE COLOR AZUL"/>
    <s v="MARCADOR PERMANENTE 224 SCHENEIDE COLOR AZUL"/>
    <s v="N/A"/>
    <s v="UNIDAD"/>
    <s v="N/A"/>
    <s v="SCHNEIDER"/>
    <n v="224"/>
    <s v="N/A"/>
    <s v="ND"/>
    <s v="ND"/>
    <s v="ND"/>
    <s v="BUENO"/>
    <s v="ND"/>
    <s v="ND"/>
    <s v="N/A"/>
    <n v="110"/>
    <n v="110"/>
    <n v="0"/>
    <s v="N/A"/>
    <s v="N/A"/>
    <s v="N/A"/>
    <s v="N/A"/>
    <n v="3.96"/>
    <n v="435.6"/>
    <n v="1.1097985244618633"/>
    <n v="122.07783769080497"/>
    <n v="14.649340522896596"/>
    <n v="136.72717821370156"/>
    <n v="0.99881867201567698"/>
    <n v="109.87005392172446"/>
    <n v="13.184406470606936"/>
    <n v="123.05446039233139"/>
  </r>
  <r>
    <n v="366"/>
    <s v="GNM-UTE-MAR-014"/>
    <s v="INV00096"/>
    <s v="BODEGA CENTRAL"/>
    <s v="ESTANTERIA No 3"/>
    <s v="NIVEL 4"/>
    <s v="BODEGUERO"/>
    <x v="0"/>
    <x v="0"/>
    <x v="0"/>
    <x v="0"/>
    <s v="MARCADOR PERMANENTE SCHENEIDER COLOR VERDE"/>
    <s v="MARCADOR PERMANENTE SCHENEIDER COLOR VERDE"/>
    <s v="N/A"/>
    <s v="UNIDAD"/>
    <s v="N/A"/>
    <s v="SCHNEIDER"/>
    <n v="224"/>
    <s v="N/A"/>
    <s v="ND"/>
    <s v="ND"/>
    <s v="ND"/>
    <s v="BUENO"/>
    <s v="ND"/>
    <s v="ND"/>
    <s v="N/A"/>
    <n v="81"/>
    <n v="81"/>
    <n v="0"/>
    <s v="N/A"/>
    <s v="N/A"/>
    <s v="N/A"/>
    <s v="N/A"/>
    <n v="3.96"/>
    <n v="320.76"/>
    <n v="1.080538696673214"/>
    <n v="87.523634430530336"/>
    <n v="10.50283613166364"/>
    <n v="98.026470562193978"/>
    <n v="0.97248482700589267"/>
    <n v="78.771270987477308"/>
    <n v="9.4525525184972761"/>
    <n v="88.223823505974579"/>
  </r>
  <r>
    <n v="367"/>
    <s v="GNM-UTE-MAR-017"/>
    <s v="INV00102"/>
    <s v="BODEGA CENTRAL"/>
    <s v="ESTANTERIA No 3"/>
    <s v="NIVEL 4"/>
    <s v="BODEGUERO"/>
    <x v="0"/>
    <x v="0"/>
    <x v="0"/>
    <x v="0"/>
    <s v="MARCADOR DE COLORES ESTUCHE DE 12 PIEZAS - PELIKAN"/>
    <s v="MARCADOR DE COLORES ESTUCHE DE 12 PIEZAS - PELIKAN"/>
    <s v="N/A"/>
    <s v="UNIDADX12"/>
    <s v="N/A"/>
    <s v="PELIKAN"/>
    <s v="ND"/>
    <s v="N/A"/>
    <s v="ND"/>
    <s v="ND"/>
    <s v="ND"/>
    <s v="BUENO"/>
    <s v="ND"/>
    <s v="ND"/>
    <s v="N/A"/>
    <n v="11"/>
    <n v="11"/>
    <n v="0"/>
    <s v="N/A"/>
    <s v="N/A"/>
    <s v="N/A"/>
    <s v="N/A"/>
    <n v="1.6"/>
    <n v="17.600000000000001"/>
    <n v="0.43658129158513692"/>
    <n v="4.8023942074365058"/>
    <n v="0.57628730489238067"/>
    <n v="5.3786815123288862"/>
    <n v="0.39292316242662323"/>
    <n v="4.3221547866928551"/>
    <n v="0.51865857440314256"/>
    <n v="4.8408133610959974"/>
  </r>
  <r>
    <n v="368"/>
    <s v="GNM-UTE-MEM-004"/>
    <s v="INV00039"/>
    <s v="BODEGA CENTRAL"/>
    <s v="ESTANTERIA No 2"/>
    <s v="NIVEL 5"/>
    <s v="BODEGUERO"/>
    <x v="0"/>
    <x v="0"/>
    <x v="0"/>
    <x v="0"/>
    <s v="MEMO PAPER ( STICK NOTES) CUADRADO 3 X 3"/>
    <s v="MEMO PAPER ( STICK NOTES) CUADRADO 3 X 3"/>
    <s v="N/A"/>
    <s v="UNIDAD"/>
    <s v="N/A"/>
    <s v="ND"/>
    <s v="ND"/>
    <s v="N/A"/>
    <s v="ND"/>
    <s v="ND"/>
    <s v="ND"/>
    <s v="BUENO"/>
    <s v="ND"/>
    <s v="ND"/>
    <s v="N/A"/>
    <n v="59"/>
    <n v="59"/>
    <n v="0"/>
    <s v="N/A"/>
    <s v="N/A"/>
    <s v="N/A"/>
    <s v="N/A"/>
    <n v="5.4"/>
    <n v="318.60000000000002"/>
    <n v="1.4734618590998372"/>
    <n v="86.934249686890396"/>
    <n v="10.432109962426848"/>
    <n v="97.366359649317246"/>
    <n v="1.3261156731898536"/>
    <n v="78.240824718201367"/>
    <n v="9.3888989661841631"/>
    <n v="87.629723684385525"/>
  </r>
  <r>
    <n v="369"/>
    <s v="GNM-UTE-PAP-001"/>
    <s v="INV00133"/>
    <s v="BODEGA CENTRAL"/>
    <s v="ESTANTERIA No 3"/>
    <s v="NIVEL 3"/>
    <s v="BODEGUERO"/>
    <x v="0"/>
    <x v="0"/>
    <x v="0"/>
    <x v="0"/>
    <s v="PAPEL CARBON TAMAï¿½O A4 / HOJAS"/>
    <s v="PAPEL CARBON TAMAï¿½O A4 / HOJAS"/>
    <s v="N/A"/>
    <s v="UNIDAD"/>
    <s v="N/A"/>
    <s v="FENIX"/>
    <s v="A4"/>
    <s v="N/A"/>
    <s v="ND"/>
    <s v="ND"/>
    <s v="ND"/>
    <s v="BUENO"/>
    <s v="ND"/>
    <s v="ND"/>
    <s v="N/A"/>
    <n v="500"/>
    <n v="500"/>
    <n v="0"/>
    <s v="N/A"/>
    <s v="N/A"/>
    <s v="N/A"/>
    <s v="N/A"/>
    <n v="0.1"/>
    <n v="50"/>
    <n v="2.7286330724071058E-2"/>
    <n v="13.643165362035528"/>
    <n v="1.6371798434442633"/>
    <n v="15.280345205479792"/>
    <n v="2.4557697651663952E-2"/>
    <n v="12.278848825831975"/>
    <n v="1.473461859099837"/>
    <n v="13.752310684931812"/>
  </r>
  <r>
    <n v="370"/>
    <s v="GNM-UTE-PAP-002"/>
    <s v="INV01063"/>
    <s v="BODEGA CENTRAL"/>
    <s v="BODEGA CENTRAL"/>
    <s v="BODEGA CENTRAL "/>
    <s v="BODEGUERO"/>
    <x v="0"/>
    <x v="0"/>
    <x v="0"/>
    <x v="0"/>
    <s v="PAPEL CONTINUO 9 1/2 X 11 ( CAJAS )"/>
    <s v="PAPEL CONTINUO 9 1/2 X 11 ( CAJAS )"/>
    <s v="N/A"/>
    <s v="CAJA"/>
    <s v="N/A"/>
    <s v="COMPUPAPER"/>
    <s v="91/2 X 11"/>
    <s v="N/A"/>
    <s v="ND"/>
    <s v="ND"/>
    <s v="ND"/>
    <s v="NUEVO"/>
    <s v="ND"/>
    <s v="ND"/>
    <s v="N/A"/>
    <n v="3"/>
    <n v="5"/>
    <n v="-2"/>
    <s v="N/A"/>
    <s v="N/A"/>
    <s v="N/A"/>
    <s v="N/A"/>
    <n v="20"/>
    <n v="100"/>
    <n v="8.3250430528376942"/>
    <n v="41.625215264188469"/>
    <n v="4.9950258317026162"/>
    <n v="46.620241095891089"/>
    <n v="7.4925387475539251"/>
    <n v="37.462693737769627"/>
    <n v="4.4955232485323551"/>
    <n v="41.958216986301984"/>
  </r>
  <r>
    <n v="371"/>
    <s v="GNM-UTE-PAP-003"/>
    <s v="INV00132"/>
    <s v="BODEGA CENTRAL"/>
    <s v="ESTANTERIA No 3"/>
    <s v="NIVEL 3"/>
    <s v="BODEGUERO"/>
    <x v="0"/>
    <x v="0"/>
    <x v="0"/>
    <x v="0"/>
    <s v="PAPEL MILIMETRICO TAMANO A4"/>
    <s v="PAPEL MILIMETRICO TAMANO A4"/>
    <s v="N/A"/>
    <s v="UNIDAD"/>
    <s v="N/A"/>
    <s v="ND"/>
    <s v="ND"/>
    <s v="N/A"/>
    <s v="ND"/>
    <s v="ND"/>
    <s v="ND"/>
    <s v="BUENO"/>
    <s v="ND"/>
    <s v="ND"/>
    <s v="N/A"/>
    <n v="200"/>
    <n v="200"/>
    <n v="0"/>
    <s v="N/A"/>
    <s v="N/A"/>
    <s v="N/A"/>
    <s v="N/A"/>
    <n v="0.15"/>
    <n v="30"/>
    <n v="4.092949608610659E-2"/>
    <n v="8.1858992172213174"/>
    <n v="0.98230790606655805"/>
    <n v="9.1682071232878748"/>
    <n v="3.6836546477495929E-2"/>
    <n v="7.3673092954991857"/>
    <n v="0.8840771154599022"/>
    <n v="8.2513864109590873"/>
  </r>
  <r>
    <n v="372"/>
    <s v="GNM-UTE-PAP-005"/>
    <s v="INV00210"/>
    <s v="BODEGA CENTRAL"/>
    <s v="ESTANTERIA No 12"/>
    <s v="NIVEL 3"/>
    <s v="BODEGUERO"/>
    <x v="0"/>
    <x v="0"/>
    <x v="0"/>
    <x v="0"/>
    <s v="PAPEL PARA PLOTTER SANDERS T2000 DE 91 CM. ( ROLLOS )"/>
    <s v="PAPEL PARA PLOTTER SANDERS T2000 DE 91 CM. ( ROLLOS )"/>
    <s v="N/A"/>
    <s v="UNIDAD"/>
    <s v="N/A"/>
    <s v="SANDERS"/>
    <s v="T2000"/>
    <s v="N/A"/>
    <s v="ND"/>
    <s v="ND"/>
    <s v="ND"/>
    <s v="NUEVO"/>
    <s v="ND"/>
    <s v="ND"/>
    <s v="N/A"/>
    <n v="3"/>
    <n v="3"/>
    <n v="0"/>
    <s v="N/A"/>
    <s v="N/A"/>
    <s v="N/A"/>
    <s v="N/A"/>
    <n v="13.5"/>
    <n v="40.5"/>
    <n v="5.6194040606654436"/>
    <n v="16.858212181996329"/>
    <n v="2.0229854618395593"/>
    <n v="18.88119764383589"/>
    <n v="5.0574636545988998"/>
    <n v="15.172390963796699"/>
    <n v="1.8206869156556038"/>
    <n v="16.993077879452304"/>
  </r>
  <r>
    <n v="373"/>
    <s v="GNM-UTE-PAP-006"/>
    <s v="INV00211"/>
    <s v="BODEGA CENTRAL"/>
    <s v="ESTANTERIA No 3"/>
    <s v="NIVEL 2"/>
    <s v="BODEGUERO"/>
    <x v="0"/>
    <x v="0"/>
    <x v="0"/>
    <x v="0"/>
    <s v="PAPEL PARA PLOTTER T2000 DE 91 CM. ( ROLLOS ) - SIN MARCA"/>
    <s v="PAPEL PARA PLOTTER T2000 DE 91 CM. ( ROLLOS ) - SIN MARCA"/>
    <s v="N/A"/>
    <s v="UNIDAD"/>
    <s v="N/A"/>
    <s v="ND"/>
    <s v="ND"/>
    <s v="N/A"/>
    <s v="ND"/>
    <s v="ND"/>
    <s v="ND"/>
    <s v="BUENO"/>
    <s v="ND"/>
    <s v="ND"/>
    <s v="N/A"/>
    <n v="5"/>
    <n v="5"/>
    <n v="0"/>
    <s v="N/A"/>
    <s v="N/A"/>
    <s v="N/A"/>
    <s v="N/A"/>
    <n v="13.5"/>
    <n v="67.5"/>
    <n v="3.7834040606654433"/>
    <n v="18.917020303327217"/>
    <n v="2.2700424363992657"/>
    <n v="21.187062739726482"/>
    <n v="3.4050636545988993"/>
    <n v="17.025318272994497"/>
    <n v="2.0430381927593397"/>
    <n v="19.068356465753837"/>
  </r>
  <r>
    <n v="374"/>
    <s v="GNM-UTE-PAP-007"/>
    <s v="INV00046"/>
    <s v="BODEGA CENTRAL"/>
    <s v="ESTANTERIA No 2"/>
    <s v="NIVEL 5"/>
    <s v="BODEGUERO"/>
    <x v="0"/>
    <x v="0"/>
    <x v="0"/>
    <x v="0"/>
    <s v="PAPEL CONTAC TRANSPARENTE ( ROLLO )"/>
    <s v="PAPEL CONTAC TRANSPARENTE ( ROLLO )"/>
    <s v="N/A"/>
    <s v="UNIDAD"/>
    <s v="N/A"/>
    <s v="ARTESCO"/>
    <s v="3.0X0.45"/>
    <s v="N/A"/>
    <s v="ND"/>
    <s v="ND"/>
    <s v="ND"/>
    <s v="BUENO"/>
    <s v="ND"/>
    <s v="ND"/>
    <s v="N/A"/>
    <n v="1"/>
    <n v="1"/>
    <n v="0"/>
    <s v="N/A"/>
    <s v="N/A"/>
    <s v="N/A"/>
    <s v="N/A"/>
    <n v="2"/>
    <n v="2"/>
    <n v="0.56050430528376938"/>
    <n v="0.56050430528376938"/>
    <n v="6.7260516634052317E-2"/>
    <n v="0.62776482191782168"/>
    <n v="0.5044538747553925"/>
    <n v="0.5044538747553925"/>
    <n v="6.0534464970647101E-2"/>
    <n v="0.56498833972603957"/>
  </r>
  <r>
    <n v="375"/>
    <s v="GNM-UTE-PAS-001"/>
    <s v="INV01100"/>
    <s v="BODEGA CENTRAL"/>
    <s v="BODEGA CENTRAL"/>
    <s v="BODEGA CENTRAL "/>
    <s v="BODEGUERO"/>
    <x v="0"/>
    <x v="0"/>
    <x v="0"/>
    <x v="0"/>
    <s v="PASTA PLASTICA A-4 PARA ANILLAR"/>
    <s v="PASTA PLASTICA A-4 PARA ANILLAR"/>
    <s v="N/A"/>
    <s v="UNIDAD"/>
    <s v="N/A"/>
    <s v="ND"/>
    <s v="ND"/>
    <s v="N/A"/>
    <s v="ND"/>
    <s v="ND"/>
    <s v="ND"/>
    <s v="BUENO"/>
    <s v="ND"/>
    <s v="ND"/>
    <s v="N/A"/>
    <n v="2496"/>
    <n v="2496"/>
    <n v="0"/>
    <s v="N/A"/>
    <s v="N/A"/>
    <s v="N/A"/>
    <s v="N/A"/>
    <n v="0.15"/>
    <n v="374.4"/>
    <n v="4.2037822896282703E-2"/>
    <n v="104.92640594912163"/>
    <n v="12.591168713894595"/>
    <n v="117.51757466301622"/>
    <n v="3.7834040606654434E-2"/>
    <n v="94.43376535420947"/>
    <n v="11.332051842505136"/>
    <n v="105.76581719671461"/>
  </r>
  <r>
    <n v="376"/>
    <s v="GNM-UTE-PCL-001"/>
    <s v="INV00012"/>
    <s v="BODEGA CENTRAL"/>
    <s v="ESTANTERIA No 1"/>
    <s v="NIVEL 5"/>
    <s v="BODEGUERO"/>
    <x v="0"/>
    <x v="0"/>
    <x v="0"/>
    <x v="0"/>
    <s v="PORTA CLIPS CUADRADOS FENIX"/>
    <s v="PORTA CLIPS CUADRADOS FENIX"/>
    <s v="N/A"/>
    <s v="UNIDAD"/>
    <s v="N/A"/>
    <s v="FENIS"/>
    <n v="200102"/>
    <s v="N/A"/>
    <s v="ND"/>
    <s v="ND"/>
    <s v="ND"/>
    <s v="NUEVO"/>
    <s v="ND"/>
    <s v="ND"/>
    <s v="N/A"/>
    <n v="27"/>
    <n v="24"/>
    <n v="3"/>
    <s v="N/A"/>
    <s v="N/A"/>
    <s v="N/A"/>
    <s v="N/A"/>
    <n v="0.75"/>
    <n v="18"/>
    <n v="0.30664748043053297"/>
    <n v="7.3595395303327908"/>
    <n v="0.88314474363993489"/>
    <n v="8.242684273972726"/>
    <n v="0.27598273238747967"/>
    <n v="6.6235855772995116"/>
    <n v="0.79483026927594136"/>
    <n v="7.4184158465754528"/>
  </r>
  <r>
    <n v="377"/>
    <s v="GNM-UTE-PCL-001"/>
    <s v="INV00013"/>
    <s v="BODEGA CENTRAL"/>
    <s v="ESTANTERIA No 1"/>
    <s v="NIVEL 5"/>
    <s v="BODEGUERO"/>
    <x v="0"/>
    <x v="0"/>
    <x v="0"/>
    <x v="0"/>
    <s v="PORTA CLIPS CUADRADOS LANCER"/>
    <s v="PORTA CLIPS CUADRADOS LANCER"/>
    <s v="N/A"/>
    <s v="UNIDAD"/>
    <s v="N/A"/>
    <s v="LANCER"/>
    <s v="SH.PC.891"/>
    <s v="N/A"/>
    <s v="ND"/>
    <s v="ND"/>
    <s v="ND"/>
    <s v="REGULAR"/>
    <s v="ND"/>
    <s v="1 NUEVO"/>
    <s v="N/A"/>
    <n v="3"/>
    <n v="3"/>
    <n v="0"/>
    <s v="N/A"/>
    <s v="N/A"/>
    <s v="N/A"/>
    <s v="N/A"/>
    <n v="0.75"/>
    <n v="2.25"/>
    <n v="2.4224999999999999"/>
    <n v="7.2675000000000001"/>
    <n v="0.87209999999999999"/>
    <n v="8.1395999999999997"/>
    <n v="2.18025"/>
    <n v="6.5407500000000001"/>
    <n v="0.78488999999999998"/>
    <n v="7.3256399999999999"/>
  </r>
  <r>
    <n v="378"/>
    <s v="GNM-UTE-PME-001"/>
    <s v="INV0562"/>
    <s v="BODEGA CENTRAL"/>
    <s v="BODEGA CENTRAL"/>
    <s v="ESTANTERIA 28"/>
    <s v="BODEGUERO"/>
    <x v="0"/>
    <x v="0"/>
    <x v="0"/>
    <x v="0"/>
    <s v="PAPELERA METALICA 2 SERVICIOS"/>
    <s v="PAPELERA METALICA 2 SERVICIOS"/>
    <s v="N/A"/>
    <s v="UNIDAD"/>
    <s v="N/A"/>
    <s v="ND"/>
    <s v="ND"/>
    <s v="N/A"/>
    <s v="ND"/>
    <s v="ND"/>
    <s v="ND"/>
    <s v="BUENO"/>
    <s v="ND"/>
    <s v="CONSTABAN 49 CODIGOS INV0562-565; INV0567-589; INV0592_602; INV0604-607; INV0609-615"/>
    <s v="N/A"/>
    <n v="49"/>
    <n v="49"/>
    <n v="0"/>
    <s v="N/A"/>
    <s v="N/A"/>
    <s v="N/A"/>
    <s v="N/A"/>
    <n v="20.16"/>
    <n v="987.84"/>
    <n v="5.5009242739727258"/>
    <n v="269.54528942466357"/>
    <n v="32.345434730959624"/>
    <n v="301.89072415562316"/>
    <n v="4.9508318465754533"/>
    <n v="242.5907604821972"/>
    <n v="29.110891257863663"/>
    <n v="271.70165174006087"/>
  </r>
  <r>
    <n v="379"/>
    <s v="GNM-UTE-PPL-001"/>
    <s v="INV00085"/>
    <s v="BODEGA CENTRAL"/>
    <s v="ESTANTERIA No 3"/>
    <s v="NIVEL 1"/>
    <s v="BODEGUERO"/>
    <x v="0"/>
    <x v="0"/>
    <x v="0"/>
    <x v="0"/>
    <s v="PAPELERA PLASTICA FENIX MOD. US-6012"/>
    <s v="PAPELERA PLASTICA FENIX MOD. US-6012"/>
    <s v="N/A"/>
    <s v="UNIDAD"/>
    <s v="N/A"/>
    <s v="FENIX"/>
    <s v="US-6022"/>
    <s v="N/A"/>
    <s v="ND"/>
    <s v="ND"/>
    <s v="ND"/>
    <s v="NUEVO"/>
    <s v="ND"/>
    <s v="ND"/>
    <s v="N/A"/>
    <n v="7"/>
    <n v="7"/>
    <n v="0"/>
    <s v="N/A"/>
    <s v="N/A"/>
    <s v="N/A"/>
    <s v="N/A"/>
    <n v="20.16"/>
    <n v="141.12"/>
    <n v="8.3916433972603954"/>
    <n v="58.741503780822768"/>
    <n v="7.0489804536987322"/>
    <n v="65.7904842345215"/>
    <n v="7.5524790575343559"/>
    <n v="52.867353402740491"/>
    <n v="6.3440824083288589"/>
    <n v="59.21143581106935"/>
  </r>
  <r>
    <n v="380"/>
    <s v="GNM-UTE-PPL-002"/>
    <s v="INV00079"/>
    <s v="BODEGA CENTRAL"/>
    <s v="ESTANTERIA No 2"/>
    <s v="NIVEL 1"/>
    <s v="BODEGUERO"/>
    <x v="0"/>
    <x v="0"/>
    <x v="0"/>
    <x v="0"/>
    <s v="PAPELERA LANCER PLASTICAS A4"/>
    <s v="PAPELERA LANCER PLASTICAS A4"/>
    <s v="N/A"/>
    <s v="UNIDAD"/>
    <s v="N/A"/>
    <s v="LANCER"/>
    <s v="A4"/>
    <s v="N/A"/>
    <s v="ND"/>
    <s v="ND"/>
    <s v="ND"/>
    <s v="NUEVO"/>
    <s v="ND"/>
    <s v="ND"/>
    <s v="N/A"/>
    <n v="3"/>
    <n v="3"/>
    <n v="0"/>
    <s v="N/A"/>
    <s v="N/A"/>
    <s v="N/A"/>
    <s v="N/A"/>
    <n v="6.5"/>
    <n v="19.5"/>
    <n v="2.7056389921722506"/>
    <n v="8.1169169765167517"/>
    <n v="0.9740300371820102"/>
    <n v="9.0909470136987611"/>
    <n v="2.4350750929550258"/>
    <n v="7.3052252788650769"/>
    <n v="0.87662703346380921"/>
    <n v="8.1818523123288855"/>
  </r>
  <r>
    <n v="381"/>
    <s v="GNM-UTE-PRO-001"/>
    <s v="INV00027"/>
    <s v="BODEGA CENTRAL"/>
    <s v="ESTANTERIA No 1"/>
    <s v="NIVEL 3"/>
    <s v="BODEGUERO"/>
    <x v="0"/>
    <x v="0"/>
    <x v="0"/>
    <x v="0"/>
    <s v="PROTECTOR DE PLANOS TRANSPARENTE TAMANO A2"/>
    <s v="PROTECTOR DE PLANOS TRANSPARENTE TAMANO A2"/>
    <s v="N/A"/>
    <s v="UNIDAD"/>
    <s v="N/A"/>
    <s v="ND"/>
    <s v="ND"/>
    <s v="N/A"/>
    <s v="ND"/>
    <s v="ND"/>
    <s v="ND"/>
    <s v="BUENO"/>
    <s v="ND"/>
    <s v="ND"/>
    <s v="N/A"/>
    <n v="1"/>
    <n v="1"/>
    <n v="0"/>
    <s v="N/A"/>
    <s v="N/A"/>
    <s v="N/A"/>
    <s v="N/A"/>
    <n v="0.25"/>
    <n v="0.25"/>
    <n v="7.0063038160471172E-2"/>
    <n v="7.0063038160471172E-2"/>
    <n v="8.4075645792565396E-3"/>
    <n v="7.847060273972771E-2"/>
    <n v="6.3056734344424062E-2"/>
    <n v="6.3056734344424062E-2"/>
    <n v="7.5668081213308876E-3"/>
    <n v="7.0623542465754946E-2"/>
  </r>
  <r>
    <n v="382"/>
    <s v="GNM-UTE-REG-004"/>
    <s v="INV00084"/>
    <s v="BODEGA CENTRAL"/>
    <s v="ESTANTERIA No 2"/>
    <s v="NIVEL 4"/>
    <s v="BODEGUERO"/>
    <x v="0"/>
    <x v="0"/>
    <x v="0"/>
    <x v="0"/>
    <s v="REGLA METALICA DE 30 CM C/U"/>
    <s v="REGLA METALICA DE 30 CM C/U"/>
    <s v="N/A"/>
    <s v="UNIDAD"/>
    <s v="N/A"/>
    <s v="ND"/>
    <s v="ND"/>
    <s v="N/A"/>
    <s v="ND"/>
    <s v="ND"/>
    <s v="ND"/>
    <s v="BUENO"/>
    <s v="ND"/>
    <s v="30 CM"/>
    <s v="N/A"/>
    <n v="50"/>
    <n v="50"/>
    <n v="0"/>
    <s v="N/A"/>
    <s v="N/A"/>
    <s v="N/A"/>
    <s v="N/A"/>
    <n v="0.97499999999999998"/>
    <n v="48.75"/>
    <n v="0.27324584882583752"/>
    <n v="13.662292441291877"/>
    <n v="1.6394750929550252"/>
    <n v="15.301767534246903"/>
    <n v="0.24592126394325378"/>
    <n v="12.29606319716269"/>
    <n v="1.4755275836595227"/>
    <n v="13.771590780822212"/>
  </r>
  <r>
    <n v="383"/>
    <s v="GNM-UTE-RES-001"/>
    <s v="INV00095"/>
    <s v="BODEGA CENTRAL"/>
    <s v="ESTANTERIA No 3"/>
    <s v="NIVEL 4"/>
    <s v="BODEGUERO"/>
    <x v="0"/>
    <x v="0"/>
    <x v="0"/>
    <x v="0"/>
    <s v="RESALTADOR DE TEXTO VARIOS COLORES"/>
    <s v="RESALTADOR DE TEXTO VARIOS COLORES"/>
    <s v="N/A"/>
    <s v="UNIDAD"/>
    <s v="N/A"/>
    <s v="PELIKAN"/>
    <n v="414"/>
    <s v="N/A"/>
    <s v="ND"/>
    <s v="ND"/>
    <s v="ND"/>
    <s v="BUENO"/>
    <s v="ND"/>
    <s v="ND"/>
    <s v="N/A"/>
    <n v="62"/>
    <n v="62"/>
    <n v="0"/>
    <s v="N/A"/>
    <s v="N/A"/>
    <s v="N/A"/>
    <s v="N/A"/>
    <n v="0.75"/>
    <n v="46.5"/>
    <n v="0.2101891144814135"/>
    <n v="13.031725097847637"/>
    <n v="1.5638070117417164"/>
    <n v="14.595532109589353"/>
    <n v="0.18917020303327214"/>
    <n v="11.728552588062874"/>
    <n v="1.4074263105675449"/>
    <n v="13.135978898630418"/>
  </r>
  <r>
    <n v="384"/>
    <s v="GNM-UTE-SCA-001"/>
    <s v="INV00110"/>
    <s v="BODEGA CENTRAL"/>
    <s v="ESTANTERIA No 3"/>
    <s v="NIVEL 5"/>
    <s v="BODEGUERO"/>
    <x v="0"/>
    <x v="0"/>
    <x v="0"/>
    <x v="0"/>
    <s v="SACAPUNTA PARA LAPIZ"/>
    <s v="SACAPUNTA PARA LAPIZ"/>
    <s v="N/A"/>
    <s v="UNIDAD"/>
    <s v="N/A"/>
    <s v="FENIX"/>
    <s v="ND"/>
    <s v="N/A"/>
    <s v="ND"/>
    <s v="ND"/>
    <s v="ND"/>
    <s v="BUENO"/>
    <s v="ND"/>
    <s v="ND"/>
    <s v="N/A"/>
    <n v="78"/>
    <n v="78"/>
    <n v="0"/>
    <s v="N/A"/>
    <s v="N/A"/>
    <s v="N/A"/>
    <s v="N/A"/>
    <n v="0.5"/>
    <n v="39"/>
    <n v="0.14012607632094234"/>
    <n v="10.929833953033503"/>
    <n v="1.3115800743640202"/>
    <n v="12.241414027397523"/>
    <n v="0.12611346868884812"/>
    <n v="9.8368505577301537"/>
    <n v="1.1804220669276184"/>
    <n v="11.017272624657773"/>
  </r>
  <r>
    <n v="385"/>
    <s v="GNM-UTE-SCG-001"/>
    <s v="INV00008"/>
    <s v="BODEGA CENTRAL"/>
    <s v="ESTANTERIA No 1"/>
    <s v="NIVEL 5"/>
    <s v="BODEGUERO"/>
    <x v="0"/>
    <x v="0"/>
    <x v="0"/>
    <x v="0"/>
    <s v="SACAGRAPA FENIX"/>
    <s v="SACAGRAPA FENIX"/>
    <s v="N/A"/>
    <s v="UNIDAD"/>
    <s v="N/A"/>
    <s v="FENEX"/>
    <s v="MF4610A"/>
    <s v="N/A"/>
    <s v="ND"/>
    <s v="ND"/>
    <s v="ND"/>
    <s v="NUEVO"/>
    <s v="ND"/>
    <s v="ND"/>
    <s v="N/A"/>
    <n v="19"/>
    <n v="19"/>
    <n v="0"/>
    <s v="N/A"/>
    <s v="N/A"/>
    <s v="N/A"/>
    <s v="N/A"/>
    <n v="1.25"/>
    <n v="23.75"/>
    <n v="0.51107913405088823"/>
    <n v="9.7105035469668763"/>
    <n v="1.1652604256360251"/>
    <n v="10.875763972602901"/>
    <n v="0.45997122064579943"/>
    <n v="8.7394531922701884"/>
    <n v="1.0487343830724225"/>
    <n v="9.7881875753426115"/>
  </r>
  <r>
    <n v="386"/>
    <s v="GNM-UTE-SCG-002"/>
    <s v="INV00006"/>
    <s v="BODEGA CENTRAL"/>
    <s v="ESTANTERIA No 1"/>
    <s v="NIVEL 5"/>
    <s v="BODEGUERO"/>
    <x v="0"/>
    <x v="0"/>
    <x v="0"/>
    <x v="0"/>
    <s v="SACAGRAPA WENDA"/>
    <s v="SACAGRAPA WENDA"/>
    <s v="N/A"/>
    <s v="UNIDAD"/>
    <s v="N/A"/>
    <s v="WENDA"/>
    <s v="WD401L"/>
    <s v="N/A"/>
    <s v="ND"/>
    <s v="ND"/>
    <s v="ND"/>
    <s v="NUEVO"/>
    <s v="ND"/>
    <s v="ND"/>
    <s v="N/A"/>
    <n v="50"/>
    <n v="48"/>
    <n v="2"/>
    <s v="N/A"/>
    <s v="N/A"/>
    <s v="N/A"/>
    <s v="N/A"/>
    <n v="3.8"/>
    <n v="182.39999999999998"/>
    <n v="1.5536805675147003"/>
    <n v="74.576667240705618"/>
    <n v="8.9492000688846733"/>
    <n v="83.525867309590296"/>
    <n v="1.3983125107632304"/>
    <n v="67.119000516635055"/>
    <n v="8.0542800619962058"/>
    <n v="75.173280578631264"/>
  </r>
  <r>
    <n v="387"/>
    <s v="GNM-UTE-SCG-002"/>
    <s v="INV00007"/>
    <s v="BODEGA CENTRAL"/>
    <s v="ESTANTERIA No 1"/>
    <s v="NIVEL 5"/>
    <s v="BODEGUERO"/>
    <x v="0"/>
    <x v="0"/>
    <x v="0"/>
    <x v="0"/>
    <s v="SACAGRAPA KW-TRIO"/>
    <s v="SACAGRAPA KW-TRIO"/>
    <s v="N/A"/>
    <s v="UNIDAD"/>
    <s v="N/A"/>
    <s v="KW-TRIO"/>
    <s v="506B"/>
    <s v="N/A"/>
    <s v="ND"/>
    <s v="ND"/>
    <s v="ND"/>
    <s v="NUEVO"/>
    <s v="ND"/>
    <s v="ND"/>
    <s v="N/A"/>
    <n v="2"/>
    <n v="2"/>
    <n v="0"/>
    <s v="N/A"/>
    <s v="N/A"/>
    <s v="N/A"/>
    <s v="N/A"/>
    <n v="3.8"/>
    <n v="7.6"/>
    <n v="1.5536805675147003"/>
    <n v="3.1073611350294006"/>
    <n v="0.37288333620352804"/>
    <n v="3.4802444712329286"/>
    <n v="1.3983125107632304"/>
    <n v="2.7966250215264608"/>
    <n v="0.33559500258317526"/>
    <n v="3.1322200241096358"/>
  </r>
  <r>
    <n v="388"/>
    <s v="GNM-UTE-SOB-006"/>
    <s v="INV00025"/>
    <s v="BODEGA CENTRAL"/>
    <s v="ESTANTERIA No 1"/>
    <s v="NIVEL 3"/>
    <s v="BODEGUERO"/>
    <x v="0"/>
    <x v="0"/>
    <x v="0"/>
    <x v="0"/>
    <s v="SOBRE MANILA F-5"/>
    <s v="SOBRE MANILA F-5"/>
    <s v="N/A"/>
    <s v="UNIDAD"/>
    <s v="N/A"/>
    <s v="ND"/>
    <s v="F-5"/>
    <s v="N/A"/>
    <s v="ND"/>
    <s v="ND"/>
    <s v="ND"/>
    <s v="BUENO"/>
    <s v="ND"/>
    <s v="ND"/>
    <s v="N/A"/>
    <n v="1"/>
    <n v="36"/>
    <n v="-35"/>
    <s v="N/A"/>
    <s v="N/A"/>
    <s v="N/A"/>
    <s v="N/A"/>
    <n v="0.2"/>
    <n v="7.2"/>
    <n v="5.4572661448142115E-2"/>
    <n v="1.9646158121331161"/>
    <n v="0.23575389745597392"/>
    <n v="2.20036970958909"/>
    <n v="4.9115395303327904E-2"/>
    <n v="1.7681542309198046"/>
    <n v="0.21217850771037655"/>
    <n v="1.9803327386301812"/>
  </r>
  <r>
    <n v="389"/>
    <s v="GNM-UTE-SOB-007"/>
    <s v="INV00022"/>
    <s v="BODEGA CENTRAL"/>
    <s v="ESTANTERIA No 1"/>
    <s v="NIVEL 5"/>
    <s v="BODEGUERO"/>
    <x v="0"/>
    <x v="0"/>
    <x v="0"/>
    <x v="0"/>
    <s v="SOBRE MANILA F-6"/>
    <s v="SOBRE MANILA F-6"/>
    <s v="N/A"/>
    <s v="UNIDAD"/>
    <s v="N/A"/>
    <s v="ND"/>
    <s v="F-6"/>
    <s v="N/A"/>
    <s v="ND"/>
    <s v="ND"/>
    <s v="ND"/>
    <s v="BUENO"/>
    <s v="ND"/>
    <s v="83 EN ESTADO REGULAR"/>
    <s v="N/A"/>
    <n v="283"/>
    <n v="283"/>
    <n v="0"/>
    <s v="N/A"/>
    <s v="N/A"/>
    <s v="N/A"/>
    <s v="N/A"/>
    <n v="0.2"/>
    <n v="56.6"/>
    <n v="5.4572661448142115E-2"/>
    <n v="15.444063189824218"/>
    <n v="1.8532875827789062"/>
    <n v="17.297350772603124"/>
    <n v="4.9115395303327904E-2"/>
    <n v="13.899656870841797"/>
    <n v="1.6679588245010155"/>
    <n v="15.567615695342813"/>
  </r>
  <r>
    <n v="390"/>
    <s v="GNM-UTE-STC-001"/>
    <s v="INV00156"/>
    <s v="BODEGA CENTRAL"/>
    <s v="ESTANTERIA No 6"/>
    <s v="NIVEL 3"/>
    <s v="BODEGUERO"/>
    <x v="0"/>
    <x v="0"/>
    <x v="0"/>
    <x v="0"/>
    <s v="SOPORTE PARA TECLADOS"/>
    <s v="SOPORTE PARA TECLADOS"/>
    <s v="N/A"/>
    <s v="UNIDAD"/>
    <s v="N/A"/>
    <s v="DELL"/>
    <s v="KB212"/>
    <s v="N/A"/>
    <s v="ND"/>
    <s v="ND"/>
    <s v="ND"/>
    <s v="BUENO"/>
    <s v="ND"/>
    <s v="PLASTICO"/>
    <s v="N/A"/>
    <n v="7"/>
    <n v="7"/>
    <n v="0"/>
    <s v="N/A"/>
    <s v="N/A"/>
    <s v="N/A"/>
    <s v="N/A"/>
    <n v="26.4"/>
    <n v="184.79999999999998"/>
    <n v="7.2035913111547591"/>
    <n v="50.425139178083313"/>
    <n v="6.0510167013699974"/>
    <n v="56.476155879453309"/>
    <n v="6.4832321800392831"/>
    <n v="45.382625260274985"/>
    <n v="5.4459150312329978"/>
    <n v="50.828540291507984"/>
  </r>
  <r>
    <n v="391"/>
    <s v="GNM-UTE-TAB-001"/>
    <s v="INV00028"/>
    <s v="BODEGA CENTRAL"/>
    <s v="ESTANTERIA No 1"/>
    <s v="NIVEL 3"/>
    <s v="BODEGUERO"/>
    <x v="0"/>
    <x v="0"/>
    <x v="0"/>
    <x v="0"/>
    <s v="TABLERO DE CORTAR DE 60X45 OLFA"/>
    <s v="TABLERO DE CORTAR DE 60X45 OLFA"/>
    <s v="N/A"/>
    <s v="UNIDAD"/>
    <s v="N/A"/>
    <s v="0LFA"/>
    <s v="RM-IC-S 60X46"/>
    <s v="N/A"/>
    <s v="ND"/>
    <s v="ND"/>
    <s v="ND"/>
    <s v="BUENO"/>
    <s v="ND"/>
    <s v="VERDE"/>
    <s v="N/A"/>
    <n v="1"/>
    <n v="1"/>
    <n v="0"/>
    <s v="N/A"/>
    <s v="N/A"/>
    <s v="N/A"/>
    <s v="N/A"/>
    <n v="55"/>
    <n v="55"/>
    <n v="15.007481898239083"/>
    <n v="15.007481898239083"/>
    <n v="1.80089782778869"/>
    <n v="16.808379726027773"/>
    <n v="13.506733708415176"/>
    <n v="13.506733708415176"/>
    <n v="1.620808045009821"/>
    <n v="15.127541753424996"/>
  </r>
  <r>
    <n v="392"/>
    <s v="GNM-UTE-TAC-001"/>
    <s v="INV00066"/>
    <s v="BODEGA CENTRAL"/>
    <s v="ESTANTERIA No 2"/>
    <s v="NIVEL 3"/>
    <s v="BODEGUERO"/>
    <x v="0"/>
    <x v="0"/>
    <x v="0"/>
    <x v="0"/>
    <s v="CAJA DE TACHUELAS X 30 UNID."/>
    <s v="CAJA DE TACHUELAS X 30 UNID."/>
    <s v="N/A"/>
    <s v="CAJAX30"/>
    <s v="N/A"/>
    <s v="FENIX"/>
    <s v="ND"/>
    <s v="N/A"/>
    <s v="ND"/>
    <s v="ND"/>
    <s v="ND"/>
    <s v="BUENO"/>
    <s v="ND"/>
    <s v="ND"/>
    <s v="N/A"/>
    <n v="3"/>
    <n v="3"/>
    <n v="0"/>
    <s v="N/A"/>
    <s v="N/A"/>
    <s v="N/A"/>
    <s v="N/A"/>
    <n v="0.5"/>
    <n v="1.5"/>
    <n v="0.13643165362035531"/>
    <n v="0.40929496086106593"/>
    <n v="4.9115395303327911E-2"/>
    <n v="0.45841035616439385"/>
    <n v="0.12278848825831978"/>
    <n v="0.36836546477495935"/>
    <n v="4.420385577299512E-2"/>
    <n v="0.41256932054795448"/>
  </r>
  <r>
    <n v="393"/>
    <s v="GNM-UTE-TAC-002"/>
    <s v="INV00065"/>
    <s v="BODEGA CENTRAL"/>
    <s v="ESTANTERIA No 2"/>
    <s v="NIVEL 3"/>
    <s v="BODEGUERO"/>
    <x v="0"/>
    <x v="0"/>
    <x v="0"/>
    <x v="0"/>
    <s v="CAJA DE TACHUELAS X 100 UNID."/>
    <s v="CAJA DE TACHUELAS X 100 UNID."/>
    <s v="N/A"/>
    <s v="CAJAX100"/>
    <s v="N/A"/>
    <s v="FENIX"/>
    <s v="ND"/>
    <s v="N/A"/>
    <s v="ND"/>
    <s v="ND"/>
    <s v="ND"/>
    <s v="BUENO"/>
    <s v="ND"/>
    <s v="ND"/>
    <s v="N/A"/>
    <n v="6"/>
    <n v="6"/>
    <n v="0"/>
    <s v="N/A"/>
    <s v="N/A"/>
    <s v="N/A"/>
    <s v="N/A"/>
    <n v="1"/>
    <n v="6"/>
    <n v="0.27286330724071062"/>
    <n v="1.6371798434442637"/>
    <n v="0.19646158121331164"/>
    <n v="1.8336414246575754"/>
    <n v="0.24557697651663957"/>
    <n v="1.4734618590998374"/>
    <n v="0.17681542309198048"/>
    <n v="1.6502772821918179"/>
  </r>
  <r>
    <n v="394"/>
    <s v="GNM-UTE-TIN-002"/>
    <s v="INV00068"/>
    <s v="BODEGA CENTRAL"/>
    <s v="ESTANTERIA No 2"/>
    <s v="NIVEL 3"/>
    <s v="BODEGUERO"/>
    <x v="0"/>
    <x v="0"/>
    <x v="0"/>
    <x v="0"/>
    <s v="TINTA PARA ALMOHADILLA LANCER COLOR NEGRO"/>
    <s v="TINTA PARA ALMOHADILLA LANCER COLOR NEGRO"/>
    <s v="N/A"/>
    <s v="UNIDAD"/>
    <s v="N/A"/>
    <s v="LANCER"/>
    <s v="24ML"/>
    <s v="N/A"/>
    <s v="ND"/>
    <s v="ND"/>
    <s v="ND"/>
    <s v="BUENO"/>
    <s v="ND"/>
    <s v="ND"/>
    <s v="N/A"/>
    <n v="4"/>
    <n v="4"/>
    <n v="0"/>
    <s v="N/A"/>
    <s v="N/A"/>
    <s v="N/A"/>
    <s v="N/A"/>
    <n v="0.75"/>
    <n v="3"/>
    <n v="0.20464748043053296"/>
    <n v="0.81858992172213185"/>
    <n v="9.8230790606655821E-2"/>
    <n v="0.9168207123287877"/>
    <n v="0.18418273238747968"/>
    <n v="0.7367309295499187"/>
    <n v="8.8407711545990239E-2"/>
    <n v="0.82513864109590895"/>
  </r>
  <r>
    <n v="395"/>
    <s v="GNM-UTE-TIN-003"/>
    <s v="INV00148"/>
    <s v="BODEGA CENTRAL"/>
    <s v="ESTANTERIA No 6"/>
    <s v="NIVEL 4"/>
    <s v="BODEGUERO"/>
    <x v="0"/>
    <x v="0"/>
    <x v="0"/>
    <x v="0"/>
    <s v="TINTA PARA IMPRESORA CANON CLI8PC"/>
    <s v="TINTA PARA IMPRESORA CANON CLI8PC"/>
    <s v="N/A"/>
    <s v="UNIDAD"/>
    <s v="N/A"/>
    <s v="CANON"/>
    <s v="CLI8PC"/>
    <s v="N/A"/>
    <s v="ND"/>
    <s v="ND"/>
    <s v="ND"/>
    <s v="BUENO"/>
    <s v="ND"/>
    <s v="ND"/>
    <s v="N/A"/>
    <n v="14"/>
    <n v="15"/>
    <n v="-1"/>
    <s v="N/A"/>
    <s v="N/A"/>
    <s v="N/A"/>
    <s v="N/A"/>
    <n v="22.08"/>
    <n v="331.2"/>
    <n v="6.1879675303328137"/>
    <n v="92.819512954992206"/>
    <n v="11.138341554599064"/>
    <n v="103.95785450959127"/>
    <n v="5.569170777299532"/>
    <n v="83.53756165949298"/>
    <n v="10.024507399139157"/>
    <n v="93.562069058632133"/>
  </r>
  <r>
    <n v="396"/>
    <s v="GNM-UTE-TIN-004"/>
    <s v="INV00144"/>
    <s v="BODEGA CENTRAL"/>
    <s v="ESTANTERIA No 6"/>
    <s v="NIVEL 4"/>
    <s v="BODEGUERO"/>
    <x v="0"/>
    <x v="0"/>
    <x v="0"/>
    <x v="0"/>
    <s v="TINTA PARA IMPRESORA CANON CLI8R"/>
    <s v="TINTA PARA IMPRESORA CANON CLI8R"/>
    <s v="N/A"/>
    <s v="UNIDAD"/>
    <s v="N/A"/>
    <s v="CANON"/>
    <s v="CLI8R"/>
    <s v="N/A"/>
    <s v="ND"/>
    <s v="ND"/>
    <s v="ND"/>
    <s v="BUENO"/>
    <s v="ND"/>
    <s v="ND"/>
    <s v="N/A"/>
    <n v="13"/>
    <n v="14"/>
    <n v="-1"/>
    <s v="N/A"/>
    <s v="N/A"/>
    <s v="N/A"/>
    <s v="N/A"/>
    <n v="16.89"/>
    <n v="236.46"/>
    <n v="4.6086612592956024"/>
    <n v="64.521257630138436"/>
    <n v="7.7425509156166124"/>
    <n v="72.263808545755055"/>
    <n v="4.1477951333660421"/>
    <n v="58.06913186712459"/>
    <n v="6.9682958240549508"/>
    <n v="65.037427691179545"/>
  </r>
  <r>
    <n v="397"/>
    <s v="GNM-UTE-TIN-005"/>
    <s v="INV00149"/>
    <s v="BODEGA CENTRAL"/>
    <s v="ESTANTERIA No 6"/>
    <s v="NIVEL 4"/>
    <s v="BODEGUERO"/>
    <x v="0"/>
    <x v="0"/>
    <x v="0"/>
    <x v="0"/>
    <s v="TINTA PARA IMPRESORA CANON CLI8Y"/>
    <s v="TINTA PARA IMPRESORA CANON CLI8Y"/>
    <s v="N/A"/>
    <s v="UNIDAD"/>
    <s v="N/A"/>
    <s v="CANON"/>
    <s v="CLI8Y"/>
    <s v="N/A"/>
    <s v="ND"/>
    <s v="ND"/>
    <s v="ND"/>
    <s v="BUENO"/>
    <s v="ND"/>
    <s v="ND"/>
    <s v="N/A"/>
    <n v="13"/>
    <n v="14"/>
    <n v="-1"/>
    <s v="N/A"/>
    <s v="N/A"/>
    <s v="N/A"/>
    <s v="N/A"/>
    <n v="19.899999999999999"/>
    <n v="278.59999999999997"/>
    <n v="5.5770178375735044"/>
    <n v="78.078249726029057"/>
    <n v="9.369389967123487"/>
    <n v="87.447639693152539"/>
    <n v="5.0193160538161541"/>
    <n v="70.270424753426155"/>
    <n v="8.4324509704111392"/>
    <n v="78.702875723837295"/>
  </r>
  <r>
    <n v="398"/>
    <s v="GNM-UTE-TIN-006"/>
    <s v="INV00150"/>
    <s v="BODEGA CENTRAL"/>
    <s v="ESTANTERIA No 6"/>
    <s v="NIVEL 4"/>
    <s v="BODEGUERO"/>
    <x v="0"/>
    <x v="0"/>
    <x v="0"/>
    <x v="0"/>
    <s v="TINTA PARA IMPRESORA CANON CLI8M"/>
    <s v="TINTA PARA IMPRESORA CANON CLI8M"/>
    <s v="N/A"/>
    <s v="UNIDAD"/>
    <s v="N/A"/>
    <s v="CANON"/>
    <s v="CLI8M"/>
    <s v="N/A"/>
    <s v="ND"/>
    <s v="ND"/>
    <s v="ND"/>
    <s v="BUENO"/>
    <s v="ND"/>
    <s v="ND"/>
    <s v="N/A"/>
    <n v="13"/>
    <n v="13"/>
    <n v="0"/>
    <s v="N/A"/>
    <s v="N/A"/>
    <s v="N/A"/>
    <s v="N/A"/>
    <n v="11.94"/>
    <n v="155.22"/>
    <n v="3.346210702544103"/>
    <n v="43.500739133073338"/>
    <n v="5.2200886959688004"/>
    <n v="48.720827829042136"/>
    <n v="3.0115896322896929"/>
    <n v="39.150665219766005"/>
    <n v="4.6980798263719201"/>
    <n v="43.848745046137921"/>
  </r>
  <r>
    <n v="399"/>
    <s v="GNM-UTE-TIN-007"/>
    <s v="INV00145"/>
    <s v="BODEGA CENTRAL"/>
    <s v="ESTANTERIA No 6"/>
    <s v="NIVEL 4"/>
    <s v="BODEGUERO"/>
    <x v="0"/>
    <x v="0"/>
    <x v="0"/>
    <x v="0"/>
    <s v="TINTA PARA IMPRESORA CANON CLI8PM"/>
    <s v="TINTA PARA IMPRESORA CANON CLI8PM"/>
    <s v="N/A"/>
    <s v="UNIDAD"/>
    <s v="N/A"/>
    <s v="CANON"/>
    <s v="CLI8PM"/>
    <s v="N/A"/>
    <s v="ND"/>
    <s v="ND"/>
    <s v="ND"/>
    <s v="BUENO"/>
    <s v="ND"/>
    <s v="ND"/>
    <s v="N/A"/>
    <n v="13"/>
    <n v="14"/>
    <n v="-1"/>
    <s v="N/A"/>
    <s v="N/A"/>
    <s v="N/A"/>
    <s v="N/A"/>
    <n v="16.89"/>
    <n v="236.46"/>
    <n v="4.7334588581214323"/>
    <n v="66.268424013700056"/>
    <n v="7.9522108816440067"/>
    <n v="74.220634895344062"/>
    <n v="4.2601129723092894"/>
    <n v="59.64158161233005"/>
    <n v="7.1569897934796058"/>
    <n v="66.798571405809653"/>
  </r>
  <r>
    <n v="400"/>
    <s v="GNM-UTE-TIN-008"/>
    <s v="INV00146"/>
    <s v="BODEGA CENTRAL"/>
    <s v="ESTANTERIA No 6"/>
    <s v="NIVEL 4"/>
    <s v="BODEGUERO"/>
    <x v="0"/>
    <x v="0"/>
    <x v="0"/>
    <x v="0"/>
    <s v="TINTA PARA IMPRESORA CANON CLI8G"/>
    <s v="TINTA PARA IMPRESORA CANON CLI8G"/>
    <s v="N/A"/>
    <s v="UNIDAD"/>
    <s v="N/A"/>
    <s v="CANON"/>
    <s v="CLI8G"/>
    <s v="N/A"/>
    <s v="ND"/>
    <s v="ND"/>
    <s v="ND"/>
    <s v="BUENO"/>
    <s v="ND"/>
    <s v="ND"/>
    <s v="N/A"/>
    <n v="13"/>
    <n v="14"/>
    <n v="-1"/>
    <s v="N/A"/>
    <s v="N/A"/>
    <s v="N/A"/>
    <s v="N/A"/>
    <n v="32.56"/>
    <n v="455.84000000000003"/>
    <n v="9.1250100900197655"/>
    <n v="127.75014126027672"/>
    <n v="15.330016951233207"/>
    <n v="143.08015821150994"/>
    <n v="8.2125090810177888"/>
    <n v="114.97512713424905"/>
    <n v="13.797015256109885"/>
    <n v="128.77214239035894"/>
  </r>
  <r>
    <n v="401"/>
    <s v="GNM-UTE-TIN-009"/>
    <s v="INV00147"/>
    <s v="BODEGA CENTRAL"/>
    <s v="ESTANTERIA No 6"/>
    <s v="NIVEL 4"/>
    <s v="BODEGUERO"/>
    <x v="0"/>
    <x v="0"/>
    <x v="0"/>
    <x v="0"/>
    <s v="TINTA PARA IMPRESORA CANON CLI8BK"/>
    <s v="TINTA PARA IMPRESORA CANON CLI8BK"/>
    <s v="N/A"/>
    <s v="UNIDAD"/>
    <s v="N/A"/>
    <s v="CANON"/>
    <s v="CLI8BK"/>
    <s v="N/A"/>
    <s v="ND"/>
    <s v="ND"/>
    <s v="ND"/>
    <s v="BUENO"/>
    <s v="ND"/>
    <s v="ND"/>
    <s v="N/A"/>
    <n v="19"/>
    <n v="13"/>
    <n v="6"/>
    <s v="N/A"/>
    <s v="N/A"/>
    <s v="N/A"/>
    <s v="N/A"/>
    <n v="11.99"/>
    <n v="155.87"/>
    <n v="3.3602233101761971"/>
    <n v="43.682903032290561"/>
    <n v="5.241948363874867"/>
    <n v="48.92485139616543"/>
    <n v="3.0242009791585773"/>
    <n v="39.314612729061508"/>
    <n v="4.717753527487381"/>
    <n v="44.03236625654889"/>
  </r>
  <r>
    <n v="402"/>
    <s v="GNM-UTE-TIN-010"/>
    <s v="INV00143"/>
    <s v="BODEGA CENTRAL"/>
    <s v="ESTANTERIA No 6"/>
    <s v="NIVEL 4"/>
    <s v="BODEGUERO"/>
    <x v="0"/>
    <x v="0"/>
    <x v="0"/>
    <x v="0"/>
    <s v="TINTA PARA IMPRESORA CANON CLI8C"/>
    <s v="TINTA PARA IMPRESORA CANON CLI8C"/>
    <s v="N/A"/>
    <s v="UNIDAD"/>
    <s v="N/A"/>
    <s v="CANON"/>
    <s v="CLI8C"/>
    <s v="N/A"/>
    <s v="ND"/>
    <s v="ND"/>
    <s v="ND"/>
    <s v="BUENO"/>
    <s v="ND"/>
    <s v="ND"/>
    <s v="N/A"/>
    <n v="13"/>
    <n v="13"/>
    <n v="0"/>
    <s v="N/A"/>
    <s v="N/A"/>
    <s v="N/A"/>
    <s v="N/A"/>
    <n v="29.5"/>
    <n v="383.5"/>
    <n v="8.2674385029355975"/>
    <n v="107.47670053816276"/>
    <n v="12.897204064579531"/>
    <n v="120.37390460274229"/>
    <n v="7.4406946526420379"/>
    <n v="96.729030484346495"/>
    <n v="11.607483658121579"/>
    <n v="108.33651414246808"/>
  </r>
  <r>
    <n v="403"/>
    <s v="GNM-UTE-TIN-019"/>
    <s v="INV00153"/>
    <s v="BODEGA CENTRAL"/>
    <s v="ESTANTERIA No 6"/>
    <s v="NIVEL 4"/>
    <s v="BODEGUERO"/>
    <x v="0"/>
    <x v="0"/>
    <x v="0"/>
    <x v="0"/>
    <s v="TINTA PARA IMPRESORA EPSON CYAN T6642"/>
    <s v="TINTA PARA IMPRESORA EPSON CYAN T6642"/>
    <s v="N/A"/>
    <s v="UNIDAD"/>
    <s v="N/A"/>
    <s v="EPSON"/>
    <s v="T664220"/>
    <s v="N/A"/>
    <s v="ND"/>
    <s v="ND"/>
    <s v="ND"/>
    <s v="BUENO"/>
    <s v="ND"/>
    <s v="1 DAÑADO SALIENDO LA TINTA"/>
    <s v="N/A"/>
    <n v="8"/>
    <n v="8"/>
    <n v="0"/>
    <s v="N/A"/>
    <s v="N/A"/>
    <s v="N/A"/>
    <s v="N/A"/>
    <n v="12"/>
    <n v="96"/>
    <n v="3.363025831702616"/>
    <n v="26.904206653620928"/>
    <n v="3.2285047984345114"/>
    <n v="30.132711452055439"/>
    <n v="3.0267232485323543"/>
    <n v="24.213785988258834"/>
    <n v="2.9056543185910599"/>
    <n v="27.119440306849896"/>
  </r>
  <r>
    <n v="404"/>
    <s v="GNM-UTE-TIN-020"/>
    <s v="INV00151"/>
    <s v="BODEGA CENTRAL"/>
    <s v="ESTANTERIA No 6"/>
    <s v="NIVEL 4"/>
    <s v="BODEGUERO"/>
    <x v="0"/>
    <x v="0"/>
    <x v="0"/>
    <x v="0"/>
    <s v="TINTA PARA IMPRESORA EPSON MAGENTA T6643"/>
    <s v="TINTA PARA IMPRESORA EPSON MAGENTA T6643"/>
    <s v="N/A"/>
    <s v="UNIDAD"/>
    <s v="N/A"/>
    <s v="EPSON"/>
    <s v="T664320"/>
    <s v="N/A"/>
    <s v="ND"/>
    <s v="ND"/>
    <s v="ND"/>
    <s v="BUENO"/>
    <s v="ND"/>
    <s v="ND"/>
    <s v="N/A"/>
    <n v="7"/>
    <n v="7"/>
    <n v="0"/>
    <s v="N/A"/>
    <s v="N/A"/>
    <s v="N/A"/>
    <s v="N/A"/>
    <n v="12"/>
    <n v="84"/>
    <n v="3.363025831702616"/>
    <n v="23.541180821918314"/>
    <n v="2.8249416986301976"/>
    <n v="26.366122520548512"/>
    <n v="3.0267232485323543"/>
    <n v="21.187062739726478"/>
    <n v="2.5424475287671773"/>
    <n v="23.729510268493655"/>
  </r>
  <r>
    <n v="405"/>
    <s v="GNM-UTE-TIN-021"/>
    <s v="INV00152"/>
    <s v="BODEGA CENTRAL"/>
    <s v="ESTANTERIA No 6"/>
    <s v="NIVEL 4"/>
    <s v="BODEGUERO"/>
    <x v="0"/>
    <x v="0"/>
    <x v="0"/>
    <x v="0"/>
    <s v="TINTA PARA IMPRESORA EPSON AMARILLO T6644"/>
    <s v="TINTA PARA IMPRESORA EPSON AMARILLO T6644"/>
    <s v="N/A"/>
    <s v="UNIDAD"/>
    <s v="N/A"/>
    <s v="EPSON"/>
    <s v="T664420"/>
    <s v="N/A"/>
    <s v="ND"/>
    <s v="ND"/>
    <s v="ND"/>
    <s v="BUENO"/>
    <s v="ND"/>
    <s v="ND"/>
    <s v="N/A"/>
    <n v="6"/>
    <n v="6"/>
    <n v="0"/>
    <s v="N/A"/>
    <s v="N/A"/>
    <s v="N/A"/>
    <s v="N/A"/>
    <n v="12"/>
    <n v="72"/>
    <n v="3.363025831702616"/>
    <n v="20.178154990215695"/>
    <n v="2.4213785988258834"/>
    <n v="22.599533589041577"/>
    <n v="3.0267232485323543"/>
    <n v="18.160339491194126"/>
    <n v="2.1792407389432951"/>
    <n v="20.339580230137422"/>
  </r>
  <r>
    <n v="406"/>
    <s v="GNM-UTE-TIN-023"/>
    <s v="INV00067"/>
    <s v="BODEGA CENTRAL"/>
    <s v="ESTANTERIA No 2"/>
    <s v="NIVEL 3"/>
    <s v="BODEGUERO"/>
    <x v="0"/>
    <x v="0"/>
    <x v="0"/>
    <x v="0"/>
    <s v="TINTA PARA ALMOHADILLA COLOR ROJO"/>
    <s v="TINTA PARA ALMOHADILLA COLOR ROJO"/>
    <s v="N/A"/>
    <s v="UNIDAD"/>
    <s v="N/A"/>
    <s v="AZOR"/>
    <s v="ND"/>
    <s v="N/A"/>
    <s v="ND"/>
    <s v="ND"/>
    <s v="ND"/>
    <s v="REGULAR"/>
    <s v="ND"/>
    <s v="USADO"/>
    <s v="N/A"/>
    <n v="2"/>
    <n v="2"/>
    <n v="0"/>
    <s v="N/A"/>
    <s v="N/A"/>
    <s v="N/A"/>
    <s v="N/A"/>
    <n v="0.75"/>
    <n v="1.5"/>
    <n v="0.13368911448141349"/>
    <n v="0.26737822896282698"/>
    <n v="3.208538747553924E-2"/>
    <n v="0.29946361643836622"/>
    <n v="0.12032020303327215"/>
    <n v="0.2406404060665443"/>
    <n v="2.8876848727985314E-2"/>
    <n v="0.26951725479452959"/>
  </r>
  <r>
    <n v="407"/>
    <s v="GNM-UTE-VME-001"/>
    <s v="INV01064"/>
    <s v="BODEGA CENTRAL"/>
    <s v="BODEGA CENTRAL"/>
    <s v="CENTRO DE BODEGA "/>
    <s v="BODEGUERO"/>
    <x v="0"/>
    <x v="0"/>
    <x v="0"/>
    <x v="0"/>
    <s v="VINCHA METALICA PARA CARPETA ARVHIVADOR "/>
    <s v="VINCHA METALICA PARA CARPETA ARVHIVADOR "/>
    <s v="N/A"/>
    <s v="UNIDAD"/>
    <s v="N/A"/>
    <s v="ND"/>
    <s v="ND"/>
    <s v="N/A"/>
    <s v="ND"/>
    <s v="ND"/>
    <s v="ND"/>
    <s v="BUENO"/>
    <s v="ND"/>
    <s v="ND"/>
    <s v="N/A"/>
    <n v="9693"/>
    <n v="9150"/>
    <n v="543"/>
    <s v="N/A"/>
    <s v="N/A"/>
    <s v="N/A"/>
    <s v="N/A"/>
    <n v="0.15"/>
    <n v="1372.5"/>
    <n v="4.2037822896282703E-2"/>
    <n v="384.64607950098673"/>
    <n v="46.157529540118404"/>
    <n v="430.80360904110512"/>
    <n v="3.7834040606654434E-2"/>
    <n v="346.18147155088809"/>
    <n v="41.541776586106572"/>
    <n v="387.72324813699464"/>
  </r>
  <r>
    <n v="408"/>
    <s v="GNM-UTE-VME-001"/>
    <m/>
    <s v="BODEGA CENTRAL"/>
    <s v="ESTANTERIA No 1"/>
    <s v="NIVEL 5"/>
    <s v="BODEGUERO"/>
    <x v="0"/>
    <x v="0"/>
    <x v="0"/>
    <x v="0"/>
    <s v="VINCHA METALICA PARA CARPETA"/>
    <s v="VINCHA METALICA PARA CARPETA"/>
    <s v="N/A"/>
    <s v="UNIDAD"/>
    <s v="N/A"/>
    <s v="ND"/>
    <s v="50PCS"/>
    <s v="N/A"/>
    <s v="ND"/>
    <s v="ND"/>
    <s v="ND"/>
    <s v="NUEVO"/>
    <s v="ND"/>
    <s v="ND"/>
    <s v="N/A"/>
    <n v="500"/>
    <n v="500"/>
    <n v="0"/>
    <s v="N/A"/>
    <s v="N/A"/>
    <s v="N/A"/>
    <s v="N/A"/>
    <n v="0.05"/>
    <n v="25"/>
    <n v="2.0812607632094235E-2"/>
    <n v="10.406303816047117"/>
    <n v="1.248756457925654"/>
    <n v="11.655060273972772"/>
    <n v="1.8731346868884811E-2"/>
    <n v="9.3656734344424049"/>
    <n v="1.1238808121330885"/>
    <n v="10.489554246575494"/>
  </r>
  <r>
    <n v="409"/>
    <s v="GNM-UTE-VME-001"/>
    <m/>
    <s v="BODEGA CENTRAL"/>
    <s v="ESTANTERIA No 1"/>
    <s v="NIVEL 5"/>
    <s v="BODEGUERO"/>
    <x v="0"/>
    <x v="0"/>
    <x v="0"/>
    <x v="0"/>
    <s v="VINCHA METALICA PARA CARPETA"/>
    <s v="VINCHA METALICA PARA CARPETA"/>
    <s v="N/A"/>
    <s v="UNIDAD"/>
    <s v="N/A"/>
    <s v="METAL FILE FASTENER"/>
    <n v="1792"/>
    <s v="N/A"/>
    <s v="ND"/>
    <s v="ND"/>
    <s v="ND"/>
    <s v="BUENO"/>
    <s v="ND"/>
    <s v="ND"/>
    <s v="N/A"/>
    <n v="193"/>
    <n v="193"/>
    <n v="0"/>
    <s v="N/A"/>
    <s v="N/A"/>
    <s v="N/A"/>
    <s v="N/A"/>
    <n v="0.05"/>
    <n v="9.65"/>
    <n v="1.3643165362035529E-2"/>
    <n v="2.633130914872857"/>
    <n v="0.31597570978474282"/>
    <n v="2.9491066246575999"/>
    <n v="1.2278848825831976E-2"/>
    <n v="2.3698178233855716"/>
    <n v="0.28437813880626855"/>
    <n v="2.6541959621918401"/>
  </r>
  <r>
    <n v="410"/>
    <s v="GNM-VET-BCA-037"/>
    <s v="INV00354"/>
    <s v="BODEGA CENTRAL"/>
    <s v="BODEGA CENTRAL"/>
    <s v="PARED IZQUIERDA CONTENEDOR No 1"/>
    <s v="BODEGUERO"/>
    <x v="0"/>
    <x v="0"/>
    <x v="2"/>
    <x v="2"/>
    <s v="BOTA DE CUERO P/A CANA ALTA No. 37 ( 7 ) WOLVERINE"/>
    <s v="BOTA DE CUERO P/A CANA ALTA No. 37 ( 7 ) WOLVERINE"/>
    <s v="N/A"/>
    <s v="PAR"/>
    <s v="N/A"/>
    <s v="WOLVERINE"/>
    <s v="W10046"/>
    <s v="N/A"/>
    <s v="ND"/>
    <s v="ND"/>
    <s v="ND"/>
    <s v="NUEVO"/>
    <s v="ND"/>
    <s v="ND"/>
    <s v="N/A"/>
    <n v="4"/>
    <n v="4"/>
    <n v="0"/>
    <s v="N/A"/>
    <s v="N/A"/>
    <s v="N/A"/>
    <s v="N/A"/>
    <n v="215"/>
    <n v="860"/>
    <n v="113.08494897260364"/>
    <n v="452.33979589041456"/>
    <n v="54.280775506849743"/>
    <n v="506.62057139726431"/>
    <n v="101.77645407534328"/>
    <n v="407.10581630137312"/>
    <n v="48.852697956164775"/>
    <n v="455.9585142575379"/>
  </r>
  <r>
    <n v="411"/>
    <s v="GNM-VET-BCA-038"/>
    <s v="INV00355"/>
    <s v="BODEGA CENTRAL"/>
    <s v="BODEGA CENTRAL"/>
    <s v="PARED IZQUIERDA CONTENEDOR No 1"/>
    <s v="BODEGUERO"/>
    <x v="0"/>
    <x v="0"/>
    <x v="2"/>
    <x v="2"/>
    <s v="BOTA DE CUERO P/A CANA ALTA No. 38 ( 7,5 )"/>
    <s v="BOTA DE CUERO P/A CANA ALTA No. 38 ( 7,5 )"/>
    <s v="N/A"/>
    <s v="PAR"/>
    <s v="N/A"/>
    <s v="WOLVERINE"/>
    <s v="W10046"/>
    <s v="N/A"/>
    <s v="ND"/>
    <s v="ND"/>
    <s v="ND"/>
    <s v="NUEVO"/>
    <s v="ND"/>
    <s v="ND"/>
    <s v="N/A"/>
    <n v="5"/>
    <n v="5"/>
    <n v="0"/>
    <s v="N/A"/>
    <s v="N/A"/>
    <s v="N/A"/>
    <s v="N/A"/>
    <n v="215"/>
    <n v="1075"/>
    <n v="113.08494897260364"/>
    <n v="565.42474486301819"/>
    <n v="67.850969383562187"/>
    <n v="633.27571424658038"/>
    <n v="101.77645407534328"/>
    <n v="508.88227037671641"/>
    <n v="61.065872445205969"/>
    <n v="569.94814282192237"/>
  </r>
  <r>
    <n v="412"/>
    <s v="GNM-VET-BCA-039"/>
    <s v="INV00356"/>
    <s v="BODEGA CENTRAL"/>
    <s v="BODEGA CENTRAL"/>
    <s v="PARED IZQUIERDA CONTENEDOR No 1"/>
    <s v="BODEGUERO"/>
    <x v="0"/>
    <x v="0"/>
    <x v="2"/>
    <x v="2"/>
    <s v="BOTA DE CUERO P/A CANA ALTA No. 39 ( 8 )"/>
    <s v="BOTA DE CUERO P/A CANA ALTA No. 39 ( 8 )"/>
    <s v="N/A"/>
    <s v="PAR"/>
    <s v="N/A"/>
    <s v="WOLVERINE"/>
    <s v="W10046"/>
    <s v="N/A"/>
    <s v="ND"/>
    <s v="ND"/>
    <s v="ND"/>
    <s v="NUEVO"/>
    <s v="ND"/>
    <s v="ND"/>
    <s v="N/A"/>
    <n v="17"/>
    <n v="17"/>
    <n v="0"/>
    <s v="N/A"/>
    <s v="N/A"/>
    <s v="N/A"/>
    <s v="N/A"/>
    <n v="215"/>
    <n v="3655"/>
    <n v="113.08494897260364"/>
    <n v="1922.4441325342618"/>
    <n v="230.69329590411141"/>
    <n v="2153.1374284383733"/>
    <n v="101.77645407534328"/>
    <n v="1730.1997192808358"/>
    <n v="207.62396631370029"/>
    <n v="1937.8236855945361"/>
  </r>
  <r>
    <n v="413"/>
    <s v="GNM-VET-BCA-040"/>
    <s v="INV00357"/>
    <s v="BODEGA CENTRAL"/>
    <s v="BODEGA CENTRAL"/>
    <s v="PARED IZQUIERDA CONTENEDOR No 1"/>
    <s v="BODEGUERO"/>
    <x v="0"/>
    <x v="0"/>
    <x v="2"/>
    <x v="2"/>
    <s v="BOTA DE CUERO P/A CANA ALTA No. 40 ( 8,5 )"/>
    <s v="BOTA DE CUERO P/A CANA ALTA No. 40 ( 8,5 )"/>
    <s v="N/A"/>
    <s v="PAR"/>
    <s v="N/A"/>
    <s v="WOLVERINE"/>
    <s v="W10046"/>
    <s v="N/A"/>
    <s v="ND"/>
    <s v="ND"/>
    <s v="ND"/>
    <s v="NUEVO"/>
    <s v="ND"/>
    <s v="ND"/>
    <s v="N/A"/>
    <n v="21"/>
    <n v="21"/>
    <n v="0"/>
    <s v="N/A"/>
    <s v="N/A"/>
    <s v="N/A"/>
    <s v="N/A"/>
    <n v="215"/>
    <n v="4515"/>
    <n v="111.97292773972696"/>
    <n v="2351.4314825342663"/>
    <n v="282.17177790411193"/>
    <n v="2633.6032604383781"/>
    <n v="100.77563496575426"/>
    <n v="2116.2883342808395"/>
    <n v="253.95460011370074"/>
    <n v="2370.2429343945405"/>
  </r>
  <r>
    <n v="414"/>
    <s v="GNM-VET-BCA-041"/>
    <s v="INV00358"/>
    <s v="BODEGA CENTRAL"/>
    <s v="BODEGA CENTRAL"/>
    <s v="PARED IZQUIERDA CONTENEDOR No 1"/>
    <s v="BODEGUERO"/>
    <x v="0"/>
    <x v="0"/>
    <x v="2"/>
    <x v="2"/>
    <s v="BOTA DE CUERO P/A CANA ALTA No. 41 ( 9 )"/>
    <s v="BOTA DE CUERO P/A CANA ALTA No. 41 ( 9 )"/>
    <s v="N/A"/>
    <s v="PAR"/>
    <s v="N/A"/>
    <s v="WOLVERINE"/>
    <s v="W10046"/>
    <s v="N/A"/>
    <s v="ND"/>
    <s v="ND"/>
    <s v="ND"/>
    <s v="NUEVO"/>
    <s v="ND"/>
    <s v="ND"/>
    <s v="N/A"/>
    <n v="24"/>
    <n v="24"/>
    <n v="0"/>
    <s v="N/A"/>
    <s v="N/A"/>
    <s v="N/A"/>
    <s v="N/A"/>
    <n v="215"/>
    <n v="5160"/>
    <n v="111.97292773972696"/>
    <n v="2687.3502657534468"/>
    <n v="322.48203189041362"/>
    <n v="3009.8322976438603"/>
    <n v="100.77563496575426"/>
    <n v="2418.6152391781025"/>
    <n v="290.23382870137226"/>
    <n v="2708.8490678794747"/>
  </r>
  <r>
    <n v="415"/>
    <s v="GNM-VET-BCA-041"/>
    <m/>
    <s v="BODEGA CENTRAL"/>
    <s v="BODEGA CENTRAL"/>
    <s v="PARED IZQUIERDA CONTENEDOR No 1"/>
    <s v="BODEGUERO"/>
    <x v="0"/>
    <x v="0"/>
    <x v="2"/>
    <x v="2"/>
    <s v="BOTA DE CUERO P/A CANA ALTA No. 41 ( 9 )"/>
    <s v="BOTA DE CUERO P/A CANA ALTA No. 41 ( 9 )"/>
    <s v="N/A"/>
    <s v="PAR"/>
    <s v="N/A"/>
    <s v="LIGER"/>
    <s v="ND"/>
    <s v="N/A"/>
    <s v="ND"/>
    <s v="ND"/>
    <s v="ND"/>
    <s v="NUEVO"/>
    <s v="ND"/>
    <s v="ND"/>
    <s v="N/A"/>
    <n v="1"/>
    <n v="1"/>
    <n v="0"/>
    <s v="N/A"/>
    <s v="N/A"/>
    <s v="N/A"/>
    <s v="N/A"/>
    <n v="215"/>
    <n v="215"/>
    <n v="111.97292773972696"/>
    <n v="111.97292773972696"/>
    <n v="13.436751328767235"/>
    <n v="125.40967906849419"/>
    <n v="100.77563496575426"/>
    <n v="100.77563496575426"/>
    <n v="12.093076195890511"/>
    <n v="112.86871116164477"/>
  </r>
  <r>
    <n v="416"/>
    <s v="GNM-VET-BCA-042"/>
    <s v="INV00359"/>
    <s v="BODEGA CENTRAL"/>
    <s v="BODEGA CENTRAL"/>
    <s v="PARED IZQUIERDA CONTENEDOR No 1"/>
    <s v="BODEGUERO"/>
    <x v="0"/>
    <x v="0"/>
    <x v="2"/>
    <x v="2"/>
    <s v="BOTA DE CUERO P/A CANA ALTA No. 42 ( 9,5 )"/>
    <s v="BOTA DE CUERO P/A CANA ALTA No. 42 ( 9,5 )"/>
    <s v="N/A"/>
    <s v="PAR"/>
    <s v="N/A"/>
    <s v="WOLVERINE"/>
    <s v="W10046"/>
    <s v="N/A"/>
    <s v="ND"/>
    <s v="ND"/>
    <s v="ND"/>
    <s v="NUEVO"/>
    <s v="ND"/>
    <s v="ND"/>
    <s v="N/A"/>
    <n v="27"/>
    <n v="25"/>
    <n v="2"/>
    <s v="N/A"/>
    <s v="N/A"/>
    <s v="N/A"/>
    <s v="N/A"/>
    <n v="215"/>
    <n v="5375"/>
    <n v="113.08494897260364"/>
    <n v="2827.1237243150908"/>
    <n v="339.25484691781088"/>
    <n v="3166.3785712329018"/>
    <n v="101.77645407534328"/>
    <n v="2544.411351883582"/>
    <n v="305.32936222602984"/>
    <n v="2849.7407141096119"/>
  </r>
  <r>
    <n v="417"/>
    <s v="GNM-VET-BCA-043"/>
    <s v="INV00360"/>
    <s v="BODEGA CENTRAL"/>
    <s v="BODEGA CENTRAL"/>
    <s v="PARED IZQUIERDA CONTENEDOR No 1"/>
    <s v="BODEGUERO"/>
    <x v="0"/>
    <x v="0"/>
    <x v="2"/>
    <x v="2"/>
    <s v="BOTA DE CUERO P/A CANA ALTA No. 43 ( 10 )"/>
    <s v="BOTA DE CUERO P/A CANA ALTA No. 43 ( 10 )"/>
    <s v="N/A"/>
    <s v="PAR"/>
    <s v="N/A"/>
    <s v="WOLVERINE"/>
    <s v="W10046"/>
    <s v="N/A"/>
    <s v="ND"/>
    <s v="ND"/>
    <s v="ND"/>
    <s v="NUEVO"/>
    <s v="ND"/>
    <s v="ND"/>
    <s v="N/A"/>
    <n v="19"/>
    <n v="5"/>
    <n v="14"/>
    <s v="N/A"/>
    <s v="N/A"/>
    <s v="N/A"/>
    <s v="N/A"/>
    <n v="215"/>
    <n v="1075"/>
    <n v="111.97292773972696"/>
    <n v="559.86463869863474"/>
    <n v="67.183756643836162"/>
    <n v="627.04839534247094"/>
    <n v="100.77563496575426"/>
    <n v="503.87817482877131"/>
    <n v="60.465380979452554"/>
    <n v="564.34355580822387"/>
  </r>
  <r>
    <n v="418"/>
    <s v="GNM-VET-BCA-043"/>
    <m/>
    <s v="BODEGA CENTRAL"/>
    <s v="BODEGA CENTRAL"/>
    <s v="PARED IZQUIERDA CONTENEDOR No 1"/>
    <s v="BODEGUERO"/>
    <x v="0"/>
    <x v="0"/>
    <x v="2"/>
    <x v="2"/>
    <s v="BOTA DE CUERO P/A CANA ALTA No. 43 ( 10 )"/>
    <s v="BOTA DE CUERO P/A CANA ALTA No. 43 ( 10 )"/>
    <s v="N/A"/>
    <s v="UNIDAD"/>
    <s v="N/A"/>
    <s v="LIGER"/>
    <s v="ND"/>
    <s v="N/A"/>
    <s v="ND"/>
    <s v="ND"/>
    <s v="ND"/>
    <s v="NUEVO"/>
    <s v="ND"/>
    <s v="ND"/>
    <s v="N/A"/>
    <n v="15"/>
    <n v="15"/>
    <n v="0"/>
    <s v="N/A"/>
    <s v="N/A"/>
    <s v="N/A"/>
    <s v="N/A"/>
    <n v="215"/>
    <n v="3225"/>
    <n v="113.08494897260364"/>
    <n v="1696.2742345890547"/>
    <n v="203.55290815068656"/>
    <n v="1899.8271427397412"/>
    <n v="101.77645407534328"/>
    <n v="1526.6468111301492"/>
    <n v="183.19761733561791"/>
    <n v="1709.8444284657671"/>
  </r>
  <r>
    <n v="419"/>
    <s v="GNM-VET-BCA-044"/>
    <s v="INV00361"/>
    <s v="BODEGA CENTRAL"/>
    <s v="BODEGA CENTRAL"/>
    <s v="PARED IZQUIERDA CONTENEDOR No 1"/>
    <s v="BODEGUERO"/>
    <x v="0"/>
    <x v="0"/>
    <x v="2"/>
    <x v="2"/>
    <s v="BOTA DE CUERO P/A CANA ALTA No. 44 ( 10,5 )"/>
    <s v="BOTA DE CUERO P/A CANA ALTA No. 44 ( 10,5 )"/>
    <s v="N/A"/>
    <s v="PAR"/>
    <s v="N/A"/>
    <s v="WOLVERINE"/>
    <s v="W10046"/>
    <s v="N/A"/>
    <s v="ND"/>
    <s v="ND"/>
    <s v="ND"/>
    <s v="NUEVO"/>
    <s v="ND"/>
    <s v="ND"/>
    <s v="N/A"/>
    <n v="9"/>
    <n v="7"/>
    <n v="2"/>
    <s v="N/A"/>
    <s v="N/A"/>
    <s v="N/A"/>
    <s v="N/A"/>
    <n v="215"/>
    <n v="1505"/>
    <n v="113.08494897260364"/>
    <n v="791.59464280822544"/>
    <n v="94.991357136987048"/>
    <n v="886.58599994521251"/>
    <n v="101.77645407534328"/>
    <n v="712.43517852740297"/>
    <n v="85.492221423288356"/>
    <n v="797.92739995069132"/>
  </r>
  <r>
    <n v="420"/>
    <s v="GNM-VET-BCA-044"/>
    <m/>
    <s v="BODEGA CENTRAL"/>
    <s v="BODEGA CENTRAL"/>
    <s v="PARED IZQUIERDA CONTENEDOR No 1"/>
    <s v="BODEGUERO"/>
    <x v="0"/>
    <x v="0"/>
    <x v="2"/>
    <x v="2"/>
    <s v="BOTA DE CUERO P/A CANA ALTA No. 44 ( 10,5 )"/>
    <s v="BOTA DE CUERO P/A CANA ALTA No. 44 ( 10,5 )"/>
    <s v="N/A"/>
    <s v="PAR"/>
    <s v="N/A"/>
    <s v="WEST LAND"/>
    <n v="196"/>
    <s v="N/A"/>
    <s v="ND"/>
    <s v="ND"/>
    <s v="ND"/>
    <s v="NUEVO"/>
    <s v="ND"/>
    <s v="ND"/>
    <s v="N/A"/>
    <n v="2"/>
    <n v="2"/>
    <n v="0"/>
    <s v="N/A"/>
    <s v="N/A"/>
    <s v="N/A"/>
    <s v="N/A"/>
    <n v="215"/>
    <n v="430"/>
    <n v="113.08494897260364"/>
    <n v="226.16989794520728"/>
    <n v="27.140387753424871"/>
    <n v="253.31028569863216"/>
    <n v="101.77645407534328"/>
    <n v="203.55290815068656"/>
    <n v="24.426348978082387"/>
    <n v="227.97925712876895"/>
  </r>
  <r>
    <n v="421"/>
    <s v="GNM-VET-BCC-036"/>
    <s v="INV00368"/>
    <s v="BODEGA CENTRAL"/>
    <s v="BODEGA CENTRAL"/>
    <s v="PARED IZQUIERDA CONTENEDOR No 1"/>
    <s v="BODEGUERO"/>
    <x v="0"/>
    <x v="0"/>
    <x v="2"/>
    <x v="2"/>
    <s v="BOTIN DE CUERO CON PUNTA DE ACERO No. 36 ( 6.5 ) MUJER"/>
    <s v="BOTIN DE CUERO CON PUNTA DE ACERO No. 36 ( 6.5 ) MUJER"/>
    <s v="N/A"/>
    <s v="PAR"/>
    <s v="N/A"/>
    <s v="WOLVERINE"/>
    <s v="W02292"/>
    <s v="N/A"/>
    <s v="ND"/>
    <s v="ND"/>
    <s v="ND"/>
    <s v="NUEVO"/>
    <s v="ND"/>
    <s v="ND"/>
    <s v="N/A"/>
    <n v="6"/>
    <n v="6"/>
    <n v="0"/>
    <s v="N/A"/>
    <s v="N/A"/>
    <s v="N/A"/>
    <s v="N/A"/>
    <n v="180"/>
    <n v="1080"/>
    <n v="94.675771232877466"/>
    <n v="568.05462739726477"/>
    <n v="68.16655528767177"/>
    <n v="636.22118268493659"/>
    <n v="85.208194109589726"/>
    <n v="511.24916465753836"/>
    <n v="61.349899758904598"/>
    <n v="572.59906441644296"/>
  </r>
  <r>
    <n v="422"/>
    <s v="GNM-VET-BCC-039"/>
    <s v="INV00367"/>
    <s v="BODEGA CENTRAL"/>
    <s v="BODEGA CENTRAL"/>
    <s v="PARED IZQUIERDA CONTENEDOR No 1"/>
    <s v="BODEGUERO"/>
    <x v="0"/>
    <x v="0"/>
    <x v="2"/>
    <x v="2"/>
    <s v="BOTIN DE CUERO CON PUNTA DE ACERO No. 38 ( 7.5 ) HOMBRE"/>
    <s v="BOTIN DE CUERO CON PUNTA DE ACERO No. 38 ( 7.5 ) HOMBRE"/>
    <s v="N/A"/>
    <s v="PAR"/>
    <s v="N/A"/>
    <s v="WOLVERINE"/>
    <s v="W02292"/>
    <s v="N/A"/>
    <s v="ND"/>
    <s v="ND"/>
    <s v="ND"/>
    <s v="NUEVO"/>
    <s v="ND"/>
    <s v="ND"/>
    <s v="N/A"/>
    <n v="7"/>
    <n v="8"/>
    <n v="-1"/>
    <s v="N/A"/>
    <s v="N/A"/>
    <s v="N/A"/>
    <s v="N/A"/>
    <n v="180"/>
    <n v="1440"/>
    <n v="94.675771232877466"/>
    <n v="757.40616986301973"/>
    <n v="90.888740383562364"/>
    <n v="848.29491024658205"/>
    <n v="85.208194109589726"/>
    <n v="681.66555287671781"/>
    <n v="81.799866345206141"/>
    <n v="763.46541922192398"/>
  </r>
  <r>
    <n v="423"/>
    <s v="GNM-VET-BCC-041"/>
    <s v="INV00366"/>
    <s v="BODEGA CENTRAL"/>
    <s v="BODEGA CENTRAL"/>
    <s v="PARED IZQUIERDA CONTENEDOR No 1"/>
    <s v="BODEGUERO"/>
    <x v="0"/>
    <x v="0"/>
    <x v="2"/>
    <x v="2"/>
    <s v="BOTIN DE CUERO CON PUNTA DE ACERO No. 40 ( 8.5 ) HOMBRE"/>
    <s v="BOTIN DE CUERO CON PUNTA DE ACERO No. 40 ( 8.5 ) HOMBRE"/>
    <s v="N/A"/>
    <s v="PAR"/>
    <s v="N/A"/>
    <s v="WOLVERINE"/>
    <s v="W02292"/>
    <s v="N/A"/>
    <s v="ND"/>
    <s v="ND"/>
    <s v="ND"/>
    <s v="NUEVO"/>
    <s v="ND"/>
    <s v="ND"/>
    <s v="N/A"/>
    <n v="18"/>
    <n v="18"/>
    <n v="0"/>
    <s v="N/A"/>
    <s v="N/A"/>
    <s v="N/A"/>
    <s v="N/A"/>
    <n v="180"/>
    <n v="3240"/>
    <n v="93.744776712329539"/>
    <n v="1687.4059808219317"/>
    <n v="202.4887176986318"/>
    <n v="1889.8946985205635"/>
    <n v="84.370299041096587"/>
    <n v="1518.6653827397386"/>
    <n v="182.23984592876863"/>
    <n v="1700.9052286685071"/>
  </r>
  <r>
    <n v="424"/>
    <s v="GNM-VET-BCC-042"/>
    <s v="INV00365"/>
    <s v="BODEGA CENTRAL"/>
    <s v="BODEGA CENTRAL"/>
    <s v="PARED IZQUIERDA CONTENEDOR No 1"/>
    <s v="BODEGUERO"/>
    <x v="0"/>
    <x v="0"/>
    <x v="2"/>
    <x v="2"/>
    <s v="BOTIN DE CUERO CON PUNTA DE ACERO No. 41 ( 9 ) HOMBRE"/>
    <s v="BOTIN DE CUERO CON PUNTA DE ACERO No. 41 ( 9 ) HOMBRE"/>
    <s v="N/A"/>
    <s v="PAR"/>
    <s v="N/A"/>
    <s v="WOLVERINE"/>
    <s v="W02292"/>
    <s v="N/A"/>
    <s v="ND"/>
    <s v="ND"/>
    <s v="ND"/>
    <s v="NUEVO"/>
    <s v="ND"/>
    <s v="ND"/>
    <s v="N/A"/>
    <n v="21"/>
    <n v="21"/>
    <n v="0"/>
    <s v="N/A"/>
    <s v="N/A"/>
    <s v="N/A"/>
    <s v="N/A"/>
    <n v="180"/>
    <n v="3780"/>
    <n v="93.744776712329539"/>
    <n v="1968.6403109589203"/>
    <n v="236.23683731507043"/>
    <n v="2204.8771482739908"/>
    <n v="84.370299041096587"/>
    <n v="1771.7762798630283"/>
    <n v="212.61315358356339"/>
    <n v="1984.3894334465917"/>
  </r>
  <r>
    <n v="425"/>
    <s v="GNM-VET-BCC-043"/>
    <s v="INV00364"/>
    <s v="BODEGA CENTRAL"/>
    <s v="BODEGA CENTRAL"/>
    <s v="PARED IZQUIERDA CONTENEDOR No 1"/>
    <s v="BODEGUERO"/>
    <x v="0"/>
    <x v="0"/>
    <x v="2"/>
    <x v="2"/>
    <s v="BOTIN DE CUERO CON PUNTA DE ACERO No. 42 ( 9.5 ) HOMBRE"/>
    <s v="BOTIN DE CUERO CON PUNTA DE ACERO No. 42 ( 9.5 ) HOMBRE"/>
    <s v="N/A"/>
    <s v="PAR"/>
    <s v="N/A"/>
    <s v="WOLVERINE"/>
    <s v="W02292"/>
    <s v="N/A"/>
    <s v="ND"/>
    <s v="ND"/>
    <s v="ND"/>
    <s v="NUEVO"/>
    <s v="ND"/>
    <s v="ND"/>
    <s v="N/A"/>
    <n v="20"/>
    <n v="20"/>
    <n v="0"/>
    <s v="N/A"/>
    <s v="N/A"/>
    <s v="N/A"/>
    <s v="N/A"/>
    <n v="180"/>
    <n v="3600"/>
    <n v="93.744776712329539"/>
    <n v="1874.8955342465908"/>
    <n v="224.98746410959089"/>
    <n v="2099.8829983561818"/>
    <n v="84.370299041096587"/>
    <n v="1687.4059808219317"/>
    <n v="202.4887176986318"/>
    <n v="1889.8946985205635"/>
  </r>
  <r>
    <n v="426"/>
    <s v="GNM-VET-BCC-044"/>
    <s v="INV00363"/>
    <s v="BODEGA CENTRAL"/>
    <s v="BODEGA CENTRAL"/>
    <s v="PARED IZQUIERDA CONTENEDOR No 1"/>
    <s v="BODEGUERO"/>
    <x v="0"/>
    <x v="0"/>
    <x v="2"/>
    <x v="2"/>
    <s v="BOTIN DE CUERO CON PUNTA DE ACERO No. 43 ( 10 ) HOMBRE"/>
    <s v="BOTIN DE CUERO CON PUNTA DE ACERO No. 43 ( 10 ) HOMBRE"/>
    <s v="N/A"/>
    <s v="PAR"/>
    <s v="N/A"/>
    <s v="WOLVERINE"/>
    <s v="W02292"/>
    <s v="N/A"/>
    <s v="ND"/>
    <s v="ND"/>
    <s v="ND"/>
    <s v="NUEVO"/>
    <s v="ND"/>
    <s v="ND"/>
    <s v="N/A"/>
    <n v="5"/>
    <n v="5"/>
    <n v="0"/>
    <s v="N/A"/>
    <s v="N/A"/>
    <s v="N/A"/>
    <s v="N/A"/>
    <n v="180"/>
    <n v="900"/>
    <n v="93.744776712329539"/>
    <n v="468.72388356164771"/>
    <n v="56.246866027397722"/>
    <n v="524.97074958904545"/>
    <n v="84.370299041096587"/>
    <n v="421.85149520548293"/>
    <n v="50.622179424657951"/>
    <n v="472.47367463014086"/>
  </r>
  <r>
    <n v="427"/>
    <s v="GNM-VET-BCC-045"/>
    <s v="INV00362"/>
    <s v="BODEGA CENTRAL"/>
    <s v="BODEGA CENTRAL"/>
    <s v="PARED IZQUIERDA CONTENEDOR No 1"/>
    <s v="BODEGUERO"/>
    <x v="0"/>
    <x v="0"/>
    <x v="2"/>
    <x v="2"/>
    <s v="BOTIN DE CUERO CON PUNTA DE ACERO No. 44 ( 10.5 ) HOMBRE"/>
    <s v="BOTIN DE CUERO CON PUNTA DE ACERO No. 44 ( 10.5 ) HOMBRE"/>
    <s v="N/A"/>
    <s v="PAR"/>
    <s v="N/A"/>
    <s v="WOLVERINE"/>
    <s v="W02292"/>
    <s v="N/A"/>
    <s v="ND"/>
    <s v="ND"/>
    <s v="ND"/>
    <s v="NUEVO"/>
    <s v="ND"/>
    <s v="ND"/>
    <s v="N/A"/>
    <n v="5"/>
    <n v="5"/>
    <n v="0"/>
    <s v="N/A"/>
    <s v="N/A"/>
    <s v="N/A"/>
    <s v="N/A"/>
    <n v="180"/>
    <n v="900"/>
    <n v="93.744776712329539"/>
    <n v="468.72388356164771"/>
    <n v="56.246866027397722"/>
    <n v="524.97074958904545"/>
    <n v="84.370299041096587"/>
    <n v="421.85149520548293"/>
    <n v="50.622179424657951"/>
    <n v="472.47367463014086"/>
  </r>
  <r>
    <n v="428"/>
    <s v="GNM-VET-BCS-037"/>
    <s v="INV00397"/>
    <s v="BODEGA CENTRAL"/>
    <s v="BODEGA CENTRAL"/>
    <s v="PARED IZQUIERDA CONTENEDOR No 1"/>
    <s v="BODEGUERO"/>
    <x v="0"/>
    <x v="0"/>
    <x v="2"/>
    <x v="2"/>
    <s v="BOTIN DE CUERO SIN PUNTA DE ACERO Nï¿½- 37"/>
    <s v="BOTIN DE CUERO SIN PUNTA DE ACERO Nï¿½- 37"/>
    <s v="N/A"/>
    <s v="PAR"/>
    <s v="N/A"/>
    <s v="HIG"/>
    <s v="ND"/>
    <s v="N/A"/>
    <s v="ND"/>
    <s v="ND"/>
    <s v="ND"/>
    <s v="NUEVO"/>
    <s v="ND"/>
    <s v="ND"/>
    <s v="N/A"/>
    <n v="7"/>
    <n v="7"/>
    <n v="0"/>
    <s v="N/A"/>
    <s v="N/A"/>
    <s v="N/A"/>
    <s v="N/A"/>
    <n v="42"/>
    <n v="294"/>
    <n v="21.873781232876894"/>
    <n v="153.11646863013826"/>
    <n v="18.373976235616592"/>
    <n v="171.49044486575485"/>
    <n v="19.686403109589204"/>
    <n v="137.80482176712442"/>
    <n v="16.536578612054932"/>
    <n v="154.34140037917936"/>
  </r>
  <r>
    <n v="429"/>
    <s v="GNM-VET-BCS-038"/>
    <s v="INV00401"/>
    <s v="BODEGA CENTRAL"/>
    <s v="BODEGA CENTRAL"/>
    <s v="PARED IZQUIERDA CONTENEDOR No 1"/>
    <s v="BODEGUERO"/>
    <x v="0"/>
    <x v="0"/>
    <x v="2"/>
    <x v="2"/>
    <s v="BOTIN DE CUERO SIN PUNTA DE ACERO Nï¿½- 38"/>
    <s v="BOTIN DE CUERO SIN PUNTA DE ACERO Nï¿½- 38"/>
    <s v="N/A"/>
    <s v="PAR"/>
    <s v="N/A"/>
    <s v="HIG"/>
    <s v="ND"/>
    <s v="N/A"/>
    <s v="ND"/>
    <s v="ND"/>
    <s v="ND"/>
    <s v="NUEVO"/>
    <s v="ND"/>
    <s v="ND"/>
    <s v="N/A"/>
    <n v="5"/>
    <n v="5"/>
    <n v="0"/>
    <s v="N/A"/>
    <s v="N/A"/>
    <s v="N/A"/>
    <s v="N/A"/>
    <n v="42"/>
    <n v="210"/>
    <n v="21.873781232876894"/>
    <n v="109.36890616438447"/>
    <n v="13.124268739726135"/>
    <n v="122.4931749041106"/>
    <n v="19.686403109589204"/>
    <n v="98.432015547946023"/>
    <n v="11.811841865753522"/>
    <n v="110.24385741369954"/>
  </r>
  <r>
    <n v="430"/>
    <s v="GNM-VET-BCS-039"/>
    <s v="INV00396"/>
    <s v="BODEGA CENTRAL"/>
    <s v="BODEGA CENTRAL"/>
    <s v="PARED IZQUIERDA CONTENEDOR No 1"/>
    <s v="BODEGUERO"/>
    <x v="0"/>
    <x v="0"/>
    <x v="2"/>
    <x v="2"/>
    <s v="BOTIN DE CUERO SIN PUNTA DE ACERO Nï¿½- 39"/>
    <s v="BOTIN DE CUERO SIN PUNTA DE ACERO Nï¿½- 39"/>
    <s v="N/A"/>
    <s v="PAR"/>
    <s v="N/A"/>
    <s v="HIG"/>
    <s v="ND"/>
    <s v="N/A"/>
    <s v="ND"/>
    <s v="ND"/>
    <s v="ND"/>
    <s v="NUEVO"/>
    <s v="ND"/>
    <s v="ND"/>
    <s v="N/A"/>
    <n v="2"/>
    <n v="2"/>
    <n v="0"/>
    <s v="N/A"/>
    <s v="N/A"/>
    <s v="N/A"/>
    <s v="N/A"/>
    <n v="42"/>
    <n v="84"/>
    <n v="21.873781232876894"/>
    <n v="43.747562465753788"/>
    <n v="5.2497074958904539"/>
    <n v="48.997269961644243"/>
    <n v="19.686403109589204"/>
    <n v="39.372806219178408"/>
    <n v="4.7247367463014092"/>
    <n v="44.097542965479818"/>
  </r>
  <r>
    <n v="431"/>
    <s v="GNM-VET-BCS-041"/>
    <s v="INV00400"/>
    <s v="BODEGA CENTRAL"/>
    <s v="BODEGA CENTRAL"/>
    <s v="PARED IZQUIERDA CONTENEDOR No 1"/>
    <s v="BODEGUERO"/>
    <x v="0"/>
    <x v="0"/>
    <x v="2"/>
    <x v="2"/>
    <s v="BOTIN DE CUERO SIN PUNTA DE ACERO Nï¿½- 41"/>
    <s v="BOTIN DE CUERO SIN PUNTA DE ACERO Nï¿½- 41"/>
    <s v="N/A"/>
    <s v="PAR"/>
    <s v="N/A"/>
    <s v="HIG"/>
    <s v="ND"/>
    <s v="N/A"/>
    <s v="ND"/>
    <s v="ND"/>
    <s v="ND"/>
    <s v="NUEVO"/>
    <s v="ND"/>
    <s v="ND"/>
    <s v="N/A"/>
    <n v="4"/>
    <n v="4"/>
    <n v="0"/>
    <s v="N/A"/>
    <s v="N/A"/>
    <s v="N/A"/>
    <s v="N/A"/>
    <n v="42"/>
    <n v="168"/>
    <n v="21.873781232876894"/>
    <n v="87.495124931507576"/>
    <n v="10.499414991780908"/>
    <n v="97.994539923288485"/>
    <n v="19.686403109589204"/>
    <n v="78.745612438356815"/>
    <n v="9.4494734926028183"/>
    <n v="88.195085930959635"/>
  </r>
  <r>
    <n v="432"/>
    <s v="GNM-VET-BCS-042"/>
    <s v="INV00398"/>
    <s v="BODEGA CENTRAL"/>
    <s v="BODEGA CENTRAL"/>
    <s v="PARED IZQUIERDA CONTENEDOR No 1"/>
    <s v="BODEGUERO"/>
    <x v="0"/>
    <x v="0"/>
    <x v="2"/>
    <x v="2"/>
    <s v="BOTIN DE CUERO SIN PUNTA DE ACERO Nï¿½- 42"/>
    <s v="BOTIN DE CUERO SIN PUNTA DE ACERO Nï¿½- 42"/>
    <s v="N/A"/>
    <s v="PAR"/>
    <s v="N/A"/>
    <s v="HIG"/>
    <s v="ND"/>
    <s v="N/A"/>
    <s v="ND"/>
    <s v="ND"/>
    <s v="ND"/>
    <s v="NUEVO"/>
    <s v="ND"/>
    <s v="ND"/>
    <s v="N/A"/>
    <n v="8"/>
    <n v="8"/>
    <n v="0"/>
    <s v="N/A"/>
    <s v="N/A"/>
    <s v="N/A"/>
    <s v="N/A"/>
    <n v="42"/>
    <n v="336"/>
    <n v="21.873781232876894"/>
    <n v="174.99024986301515"/>
    <n v="20.998829983561816"/>
    <n v="195.98907984657697"/>
    <n v="19.686403109589204"/>
    <n v="157.49122487671363"/>
    <n v="18.898946985205637"/>
    <n v="176.39017186191927"/>
  </r>
  <r>
    <n v="433"/>
    <s v="GNM-VET-BCS-043"/>
    <s v="INV00395"/>
    <s v="BODEGA CENTRAL"/>
    <s v="BODEGA CENTRAL"/>
    <s v="PARED IZQUIERDA CONTENEDOR No 1"/>
    <s v="BODEGUERO"/>
    <x v="0"/>
    <x v="0"/>
    <x v="2"/>
    <x v="2"/>
    <s v="BOTIN DE CUERO SIN PUNTA DE ACERO Nï¿½- 43"/>
    <s v="BOTIN DE CUERO SIN PUNTA DE ACERO Nï¿½- 43"/>
    <s v="N/A"/>
    <s v="PAR"/>
    <s v="N/A"/>
    <s v="HIG"/>
    <s v="ND"/>
    <s v="N/A"/>
    <s v="ND"/>
    <s v="ND"/>
    <s v="ND"/>
    <s v="NUEVO"/>
    <s v="ND"/>
    <s v="ND"/>
    <s v="N/A"/>
    <n v="3"/>
    <n v="3"/>
    <n v="0"/>
    <s v="N/A"/>
    <s v="N/A"/>
    <s v="N/A"/>
    <s v="N/A"/>
    <n v="42"/>
    <n v="126"/>
    <n v="21.873781232876894"/>
    <n v="65.621343698630682"/>
    <n v="7.8745612438356813"/>
    <n v="73.495904942466368"/>
    <n v="19.686403109589204"/>
    <n v="59.059209328767608"/>
    <n v="7.0871051194521124"/>
    <n v="66.146314448219727"/>
  </r>
  <r>
    <n v="434"/>
    <s v="GNM-VET-BSC-035"/>
    <s v="INV00407"/>
    <s v="BODEGA CENTRAL"/>
    <s v="BODEGA CENTRAL"/>
    <s v="PARED IZQUIERDA CONTENEDOR No 1"/>
    <s v="BODEGUERO"/>
    <x v="0"/>
    <x v="0"/>
    <x v="2"/>
    <x v="2"/>
    <s v="BOTA DE SEGURIDAD DE CAUCHO P/A No. 35"/>
    <s v="BOTA DE SEGURIDAD DE CAUCHO P/A No. 35"/>
    <s v="N/A"/>
    <s v="PAR"/>
    <s v="N/A"/>
    <s v="TRECK"/>
    <s v="ND"/>
    <s v="N/A"/>
    <s v="ND"/>
    <s v="ND"/>
    <s v="ND"/>
    <s v="NUEVO"/>
    <s v="ND"/>
    <s v="ND"/>
    <s v="N/A"/>
    <n v="2"/>
    <n v="2"/>
    <n v="0"/>
    <s v="N/A"/>
    <s v="N/A"/>
    <s v="N/A"/>
    <s v="N/A"/>
    <n v="20"/>
    <n v="40"/>
    <n v="10.416086301369949"/>
    <n v="20.832172602739899"/>
    <n v="2.4998607123287879"/>
    <n v="23.332033315068685"/>
    <n v="9.3744776712329543"/>
    <n v="18.748955342465909"/>
    <n v="2.249874641095909"/>
    <n v="20.998829983561819"/>
  </r>
  <r>
    <n v="435"/>
    <s v="GNM-VET-BSC-036"/>
    <s v="INV00408"/>
    <s v="BODEGA CENTRAL"/>
    <s v="BODEGA CENTRAL"/>
    <s v="PARED IZQUIERDA CONTENEDOR No 1"/>
    <s v="BODEGUERO"/>
    <x v="0"/>
    <x v="0"/>
    <x v="2"/>
    <x v="2"/>
    <s v="BOTA DE SEGURIDAD DE CAUCHO P/A No. 36"/>
    <s v="BOTA DE SEGURIDAD DE CAUCHO P/A No. 36"/>
    <s v="N/A"/>
    <s v="PAR"/>
    <s v="N/A"/>
    <s v="TRECK"/>
    <s v="ND"/>
    <s v="N/A"/>
    <s v="ND"/>
    <s v="ND"/>
    <s v="ND"/>
    <s v="NUEVO"/>
    <s v="ND"/>
    <s v="ND"/>
    <s v="N/A"/>
    <n v="9"/>
    <n v="9"/>
    <n v="0"/>
    <s v="N/A"/>
    <s v="N/A"/>
    <s v="N/A"/>
    <s v="N/A"/>
    <n v="20"/>
    <n v="180"/>
    <n v="10.416086301369949"/>
    <n v="93.744776712329539"/>
    <n v="11.249373205479545"/>
    <n v="104.99414991780908"/>
    <n v="9.3744776712329543"/>
    <n v="84.370299041096587"/>
    <n v="10.124435884931589"/>
    <n v="94.494734926028173"/>
  </r>
  <r>
    <n v="436"/>
    <s v="GNM-VET-BSC-037"/>
    <s v="INV00409"/>
    <s v="BODEGA CENTRAL"/>
    <s v="BODEGA CENTRAL"/>
    <s v="PARED IZQUIERDA CONTENEDOR No 1"/>
    <s v="BODEGUERO"/>
    <x v="0"/>
    <x v="0"/>
    <x v="2"/>
    <x v="2"/>
    <s v="BOTA DE SEGURIDAD DE CAUCHO P/A No. 37"/>
    <s v="BOTA DE SEGURIDAD DE CAUCHO P/A No. 37"/>
    <s v="N/A"/>
    <s v="PAR"/>
    <s v="N/A"/>
    <s v="TRECK"/>
    <s v="ND"/>
    <s v="N/A"/>
    <s v="ND"/>
    <s v="ND"/>
    <s v="ND"/>
    <s v="NUEVO"/>
    <s v="ND"/>
    <s v="ND"/>
    <s v="N/A"/>
    <n v="4"/>
    <n v="4"/>
    <n v="0"/>
    <s v="N/A"/>
    <s v="N/A"/>
    <s v="N/A"/>
    <s v="N/A"/>
    <n v="20"/>
    <n v="80"/>
    <n v="10.416086301369949"/>
    <n v="41.664345205479798"/>
    <n v="4.9997214246575759"/>
    <n v="46.66406663013737"/>
    <n v="9.3744776712329543"/>
    <n v="37.497910684931817"/>
    <n v="4.4997492821918179"/>
    <n v="41.997659967123639"/>
  </r>
  <r>
    <n v="437"/>
    <s v="GNM-VET-BSC-038"/>
    <s v="INV00410"/>
    <s v="BODEGA CENTRAL"/>
    <s v="BODEGA CENTRAL"/>
    <s v="PARED IZQUIERDA CONTENEDOR No 1"/>
    <s v="BODEGUERO"/>
    <x v="0"/>
    <x v="0"/>
    <x v="2"/>
    <x v="2"/>
    <s v="BOTA DE SEGURIDAD DE CAUCHO P/A No. 38"/>
    <s v="BOTA DE SEGURIDAD DE CAUCHO P/A No. 38"/>
    <s v="N/A"/>
    <s v="PAR"/>
    <s v="N/A"/>
    <s v="TRECK"/>
    <s v="ND"/>
    <s v="N/A"/>
    <s v="ND"/>
    <s v="ND"/>
    <s v="ND"/>
    <s v="NUEVO"/>
    <s v="ND"/>
    <s v="1 USADA"/>
    <s v="N/A"/>
    <n v="9"/>
    <n v="9"/>
    <n v="0"/>
    <s v="N/A"/>
    <s v="N/A"/>
    <s v="N/A"/>
    <s v="N/A"/>
    <n v="20"/>
    <n v="180"/>
    <n v="10.416086301369949"/>
    <n v="93.744776712329539"/>
    <n v="11.249373205479545"/>
    <n v="104.99414991780908"/>
    <n v="9.3744776712329543"/>
    <n v="84.370299041096587"/>
    <n v="10.124435884931589"/>
    <n v="94.494734926028173"/>
  </r>
  <r>
    <n v="438"/>
    <s v="GNM-VET-BSC-040"/>
    <s v="INV00418"/>
    <s v="BODEGA CENTRAL"/>
    <s v="BODEGA CENTRAL"/>
    <s v="PARED IZQUIERDA CONTENEDOR No 1"/>
    <s v="BODEGUERO"/>
    <x v="0"/>
    <x v="0"/>
    <x v="2"/>
    <x v="2"/>
    <s v="BOTA DE SEGURIDAD DE CAUCHO P/A No. 40"/>
    <s v="BOTA DE SEGURIDAD DE CAUCHO P/A No. 40"/>
    <s v="N/A"/>
    <s v="PAR"/>
    <s v="N/A"/>
    <s v="TRECK"/>
    <s v="ND"/>
    <s v="N/A"/>
    <s v="ND"/>
    <s v="ND"/>
    <s v="ND"/>
    <s v="NUEVO"/>
    <s v="ND"/>
    <s v="ND"/>
    <s v="N/A"/>
    <n v="5"/>
    <n v="5"/>
    <n v="0"/>
    <s v="N/A"/>
    <s v="N/A"/>
    <s v="N/A"/>
    <s v="N/A"/>
    <n v="20"/>
    <n v="100"/>
    <n v="10.416086301369949"/>
    <n v="52.080431506849749"/>
    <n v="6.2496517808219698"/>
    <n v="58.330083287671719"/>
    <n v="9.3744776712329543"/>
    <n v="46.87238835616477"/>
    <n v="5.6246866027397724"/>
    <n v="52.497074958904541"/>
  </r>
  <r>
    <n v="439"/>
    <s v="GNM-VET-BSC-041"/>
    <s v="INV00411"/>
    <s v="BODEGA CENTRAL"/>
    <s v="BODEGA CENTRAL"/>
    <s v="PARED IZQUIERDA CONTENEDOR No 1"/>
    <s v="BODEGUERO"/>
    <x v="0"/>
    <x v="0"/>
    <x v="2"/>
    <x v="2"/>
    <s v="BOTA DE SEGURIDAD DE CAUCHO P/A No. 41"/>
    <s v="BOTA DE SEGURIDAD DE CAUCHO P/A No. 41"/>
    <s v="N/A"/>
    <s v="PAR"/>
    <s v="N/A"/>
    <s v="TRECK"/>
    <s v="ND"/>
    <s v="N/A"/>
    <s v="ND"/>
    <s v="ND"/>
    <s v="ND"/>
    <s v="NUEVO"/>
    <s v="ND"/>
    <s v="ND"/>
    <s v="N/A"/>
    <n v="2"/>
    <n v="2"/>
    <n v="0"/>
    <s v="N/A"/>
    <s v="N/A"/>
    <s v="N/A"/>
    <s v="N/A"/>
    <n v="20"/>
    <n v="40"/>
    <n v="10.416086301369949"/>
    <n v="20.832172602739899"/>
    <n v="2.4998607123287879"/>
    <n v="23.332033315068685"/>
    <n v="9.3744776712329543"/>
    <n v="18.748955342465909"/>
    <n v="2.249874641095909"/>
    <n v="20.998829983561819"/>
  </r>
  <r>
    <n v="440"/>
    <s v="GNM-VET-BSC-043"/>
    <s v="INV00415"/>
    <s v="BODEGA CENTRAL"/>
    <s v="BODEGA CENTRAL"/>
    <s v="PARED IZQUIERDA CONTENEDOR No 1"/>
    <s v="BODEGUERO"/>
    <x v="0"/>
    <x v="0"/>
    <x v="2"/>
    <x v="2"/>
    <s v="BOTA DE SEGURIDAD DE CAUCHO P/A No. 43"/>
    <s v="BOTA DE SEGURIDAD DE CAUCHO P/A No. 43"/>
    <s v="N/A"/>
    <s v="PAR"/>
    <s v="N/A"/>
    <s v="TRECK"/>
    <s v="ND"/>
    <s v="N/A"/>
    <s v="ND"/>
    <s v="ND"/>
    <s v="ND"/>
    <s v="NUEVO"/>
    <s v="ND"/>
    <s v="ND"/>
    <s v="N/A"/>
    <n v="4"/>
    <n v="4"/>
    <n v="0"/>
    <s v="N/A"/>
    <s v="N/A"/>
    <s v="N/A"/>
    <s v="N/A"/>
    <n v="20"/>
    <n v="80"/>
    <n v="10.416086301369949"/>
    <n v="41.664345205479798"/>
    <n v="4.9997214246575759"/>
    <n v="46.66406663013737"/>
    <n v="9.3744776712329543"/>
    <n v="37.497910684931817"/>
    <n v="4.4997492821918179"/>
    <n v="41.997659967123639"/>
  </r>
  <r>
    <n v="441"/>
    <s v="GNM-VET-BSC-044"/>
    <s v="INV00412"/>
    <s v="BODEGA CENTRAL"/>
    <s v="BODEGA CENTRAL"/>
    <s v="PARED IZQUIERDA CONTENEDOR No 1"/>
    <s v="BODEGUERO"/>
    <x v="0"/>
    <x v="0"/>
    <x v="2"/>
    <x v="2"/>
    <s v="BOTA DE SEGURIDAD DE CAUCHO P/A No. 44"/>
    <s v="BOTA DE SEGURIDAD DE CAUCHO P/A No. 44"/>
    <s v="N/A"/>
    <s v="PAR"/>
    <s v="N/A"/>
    <s v="TRECK"/>
    <s v="ND"/>
    <s v="N/A"/>
    <s v="ND"/>
    <s v="ND"/>
    <s v="ND"/>
    <s v="NUEVO"/>
    <s v="ND"/>
    <s v="ND"/>
    <s v="N/A"/>
    <n v="10"/>
    <n v="10"/>
    <n v="0"/>
    <s v="N/A"/>
    <s v="N/A"/>
    <s v="N/A"/>
    <s v="N/A"/>
    <n v="20"/>
    <n v="200"/>
    <n v="10.416086301369949"/>
    <n v="104.1608630136995"/>
    <n v="12.49930356164394"/>
    <n v="116.66016657534344"/>
    <n v="9.3744776712329543"/>
    <n v="93.744776712329539"/>
    <n v="11.249373205479545"/>
    <n v="104.99414991780908"/>
  </r>
  <r>
    <n v="442"/>
    <s v="GNM-VET-BSS-035"/>
    <s v="INV00420"/>
    <s v="BODEGA CENTRAL"/>
    <s v="BODEGA CENTRAL"/>
    <s v="PARED IZQUIERDA CONTENEDOR No 1"/>
    <s v="BODEGUERO"/>
    <x v="0"/>
    <x v="0"/>
    <x v="2"/>
    <x v="2"/>
    <s v="BOTA DE SEGURIDAD DE CAUCHO SIN PUNTA DE ACERO TALLA 35"/>
    <s v="BOTA DE SEGURIDAD DE CAUCHO SIN PUNTA DE ACERO TALLA 35"/>
    <s v="N/A"/>
    <s v="PAR"/>
    <s v="N/A"/>
    <s v="BATA/4X4"/>
    <s v="ND"/>
    <s v="N/A"/>
    <s v="ND"/>
    <s v="ND"/>
    <s v="ND"/>
    <s v="NUEVO"/>
    <s v="ND"/>
    <s v="ND"/>
    <s v="N/A"/>
    <n v="1"/>
    <n v="1"/>
    <n v="0"/>
    <s v="N/A"/>
    <s v="N/A"/>
    <s v="N/A"/>
    <s v="N/A"/>
    <n v="15"/>
    <n v="15"/>
    <n v="7.8120647260274607"/>
    <n v="7.8120647260274607"/>
    <n v="0.93744776712329525"/>
    <n v="8.7495124931507569"/>
    <n v="7.0308582534247144"/>
    <n v="7.0308582534247144"/>
    <n v="0.84370299041096575"/>
    <n v="7.8745612438356805"/>
  </r>
  <r>
    <n v="443"/>
    <s v="GNM-VET-BSS-036"/>
    <s v="INV00402"/>
    <s v="BODEGA CENTRAL"/>
    <s v="BODEGA CENTRAL"/>
    <s v="PARED IZQUIERDA CONTENEDOR No 1"/>
    <s v="BODEGUERO"/>
    <x v="0"/>
    <x v="0"/>
    <x v="2"/>
    <x v="2"/>
    <s v="BOTA DE SEGURIDAD DE CAUCHO SIN PUNTA DE ACERO TALLA 36"/>
    <s v="BOTA DE SEGURIDAD DE CAUCHO SIN PUNTA DE ACERO TALLA 36"/>
    <s v="N/A"/>
    <s v="PAR"/>
    <s v="N/A"/>
    <s v="BATA/4X4"/>
    <s v="ND"/>
    <s v="N/A"/>
    <s v="ND"/>
    <s v="ND"/>
    <s v="ND"/>
    <s v="NUEVO"/>
    <s v="ND"/>
    <s v="ND"/>
    <s v="N/A"/>
    <n v="17"/>
    <n v="17"/>
    <n v="0"/>
    <s v="N/A"/>
    <s v="N/A"/>
    <s v="N/A"/>
    <s v="N/A"/>
    <n v="15"/>
    <n v="255"/>
    <n v="7.8120647260274607"/>
    <n v="132.80510034246683"/>
    <n v="15.936612041096019"/>
    <n v="148.74171238356286"/>
    <n v="7.0308582534247144"/>
    <n v="119.52459030822014"/>
    <n v="14.342950836986416"/>
    <n v="133.86754114520656"/>
  </r>
  <r>
    <n v="444"/>
    <s v="GNM-VET-BSS-037"/>
    <s v="INV00404"/>
    <s v="BODEGA CENTRAL"/>
    <s v="BODEGA CENTRAL"/>
    <s v="PARED IZQUIERDA CONTENEDOR No 1"/>
    <s v="BODEGUERO"/>
    <x v="0"/>
    <x v="0"/>
    <x v="2"/>
    <x v="2"/>
    <s v="BOTA DE SEGURIDAD DE CAUCHO SIN PUNTA DE ACERO TALLA 37"/>
    <s v="BOTA DE SEGURIDAD DE CAUCHO SIN PUNTA DE ACERO TALLA 37"/>
    <s v="N/A"/>
    <s v="PAR"/>
    <s v="N/A"/>
    <s v="BATA/4X4"/>
    <s v="ND"/>
    <s v="N/A"/>
    <s v="ND"/>
    <s v="ND"/>
    <s v="ND"/>
    <s v="NUEVO"/>
    <s v="ND"/>
    <s v="ND"/>
    <s v="N/A"/>
    <n v="10"/>
    <n v="10"/>
    <n v="0"/>
    <s v="N/A"/>
    <s v="N/A"/>
    <s v="N/A"/>
    <s v="N/A"/>
    <n v="15"/>
    <n v="150"/>
    <n v="7.8120647260274607"/>
    <n v="78.120647260274609"/>
    <n v="9.3744776712329525"/>
    <n v="87.495124931507561"/>
    <n v="7.0308582534247144"/>
    <n v="70.308582534247137"/>
    <n v="8.4370299041096555"/>
    <n v="78.745612438356787"/>
  </r>
  <r>
    <n v="445"/>
    <s v="GNM-VET-BSS-038"/>
    <s v="INV00405"/>
    <s v="BODEGA CENTRAL"/>
    <s v="BODEGA CENTRAL"/>
    <s v="PARED IZQUIERDA CONTENEDOR No 1"/>
    <s v="BODEGUERO"/>
    <x v="0"/>
    <x v="0"/>
    <x v="2"/>
    <x v="2"/>
    <s v="BOTA DE SEGURIDAD DE CAUCHO SIN PUNTA DE ACERO TALLA 38"/>
    <s v="BOTA DE SEGURIDAD DE CAUCHO SIN PUNTA DE ACERO TALLA 38"/>
    <s v="N/A"/>
    <s v="PAR"/>
    <s v="N/A"/>
    <s v="BATA/4X4"/>
    <s v="ND"/>
    <s v="N/A"/>
    <s v="ND"/>
    <s v="ND"/>
    <s v="ND"/>
    <s v="NUEVO"/>
    <s v="ND"/>
    <s v="ND"/>
    <s v="N/A"/>
    <n v="3"/>
    <n v="3"/>
    <n v="0"/>
    <s v="N/A"/>
    <s v="N/A"/>
    <s v="N/A"/>
    <s v="N/A"/>
    <n v="15"/>
    <n v="45"/>
    <n v="7.8120647260274607"/>
    <n v="23.436194178082381"/>
    <n v="2.8123433013698858"/>
    <n v="26.248537479452267"/>
    <n v="7.0308582534247144"/>
    <n v="21.092574760274143"/>
    <n v="2.5311089712328969"/>
    <n v="23.62368373150704"/>
  </r>
  <r>
    <n v="446"/>
    <s v="GNM-VET-BSS-039"/>
    <s v="INV00406"/>
    <s v="BODEGA CENTRAL"/>
    <s v="BODEGA CENTRAL"/>
    <s v="PARED IZQUIERDA CONTENEDOR No 1"/>
    <s v="BODEGUERO"/>
    <x v="0"/>
    <x v="0"/>
    <x v="2"/>
    <x v="2"/>
    <s v="BOTA DE SEGURIDAD DE CAUCHO SIN PUNTA DE ACERO TALLA 39"/>
    <s v="BOTA DE SEGURIDAD DE CAUCHO SIN PUNTA DE ACERO TALLA 39"/>
    <s v="N/A"/>
    <s v="PAR"/>
    <s v="N/A"/>
    <s v="BATA/4X4"/>
    <s v="ND"/>
    <s v="N/A"/>
    <s v="ND"/>
    <s v="ND"/>
    <s v="ND"/>
    <s v="NUEVO"/>
    <s v="ND"/>
    <s v="ND"/>
    <s v="N/A"/>
    <n v="11"/>
    <n v="11"/>
    <n v="0"/>
    <s v="N/A"/>
    <s v="N/A"/>
    <s v="N/A"/>
    <s v="N/A"/>
    <n v="15"/>
    <n v="165"/>
    <n v="7.8120647260274607"/>
    <n v="85.932711986302067"/>
    <n v="10.311925438356248"/>
    <n v="96.244637424658322"/>
    <n v="7.0308582534247144"/>
    <n v="77.339440787671862"/>
    <n v="9.2807328945206233"/>
    <n v="86.620173682192487"/>
  </r>
  <r>
    <n v="447"/>
    <s v="GNM-VET-BSS-040"/>
    <s v="INV00419"/>
    <s v="BODEGA CENTRAL"/>
    <s v="BODEGA CENTRAL"/>
    <s v="PARED IZQUIERDA CONTENEDOR No 1"/>
    <s v="BODEGUERO"/>
    <x v="0"/>
    <x v="0"/>
    <x v="2"/>
    <x v="2"/>
    <s v="BOTA DE SEGURIDAD DE CAUCHO SIN PUNTA DE ACERO TALLA 40"/>
    <s v="BOTA DE SEGURIDAD DE CAUCHO SIN PUNTA DE ACERO TALLA 40"/>
    <s v="N/A"/>
    <s v="PAR"/>
    <s v="N/A"/>
    <s v="BATA/4X4"/>
    <s v="ND"/>
    <s v="N/A"/>
    <s v="ND"/>
    <s v="ND"/>
    <s v="ND"/>
    <s v="NUEVO"/>
    <s v="ND"/>
    <s v="ND"/>
    <s v="N/A"/>
    <n v="25"/>
    <n v="25"/>
    <n v="0"/>
    <s v="N/A"/>
    <s v="N/A"/>
    <s v="N/A"/>
    <s v="N/A"/>
    <n v="15"/>
    <n v="375"/>
    <n v="7.8120647260274607"/>
    <n v="195.30161815068652"/>
    <n v="23.436194178082381"/>
    <n v="218.73781232876891"/>
    <n v="7.0308582534247144"/>
    <n v="175.77145633561787"/>
    <n v="21.092574760274143"/>
    <n v="196.86403109589202"/>
  </r>
  <r>
    <n v="448"/>
    <s v="GNM-VET-BSS-041"/>
    <s v="INV00414"/>
    <s v="BODEGA CENTRAL"/>
    <s v="BODEGA CENTRAL"/>
    <s v="PARED IZQUIERDA CONTENEDOR No 1"/>
    <s v="BODEGUERO"/>
    <x v="0"/>
    <x v="0"/>
    <x v="2"/>
    <x v="2"/>
    <s v="BOTA DE SEGURIDAD DE CAUCHO SIN PUNTA DE ACERO TALLA 41"/>
    <s v="BOTA DE SEGURIDAD DE CAUCHO SIN PUNTA DE ACERO TALLA 41"/>
    <s v="N/A"/>
    <s v="PAR"/>
    <s v="N/A"/>
    <s v="BATA/4X4"/>
    <s v="ND"/>
    <s v="N/A"/>
    <s v="ND"/>
    <s v="ND"/>
    <s v="ND"/>
    <s v="NUEVO"/>
    <s v="ND"/>
    <s v="ND"/>
    <s v="N/A"/>
    <n v="26"/>
    <n v="26"/>
    <n v="0"/>
    <s v="N/A"/>
    <s v="N/A"/>
    <s v="N/A"/>
    <s v="N/A"/>
    <n v="15"/>
    <n v="390"/>
    <n v="7.8120647260274607"/>
    <n v="203.11368287671397"/>
    <n v="24.373641945205677"/>
    <n v="227.48732482191963"/>
    <n v="7.0308582534247144"/>
    <n v="182.80231458904257"/>
    <n v="21.936277750685107"/>
    <n v="204.73859233972769"/>
  </r>
  <r>
    <n v="449"/>
    <s v="GNM-VET-BSS-042"/>
    <s v="INV00413"/>
    <s v="BODEGA CENTRAL"/>
    <s v="BODEGA CENTRAL"/>
    <s v="PARED IZQUIERDA CONTENEDOR No 1"/>
    <s v="BODEGUERO"/>
    <x v="0"/>
    <x v="0"/>
    <x v="2"/>
    <x v="2"/>
    <s v="BOTA DE SEGURIDAD DE CAUCHO SIN PUNTA DE ACERO TALLA 42"/>
    <s v="BOTA DE SEGURIDAD DE CAUCHO SIN PUNTA DE ACERO TALLA 42"/>
    <s v="N/A"/>
    <s v="PAR"/>
    <s v="N/A"/>
    <s v="BATA/4X4"/>
    <s v="ND"/>
    <s v="N/A"/>
    <s v="ND"/>
    <s v="ND"/>
    <s v="ND"/>
    <s v="NUEVO"/>
    <s v="ND"/>
    <s v="ND"/>
    <s v="N/A"/>
    <n v="12"/>
    <n v="12"/>
    <n v="0"/>
    <s v="N/A"/>
    <s v="N/A"/>
    <s v="N/A"/>
    <s v="N/A"/>
    <n v="15"/>
    <n v="180"/>
    <n v="7.8120647260274607"/>
    <n v="93.744776712329525"/>
    <n v="11.249373205479543"/>
    <n v="104.99414991780907"/>
    <n v="7.0308582534247144"/>
    <n v="84.370299041096573"/>
    <n v="10.124435884931588"/>
    <n v="94.494734926028158"/>
  </r>
  <r>
    <n v="450"/>
    <s v="GNM-VET-BSS-043"/>
    <s v="INV00416"/>
    <s v="BODEGA CENTRAL"/>
    <s v="BODEGA CENTRAL"/>
    <s v="PARED IZQUIERDA CONTENEDOR No 1"/>
    <s v="BODEGUERO"/>
    <x v="0"/>
    <x v="0"/>
    <x v="2"/>
    <x v="2"/>
    <s v="BOTA DE SEGURIDAD DE CAUCHO SIN PUNTA DE ACERO TALLA 43"/>
    <s v="BOTA DE SEGURIDAD DE CAUCHO SIN PUNTA DE ACERO TALLA 43"/>
    <s v="N/A"/>
    <s v="PAR"/>
    <s v="N/A"/>
    <s v="BATA/4X4"/>
    <s v="ND"/>
    <s v="N/A"/>
    <s v="ND"/>
    <s v="ND"/>
    <s v="ND"/>
    <s v="NUEVO"/>
    <s v="ND"/>
    <s v="ND"/>
    <s v="N/A"/>
    <n v="6"/>
    <n v="6"/>
    <n v="0"/>
    <s v="N/A"/>
    <s v="N/A"/>
    <s v="N/A"/>
    <s v="N/A"/>
    <n v="15"/>
    <n v="90"/>
    <n v="7.8120647260274607"/>
    <n v="46.872388356164763"/>
    <n v="5.6246866027397715"/>
    <n v="52.497074958904534"/>
    <n v="7.0308582534247144"/>
    <n v="42.185149520548286"/>
    <n v="5.0622179424657938"/>
    <n v="47.247367463014079"/>
  </r>
  <r>
    <n v="451"/>
    <s v="GNM-VET-BSS-044"/>
    <s v="INV00417"/>
    <s v="BODEGA CENTRAL"/>
    <s v="BODEGA CENTRAL"/>
    <s v="PARED IZQUIERDA CONTENEDOR No 1"/>
    <s v="BODEGUERO"/>
    <x v="0"/>
    <x v="0"/>
    <x v="2"/>
    <x v="2"/>
    <s v="BOTA DE SEGURIDAD DE CAUCHO SIN PUNTA DE ACERO TALLA 44"/>
    <s v="BOTA DE SEGURIDAD DE CAUCHO SIN PUNTA DE ACERO TALLA 44"/>
    <s v="N/A"/>
    <s v="PAR"/>
    <s v="N/A"/>
    <s v="BATA/4X4"/>
    <s v="ND"/>
    <s v="N/A"/>
    <s v="ND"/>
    <s v="ND"/>
    <s v="ND"/>
    <s v="NUEVO"/>
    <s v="ND"/>
    <s v="ND"/>
    <s v="N/A"/>
    <n v="3"/>
    <n v="3"/>
    <n v="0"/>
    <s v="N/A"/>
    <s v="N/A"/>
    <s v="N/A"/>
    <s v="N/A"/>
    <n v="15"/>
    <n v="45"/>
    <n v="7.8120647260274607"/>
    <n v="23.436194178082381"/>
    <n v="2.8123433013698858"/>
    <n v="26.248537479452267"/>
    <n v="7.0308582534247144"/>
    <n v="21.092574760274143"/>
    <n v="2.5311089712328969"/>
    <n v="23.62368373150704"/>
  </r>
  <r>
    <n v="452"/>
    <s v="GNM-VET-CGH-004"/>
    <s v="INV00426"/>
    <s v="BODEGA CENTRAL"/>
    <s v="BODEGA CENTRAL"/>
    <s v="PARED IZQUIERDA CONTENEDOR No 1"/>
    <s v="BODEGUERO"/>
    <x v="0"/>
    <x v="0"/>
    <x v="2"/>
    <x v="2"/>
    <s v="CAMISA DE GEOLOGO HOMBRE TALLA XXL"/>
    <s v="CAMISA DE GEOLOGO HOMBRE TALLA XXL"/>
    <s v="N/A"/>
    <s v="UNIDAD"/>
    <s v="N/A"/>
    <s v="ND"/>
    <s v="MANGA LARGA"/>
    <s v="N/A"/>
    <s v="ND"/>
    <s v="ND"/>
    <s v="ND"/>
    <s v="BUENO"/>
    <s v="ND"/>
    <s v="CON LOGO GRAN MINERA"/>
    <s v="N/A"/>
    <n v="2"/>
    <n v="2"/>
    <n v="0"/>
    <s v="N/A"/>
    <s v="N/A"/>
    <s v="N/A"/>
    <s v="N/A"/>
    <n v="12"/>
    <n v="24"/>
    <n v="4.3693865753425216"/>
    <n v="8.7387731506850432"/>
    <n v="1.0486527780822053"/>
    <n v="9.7874259287672487"/>
    <n v="3.9324479178082696"/>
    <n v="7.8648958356165393"/>
    <n v="0.94378750027398473"/>
    <n v="8.8086833358905245"/>
  </r>
  <r>
    <n v="453"/>
    <s v="GNM-VET-CGH-005"/>
    <s v="INV00425"/>
    <s v="BODEGA CENTRAL"/>
    <s v="BODEGA CENTRAL"/>
    <s v="PARED IZQUIERDA CONTENEDOR No 1"/>
    <s v="BODEGUERO"/>
    <x v="0"/>
    <x v="0"/>
    <x v="2"/>
    <x v="2"/>
    <s v="CAMISA DE GEOLOGO HOMBRE TALLA 36"/>
    <s v="CAMISA DE GEOLOGO HOMBRE TALLA 36"/>
    <s v="N/A"/>
    <s v="UNIDAD"/>
    <s v="N/A"/>
    <s v="ND"/>
    <s v="MANGA LARGA"/>
    <s v="N/A"/>
    <s v="ND"/>
    <s v="ND"/>
    <s v="ND"/>
    <s v="BUENO"/>
    <s v="ND"/>
    <s v="CON LOGO GRAN MINERA"/>
    <s v="N/A"/>
    <n v="7"/>
    <n v="7"/>
    <n v="0"/>
    <s v="N/A"/>
    <s v="N/A"/>
    <s v="N/A"/>
    <s v="N/A"/>
    <n v="12"/>
    <n v="84"/>
    <n v="4.6176517808219693"/>
    <n v="32.323562465753781"/>
    <n v="3.8788274958904534"/>
    <n v="36.202389961644236"/>
    <n v="4.1558866027397725"/>
    <n v="29.091206219178407"/>
    <n v="3.4909447463014085"/>
    <n v="32.582150965479812"/>
  </r>
  <r>
    <n v="454"/>
    <s v="GNM-VET-CGH-009"/>
    <s v="INV00424"/>
    <s v="BODEGA CENTRAL"/>
    <s v="BODEGA CENTRAL"/>
    <s v="PARED IZQUIERDA CONTENEDOR No 1"/>
    <s v="BODEGUERO"/>
    <x v="0"/>
    <x v="0"/>
    <x v="2"/>
    <x v="2"/>
    <s v="CAMISA DE GEOLOGO HOMBRE TALLA 44"/>
    <s v="CAMISA DE GEOLOGO HOMBRE TALLA 44"/>
    <s v="N/A"/>
    <s v="UNIDAD"/>
    <s v="N/A"/>
    <s v="ND"/>
    <s v="MANGA LARGA"/>
    <s v="N/A"/>
    <s v="ND"/>
    <s v="ND"/>
    <s v="ND"/>
    <s v="BUENO"/>
    <s v="ND"/>
    <s v="CON LOGO GRAN MINERA"/>
    <s v="N/A"/>
    <n v="3"/>
    <n v="5"/>
    <n v="-2"/>
    <s v="N/A"/>
    <s v="N/A"/>
    <s v="N/A"/>
    <s v="N/A"/>
    <n v="12"/>
    <n v="60"/>
    <n v="4.6176517808219693"/>
    <n v="23.088258904109846"/>
    <n v="2.7705910684931814"/>
    <n v="25.858849972603029"/>
    <n v="4.1558866027397725"/>
    <n v="20.779433013698863"/>
    <n v="2.4935319616438636"/>
    <n v="23.272964975342727"/>
  </r>
  <r>
    <n v="455"/>
    <s v="GNM-VET-CGM-002"/>
    <s v="INV00438"/>
    <s v="BODEGA CENTRAL"/>
    <s v="BODEGA CENTRAL"/>
    <s v="PARED IZQUIERDA CONTENEDOR No 1"/>
    <s v="BODEGUERO"/>
    <x v="0"/>
    <x v="0"/>
    <x v="2"/>
    <x v="2"/>
    <s v="CAMISA DE GEOLOGO MUJER XS"/>
    <s v="CAMISA DE GEOLOGO MUJER XS"/>
    <s v="N/A"/>
    <s v="UNIDAD"/>
    <s v="N/A"/>
    <s v="ND"/>
    <s v="MANGA LARGA"/>
    <s v="N/A"/>
    <s v="ND"/>
    <s v="ND"/>
    <s v="ND"/>
    <s v="BUENO"/>
    <s v="ND"/>
    <s v="CON LOGO GRAN MINERA"/>
    <s v="N/A"/>
    <n v="2"/>
    <n v="2"/>
    <n v="0"/>
    <s v="N/A"/>
    <s v="N/A"/>
    <s v="N/A"/>
    <s v="N/A"/>
    <n v="12"/>
    <n v="24"/>
    <n v="4.6176517808219693"/>
    <n v="9.2353035616439385"/>
    <n v="1.1082364273972727"/>
    <n v="10.343539989041211"/>
    <n v="4.1558866027397725"/>
    <n v="8.311773205479545"/>
    <n v="0.99741278465754535"/>
    <n v="9.3091859901370899"/>
  </r>
  <r>
    <n v="456"/>
    <s v="GNM-VET-CGM-009"/>
    <s v="INV00434"/>
    <s v="BODEGA CENTRAL"/>
    <s v="BODEGA CENTRAL"/>
    <s v="PARED IZQUIERDA CONTENEDOR No 1"/>
    <s v="BODEGUERO"/>
    <x v="0"/>
    <x v="0"/>
    <x v="2"/>
    <x v="2"/>
    <s v="CAMISA DE GEOLOGO MUJER TALLA 34"/>
    <s v="CAMISA DE GEOLOGO MUJER TALLA 34"/>
    <s v="N/A"/>
    <s v="UNIDAD"/>
    <s v="N/A"/>
    <s v="ND"/>
    <s v="MANGA LARGA"/>
    <s v="N/A"/>
    <s v="ND"/>
    <s v="ND"/>
    <s v="ND"/>
    <s v="BUENO"/>
    <s v="ND"/>
    <s v="CON LOGO GRAN MINERA"/>
    <s v="N/A"/>
    <n v="10"/>
    <n v="10"/>
    <n v="0"/>
    <s v="N/A"/>
    <s v="N/A"/>
    <s v="N/A"/>
    <s v="N/A"/>
    <n v="12"/>
    <n v="120"/>
    <n v="4.6176517808219693"/>
    <n v="46.176517808219693"/>
    <n v="5.5411821369863627"/>
    <n v="51.717699945206057"/>
    <n v="4.1558866027397725"/>
    <n v="41.558866027397727"/>
    <n v="4.9870639232877272"/>
    <n v="46.545929950685455"/>
  </r>
  <r>
    <n v="457"/>
    <s v="GNM-VET-CGM-010"/>
    <s v="INV00431"/>
    <s v="BODEGA CENTRAL"/>
    <s v="BODEGA CENTRAL"/>
    <s v="PARED IZQUIERDA CONTENEDOR No 1"/>
    <s v="BODEGUERO"/>
    <x v="0"/>
    <x v="0"/>
    <x v="2"/>
    <x v="2"/>
    <s v="CAMISA DE GEOLOGO MUJER TALLA 32"/>
    <s v="CAMISA DE GEOLOGO MUJER TALLA 32"/>
    <s v="N/A"/>
    <s v="UNIDAD"/>
    <s v="N/A"/>
    <s v="ND"/>
    <s v="MANGA LARGA"/>
    <s v="N/A"/>
    <s v="ND"/>
    <s v="ND"/>
    <s v="ND"/>
    <s v="BUENO"/>
    <s v="ND"/>
    <s v="CON LOGO GRAN MINERA"/>
    <s v="N/A"/>
    <n v="2"/>
    <n v="2"/>
    <n v="0"/>
    <s v="N/A"/>
    <s v="N/A"/>
    <s v="N/A"/>
    <s v="N/A"/>
    <n v="12"/>
    <n v="24"/>
    <n v="4.6176517808219693"/>
    <n v="9.2353035616439385"/>
    <n v="1.1082364273972727"/>
    <n v="10.343539989041211"/>
    <n v="4.1558866027397725"/>
    <n v="8.311773205479545"/>
    <n v="0.99741278465754535"/>
    <n v="9.3091859901370899"/>
  </r>
  <r>
    <n v="458"/>
    <s v="GNM-VET-CGM-011"/>
    <s v="INV00437"/>
    <s v="BODEGA CENTRAL"/>
    <s v="BODEGA CENTRAL"/>
    <s v="PARED IZQUIERDA CONTENEDOR No 1"/>
    <s v="BODEGUERO"/>
    <x v="0"/>
    <x v="0"/>
    <x v="2"/>
    <x v="2"/>
    <s v="CAMISA GEOLOGO MUJER TALLA L"/>
    <s v="CAMISA GEOLOGO MUJER TALLA L"/>
    <s v="N/A"/>
    <s v="UNIDAD"/>
    <s v="N/A"/>
    <s v="ND"/>
    <s v="MANGA LARGA"/>
    <s v="N/A"/>
    <s v="ND"/>
    <s v="ND"/>
    <s v="ND"/>
    <s v="BUENO"/>
    <s v="ND"/>
    <s v="CON LOGO GRAN MINERA"/>
    <s v="N/A"/>
    <n v="6"/>
    <n v="6"/>
    <n v="0"/>
    <s v="N/A"/>
    <s v="N/A"/>
    <s v="N/A"/>
    <s v="N/A"/>
    <n v="12"/>
    <n v="72"/>
    <n v="4.6176517808219693"/>
    <n v="27.705910684931816"/>
    <n v="3.3247092821918178"/>
    <n v="31.030619967123634"/>
    <n v="4.1558866027397725"/>
    <n v="24.935319616438633"/>
    <n v="2.992238353972636"/>
    <n v="27.927557970411268"/>
  </r>
  <r>
    <n v="459"/>
    <s v="GNM-VET-CGM-012"/>
    <s v="INV00432"/>
    <s v="BODEGA CENTRAL"/>
    <s v="BODEGA CENTRAL"/>
    <s v="PARED IZQUIERDA CONTENEDOR No 1"/>
    <s v="BODEGUERO"/>
    <x v="0"/>
    <x v="0"/>
    <x v="2"/>
    <x v="2"/>
    <s v="CAMISA GEOLOGO MUJER TALLA M ( NACIONAL )"/>
    <s v="CAMISA GEOLOGO MUJER TALLA M ( NACIONAL )"/>
    <s v="N/A"/>
    <s v="UNIDAD"/>
    <s v="N/A"/>
    <s v="ND"/>
    <s v="MANGA LARGA"/>
    <s v="N/A"/>
    <s v="ND"/>
    <s v="ND"/>
    <s v="ND"/>
    <s v="BUENO"/>
    <s v="ND"/>
    <s v="CON LOGO GRAN MINERA"/>
    <s v="N/A"/>
    <n v="6"/>
    <n v="6"/>
    <n v="0"/>
    <s v="N/A"/>
    <s v="N/A"/>
    <s v="N/A"/>
    <s v="N/A"/>
    <n v="12"/>
    <n v="72"/>
    <n v="4.6176517808219693"/>
    <n v="27.705910684931816"/>
    <n v="3.3247092821918178"/>
    <n v="31.030619967123634"/>
    <n v="4.1558866027397725"/>
    <n v="24.935319616438633"/>
    <n v="2.992238353972636"/>
    <n v="27.927557970411268"/>
  </r>
  <r>
    <n v="460"/>
    <s v="GNM-VET-CGM-013"/>
    <s v="INV00433"/>
    <s v="BODEGA CENTRAL"/>
    <s v="BODEGA CENTRAL"/>
    <s v="PARED IZQUIERDA CONTENEDOR No 1"/>
    <s v="BODEGUERO"/>
    <x v="0"/>
    <x v="0"/>
    <x v="2"/>
    <x v="2"/>
    <s v="CAMISA GEOLOGO MUJER TALLA S - ( NACIONAL)"/>
    <s v="CAMISA GEOLOGO MUJER TALLA S - ( NACIONAL)"/>
    <s v="N/A"/>
    <s v="UNIDAD"/>
    <s v="N/A"/>
    <s v="ND"/>
    <s v="MANGA LARGA"/>
    <s v="N/A"/>
    <s v="ND"/>
    <s v="ND"/>
    <s v="ND"/>
    <s v="BUENO"/>
    <s v="ND"/>
    <s v="CON LOGO GRAN MINERA"/>
    <s v="N/A"/>
    <n v="4"/>
    <n v="4"/>
    <n v="0"/>
    <s v="N/A"/>
    <s v="N/A"/>
    <s v="N/A"/>
    <s v="N/A"/>
    <n v="12"/>
    <n v="48"/>
    <n v="4.6176517808219693"/>
    <n v="18.470607123287877"/>
    <n v="2.2164728547945454"/>
    <n v="20.687079978082423"/>
    <n v="4.1558866027397725"/>
    <n v="16.62354641095909"/>
    <n v="1.9948255693150907"/>
    <n v="18.61837198027418"/>
  </r>
  <r>
    <n v="461"/>
    <s v="GNM-VET-CGM-014"/>
    <s v="INV00435"/>
    <s v="BODEGA CENTRAL"/>
    <s v="BODEGA CENTRAL"/>
    <s v="PARED IZQUIERDA CONTENEDOR No 1"/>
    <s v="BODEGUERO"/>
    <x v="0"/>
    <x v="0"/>
    <x v="2"/>
    <x v="2"/>
    <s v="CAMISA GEOLOGO MUJER TALLA XL"/>
    <s v="CAMISA GEOLOGO MUJER TALLA XL"/>
    <s v="N/A"/>
    <s v="UNIDAD"/>
    <s v="N/A"/>
    <s v="ND"/>
    <s v="MANGA LARGA"/>
    <s v="N/A"/>
    <s v="ND"/>
    <s v="ND"/>
    <s v="ND"/>
    <s v="BUENO"/>
    <s v="ND"/>
    <s v="CON LOGO GRAN MINERA"/>
    <s v="N/A"/>
    <n v="5"/>
    <n v="5"/>
    <n v="0"/>
    <s v="N/A"/>
    <s v="N/A"/>
    <s v="N/A"/>
    <s v="N/A"/>
    <n v="12"/>
    <n v="60"/>
    <n v="4.6176517808219693"/>
    <n v="23.088258904109846"/>
    <n v="2.7705910684931814"/>
    <n v="25.858849972603029"/>
    <n v="4.1558866027397725"/>
    <n v="20.779433013698863"/>
    <n v="2.4935319616438636"/>
    <n v="23.272964975342727"/>
  </r>
  <r>
    <n v="462"/>
    <s v="GNM-VET-CGM-016"/>
    <s v="INV00436"/>
    <s v="BODEGA CENTRAL"/>
    <s v="BODEGA CENTRAL"/>
    <s v="PARED IZQUIERDA CONTENEDOR No 1"/>
    <s v="BODEGUERO"/>
    <x v="0"/>
    <x v="0"/>
    <x v="2"/>
    <x v="2"/>
    <s v="CAMISA GEOLOGO MUJER TALLA XXL"/>
    <s v="CAMISA GEOLOGO MUJER TALLA XXL"/>
    <s v="N/A"/>
    <s v="UNIDAD"/>
    <s v="N/A"/>
    <s v="ND"/>
    <s v="MANGA LARGA"/>
    <s v="N/A"/>
    <s v="ND"/>
    <s v="ND"/>
    <s v="ND"/>
    <s v="BUENO"/>
    <s v="ND"/>
    <s v="CON LOGO GRAN MINERA"/>
    <s v="N/A"/>
    <n v="8"/>
    <n v="8"/>
    <n v="0"/>
    <s v="N/A"/>
    <s v="N/A"/>
    <s v="N/A"/>
    <s v="N/A"/>
    <n v="12"/>
    <n v="96"/>
    <n v="4.6797180821918314"/>
    <n v="37.437744657534651"/>
    <n v="4.4925293589041582"/>
    <n v="41.930274016438808"/>
    <n v="4.2117462739726488"/>
    <n v="33.69397019178119"/>
    <n v="4.0432764230137428"/>
    <n v="37.737246614794934"/>
  </r>
  <r>
    <n v="463"/>
    <s v="GNM-VET-CJE-001"/>
    <s v="INV00459"/>
    <s v="BODEGA CENTRAL"/>
    <s v="BODEGA CENTRAL"/>
    <s v="PARED IZQUIERDA CONTENEDOR No 1"/>
    <s v="BODEGUERO"/>
    <x v="0"/>
    <x v="0"/>
    <x v="2"/>
    <x v="2"/>
    <s v="CAMISA JEAN TALLA 32"/>
    <s v="CAMISA JEAN TALLA 32"/>
    <s v="N/A"/>
    <s v="UNIDAD"/>
    <s v="N/A"/>
    <s v="ND"/>
    <s v="ND"/>
    <s v="N/A"/>
    <s v="ND"/>
    <s v="ND"/>
    <s v="ND"/>
    <s v="BUENO"/>
    <s v="ND"/>
    <s v="CON LOGO GRAN MINERA"/>
    <s v="N/A"/>
    <n v="75"/>
    <n v="75"/>
    <n v="0"/>
    <s v="N/A"/>
    <s v="N/A"/>
    <s v="N/A"/>
    <s v="N/A"/>
    <n v="12"/>
    <n v="900"/>
    <n v="4.6797180821918314"/>
    <n v="350.97885616438737"/>
    <n v="42.117462739726484"/>
    <n v="393.09631890411384"/>
    <n v="4.2117462739726488"/>
    <n v="315.88097054794866"/>
    <n v="37.905716465753841"/>
    <n v="353.78668701370248"/>
  </r>
  <r>
    <n v="464"/>
    <s v="GNM-VET-CJE-002"/>
    <s v="INV00460"/>
    <s v="BODEGA CENTRAL"/>
    <s v="BODEGA CENTRAL"/>
    <s v="PARED IZQUIERDA CONTENEDOR No 1"/>
    <s v="BODEGUERO"/>
    <x v="0"/>
    <x v="0"/>
    <x v="2"/>
    <x v="2"/>
    <s v="CAMISA JEAN TALLA 34"/>
    <s v="CAMISA JEAN TALLA 34"/>
    <s v="N/A"/>
    <s v="UNIDAD"/>
    <s v="N/A"/>
    <s v="ND"/>
    <s v="ND"/>
    <s v="N/A"/>
    <s v="ND"/>
    <s v="ND"/>
    <s v="ND"/>
    <s v="BUENO"/>
    <s v="ND"/>
    <s v="CON LOGO GRAN MINERA"/>
    <s v="N/A"/>
    <n v="70"/>
    <n v="70"/>
    <n v="0"/>
    <s v="N/A"/>
    <s v="N/A"/>
    <s v="N/A"/>
    <s v="N/A"/>
    <n v="12"/>
    <n v="840"/>
    <n v="4.6797180821918314"/>
    <n v="327.58026575342819"/>
    <n v="39.309631890411382"/>
    <n v="366.88989764383956"/>
    <n v="4.2117462739726488"/>
    <n v="294.8222391780854"/>
    <n v="35.378668701370245"/>
    <n v="330.20090787945566"/>
  </r>
  <r>
    <n v="465"/>
    <s v="GNM-VET-CJE-003"/>
    <s v="INV00464"/>
    <s v="BODEGA CENTRAL"/>
    <s v="BODEGA CENTRAL"/>
    <s v="PARED IZQUIERDA CONTENEDOR No 1"/>
    <s v="BODEGUERO"/>
    <x v="0"/>
    <x v="0"/>
    <x v="2"/>
    <x v="2"/>
    <s v="CAMISA JEAN TALLA 36"/>
    <s v="CAMISA JEAN TALLA 36"/>
    <s v="N/A"/>
    <s v="UNIDAD"/>
    <s v="N/A"/>
    <s v="ND"/>
    <s v="ND"/>
    <s v="N/A"/>
    <s v="ND"/>
    <s v="ND"/>
    <s v="ND"/>
    <s v="BUENO"/>
    <s v="ND"/>
    <s v="CON LOGO GRAN MINERA"/>
    <s v="N/A"/>
    <n v="10"/>
    <n v="10"/>
    <n v="0"/>
    <s v="N/A"/>
    <s v="N/A"/>
    <s v="N/A"/>
    <s v="N/A"/>
    <n v="12"/>
    <n v="120"/>
    <n v="4.6797180821918314"/>
    <n v="46.797180821918317"/>
    <n v="5.6156616986301975"/>
    <n v="52.412842520548516"/>
    <n v="4.2117462739726488"/>
    <n v="42.117462739726491"/>
    <n v="5.0540955287671787"/>
    <n v="47.171558268493669"/>
  </r>
  <r>
    <n v="466"/>
    <s v="GNM-VET-PGE-010"/>
    <s v="INV00452"/>
    <s v="BODEGA CENTRAL"/>
    <s v="BODEGA CENTRAL"/>
    <s v="PARED IZQUIERDA CONTENEDOR No 1"/>
    <s v="BODEGUERO"/>
    <x v="0"/>
    <x v="0"/>
    <x v="2"/>
    <x v="2"/>
    <s v="PANTALON GEOLOGO TALLA 36"/>
    <s v="PANTALON GEOLOGO TALLA 36"/>
    <s v="N/A"/>
    <s v="UNIDAD"/>
    <s v="N/A"/>
    <s v="ND"/>
    <s v="ND"/>
    <s v="N/A"/>
    <s v="ND"/>
    <s v="ND"/>
    <s v="ND"/>
    <s v="BUENO"/>
    <s v="ND"/>
    <s v="TELA"/>
    <s v="N/A"/>
    <n v="1"/>
    <n v="1"/>
    <n v="0"/>
    <s v="N/A"/>
    <s v="N/A"/>
    <s v="N/A"/>
    <s v="N/A"/>
    <n v="10"/>
    <n v="10"/>
    <n v="3.8997650684931924"/>
    <n v="3.8997650684931924"/>
    <n v="0.46797180821918305"/>
    <n v="4.3677368767123754"/>
    <n v="3.5097885616438731"/>
    <n v="3.5097885616438731"/>
    <n v="0.42117462739726474"/>
    <n v="3.9309631890411376"/>
  </r>
  <r>
    <n v="467"/>
    <s v="GNM-VET-PGE-012"/>
    <s v="INV00453"/>
    <s v="BODEGA CENTRAL"/>
    <s v="BODEGA CENTRAL"/>
    <s v="PARED IZQUIERDA CONTENEDOR No 1"/>
    <s v="BODEGUERO"/>
    <x v="0"/>
    <x v="0"/>
    <x v="2"/>
    <x v="2"/>
    <s v="PANTALON GEOLOGO TALLA 40"/>
    <s v="PANTALON GEOLOGO TALLA 40"/>
    <s v="N/A"/>
    <s v="UNIDAD"/>
    <s v="N/A"/>
    <s v="ND"/>
    <s v="ND"/>
    <s v="N/A"/>
    <s v="ND"/>
    <s v="ND"/>
    <s v="ND"/>
    <s v="BUENO"/>
    <s v="ND"/>
    <s v="TELA"/>
    <s v="N/A"/>
    <n v="9"/>
    <n v="9"/>
    <n v="0"/>
    <s v="N/A"/>
    <s v="N/A"/>
    <s v="N/A"/>
    <s v="N/A"/>
    <n v="10"/>
    <n v="90"/>
    <n v="3.8997650684931924"/>
    <n v="35.097885616438731"/>
    <n v="4.2117462739726479"/>
    <n v="39.309631890411382"/>
    <n v="3.5097885616438731"/>
    <n v="31.588097054794858"/>
    <n v="3.7905716465753829"/>
    <n v="35.378668701370238"/>
  </r>
  <r>
    <n v="468"/>
    <s v="GNM-VET-PGE-013"/>
    <s v="INV00448"/>
    <s v="BODEGA CENTRAL"/>
    <s v="BODEGA CENTRAL"/>
    <s v="PARED IZQUIERDA CONTENEDOR No 1"/>
    <s v="BODEGUERO"/>
    <x v="0"/>
    <x v="0"/>
    <x v="2"/>
    <x v="2"/>
    <s v="PANTALON GEOLOGO TALLA 42"/>
    <s v="PANTALON GEOLOGO TALLA 42"/>
    <s v="N/A"/>
    <s v="UNIDAD"/>
    <s v="N/A"/>
    <s v="ND"/>
    <s v="ND"/>
    <s v="N/A"/>
    <s v="ND"/>
    <s v="ND"/>
    <s v="ND"/>
    <s v="BUENO"/>
    <s v="ND"/>
    <s v="TELA"/>
    <s v="N/A"/>
    <n v="3"/>
    <n v="3"/>
    <n v="0"/>
    <s v="N/A"/>
    <s v="N/A"/>
    <s v="N/A"/>
    <s v="N/A"/>
    <n v="10"/>
    <n v="30"/>
    <n v="3.8997650684931924"/>
    <n v="11.699295205479578"/>
    <n v="1.4039154246575491"/>
    <n v="13.103210630137127"/>
    <n v="3.5097885616438731"/>
    <n v="10.529365684931619"/>
    <n v="1.2635238821917942"/>
    <n v="11.792889567123414"/>
  </r>
  <r>
    <n v="469"/>
    <s v="GNM-VET-PGE-014"/>
    <s v="INV00450"/>
    <s v="BODEGA CENTRAL"/>
    <s v="BODEGA CENTRAL"/>
    <s v="PARED IZQUIERDA CONTENEDOR No 1"/>
    <s v="BODEGUERO"/>
    <x v="0"/>
    <x v="0"/>
    <x v="2"/>
    <x v="2"/>
    <s v="PANTALON GEOLOGO TALLA 44"/>
    <s v="PANTALON GEOLOGO TALLA 44"/>
    <s v="N/A"/>
    <s v="UNIDAD"/>
    <s v="N/A"/>
    <s v="ND"/>
    <s v="ND"/>
    <s v="N/A"/>
    <s v="ND"/>
    <s v="ND"/>
    <s v="ND"/>
    <s v="BUENO"/>
    <s v="ND"/>
    <s v="TELA"/>
    <s v="N/A"/>
    <n v="2"/>
    <n v="2"/>
    <n v="0"/>
    <s v="N/A"/>
    <s v="N/A"/>
    <s v="N/A"/>
    <s v="N/A"/>
    <n v="10"/>
    <n v="20"/>
    <n v="3.8997650684931924"/>
    <n v="7.7995301369863848"/>
    <n v="0.9359436164383661"/>
    <n v="8.7354737534247509"/>
    <n v="3.5097885616438731"/>
    <n v="7.0195771232877462"/>
    <n v="0.84234925479452949"/>
    <n v="7.8619263780822752"/>
  </r>
  <r>
    <n v="470"/>
    <s v="GNM-VET-PGE-015"/>
    <s v="INV00451"/>
    <s v="BODEGA CENTRAL"/>
    <s v="BODEGA CENTRAL"/>
    <s v="PARED IZQUIERDA CONTENEDOR No 1"/>
    <s v="BODEGUERO"/>
    <x v="0"/>
    <x v="0"/>
    <x v="2"/>
    <x v="2"/>
    <s v="PANTALON GEOLOGO TALLA 46"/>
    <s v="PANTALON GEOLOGO TALLA 46"/>
    <s v="N/A"/>
    <s v="UNIDAD"/>
    <s v="N/A"/>
    <s v="ND"/>
    <s v="ND"/>
    <s v="N/A"/>
    <s v="ND"/>
    <s v="ND"/>
    <s v="ND"/>
    <s v="BUENO"/>
    <s v="ND"/>
    <s v="TELA"/>
    <s v="N/A"/>
    <n v="1"/>
    <n v="1"/>
    <n v="0"/>
    <s v="N/A"/>
    <s v="N/A"/>
    <s v="N/A"/>
    <s v="N/A"/>
    <n v="10"/>
    <n v="10"/>
    <n v="3.8480431506849748"/>
    <n v="3.8480431506849748"/>
    <n v="0.46176517808219697"/>
    <n v="4.309808328767172"/>
    <n v="3.4632388356164774"/>
    <n v="3.4632388356164774"/>
    <n v="0.41558866027397728"/>
    <n v="3.8788274958904547"/>
  </r>
  <r>
    <n v="471"/>
    <s v="GNM-VET-PGH-001"/>
    <s v="INV00447"/>
    <s v="BODEGA CENTRAL"/>
    <s v="PLANTA ALTA"/>
    <s v="PARED IZQUIERDA CONTENEDOR No 1"/>
    <s v="BODEGUERO"/>
    <x v="0"/>
    <x v="0"/>
    <x v="2"/>
    <x v="2"/>
    <s v="PANTALON GEOLOGO HOMBRE TALLA M ( NACIONAL )"/>
    <s v="PANTALON GEOLOGO HOMBRE TALLA M ( NACIONAL )"/>
    <s v="N/A"/>
    <s v="UNIDAD"/>
    <s v="N/A"/>
    <s v="ND"/>
    <s v="ND"/>
    <s v="N/A"/>
    <s v="ND"/>
    <s v="ND"/>
    <s v="ND"/>
    <s v="BUENO"/>
    <s v="ND"/>
    <s v="TELA"/>
    <s v="N/A"/>
    <n v="4"/>
    <n v="4"/>
    <n v="0"/>
    <s v="N/A"/>
    <s v="N/A"/>
    <s v="N/A"/>
    <s v="N/A"/>
    <n v="10"/>
    <n v="40"/>
    <n v="3.8997650684931924"/>
    <n v="15.59906027397277"/>
    <n v="1.8718872328767322"/>
    <n v="17.470947506849502"/>
    <n v="3.5097885616438731"/>
    <n v="14.039154246575492"/>
    <n v="1.684698509589059"/>
    <n v="15.72385275616455"/>
  </r>
  <r>
    <n v="472"/>
    <s v="GNM-VET-PGH-002"/>
    <s v="INV00449"/>
    <s v="BODEGA CENTRAL"/>
    <s v="PLANTA ALTA"/>
    <s v="PARED IZQUIERDA CONTENEDOR No 1"/>
    <s v="BODEGUERO"/>
    <x v="0"/>
    <x v="0"/>
    <x v="2"/>
    <x v="2"/>
    <s v="PANTALON GEOLOGO HOMBRE TALLA S ( NACIONAL )"/>
    <s v="PANTALON GEOLOGO HOMBRE TALLA S ( NACIONAL )"/>
    <s v="N/A"/>
    <s v="UNIDAD"/>
    <s v="N/A"/>
    <s v="ND"/>
    <s v="ND"/>
    <s v="N/A"/>
    <s v="ND"/>
    <s v="ND"/>
    <s v="ND"/>
    <s v="BUENO"/>
    <s v="ND"/>
    <s v="TELA"/>
    <s v="N/A"/>
    <n v="4"/>
    <n v="4"/>
    <n v="0"/>
    <s v="N/A"/>
    <s v="N/A"/>
    <s v="N/A"/>
    <s v="N/A"/>
    <n v="10"/>
    <n v="40"/>
    <n v="3.8997650684931924"/>
    <n v="15.59906027397277"/>
    <n v="1.8718872328767322"/>
    <n v="17.470947506849502"/>
    <n v="3.5097885616438731"/>
    <n v="14.039154246575492"/>
    <n v="1.684698509589059"/>
    <n v="15.72385275616455"/>
  </r>
  <r>
    <n v="473"/>
    <s v="GNM-VET-PGM-001"/>
    <s v="INV00461"/>
    <s v="BODEGA CENTRAL"/>
    <s v="BODEGA CENTRAL"/>
    <s v="PARED IZQUIERDA CONTENEDOR No 1"/>
    <s v="BODEGUERO"/>
    <x v="0"/>
    <x v="0"/>
    <x v="2"/>
    <x v="2"/>
    <s v="PANTALON GEOLOGO MUJER TALLA L"/>
    <s v="PANTALON GEOLOGO MUJER TALLA L"/>
    <s v="N/A"/>
    <s v="UNIDAD"/>
    <s v="N/A"/>
    <s v="ND"/>
    <s v="ND"/>
    <s v="N/A"/>
    <s v="ND"/>
    <s v="ND"/>
    <s v="ND"/>
    <s v="BUENO"/>
    <s v="ND"/>
    <s v="TELA"/>
    <s v="N/A"/>
    <n v="10"/>
    <n v="10"/>
    <n v="0"/>
    <s v="N/A"/>
    <s v="N/A"/>
    <s v="N/A"/>
    <s v="N/A"/>
    <n v="10"/>
    <n v="100"/>
    <n v="3.8997650684931924"/>
    <n v="38.997650684931926"/>
    <n v="4.6797180821918314"/>
    <n v="43.67736876712376"/>
    <n v="3.5097885616438731"/>
    <n v="35.097885616438731"/>
    <n v="4.2117462739726479"/>
    <n v="39.309631890411382"/>
  </r>
  <r>
    <n v="474"/>
    <s v="GNM-VET-PGM-002"/>
    <s v="INV00463"/>
    <s v="BODEGA CENTRAL"/>
    <s v="BODEGA CENTRAL"/>
    <s v="PARED IZQUIERDA CONTENEDOR No 1"/>
    <s v="BODEGUERO"/>
    <x v="0"/>
    <x v="0"/>
    <x v="2"/>
    <x v="2"/>
    <s v="PANTALON GEOLOGO MUJER TALLA M"/>
    <s v="PANTALON GEOLOGO MUJER TALLA M"/>
    <s v="N/A"/>
    <s v="UNIDAD"/>
    <s v="N/A"/>
    <s v="ND"/>
    <s v="ND"/>
    <s v="N/A"/>
    <s v="ND"/>
    <s v="ND"/>
    <s v="ND"/>
    <s v="BUENO"/>
    <s v="ND"/>
    <s v="TELA"/>
    <s v="N/A"/>
    <n v="26"/>
    <n v="26"/>
    <n v="0"/>
    <s v="N/A"/>
    <s v="N/A"/>
    <s v="N/A"/>
    <s v="N/A"/>
    <n v="10"/>
    <n v="260"/>
    <n v="3.8480431506849748"/>
    <n v="100.04912191780934"/>
    <n v="12.005894630137121"/>
    <n v="112.05501654794647"/>
    <n v="3.4632388356164774"/>
    <n v="90.044209726028413"/>
    <n v="10.805305167123409"/>
    <n v="100.84951489315182"/>
  </r>
  <r>
    <n v="475"/>
    <s v="GNM-VET-PGM-003"/>
    <s v="INV00462"/>
    <s v="BODEGA CENTRAL"/>
    <s v="BODEGA CENTRAL"/>
    <s v="PARED IZQUIERDA CONTENEDOR No 1"/>
    <s v="BODEGUERO"/>
    <x v="0"/>
    <x v="0"/>
    <x v="2"/>
    <x v="2"/>
    <s v="PANTALON GEOLOGO MUJER TALLA S"/>
    <s v="PANTALON GEOLOGO MUJER TALLA S"/>
    <s v="N/A"/>
    <s v="UNIDAD"/>
    <s v="N/A"/>
    <s v="ND"/>
    <s v="ND"/>
    <s v="N/A"/>
    <s v="ND"/>
    <s v="ND"/>
    <s v="ND"/>
    <s v="BUENO"/>
    <s v="ND"/>
    <s v="TELA"/>
    <s v="N/A"/>
    <n v="18"/>
    <n v="18"/>
    <n v="0"/>
    <s v="N/A"/>
    <s v="N/A"/>
    <s v="N/A"/>
    <s v="N/A"/>
    <n v="10"/>
    <n v="180"/>
    <n v="3.8480431506849748"/>
    <n v="69.264776712329549"/>
    <n v="8.311773205479545"/>
    <n v="77.576549917809089"/>
    <n v="3.4632388356164774"/>
    <n v="62.33829904109659"/>
    <n v="7.4805958849315903"/>
    <n v="69.818894926028179"/>
  </r>
  <r>
    <n v="476"/>
    <s v="GNM-VET-PJE-006"/>
    <s v="INV00471"/>
    <s v="BODEGA CENTRAL"/>
    <s v="BODEGA CENTRAL"/>
    <s v="PARED IZQUIERDA CONTENEDOR No 1"/>
    <s v="BODEGUERO"/>
    <x v="0"/>
    <x v="0"/>
    <x v="2"/>
    <x v="2"/>
    <s v="PANTALON JEAN TALLA 40"/>
    <s v="PANTALON JEAN TALLA 40"/>
    <s v="N/A"/>
    <s v="UNIDAD"/>
    <s v="N/A"/>
    <s v="ND"/>
    <s v="N"/>
    <s v="N/A"/>
    <s v="ND"/>
    <s v="ND"/>
    <s v="ND"/>
    <s v="BUENO"/>
    <s v="ND"/>
    <s v="JEAN CON RAYA REFLECTIVA"/>
    <s v="N/A"/>
    <n v="2"/>
    <n v="1"/>
    <n v="1"/>
    <s v="N/A"/>
    <s v="N/A"/>
    <s v="N/A"/>
    <s v="N/A"/>
    <n v="15"/>
    <n v="15"/>
    <n v="5.7720647260274616"/>
    <n v="5.7720647260274616"/>
    <n v="0.69264776712329534"/>
    <n v="6.4647124931507571"/>
    <n v="5.1948582534247159"/>
    <n v="5.1948582534247159"/>
    <n v="0.6233829904109659"/>
    <n v="5.8182412438356819"/>
  </r>
  <r>
    <n v="477"/>
    <s v="GNM-VET-PJE-007"/>
    <s v="INV00472"/>
    <s v="BODEGA CENTRAL"/>
    <s v="BODEGA CENTRAL"/>
    <s v="PARED IZQUIERDA CONTENEDOR No 1"/>
    <s v="BODEGUERO"/>
    <x v="0"/>
    <x v="0"/>
    <x v="2"/>
    <x v="2"/>
    <s v="PANTALON JEAN TALLA 42"/>
    <s v="PANTALON JEAN TALLA 42"/>
    <s v="N/A"/>
    <s v="UNIDAD"/>
    <s v="N/A"/>
    <s v="ND"/>
    <s v="N"/>
    <s v="N/A"/>
    <s v="ND"/>
    <s v="ND"/>
    <s v="ND"/>
    <s v="BUENO"/>
    <s v="ND"/>
    <s v="JEAN CON RAYA REFLECTIVA"/>
    <s v="N/A"/>
    <n v="1"/>
    <n v="1"/>
    <n v="0"/>
    <s v="N/A"/>
    <s v="N/A"/>
    <s v="N/A"/>
    <s v="N/A"/>
    <n v="15"/>
    <n v="15"/>
    <n v="5.7720647260274616"/>
    <n v="5.7720647260274616"/>
    <n v="0.69264776712329534"/>
    <n v="6.4647124931507571"/>
    <n v="5.1948582534247159"/>
    <n v="5.1948582534247159"/>
    <n v="0.6233829904109659"/>
    <n v="5.8182412438356819"/>
  </r>
  <r>
    <n v="478"/>
    <s v="GNM-VET-PJE-010"/>
    <s v="INV00470"/>
    <s v="BODEGA CENTRAL"/>
    <s v="BODEGA CENTRAL"/>
    <s v="PARED IZQUIERDA CONTENEDOR No 1"/>
    <s v="BODEGUERO"/>
    <x v="0"/>
    <x v="0"/>
    <x v="2"/>
    <x v="2"/>
    <s v="PANTALON JEAN TALLA 48"/>
    <s v="PANTALON JEAN TALLA 48"/>
    <s v="N/A"/>
    <s v="UNIDAD"/>
    <s v="N/A"/>
    <s v="ND"/>
    <s v="N"/>
    <s v="N/A"/>
    <s v="ND"/>
    <s v="ND"/>
    <s v="ND"/>
    <s v="BUENO"/>
    <s v="ND"/>
    <s v="JEAN CON RAYA REFLECTIVA"/>
    <s v="N/A"/>
    <n v="36"/>
    <n v="36"/>
    <n v="0"/>
    <s v="N/A"/>
    <s v="N/A"/>
    <s v="N/A"/>
    <s v="N/A"/>
    <n v="15"/>
    <n v="540"/>
    <n v="5.7720647260274616"/>
    <n v="207.79433013698861"/>
    <n v="24.935319616438633"/>
    <n v="232.72964975342722"/>
    <n v="5.1948582534247159"/>
    <n v="187.01489712328976"/>
    <n v="22.441787654794769"/>
    <n v="209.45668477808454"/>
  </r>
  <r>
    <n v="479"/>
    <s v="GNM-VET-PJE-011"/>
    <s v="INV00467"/>
    <s v="BODEGA CENTRAL"/>
    <s v="BODEGA CENTRAL"/>
    <s v="PARED IZQUIERDA CONTENEDOR No 1"/>
    <s v="BODEGUERO"/>
    <x v="0"/>
    <x v="0"/>
    <x v="2"/>
    <x v="2"/>
    <s v="PANTALON JEAN TALLA 50"/>
    <s v="PANTALON JEAN TALLA 50"/>
    <s v="N/A"/>
    <s v="UNIDAD"/>
    <s v="N/A"/>
    <s v="ND"/>
    <s v="N"/>
    <s v="N/A"/>
    <s v="ND"/>
    <s v="ND"/>
    <s v="ND"/>
    <s v="BUENO"/>
    <s v="ND"/>
    <s v="JEAN CON RAYA REFLECTIVA"/>
    <s v="N/A"/>
    <n v="35"/>
    <n v="35"/>
    <n v="0"/>
    <s v="N/A"/>
    <s v="N/A"/>
    <s v="N/A"/>
    <s v="N/A"/>
    <n v="15"/>
    <n v="525"/>
    <n v="5.7720647260274616"/>
    <n v="202.02226541096115"/>
    <n v="24.242671849315336"/>
    <n v="226.2649372602765"/>
    <n v="5.1948582534247159"/>
    <n v="181.82003886986504"/>
    <n v="21.818404664383806"/>
    <n v="203.63844353424884"/>
  </r>
  <r>
    <n v="480"/>
    <s v="GNM-VET-PJE-012"/>
    <s v="INV00474"/>
    <s v="BODEGA CENTRAL"/>
    <s v="BODEGA CENTRAL"/>
    <s v="PARED IZQUIERDA CONTENEDOR No 1"/>
    <s v="BODEGUERO"/>
    <x v="0"/>
    <x v="0"/>
    <x v="2"/>
    <x v="2"/>
    <s v="PANTALON JEAN TALLA 52"/>
    <s v="PANTALON JEAN TALLA 52"/>
    <s v="N/A"/>
    <s v="UNIDAD"/>
    <s v="N/A"/>
    <s v="ND"/>
    <s v="N"/>
    <s v="N/A"/>
    <s v="ND"/>
    <s v="ND"/>
    <s v="ND"/>
    <s v="BUENO"/>
    <s v="ND"/>
    <s v="JEAN CON RAYA REFLECTIVA"/>
    <s v="N/A"/>
    <n v="32"/>
    <n v="35"/>
    <n v="-3"/>
    <s v="N/A"/>
    <s v="N/A"/>
    <s v="N/A"/>
    <s v="N/A"/>
    <n v="15"/>
    <n v="525"/>
    <n v="5.7720647260274616"/>
    <n v="202.02226541096115"/>
    <n v="24.242671849315336"/>
    <n v="226.2649372602765"/>
    <n v="5.1948582534247159"/>
    <n v="181.82003886986504"/>
    <n v="21.818404664383806"/>
    <n v="203.63844353424884"/>
  </r>
  <r>
    <n v="481"/>
    <s v="GNM-VET-PJE-013"/>
    <s v="INV00473"/>
    <s v="BODEGA CENTRAL"/>
    <s v="BODEGA CENTRAL"/>
    <s v="PARED IZQUIERDA CONTENEDOR No 1"/>
    <s v="BODEGUERO"/>
    <x v="0"/>
    <x v="0"/>
    <x v="2"/>
    <x v="2"/>
    <s v="PANTALON JEAN TALLA 54"/>
    <s v="PANTALON JEAN TALLA 54"/>
    <s v="N/A"/>
    <s v="UNIDAD"/>
    <s v="N/A"/>
    <s v="ND"/>
    <s v="ND"/>
    <s v="N/A"/>
    <s v="ND"/>
    <s v="ND"/>
    <s v="ND"/>
    <s v="BUENO"/>
    <s v="ND"/>
    <s v="JEAN CON RAYA REFLECTIVA"/>
    <s v="N/A"/>
    <n v="32"/>
    <n v="32"/>
    <n v="0"/>
    <s v="N/A"/>
    <s v="N/A"/>
    <s v="N/A"/>
    <s v="N/A"/>
    <n v="15"/>
    <n v="480"/>
    <n v="5.4617332191781518"/>
    <n v="174.77546301370086"/>
    <n v="20.973055561644102"/>
    <n v="195.74851857534497"/>
    <n v="4.9155598972603372"/>
    <n v="157.29791671233079"/>
    <n v="18.875750005479695"/>
    <n v="176.17366671781048"/>
  </r>
  <r>
    <n v="482"/>
    <s v="GNM-EPP-CHA-014"/>
    <s v="INV02178"/>
    <s v="BODEGA CENTRAL"/>
    <s v="BODEGA CENTRAL"/>
    <s v="PARED IZQUIERDA CONTENEDOR No 1"/>
    <s v="BODEGUERO"/>
    <x v="0"/>
    <x v="0"/>
    <x v="2"/>
    <x v="2"/>
    <s v="CHALECO REFLECTIVO TALLA L - COLOR NARANJA"/>
    <s v="CHALECO REFLECTIVO TALLA L - COLOR NARANJA"/>
    <s v="N/A"/>
    <s v="UNIDAD"/>
    <s v="N/A"/>
    <s v="ND"/>
    <s v="ND"/>
    <s v="N/A"/>
    <s v="ND"/>
    <s v="ND"/>
    <s v="ND"/>
    <s v="BUENO"/>
    <s v="ND"/>
    <s v="ND"/>
    <s v="N/A"/>
    <n v="1"/>
    <n v="1"/>
    <n v="0"/>
    <s v="N/A"/>
    <s v="N/A"/>
    <s v="N/A"/>
    <s v="N/A"/>
    <n v="7"/>
    <n v="7"/>
    <n v="2.6936302054794825"/>
    <n v="2.6936302054794825"/>
    <n v="0.32323562465753791"/>
    <n v="3.0168658301370206"/>
    <n v="2.4242671849315345"/>
    <n v="2.4242671849315345"/>
    <n v="0.29091206219178412"/>
    <n v="2.7151792471233187"/>
  </r>
  <r>
    <n v="483"/>
    <s v="GNM-EQG-BAS-001"/>
    <s v="BIEN0208"/>
    <s v="BODEGA CENTRAL"/>
    <s v="CONTENEDOR No 2"/>
    <s v="INTERIOR CONTENEDOR 2"/>
    <s v="BODEGUERO"/>
    <x v="0"/>
    <x v="0"/>
    <x v="9"/>
    <x v="9"/>
    <s v="BASTON EXTENSIBLE PARA ANTENA DE RADIO SOUTH"/>
    <s v="BASTON EXTENSIBLE PARA ANTENA DE RADIO SOUTH"/>
    <s v="N/A"/>
    <s v="UNIDAD"/>
    <s v="N/A"/>
    <s v="ND"/>
    <s v="ND"/>
    <s v="N/A"/>
    <s v="ND"/>
    <s v="ND"/>
    <s v="ND"/>
    <s v="BUENO"/>
    <s v="ND"/>
    <s v="ND"/>
    <s v="N/A"/>
    <n v="1"/>
    <n v="1"/>
    <n v="0"/>
    <s v="N/A"/>
    <s v="N/A"/>
    <s v="N/A"/>
    <s v="N/A"/>
    <n v="99"/>
    <n v="99"/>
    <n v="46.715084794520834"/>
    <n v="46.715084794520834"/>
    <n v="5.6058101753424996"/>
    <n v="52.320894969863332"/>
    <n v="42.043576315068755"/>
    <n v="42.043576315068755"/>
    <n v="5.04522915780825"/>
    <n v="47.088805472877006"/>
  </r>
  <r>
    <n v="484"/>
    <s v="GNM-PRF-PSD-005"/>
    <s v="INV01160"/>
    <s v="BODEGA CENTRAL"/>
    <s v="BODEGA CENTRAL"/>
    <s v="CAJA NEGRA No 3"/>
    <s v="BODEGUERO"/>
    <x v="0"/>
    <x v="0"/>
    <x v="7"/>
    <x v="7"/>
    <s v="PASADOR PEQUENO 44615"/>
    <s v="PASADOR PEQUENO 44615"/>
    <s v="N/A"/>
    <s v="UNIDAD"/>
    <s v="N/A"/>
    <s v="ND"/>
    <s v="ND"/>
    <s v="N/A"/>
    <s v="ND"/>
    <s v="ND"/>
    <s v="ND"/>
    <s v="BUENO"/>
    <s v="ND"/>
    <s v="ND"/>
    <s v="N/A"/>
    <n v="4"/>
    <n v="4"/>
    <n v="0"/>
    <s v="N/A"/>
    <s v="N/A"/>
    <s v="N/A"/>
    <s v="N/A"/>
    <n v="7"/>
    <n v="28"/>
    <n v="3.3030868036529886"/>
    <n v="13.212347214611954"/>
    <n v="1.5854816657534345"/>
    <n v="14.797828880365389"/>
    <n v="2.9727781232876898"/>
    <n v="11.891112493150759"/>
    <n v="1.4269334991780911"/>
    <n v="13.31804599232885"/>
  </r>
  <r>
    <n v="485"/>
    <s v="GNM-UTE-MAR-007"/>
    <s v="INV02170"/>
    <s v="BODEGA CENTRAL"/>
    <s v="ESTANTERIA No 3"/>
    <s v="NIVEL 4"/>
    <s v="BODEGUERO"/>
    <x v="0"/>
    <x v="0"/>
    <x v="0"/>
    <x v="0"/>
    <s v="MARCADOR LANTU PARA CD/DVD NEGROS"/>
    <s v="MARCADOR LANTU PARA CD/DVD NEGROS"/>
    <s v="N/A"/>
    <s v="UNIDAD"/>
    <s v="N/A"/>
    <s v="EVER MARK"/>
    <s v="APLUS"/>
    <s v="N/A"/>
    <s v="ND"/>
    <s v="ND"/>
    <s v="ND"/>
    <s v="BUENO"/>
    <s v="ND"/>
    <s v="ND"/>
    <s v="N/A"/>
    <n v="1"/>
    <n v="1"/>
    <n v="0"/>
    <s v="N/A"/>
    <s v="N/A"/>
    <s v="N/A"/>
    <s v="N/A"/>
    <n v="0.6"/>
    <n v="0.6"/>
    <n v="0.14598475538160863"/>
    <n v="0.14598475538160863"/>
    <n v="1.7518170645793033E-2"/>
    <n v="0.16350292602740166"/>
    <n v="0.13138627984344778"/>
    <n v="0.13138627984344778"/>
    <n v="1.5766353581213734E-2"/>
    <n v="0.14715263342466151"/>
  </r>
  <r>
    <n v="486"/>
    <s v="GNM-EPP-IMP-013"/>
    <s v="INV00480"/>
    <s v="BODEGA CENTRAL"/>
    <s v="BODEGA CENTRAL"/>
    <s v="PARED IZQUIERDA CONTENEDOR No 1"/>
    <s v="BODEGUERO"/>
    <x v="0"/>
    <x v="0"/>
    <x v="2"/>
    <x v="2"/>
    <s v="IMPERMEABLE TERNO COMPLETO TALLA 40"/>
    <s v="IMPERMEABLE TERNO COMPLETO TALLA 40"/>
    <s v="N/A"/>
    <s v="UNIDAD"/>
    <s v="N/A"/>
    <s v="ND"/>
    <s v="ND"/>
    <s v="N/A"/>
    <s v="ND"/>
    <s v="ND"/>
    <s v="ND"/>
    <s v="BUENO"/>
    <s v="ND"/>
    <s v="IMPERMEABLE"/>
    <s v="N/A"/>
    <n v="92"/>
    <n v="50"/>
    <n v="42"/>
    <s v="N/A"/>
    <s v="N/A"/>
    <s v="N/A"/>
    <s v="N/A"/>
    <n v="15"/>
    <n v="750"/>
    <n v="5.8496476027397888"/>
    <n v="292.48238013698943"/>
    <n v="35.097885616438731"/>
    <n v="327.58026575342819"/>
    <n v="5.2646828424658096"/>
    <n v="263.2341421232905"/>
    <n v="31.588097054794858"/>
    <n v="294.82223917808534"/>
  </r>
  <r>
    <n v="487"/>
    <s v="GNM-HER-FDA-002"/>
    <s v="INV00794"/>
    <s v="BODEGA CENTRAL"/>
    <s v="ESTANTERIA No 9"/>
    <s v="NIVEL 2"/>
    <s v="BODEGUERO"/>
    <x v="0"/>
    <x v="0"/>
    <x v="5"/>
    <x v="5"/>
    <s v="FUNDA PLASTICAS DE 2 KG"/>
    <s v="FUNDA PLASTICAS DE 2 KG"/>
    <s v="N/A"/>
    <s v="UNIDAD"/>
    <s v="N/A"/>
    <s v="ND"/>
    <s v="ND"/>
    <s v="N/A"/>
    <s v="ND"/>
    <s v="ND"/>
    <s v="ND"/>
    <s v="BUENO"/>
    <s v="ND"/>
    <s v="ND"/>
    <s v="N/A"/>
    <n v="755"/>
    <n v="417"/>
    <n v="338"/>
    <s v="N/A"/>
    <s v="N/A"/>
    <s v="N/A"/>
    <s v="N/A"/>
    <n v="0.04"/>
    <n v="16.68"/>
    <n v="1.3299999999999999E-2"/>
    <n v="5.5461"/>
    <n v="0.66553200000000001"/>
    <n v="6.2116319999999998"/>
    <n v="1.197E-2"/>
    <n v="4.9914899999999998"/>
    <n v="0.59897879999999992"/>
    <n v="5.5904688"/>
  </r>
  <r>
    <n v="488"/>
    <s v="GNM-PRF-BNT-001"/>
    <s v="INV00926"/>
    <s v="BODEGA CENTRAL"/>
    <s v="GALPON CENTRAL"/>
    <s v="CONTENEDOR 2"/>
    <s v="BODEGUERO"/>
    <x v="0"/>
    <x v="0"/>
    <x v="7"/>
    <x v="7"/>
    <s v="BENTONITA SACO DE 22,5 KG"/>
    <s v="BENTONITA SACO DE 22,5 KG"/>
    <s v="N/A"/>
    <s v="UNIDAD"/>
    <s v="N/A"/>
    <s v="XTRA GEL"/>
    <s v="ND"/>
    <s v="N/A"/>
    <s v="ND"/>
    <s v="ND"/>
    <s v="ND"/>
    <s v="BUENO"/>
    <s v="ND"/>
    <s v="ND"/>
    <s v="N/A"/>
    <n v="252"/>
    <n v="154"/>
    <n v="98"/>
    <s v="N/A"/>
    <s v="N/A"/>
    <s v="N/A"/>
    <s v="N/A"/>
    <n v="21"/>
    <n v="3234"/>
    <n v="7.2147132534247049"/>
    <n v="1111.0658410274045"/>
    <n v="133.32790092328855"/>
    <n v="1244.3937419506931"/>
    <n v="6.4932419280822344"/>
    <n v="999.95925692466415"/>
    <n v="119.99511083095969"/>
    <n v="1119.9543677556239"/>
  </r>
  <r>
    <n v="489"/>
    <s v="GNM-PRF-OVS-004"/>
    <s v="INV01276"/>
    <s v="BODEGA CENTRAL"/>
    <s v="BODEGA CENTRAL"/>
    <s v="CAJA NEGRA No 5"/>
    <s v="BODEGUERO"/>
    <x v="0"/>
    <x v="0"/>
    <x v="7"/>
    <x v="7"/>
    <s v="CABEZA TUBO INTERIOR NQ"/>
    <s v="CABEZA TUBO INTERIOR NQ"/>
    <s v="N/A"/>
    <s v="UNIDAD"/>
    <s v="N/A"/>
    <s v="ND"/>
    <s v="306008 WT"/>
    <s v="N/A"/>
    <s v="ND"/>
    <s v="ND"/>
    <s v="ND"/>
    <s v="BUENO"/>
    <s v="ND"/>
    <s v="ND"/>
    <s v="N/A"/>
    <n v="2"/>
    <n v="1"/>
    <n v="1"/>
    <s v="N/A"/>
    <s v="N/A"/>
    <s v="N/A"/>
    <s v="N/A"/>
    <n v="700"/>
    <n v="700"/>
    <n v="232.90565890411119"/>
    <n v="232.90565890411119"/>
    <n v="27.948679068493341"/>
    <n v="260.85433797260453"/>
    <n v="209.61509301370009"/>
    <n v="209.61509301370009"/>
    <n v="25.153811161644011"/>
    <n v="234.76890417534409"/>
  </r>
  <r>
    <n v="490"/>
    <s v="GNM-VET-PJE-003"/>
    <s v="INV00465"/>
    <s v="BODEGA CENTRAL"/>
    <s v="BODEGA CENTRAL"/>
    <s v="PARED IZQUIERDA CONTENEDOR No 1"/>
    <s v="BODEGUERO"/>
    <x v="0"/>
    <x v="0"/>
    <x v="2"/>
    <x v="2"/>
    <s v="PANTALON JEAN TALLA 34"/>
    <s v="PANTALON JEAN TALLA 34"/>
    <s v="N/A"/>
    <s v="UNIDAD"/>
    <s v="N/A"/>
    <s v="ND"/>
    <s v="N"/>
    <s v="N/A"/>
    <s v="ND"/>
    <s v="ND"/>
    <s v="ND"/>
    <s v="BUENO"/>
    <s v="ND"/>
    <s v="JEAN CON RAYA REFLECTIVA"/>
    <s v="N/A"/>
    <n v="37"/>
    <n v="26"/>
    <n v="11"/>
    <s v="N/A"/>
    <s v="N/A"/>
    <s v="N/A"/>
    <s v="N/A"/>
    <n v="15"/>
    <n v="390"/>
    <n v="4.3290485445205951"/>
    <n v="112.55526215753547"/>
    <n v="13.506631458904256"/>
    <n v="126.06189361643972"/>
    <n v="3.8961436900685356"/>
    <n v="101.29973594178192"/>
    <n v="12.15596831301383"/>
    <n v="113.45570425479575"/>
  </r>
  <r>
    <n v="491"/>
    <s v="GNM-VET-PJE-008"/>
    <s v="INV00469"/>
    <s v="BODEGA CENTRAL"/>
    <s v="BODEGA CENTRAL"/>
    <s v="PARED IZQUIERDA CONTENEDOR No 1"/>
    <s v="BODEGUERO"/>
    <x v="0"/>
    <x v="0"/>
    <x v="2"/>
    <x v="2"/>
    <s v="PANTALON JEAN TALLA 44"/>
    <s v="PANTALON JEAN TALLA 44"/>
    <s v="N/A"/>
    <s v="UNIDAD"/>
    <s v="N/A"/>
    <s v="ND"/>
    <s v="N"/>
    <s v="N/A"/>
    <s v="ND"/>
    <s v="ND"/>
    <s v="ND"/>
    <s v="BUENO"/>
    <s v="ND"/>
    <s v="JEAN CON RAYA REFLECTIVA"/>
    <s v="N/A"/>
    <n v="5"/>
    <n v="2"/>
    <n v="3"/>
    <s v="N/A"/>
    <s v="N/A"/>
    <s v="N/A"/>
    <s v="N/A"/>
    <n v="15"/>
    <n v="30"/>
    <n v="4.3290485445205951"/>
    <n v="8.6580970890411901"/>
    <n v="1.0389716506849427"/>
    <n v="9.6970687397261326"/>
    <n v="3.8961436900685356"/>
    <n v="7.7922873801370711"/>
    <n v="0.93507448561644846"/>
    <n v="8.7273618657535188"/>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1">
  <r>
    <n v="1"/>
    <n v="80042000017156"/>
    <s v="BIEN0085"/>
    <s v="BODEGA CENTRAL"/>
    <s v="ESTANTERIA 15"/>
    <s v="NIVEL 2"/>
    <s v="BODEGA CENTRAL"/>
    <s v="ACTIVO FIJO"/>
    <x v="0"/>
    <x v="0"/>
    <s v="N/A"/>
    <s v="ANTENA DE GPS TRIDIMENCIONAL (BASE)"/>
    <s v="[ ANTENA DE GPS TRIDIMENCIONAL ] - MARCA: SOUTH; MODELO: S82-T; SERIE: W1282748168GEM; AÑO: 2012; ESTADO: BUENO; COLOR: BLANCO; ESTRUCTURA: ( SIN ESTRUCTURA ); COMPONENTE: ( SIN COMPONENTE ); CANTIDAD: 1"/>
    <s v="N/A"/>
    <s v="N/A"/>
    <s v="N/A"/>
    <s v="SOUTH"/>
    <s v="S82-T"/>
    <s v="W1282748168GEM"/>
    <s v="PLOMO"/>
    <s v="ND"/>
    <s v="ND"/>
    <s v="BUENO"/>
    <n v="2012"/>
    <s v="SIN CODIGO MINERIA"/>
    <s v="MATRIZ"/>
    <n v="1"/>
    <n v="1"/>
    <n v="0"/>
    <s v="N/A"/>
    <s v="N/A"/>
    <n v="6636"/>
    <n v="3981.6"/>
    <n v="7550"/>
    <n v="7550"/>
    <n v="2718.3928571428587"/>
    <n v="2718.3928571428587"/>
    <n v="326.20714285714303"/>
    <n v="3044.6000000000017"/>
    <n v="2446.5535714285729"/>
    <n v="2446.5535714285729"/>
    <n v="293.58642857142871"/>
    <n v="2740.1400000000017"/>
  </r>
  <r>
    <n v="2"/>
    <n v="80042000017149"/>
    <s v="BIEN0086"/>
    <s v="BODEGA CENTRAL"/>
    <s v="ESTANTERIA 15"/>
    <s v="NIVEL 2"/>
    <s v="BODEGA CENTRAL"/>
    <s v="ACTIVO FIJO"/>
    <x v="0"/>
    <x v="0"/>
    <s v="N/A"/>
    <s v="ANTENA DE GPS TRIDIMENCIONAL (BASE)"/>
    <s v="[ ANTENA DE GPS TRIDIMENCIONAL ] - MARCA: SOUTH; MODELO: S82-T; SERIE: W1282748153GEM; AÑO: 2012; ESTADO: BUENO; COLOR: BLANCO; ESTRUCTURA: ( SIN COMPONENTE ); COMPONENTE: ( SIN ESTRUCTURA ); CANTIDAD: 1"/>
    <s v="N/A"/>
    <s v="N/A"/>
    <s v="N/A"/>
    <s v="SOUTH"/>
    <s v="S82-T"/>
    <s v="W1282748153GEM"/>
    <s v="PLOMO"/>
    <s v="ND"/>
    <s v="ND"/>
    <s v="BUENO"/>
    <n v="2012"/>
    <s v="SIN CODIGO MINERIA"/>
    <s v="MATRIZ"/>
    <n v="1"/>
    <n v="1"/>
    <n v="0"/>
    <s v="N/A"/>
    <s v="N/A"/>
    <n v="6636"/>
    <n v="3981.6"/>
    <n v="7550"/>
    <n v="7550"/>
    <n v="2718.3928571428587"/>
    <n v="2718.3928571428587"/>
    <n v="326.20714285714303"/>
    <n v="3044.6000000000017"/>
    <n v="2446.5535714285729"/>
    <n v="2446.5535714285729"/>
    <n v="293.58642857142871"/>
    <n v="2740.1400000000017"/>
  </r>
  <r>
    <n v="3"/>
    <n v="80042000017163"/>
    <s v="BIEN0234"/>
    <s v="BODEGA CENTRAL"/>
    <s v="ESTANTERIA 15"/>
    <s v="NIVEL 2"/>
    <s v="BODEGA CENTRAL"/>
    <s v="ACTIVO FIJO"/>
    <x v="0"/>
    <x v="0"/>
    <s v="N/A"/>
    <s v="BASTON PARA ANTENA DE GPS TRIDIMENCIONAL  CARCA SOUTH"/>
    <s v="[ ANTENA DE GPS TRIDIMENCIONAL ] - MARCA: SOUTH; MODELO: S82-T; AÑO: 2012; ESTADO: BUENO; COLOR: PLATEADO; ESTRUCTURA: METAL; CANTIDAD: 1"/>
    <s v="N/A"/>
    <s v="N/A"/>
    <s v="N/A"/>
    <s v="SOUTH"/>
    <s v="S82-T"/>
    <s v="ND"/>
    <s v="PLOMO"/>
    <s v="ND"/>
    <s v="ND"/>
    <s v="BUENO"/>
    <n v="2012"/>
    <s v="ND"/>
    <s v="MATRIZ"/>
    <n v="1"/>
    <n v="1"/>
    <n v="0"/>
    <s v="N/A"/>
    <s v="N/A"/>
    <n v="6636"/>
    <n v="3981.6"/>
    <n v="7550"/>
    <n v="7550"/>
    <n v="2718.3928571428587"/>
    <n v="2718.3928571428587"/>
    <n v="326.20714285714303"/>
    <n v="3044.6000000000017"/>
    <n v="2446.5535714285729"/>
    <n v="2446.5535714285729"/>
    <n v="293.58642857142871"/>
    <n v="2740.1400000000017"/>
  </r>
  <r>
    <n v="4"/>
    <n v="80042000008932"/>
    <s v="BIEN0087"/>
    <s v="BODEGA CENTRAL"/>
    <s v="ESTANTERIA 15"/>
    <s v="NIVEL 2"/>
    <s v="BODEGA CENTRAL"/>
    <s v="ACTIVO FIJO"/>
    <x v="0"/>
    <x v="0"/>
    <s v="N/A"/>
    <s v="ANTENA DE GPS TRIDIMENCIONAL"/>
    <s v="[ ANTENA DE GPS TRIDIMENCIONAL ] - MARCA: SOUTH; MODELO: S82-T; SERIE: W1282748178GEM; AÑO: 2012; ESTADO: BUENO; COLOR: BLANCO; ESTRUCTURA: ( SIN ESTRUCTURA ); COMPONENTE: ( SIN COMPONENTE ); CANTIDAD: 1"/>
    <s v="N/A"/>
    <s v="N/A"/>
    <s v="N/A"/>
    <s v="SOUTH"/>
    <s v="S82-T"/>
    <s v="W1282748178GEM"/>
    <s v="PLOMO"/>
    <s v="ND"/>
    <s v="ND"/>
    <s v="BUENO"/>
    <n v="2012"/>
    <s v="ND"/>
    <s v="MOMPICHE"/>
    <n v="1"/>
    <n v="1"/>
    <n v="0"/>
    <s v="N/A"/>
    <s v="N/A"/>
    <n v="6636"/>
    <n v="3981.6"/>
    <n v="7550"/>
    <n v="7550"/>
    <n v="2718.3928571428587"/>
    <n v="2718.3928571428587"/>
    <n v="326.20714285714303"/>
    <n v="3044.6000000000017"/>
    <n v="2446.5535714285729"/>
    <n v="2446.5535714285729"/>
    <n v="293.58642857142871"/>
    <n v="2740.1400000000017"/>
  </r>
  <r>
    <n v="5"/>
    <n v="80042000008925"/>
    <s v="BIEN0084"/>
    <s v="BODEGA CENTRAL"/>
    <s v="ESTANTERIA 15"/>
    <s v="NIVEL 2"/>
    <s v="BODEGA CENTRAL"/>
    <s v="ACTIVO FIJO"/>
    <x v="0"/>
    <x v="0"/>
    <s v="N/A"/>
    <s v="ANTENA DE GPS TRIDIMENSIONAL"/>
    <s v="[ ANTENA DE GPS TRIDIMENCIONAL ] - MARCA: SOUTH; MODELO: S82-T; SERIE: W1282748157GEM; AÑO: 2012; ESTADO: BUENO; COLOR: BLANCO; ESTRUCTURA: ( SIN ESTRUCTURA ); COMPONENTE: ( SIN COMPONENTE ); CANTIDAD: 1"/>
    <s v="N/A"/>
    <s v="N/A"/>
    <s v="N/A"/>
    <s v="SOUTH"/>
    <s v="S82-T"/>
    <s v="W1282748157GEM"/>
    <s v="PLOMO"/>
    <s v="ND"/>
    <s v="ND"/>
    <s v="BUENO"/>
    <n v="2012"/>
    <s v="ND"/>
    <s v="REVENTADOR"/>
    <n v="1"/>
    <n v="1"/>
    <n v="0"/>
    <s v="N/A"/>
    <s v="N/A"/>
    <n v="6636"/>
    <n v="3981.6"/>
    <n v="7550"/>
    <n v="7550"/>
    <n v="2718.3928571428587"/>
    <n v="2718.3928571428587"/>
    <n v="326.20714285714303"/>
    <n v="3044.6000000000017"/>
    <n v="2446.5535714285729"/>
    <n v="2446.5535714285729"/>
    <n v="293.58642857142871"/>
    <n v="2740.1400000000017"/>
  </r>
  <r>
    <n v="6"/>
    <n v="80042000008772"/>
    <s v="BIEN0200"/>
    <s v="BODEGA CENTRAL"/>
    <s v="CONTENEDOR No 2"/>
    <s v="INTERIOR CONTENEDOR No 2"/>
    <s v="BODEGA CENTRAL"/>
    <s v="ACTIVO FIJO"/>
    <x v="0"/>
    <x v="0"/>
    <s v="N/A"/>
    <s v="TAMIZADORA"/>
    <s v="[ TAMIZADORA ] - MARCA: RETSCH; MODELO: AS 200 CONTROL; SERIE: 1214310316; AÑO: 2014; ESTADO: BUENO; COLOR: PLOMO; ESTRUCTURA: ( SIN ESTRUCTURA ); COMPONENTE: ( SIN COMPONENTE ); CAPACIDAD: 340 VA; CANTIDAD: 1"/>
    <s v="N/A"/>
    <s v="N/A"/>
    <s v="N/A"/>
    <s v="RETSCH"/>
    <s v="AS 200 CONTROL"/>
    <n v="1214310316"/>
    <s v="PLOMO"/>
    <s v="340 VA"/>
    <s v="ND"/>
    <s v="BUENO"/>
    <n v="2014"/>
    <s v="ND"/>
    <s v="MOMPICHE"/>
    <n v="1"/>
    <n v="1"/>
    <n v="0"/>
    <s v="N/A"/>
    <s v="N/A"/>
    <n v="3196"/>
    <n v="1917.6"/>
    <n v="4282"/>
    <n v="4282"/>
    <n v="1796.2500000000007"/>
    <n v="1796.2500000000007"/>
    <n v="215.55000000000007"/>
    <n v="2011.8000000000006"/>
    <n v="1616.6250000000007"/>
    <n v="1616.6250000000007"/>
    <n v="193.99500000000006"/>
    <n v="1810.6200000000008"/>
  </r>
  <r>
    <n v="7"/>
    <n v="80042000006297"/>
    <s v="BIEN0276"/>
    <s v="BODEGA CENTRAL"/>
    <s v="CONTENEDOR No 2"/>
    <s v="INTERIOR CONTENEDOR No 2"/>
    <s v="BODEGA CENTRAL"/>
    <s v="ACTIVO FIJO"/>
    <x v="0"/>
    <x v="0"/>
    <s v="N/A"/>
    <s v="MUFLA"/>
    <s v="[ MUFLA ] - MARCA: CARBOLITE; MODELO: AX30; SERIE: 21-304049; AÑO: 2014; ESTADO: BUENO; COLOR: PLOMO; ESTRUCTURA: METAL; COMPONENTE: ( SIN COMPONENTE ); LARGO: 60 CM; ANCHO: 45 CM; ALTO: 43 CM; CANTIDAD: 1"/>
    <s v="N/A"/>
    <s v="N/A"/>
    <s v="N/A"/>
    <s v="CARBOLITE"/>
    <s v="AX30"/>
    <s v="21-304049"/>
    <s v="NEGRO"/>
    <s v="ND"/>
    <s v="ND"/>
    <s v="BUENO"/>
    <n v="2014"/>
    <s v="250º DE TEMPERATURA MAXIMA"/>
    <s v="MOMPICHE"/>
    <n v="1"/>
    <n v="1"/>
    <n v="0"/>
    <s v="N/A"/>
    <s v="N/A"/>
    <n v="1913"/>
    <n v="1147.7"/>
    <n v="1400"/>
    <n v="1400"/>
    <n v="976.39499999999998"/>
    <n v="976.39499999999998"/>
    <n v="117.16739999999999"/>
    <n v="1093.5624"/>
    <n v="878.75549999999998"/>
    <n v="878.75549999999998"/>
    <n v="105.45066"/>
    <n v="984.20615999999995"/>
  </r>
  <r>
    <n v="8"/>
    <n v="80042000009885"/>
    <s v="BIEN0259"/>
    <s v="BODEGA CENTRAL"/>
    <s v="ESTRUCTURA DE MADERA TRAS CONTENEDOR No 1"/>
    <s v="SOBRE ESTRUCTURA DE MADERA TRAS CONTENEDOR No 1"/>
    <s v="BODEGA CENTRAL"/>
    <s v="ACTIVO FIJO"/>
    <x v="0"/>
    <x v="0"/>
    <s v="N/A"/>
    <s v="BALANZA DIGITAL"/>
    <s v="[ BALANZA DIGITAL ] - MARCA: ADAM; MODELO: PGW 3502E; SERIE: AE434446; AÑO: 2012; ESTADO: BUENO; COLOR: BLANCO; ESTRUCTURA: ( SIN ESTRUCTURA ); COMPONENTE: ( SIN COMPONENTE ); CAPACIDAD: 3.5 KG; CANTIDAD: 1"/>
    <s v="N/A"/>
    <s v="N/A"/>
    <s v="N/A"/>
    <s v="ADAM"/>
    <s v="PGW 3502E"/>
    <s v="AE434446"/>
    <s v="NEGRO"/>
    <s v="3.5 kg"/>
    <s v="ND"/>
    <s v="BUENO"/>
    <n v="2012"/>
    <s v="ND"/>
    <s v="MOMPICHE"/>
    <n v="1"/>
    <n v="1"/>
    <n v="0"/>
    <s v="N/A"/>
    <s v="N/A"/>
    <n v="588"/>
    <n v="352.8"/>
    <n v="1020"/>
    <n v="1020"/>
    <n v="296.25"/>
    <n v="296.25"/>
    <n v="35.549999999999997"/>
    <n v="331.8"/>
    <n v="266.625"/>
    <n v="266.625"/>
    <n v="31.994999999999997"/>
    <n v="298.62"/>
  </r>
  <r>
    <n v="9"/>
    <n v="80042000018191"/>
    <s v="BIEN0248"/>
    <s v="BODEGA CENTRAL"/>
    <s v="CONTENEDOR No 2"/>
    <s v="INTERIOR CONTENEDOR No 2"/>
    <s v="BODEGA CENTRAL"/>
    <s v="ACTIVO FIJO"/>
    <x v="0"/>
    <x v="0"/>
    <s v="N/A"/>
    <s v="ALTIMETRO"/>
    <s v="[ ALTIMETRO ] - MARCA: BARIGO; AÑO: 2012; ESTADO: BUENO; COLOR: NEGRO; ESTRUCTURA: PLASTICO; CANTIDAD: 1"/>
    <s v="N/A"/>
    <s v="N/A"/>
    <s v="N/A"/>
    <s v="BARIGO"/>
    <s v="6X1000 M"/>
    <s v="ND"/>
    <s v="NEGRO"/>
    <s v="Altímetro de alta precisión 6 x 1000 m. Barómetro. Ø 6 cm. Graduaciones cada 10 m; Rangos: 0 a 4.000 m; 970 a 1.050 hPa."/>
    <s v="ND"/>
    <s v="BUENO"/>
    <n v="2012"/>
    <s v="ND"/>
    <s v="MATRIZ"/>
    <n v="1"/>
    <n v="1"/>
    <n v="0"/>
    <s v="N/A"/>
    <s v="N/A"/>
    <n v="247"/>
    <n v="148.30000000000001"/>
    <n v="324"/>
    <n v="324"/>
    <n v="152.54464285714309"/>
    <n v="152.54464285714309"/>
    <n v="18.305357142857169"/>
    <n v="170.85000000000025"/>
    <n v="137.29017857142878"/>
    <n v="137.29017857142878"/>
    <n v="16.474821428571452"/>
    <n v="153.76500000000024"/>
  </r>
  <r>
    <n v="10"/>
    <n v="80042000018177"/>
    <s v="BIEN0249"/>
    <s v="BODEGA CENTRAL"/>
    <s v="CONTENEDOR No 2"/>
    <s v="INTERIOR CONTENEDOR No 2"/>
    <s v="BODEGA CENTRAL"/>
    <s v="ACTIVO FIJO"/>
    <x v="0"/>
    <x v="0"/>
    <s v="N/A"/>
    <s v="ALTIMETRO"/>
    <s v="[ ALTIMETRO ] - MARCA: BARIGO; AÑO: 2012; ESTADO: BUENO; COLOR: NEGRO; ESTRUCTURA: PLASTICO; CANTIDAD: 1"/>
    <s v="N/A"/>
    <s v="N/A"/>
    <s v="N/A"/>
    <s v="BARIGO"/>
    <s v="6X1000 M"/>
    <s v="ND"/>
    <s v="NEGRO"/>
    <s v="Altímetro de alta precisión 6 x 1000 m. Barómetro. Ø 6 cm. Graduaciones cada 10 m; Rangos: 0 a 4.000 m; 970 a 1.050 hPa."/>
    <s v="ND"/>
    <s v="BUENO"/>
    <n v="2012"/>
    <s v="ND"/>
    <s v="MATRIZ"/>
    <n v="1"/>
    <n v="1"/>
    <n v="0"/>
    <s v="N/A"/>
    <s v="N/A"/>
    <n v="247"/>
    <n v="148.30000000000001"/>
    <n v="324"/>
    <n v="324"/>
    <n v="152.54464285714309"/>
    <n v="152.54464285714309"/>
    <n v="18.305357142857169"/>
    <n v="170.85000000000025"/>
    <n v="137.29017857142878"/>
    <n v="137.29017857142878"/>
    <n v="16.474821428571452"/>
    <n v="153.76500000000024"/>
  </r>
  <r>
    <n v="11"/>
    <n v="80042000018153"/>
    <s v="BIEN0251"/>
    <s v="BODEGA CENTRAL"/>
    <s v="CONTENEDOR No 2"/>
    <s v="INTERIOR CONTENEDOR No 2"/>
    <s v="BODEGA CENTRAL"/>
    <s v="ACTIVO FIJO"/>
    <x v="0"/>
    <x v="0"/>
    <s v="N/A"/>
    <s v="ALTIMETRO"/>
    <s v="[ ALTIMETRO ] - MARCA: BARIGO; AÑO: 2012; ESTADO: BUENO; COLOR: NEGRO; ESTRUCTURA: PLASTICO; CANTIDAD: 1"/>
    <s v="N/A"/>
    <s v="N/A"/>
    <s v="N/A"/>
    <s v="BARIGO"/>
    <s v="6X1000 M"/>
    <s v="ND"/>
    <s v="NEGRO"/>
    <s v="Altímetro de alta precisión 6 x 1000 m. Barómetro. Ø 6 cm. Graduaciones cada 10 m; Rangos: 0 a 4.000 m; 970 a 1.050 hPa."/>
    <s v="ND"/>
    <s v="BUENO"/>
    <n v="2012"/>
    <s v="ND"/>
    <s v="MATRIZ"/>
    <n v="1"/>
    <n v="1"/>
    <n v="0"/>
    <s v="N/A"/>
    <s v="N/A"/>
    <n v="247"/>
    <n v="148.30000000000001"/>
    <n v="324"/>
    <n v="324"/>
    <n v="152.54464285714309"/>
    <n v="152.54464285714309"/>
    <n v="18.305357142857169"/>
    <n v="170.85000000000025"/>
    <n v="137.29017857142878"/>
    <n v="137.29017857142878"/>
    <n v="16.474821428571452"/>
    <n v="153.76500000000024"/>
  </r>
  <r>
    <n v="12"/>
    <n v="80042000018184"/>
    <s v="BIEN0254"/>
    <s v="BODEGA CENTRAL"/>
    <s v="CONTENEDOR No 2"/>
    <s v="INTERIOR CONTENEDOR No 2"/>
    <s v="BODEGA CENTRAL"/>
    <s v="ACTIVO FIJO"/>
    <x v="0"/>
    <x v="0"/>
    <s v="N/A"/>
    <s v="ALTIMETRO"/>
    <s v="[ ALTIMETRO ] - MARCA: BARIGO; AÑO: 2012; ESTADO: BUENO; COLOR: NEGRO; ESTRUCTURA: PLASTICO; CANTIDAD: 1"/>
    <s v="N/A"/>
    <s v="N/A"/>
    <s v="N/A"/>
    <s v="BARIGO"/>
    <s v="6X1000 M"/>
    <s v="ND"/>
    <s v="NEGRO"/>
    <s v="Altímetro de alta precisión 6 x 1000 m. Barómetro. Ø 6 cm. Graduaciones cada 10 m; Rangos: 0 a 4.000 m; 970 a 1.050 hPa."/>
    <s v="ND"/>
    <s v="BUENO"/>
    <n v="2012"/>
    <s v="ND"/>
    <s v="MATRIZ"/>
    <n v="1"/>
    <n v="1"/>
    <n v="0"/>
    <s v="N/A"/>
    <s v="N/A"/>
    <n v="247"/>
    <n v="148.30000000000001"/>
    <n v="324"/>
    <n v="324"/>
    <n v="152.54464285714309"/>
    <n v="152.54464285714309"/>
    <n v="18.305357142857169"/>
    <n v="170.85000000000025"/>
    <n v="137.29017857142878"/>
    <n v="137.29017857142878"/>
    <n v="16.474821428571452"/>
    <n v="153.76500000000024"/>
  </r>
  <r>
    <n v="13"/>
    <n v="80042000018160"/>
    <s v="BIEN0256"/>
    <s v="BODEGA CENTRAL"/>
    <s v="CONTENEDOR No 2"/>
    <s v="INTERIOR CONTENEDOR No 2"/>
    <s v="BODEGA CENTRAL"/>
    <s v="ACTIVO FIJO"/>
    <x v="0"/>
    <x v="0"/>
    <s v="N/A"/>
    <s v="ALTIMETRO"/>
    <s v="[ ALTIMETRO ] - MARCA: BARIGO; AÑO: 2012; ESTADO: BUENO; COLOR: NEGRO; ESTRUCTURA: PLASTICO; CANTIDAD: 1"/>
    <s v="N/A"/>
    <s v="N/A"/>
    <s v="N/A"/>
    <s v="BARIGO"/>
    <s v="6X1000 M"/>
    <s v="ND"/>
    <s v="NEGRO"/>
    <s v="Altímetro de alta precisión 6 x 1000 m. Barómetro. Ø 6 cm. Graduaciones cada 10 m; Rangos: 0 a 4.000 m; 970 a 1.050 hPa."/>
    <s v="ND"/>
    <s v="BUENO"/>
    <n v="2012"/>
    <s v="ND"/>
    <s v="MATRIZ"/>
    <n v="1"/>
    <n v="1"/>
    <n v="0"/>
    <s v="N/A"/>
    <s v="N/A"/>
    <n v="247"/>
    <n v="148.30000000000001"/>
    <n v="324"/>
    <n v="324"/>
    <n v="152.54464285714309"/>
    <n v="152.54464285714309"/>
    <n v="18.305357142857169"/>
    <n v="170.85000000000025"/>
    <n v="137.29017857142878"/>
    <n v="137.29017857142878"/>
    <n v="16.474821428571452"/>
    <n v="153.76500000000024"/>
  </r>
  <r>
    <n v="14"/>
    <n v="80042000008680"/>
    <s v="BIEN0252"/>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MOMPICHE"/>
    <n v="1"/>
    <n v="1"/>
    <n v="0"/>
    <s v="N/A"/>
    <s v="N/A"/>
    <n v="247"/>
    <n v="148.30000000000001"/>
    <n v="324"/>
    <n v="324"/>
    <n v="152.54464285714309"/>
    <n v="152.54464285714309"/>
    <n v="18.305357142857169"/>
    <n v="170.85000000000025"/>
    <n v="137.29017857142878"/>
    <n v="137.29017857142878"/>
    <n v="16.474821428571452"/>
    <n v="153.76500000000024"/>
  </r>
  <r>
    <n v="15"/>
    <n v="80042000008093"/>
    <s v="BIEN0244"/>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16"/>
    <n v="80042000008109"/>
    <s v="BIEN0245"/>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17"/>
    <n v="80042000008598"/>
    <s v="BIEN0247"/>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18"/>
    <n v="80042000008581"/>
    <s v="BIEN0250"/>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19"/>
    <n v="80042000008673"/>
    <s v="BIEN0253"/>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20"/>
    <n v="80042000008086"/>
    <s v="BIEN0255"/>
    <s v="BODEGA CENTRAL"/>
    <s v="CONTENEDOR No 2"/>
    <s v="INTERIOR CONTENEDOR No 2"/>
    <s v="BODEGA CENTRAL"/>
    <s v="ACTIVO FIJO"/>
    <x v="0"/>
    <x v="0"/>
    <s v="N/A"/>
    <s v="ALTIMETRO"/>
    <s v="[ ALTIMETRO ] - MARCA: BARIGO; AÑO: 2012; ESTADO: BUENO; COLOR: NEGRO; ESTRUCTURA: ( SIN ESTRUCTURA ); COMPONENTE: ( SIN COMPONENTE ); CANTIDAD: 1"/>
    <s v="N/A"/>
    <s v="N/A"/>
    <s v="N/A"/>
    <s v="BARIGO"/>
    <s v="6X1000 M"/>
    <s v="ND"/>
    <s v="NEGRO"/>
    <s v="Altímetro de alta precisión 6 x 1000 m. Barómetro. Ø 6 cm. Graduaciones cada 10 m; Rangos: 0 a 4.000 m; 970 a 1.050 hPa."/>
    <s v="ND"/>
    <s v="BUENO"/>
    <n v="2012"/>
    <s v="ND"/>
    <s v="REVENTADOR"/>
    <n v="1"/>
    <n v="1"/>
    <n v="0"/>
    <s v="N/A"/>
    <s v="N/A"/>
    <n v="247"/>
    <n v="148.30000000000001"/>
    <n v="324"/>
    <n v="324"/>
    <n v="152.54464285714309"/>
    <n v="152.54464285714309"/>
    <n v="18.305357142857169"/>
    <n v="170.85000000000025"/>
    <n v="137.29017857142878"/>
    <n v="137.29017857142878"/>
    <n v="16.474821428571452"/>
    <n v="153.76500000000024"/>
  </r>
  <r>
    <n v="21"/>
    <n v="80042000008970"/>
    <s v="BIEN0275"/>
    <s v="BODEGA CENTRAL"/>
    <s v="CONTENEDOR No 2"/>
    <s v="INTERIOR CONTENEDOR No 2"/>
    <s v="BODEGA CENTRAL"/>
    <s v="ACTIVO FIJO"/>
    <x v="0"/>
    <x v="0"/>
    <s v="N/A"/>
    <s v="BALANZA DIGITAL"/>
    <s v="[ BALANZA ] - MARCA: ADAM; MODELO: HCB 3001; SERIE: AE76202024; AÑO: 2012; ESTADO: BUENO; COLOR: BEIGE; ESTRUCTURA: ( SIN ESTRUCTURA ); COMPONENTE: ( SIN COMPONENTE ); CAPACIDAD: 3000 G; CANTIDAD: 1"/>
    <s v="N/A"/>
    <s v="N/A"/>
    <s v="N/A"/>
    <s v="ADAM"/>
    <s v="HCB 3001"/>
    <s v="AE76202024"/>
    <s v="NEGRO"/>
    <s v="3000 g"/>
    <s v="ND"/>
    <s v="BUENO"/>
    <n v="2012"/>
    <s v="SIN CABLE DE DATOS, CON TAPA, CARGADOR"/>
    <s v="MOMPICHE"/>
    <n v="1"/>
    <n v="1"/>
    <n v="0"/>
    <s v="N/A"/>
    <s v="N/A"/>
    <n v="165"/>
    <n v="98.9"/>
    <n v="508.8"/>
    <n v="508.8"/>
    <n v="156.0855"/>
    <n v="156.0855"/>
    <n v="18.730259999999998"/>
    <n v="174.81575999999998"/>
    <n v="140.47694999999999"/>
    <n v="140.47694999999999"/>
    <n v="16.857233999999998"/>
    <n v="157.33418399999999"/>
  </r>
  <r>
    <n v="22"/>
    <n v="80042000009878"/>
    <s v="BIEN0270"/>
    <s v="BODEGA CENTRAL"/>
    <s v="ESTRUCTURA DE MADERA TRAS CONTENEDOR No 1"/>
    <s v="SOBRE ESTRUCTURA DE MADERA TRAS CONTENEDOR No 1"/>
    <s v="BODEGA CENTRAL"/>
    <s v="ACTIVO FIJO"/>
    <x v="0"/>
    <x v="0"/>
    <s v="N/A"/>
    <s v="BALANZA DIGITAL"/>
    <s v="[ BALANZA DIGITAL ] - MARCA: ADAM; MODELO: WBW 18A; SERIE: AE691325; AÑO: 2012; ESTADO: BUENO; COLOR: BLANCO; ESTRUCTURA: ( SIN ESTRUCTURA ); COMPONENTE: ( SIN COMPONENTE ); CAPACIDAD: 18 LB; CANTIDAD: 1"/>
    <s v="N/A"/>
    <s v="N/A"/>
    <s v="N/A"/>
    <s v="ADAM"/>
    <s v="WBW 18A"/>
    <s v="AE691325"/>
    <s v="NEGRO"/>
    <s v="18 lb"/>
    <s v="ND"/>
    <s v="BUENO"/>
    <n v="2012"/>
    <s v="ND"/>
    <s v="MOMPICHE"/>
    <n v="1"/>
    <n v="1"/>
    <n v="0"/>
    <s v="N/A"/>
    <s v="N/A"/>
    <n v="179"/>
    <n v="107.5"/>
    <n v="363.5"/>
    <n v="363.5"/>
    <n v="119.53125"/>
    <n v="119.53125"/>
    <n v="14.34375"/>
    <n v="133.875"/>
    <n v="107.578125"/>
    <n v="107.578125"/>
    <n v="12.909374999999999"/>
    <n v="120.4875"/>
  </r>
  <r>
    <n v="23"/>
    <n v="80042000005641"/>
    <s v="BIEN0523"/>
    <s v="BODEGA CENTRAL"/>
    <s v="MOBILIARIO 2"/>
    <s v="MOBILIARIO 2"/>
    <s v="BODEGA CENTRAL"/>
    <s v="ACTIVO FIJO"/>
    <x v="1"/>
    <x v="0"/>
    <s v="N/A"/>
    <s v="SCANNER"/>
    <s v="[ SCANNER ] - MARCA: HP; MODELO: DESIGNJET HD SCANNER; SERIE: DK2610B007; AÑO: 2013; ESTADO: BUENO; COLOR: PLOMO; ESTRUCTURA: ( SIN ESTRUCTURA ); COMPONENTE: ( SIN COMPONENTE ); CANTIDAD: 1"/>
    <s v="N/A"/>
    <s v="N/A"/>
    <s v="N/A"/>
    <s v="HP"/>
    <s v="DESIGNJET HD SCANNER"/>
    <s v="DK2610B007"/>
    <s v="PLOMO"/>
    <s v="ND"/>
    <s v="ND"/>
    <s v="BUENO"/>
    <n v="2013"/>
    <s v="ND"/>
    <s v="REVENTADOR"/>
    <n v="1"/>
    <n v="1"/>
    <n v="0"/>
    <s v="N/A"/>
    <s v="N/A"/>
    <n v="7628"/>
    <n v="2288.4"/>
    <n v="20310"/>
    <n v="20310"/>
    <n v="4002.7499999999991"/>
    <n v="4002.7499999999991"/>
    <n v="480.32999999999987"/>
    <n v="4483.079999999999"/>
    <n v="3602.4749999999995"/>
    <n v="3602.4749999999995"/>
    <n v="432.29699999999991"/>
    <n v="4034.7719999999995"/>
  </r>
  <r>
    <n v="24"/>
    <n v="80042000005634"/>
    <s v="BIEN0409"/>
    <s v="BODEGA CENTRAL"/>
    <s v="MOBILIARIO 2"/>
    <s v="MOBILIARIO 2"/>
    <s v="BODEGA CENTRAL"/>
    <s v="ACTIVO FIJO"/>
    <x v="1"/>
    <x v="0"/>
    <s v="N/A"/>
    <s v="PLOTTER"/>
    <s v="[ PLOTTER ] - MARCA: HP; MODELO: DESIGNJET Z6200; SERIE: MY1BU4900S; AÑO: 2011; ESTADO: BUENO; COLOR: NEGRO; ESTRUCTURA: ( SIN ESTRUCTURA ); COMPONENTE: ( SIN COMPONENTE ); CANTIDAD: 1"/>
    <s v="N/A"/>
    <s v="N/A"/>
    <s v="N/A"/>
    <s v="HP"/>
    <s v="DESIGNJET Z6200"/>
    <s v="MY1BU4900S"/>
    <s v="SIN COLOR"/>
    <s v="ND"/>
    <s v="ND"/>
    <s v="BUENO"/>
    <n v="2011"/>
    <s v="ND"/>
    <s v="MOMPICHE"/>
    <n v="1"/>
    <n v="1"/>
    <n v="0"/>
    <s v="N/A"/>
    <s v="N/A"/>
    <n v="3920"/>
    <n v="1176"/>
    <n v="11500"/>
    <n v="11500"/>
    <n v="2190.1249999999995"/>
    <n v="2190.1249999999995"/>
    <n v="262.81499999999994"/>
    <n v="2452.9399999999996"/>
    <n v="1971.1124999999997"/>
    <n v="1971.1124999999997"/>
    <n v="236.53349999999995"/>
    <n v="2207.6459999999997"/>
  </r>
  <r>
    <n v="25"/>
    <n v="80042000001438"/>
    <s v="BIEN0488"/>
    <s v="EDIFICIO MATRIZ"/>
    <s v="ADMINISTRATIVO"/>
    <s v="ADMINISTRATIVO"/>
    <s v="USO OFICINA"/>
    <s v="ACTIVO FIJO"/>
    <x v="1"/>
    <x v="0"/>
    <s v="N/A"/>
    <s v="SERVIDOR"/>
    <s v="[ SERVIDOR ] - MARCA: HP; MODELO: PROLIANT DL380P GEN8; SERIE: 2M242902QS; AÑO: 2012; ESTADO: BUENO; COLOR: GRIS; ESTRUCTURA: ( SIN ESTRUCTURA ); COMPONENTE: ( SIN COMPONENTE ); TIPO DE PROCESADOR: XEON; VELOCIDAD DEL PROCESADOR: 2.6 GHZ; MEMORIA RAM: 16 GB; DISCO DURO: 1.2 TB; CANTIDAD: 1"/>
    <s v="N/A"/>
    <s v="N/A"/>
    <s v="N/A"/>
    <s v="HP"/>
    <s v="PROLIANT DL380P GEN8"/>
    <s v="2M242902QS"/>
    <s v="GRIS"/>
    <s v="ND"/>
    <s v="ND"/>
    <s v="BUENO"/>
    <n v="2012"/>
    <s v="USADO CON 2 DISCOS DE 600 GB CADA UNO; INCLUYE: SISTEMA PAC ERP"/>
    <s v="MATRIZ"/>
    <n v="1"/>
    <n v="1"/>
    <n v="0"/>
    <s v="N/A"/>
    <s v="N/A"/>
    <n v="6142"/>
    <n v="1842.6"/>
    <n v="5700"/>
    <n v="5700"/>
    <n v="1198.3399999999999"/>
    <n v="1198.3399999999999"/>
    <n v="143.80079999999998"/>
    <n v="1342.1407999999999"/>
    <n v="1078.5059999999999"/>
    <n v="1078.5059999999999"/>
    <n v="129.42071999999999"/>
    <n v="1207.9267199999999"/>
  </r>
  <r>
    <n v="26"/>
    <n v="80042000005658"/>
    <s v="BIEN0550"/>
    <s v="BODEGA CENTRAL"/>
    <s v="ARMARIO 2"/>
    <s v="NIVEL 5"/>
    <s v="BODEGA CENTRAL"/>
    <s v="ACTIVO FIJO"/>
    <x v="1"/>
    <x v="0"/>
    <s v="N/A"/>
    <s v="LAPTOP"/>
    <s v="[ LAPTOP ] - MARCA: APPLE; MODELO: MAC BOOK PRO; SERIE: C02ML791FD57; AÑO: 2013; ESTADO: REGULAR; COLOR: BLANCO; ESTRUCTURA: ( SIN ESTRUCTURA ); COMPONENTE: ( SIN COMPONENTE ); CANTIDAD: 1"/>
    <s v="N/A"/>
    <s v="N/A"/>
    <s v="N/A"/>
    <s v="APPLE"/>
    <s v="MACBOOK PRO A1398"/>
    <s v="C02ML791FD57"/>
    <s v="BLANCO"/>
    <s v="ND"/>
    <s v="ND"/>
    <s v="MALO"/>
    <n v="2013"/>
    <s v="ND"/>
    <s v="MOMPICHE"/>
    <n v="1"/>
    <n v="1"/>
    <n v="0"/>
    <s v="N/A"/>
    <s v="N/A"/>
    <n v="962"/>
    <n v="288.60000000000002"/>
    <n v="3292"/>
    <n v="3292"/>
    <n v="55"/>
    <n v="55"/>
    <n v="6.6"/>
    <n v="61.6"/>
    <n v="49.5"/>
    <n v="49.5"/>
    <n v="5.9399999999999995"/>
    <n v="55.44"/>
  </r>
  <r>
    <n v="27"/>
    <n v="80042000001469"/>
    <s v="BIEN0609"/>
    <s v="EDIFICIO MATRIZ"/>
    <s v="ADMINISTRATIVO"/>
    <s v="ADMINISTRATIVO"/>
    <s v="USO OFICINA"/>
    <s v="ACTIVO FIJO"/>
    <x v="1"/>
    <x v="0"/>
    <s v="N/A"/>
    <s v="SERVIDOR"/>
    <s v="[ SERVIDOR ] - MARCA: HP; MODELO: PROLIANT DL380P GEN8; AÑO: 2013; ESTADO: BUENO; COLOR: NEGRO; ESTRUCTURA: ( SIN ESTRUCTURA ); COMPONENTE: ( SIN COMPONENTE ); TIPO DE PROCESADOR: XEON; VELOCIDAD DEL PROCESADOR: 2 GHZ; MEMORIA RAM: 12 GB; DISCO DURO: 2 TB; CANTIDAD: 1"/>
    <s v="N/A"/>
    <s v="N/A"/>
    <s v="N/A"/>
    <s v="HP"/>
    <s v="PROLIANT ML350p Gen8"/>
    <s v="670831-001"/>
    <s v="NEGRO"/>
    <s v="ND"/>
    <s v="ND"/>
    <s v="BUENO"/>
    <n v="2013"/>
    <s v="ND"/>
    <s v="MATRIZ"/>
    <n v="1"/>
    <n v="1"/>
    <n v="0"/>
    <s v="N/A"/>
    <s v="N/A"/>
    <n v="4130"/>
    <n v="1239"/>
    <n v="3613.7999999999997"/>
    <n v="3613.7999999999997"/>
    <n v="806"/>
    <n v="806"/>
    <n v="96.72"/>
    <n v="902.72"/>
    <n v="725.4"/>
    <n v="725.4"/>
    <n v="87.047999999999988"/>
    <n v="812.44799999999998"/>
  </r>
  <r>
    <n v="28"/>
    <n v="80042000001414"/>
    <s v="BIEN0472"/>
    <s v="EDIFICIO MATRIZ"/>
    <s v="ADMINISTRATIVO"/>
    <s v="ADMINISTRATIVO"/>
    <s v="USO OFICINA"/>
    <s v="ACTIVO FIJO"/>
    <x v="1"/>
    <x v="0"/>
    <s v="N/A"/>
    <s v="SERVIDOR FIREWALL"/>
    <s v="[ SERVIDOR FIREWALL ] - MARCA: SOPHOS; MODELO: UTM 320; SERIE: A1905DD218579A5; AÑO: 2015; ESTADO: BUENO; COLOR: BLANCO; ESTRUCTURA: ( SIN ESTRUCTURA ); COMPONENTE: ( SIN COMPONENTE ); VELOCIDAD DEL PROCESADOR: 3.5 GHZ; MEMORIA RAM: 4 GB; DISCO DURO: 210 GB; CANTIDAD: 1"/>
    <s v="N/A"/>
    <s v="N/A"/>
    <s v="N/A"/>
    <s v="SOPHOS"/>
    <s v="UTM 320"/>
    <s v="A1905DD218579A5"/>
    <s v="BLANCO"/>
    <s v="ND"/>
    <s v="ND"/>
    <s v="OBSOLETO"/>
    <n v="2015"/>
    <s v="PARTE DEL SISTEMA FIREWALL"/>
    <s v="MATRIZ"/>
    <n v="1"/>
    <n v="1"/>
    <n v="0"/>
    <s v="N/A"/>
    <s v="N/A"/>
    <n v="1513"/>
    <n v="453.7"/>
    <n v="2042.5633333333333"/>
    <n v="2042.5633333333333"/>
    <n v="20.425633333333334"/>
    <n v="20.425633333333334"/>
    <n v="2.451076"/>
    <n v="22.876709333333334"/>
    <n v="18.38307"/>
    <n v="18.38307"/>
    <n v="2.2059683999999997"/>
    <n v="20.5890384"/>
  </r>
  <r>
    <n v="29"/>
    <n v="80042000016708"/>
    <s v="BIEN0474"/>
    <s v="EDIFICIO MATRIZ"/>
    <s v="ADMINISTRATIVO"/>
    <s v="ADMINISTRATIVO"/>
    <s v="USO OFICINA"/>
    <s v="ACTIVO FIJO"/>
    <x v="1"/>
    <x v="0"/>
    <s v="N/A"/>
    <s v="IMPRESORA MULTIFUNCION"/>
    <s v="[ IMPRESORA MULTIFUNCION ] - MARCA: XEROX; MODELO: 4260; SERIE: MAE515150; AÑO: 2012; ESTADO: BUENO; COLOR: GRIS; ESTRUCTURA: ( SIN ESTRUCTURA ); COMPONENTE: ( SIN COMPONENTE ); CANTIDAD: 1"/>
    <s v="N/A"/>
    <s v="N/A"/>
    <s v="N/A"/>
    <s v="XEROX"/>
    <s v="WORK CENTER 4260"/>
    <s v="MAE515150"/>
    <s v="GRIS"/>
    <s v="ND"/>
    <s v="ND"/>
    <s v="BUENO"/>
    <n v="2012"/>
    <s v="CODIGO ASIGNADO EN GENERACION DE ACTAS NOSE VERIFICA SI ESTA EN FUNCIONAMIENTO"/>
    <s v="MATRIZ"/>
    <n v="1"/>
    <n v="1"/>
    <n v="0"/>
    <s v="N/A"/>
    <s v="N/A"/>
    <n v="684"/>
    <n v="205.2"/>
    <n v="2734"/>
    <n v="2734"/>
    <n v="351.69642857142838"/>
    <n v="351.69642857142838"/>
    <n v="42.203571428571408"/>
    <n v="393.89999999999981"/>
    <n v="316.52678571428555"/>
    <n v="316.52678571428555"/>
    <n v="37.983214285714261"/>
    <n v="354.50999999999982"/>
  </r>
  <r>
    <n v="30"/>
    <n v="80042000000561"/>
    <s v="BIEN0456"/>
    <s v="EDIFICIO MATRIZ"/>
    <s v="ADMINISTRATIVO"/>
    <s v="ADMINISTRATIVO"/>
    <s v="BODEGA CENTRAL"/>
    <s v="ACTIVO FIJO"/>
    <x v="1"/>
    <x v="0"/>
    <s v="N/A"/>
    <s v="IMPRESORA DE CREDENCIALES"/>
    <s v="[ IMPRESORA DE CREDENCIALES ] - MARCA: DATACARD; MODELO: CD 800; SERIE: 556308086; AÑO: 2012; ESTADO: BUENO; COLOR: NEGRO; ESTRUCTURA: ( SIN ESTRUCTURA ); COMPONENTE: ( SIN COMPONENTE ); CANTIDAD: 1"/>
    <s v="N/A"/>
    <s v="N/A"/>
    <s v="N/A"/>
    <s v="DATACARD"/>
    <s v="CD 800"/>
    <n v="556308086"/>
    <s v="NEGRO"/>
    <s v="ND"/>
    <s v="ND"/>
    <s v="BUENO"/>
    <n v="2012"/>
    <s v="USADO"/>
    <s v="MATRIZ"/>
    <n v="1"/>
    <n v="1"/>
    <n v="0"/>
    <s v="N/A"/>
    <s v="N/A"/>
    <n v="580"/>
    <n v="174"/>
    <n v="2185"/>
    <n v="2185"/>
    <n v="280.98214285714261"/>
    <n v="280.98214285714261"/>
    <n v="33.717857142857113"/>
    <n v="314.6999999999997"/>
    <n v="252.88392857142836"/>
    <n v="252.88392857142836"/>
    <n v="30.346071428571403"/>
    <n v="283.22999999999973"/>
  </r>
  <r>
    <n v="31"/>
    <n v="80042000008161"/>
    <s v="BIEN0493"/>
    <s v="EDIFICIO MATRIZ"/>
    <s v="ADMINISTRATIVO"/>
    <s v="ADMINISTRATIVO"/>
    <s v="USO OFICINA"/>
    <s v="ACTIVO FIJO"/>
    <x v="1"/>
    <x v="0"/>
    <s v="N/A"/>
    <s v="SERVIDOR"/>
    <s v="[ SERVIDOR ] - MARCA: IOMEGA; MODELO: PX4-300D; SERIE: HRC3179739; AÑO: 2012; ESTADO: BUENO; COLOR: GRIS; ESTRUCTURA: ( SIN ESTRUCTURA ); COMPONENTE: ( SIN COMPONENTE ); CANTIDAD: 1"/>
    <s v="N/A"/>
    <s v="N/A"/>
    <s v="N/A"/>
    <s v="IOMEGA"/>
    <s v="PX4-300D"/>
    <s v="HRC3179739"/>
    <s v="GRIS"/>
    <s v="ND"/>
    <s v="ND"/>
    <s v="BUENO"/>
    <n v="2012"/>
    <s v="ND"/>
    <s v="MATRIZ"/>
    <n v="1"/>
    <n v="1"/>
    <n v="0"/>
    <s v="N/A"/>
    <s v="N/A"/>
    <n v="882"/>
    <n v="264.60000000000002"/>
    <n v="1814"/>
    <n v="1814"/>
    <n v="303.29464285714283"/>
    <n v="303.29464285714283"/>
    <n v="36.395357142857137"/>
    <n v="339.68999999999994"/>
    <n v="272.96517857142857"/>
    <n v="272.96517857142857"/>
    <n v="32.75582142857143"/>
    <n v="305.721"/>
  </r>
  <r>
    <n v="32"/>
    <n v="80042000006488"/>
    <s v="BIEN0527"/>
    <s v="EDIFICIO MATRIZ"/>
    <s v="ADMINISTRATIVO"/>
    <s v="ADMINISTRATIVO"/>
    <s v="ZAHER CHMAIT"/>
    <s v="ACTIVO FIJO"/>
    <x v="1"/>
    <x v="0"/>
    <s v="N/A"/>
    <s v="LAPTOP"/>
    <s v="[ LAPTOP ] - MARCA: APPLE; MODELO: MACBOOK PRO A1278; SERIE: C02GKQT5DV14; AÑO: 2013; ESTADO: BUENO; COLOR: BLANCO; ESTRUCTURA: ( SIN ESTRUCTURA ); COMPONENTE: ( SIN COMPONENTE ); TIPO DE PROCESADOR: INTEL CORE I7; VELOCIDAD DEL PROCESADOR: 2.8 GHZ; MEMORIA RAM: 4 GB; DISCO DURO: 750 GB; TAMAÑO DE PANTALLA: 14 IN; CANTIDAD: 1"/>
    <s v="N/A"/>
    <s v="N/A"/>
    <s v="N/A"/>
    <s v="APPLE"/>
    <s v="MACBOOK PRO A1278"/>
    <s v="C02GKQT5DV14"/>
    <s v="BLANCO"/>
    <s v="TIPO DE PROCESADOR: INTEL CORE I7; VELOCIDAD DEL PROCESADOR: 2.8 GHZ; MEMORIA RAM: 4 GB; DISCO DURO: 750 GB; TAMAÑO DE PANTALLA: 14 IN"/>
    <s v="ND"/>
    <s v="BUENO"/>
    <n v="2013"/>
    <s v="ND"/>
    <s v="MATRIZ"/>
    <n v="1"/>
    <n v="1"/>
    <n v="0"/>
    <s v="N/A"/>
    <s v="N/A"/>
    <n v="895"/>
    <n v="268.3"/>
    <n v="1625"/>
    <n v="1625"/>
    <n v="297.375"/>
    <n v="297.375"/>
    <n v="35.684999999999995"/>
    <n v="333.06"/>
    <n v="267.63749999999999"/>
    <n v="267.63749999999999"/>
    <n v="32.116499999999995"/>
    <n v="299.75399999999996"/>
  </r>
  <r>
    <n v="33"/>
    <n v="80042000008840"/>
    <s v="BIEN0544"/>
    <s v="BODEGA CENTRAL"/>
    <s v="ESTANTERIA 5"/>
    <s v="NIVEL 2"/>
    <s v="BODEGA CENTRAL"/>
    <s v="ACTIVO FIJO"/>
    <x v="1"/>
    <x v="0"/>
    <s v="N/A"/>
    <s v="CPU"/>
    <s v="[ CPU ] - MARCA: HP; MODELO: Z230 TOWER WORKSTATION; SERIE: 2UA4062DSH; AÑO: 2013; ESTADO: BUENO; COLOR: NEGRO; ESTRUCTURA: ( SIN ESTRUCTURA ); COMPONENTE: ( SIN COMPONENTE ); TIPO DE PROCESADOR: XEON; CANTIDAD: 1"/>
    <s v="N/A"/>
    <s v="N/A"/>
    <s v="N/A"/>
    <s v="HP"/>
    <s v="Z230 TOWER WORKSTATION"/>
    <s v="2UA4062DSH"/>
    <s v="NEGRO"/>
    <s v="ND"/>
    <s v="ND"/>
    <s v="BUENO"/>
    <n v="2013"/>
    <s v="INCLUYE: SOFTWARE: LICENCIA MICROSOFT OFFICE PLUS"/>
    <s v="MATRIZ"/>
    <n v="1"/>
    <n v="1"/>
    <n v="0"/>
    <s v="N/A"/>
    <s v="N/A"/>
    <n v="730"/>
    <n v="219"/>
    <n v="1375"/>
    <n v="1375"/>
    <n v="315.875"/>
    <n v="315.875"/>
    <n v="37.905000000000001"/>
    <n v="353.78"/>
    <n v="284.28750000000002"/>
    <n v="284.28750000000002"/>
    <n v="34.1145"/>
    <n v="318.40200000000004"/>
  </r>
  <r>
    <n v="34"/>
    <n v="80042000000318"/>
    <s v="BIEN0415"/>
    <s v="BODEGA CENTRAL"/>
    <s v="ESTANTERIA 5"/>
    <s v="NIVEL 4"/>
    <s v="BODEGA CENTRAL"/>
    <s v="ACTIVO FIJO"/>
    <x v="1"/>
    <x v="0"/>
    <s v="N/A"/>
    <s v="LAPTOP"/>
    <s v="[ LAPTOP ] - MARCA: HP; MODELO: ELITEBOOK 840; SERIE: CNU406B85Z; AÑO: 2014; ESTADO: BUENO; COLOR: GRIS; ESTRUCTURA: ( SIN ESTRUCTURA ); COMPONENTE: ( SIN COMPONENTE ); TIPO DE PROCESADOR: INTEL CORE I7; VELOCIDAD DEL PROCESADOR: 2.10 GHZ; MEMORIA RAM: 8 GB; DISCO DURO: 500 GB; CANTIDAD: 1"/>
    <s v="N/A"/>
    <s v="N/A"/>
    <s v="N/A"/>
    <s v="HP"/>
    <s v="ELITEBOOK 840"/>
    <s v="CNU406B85Z"/>
    <s v="GRIS"/>
    <s v="CORE I7"/>
    <s v="ND"/>
    <s v="BUENO"/>
    <n v="2014"/>
    <s v="ND"/>
    <s v="MATRIZ"/>
    <n v="1"/>
    <n v="1"/>
    <n v="0"/>
    <s v="N/A"/>
    <s v="N/A"/>
    <n v="746"/>
    <n v="223.8"/>
    <n v="1387"/>
    <n v="1387"/>
    <n v="275.4375"/>
    <n v="275.4375"/>
    <n v="33.052500000000002"/>
    <n v="308.49"/>
    <n v="247.89375000000001"/>
    <n v="247.89375000000001"/>
    <n v="29.747250000000001"/>
    <n v="277.64100000000002"/>
  </r>
  <r>
    <n v="35"/>
    <n v="80042000007041"/>
    <s v="BIEN0420"/>
    <s v="BODEGA CENTRAL"/>
    <s v="ESTANTERIA 5"/>
    <s v="NIVEL 4"/>
    <s v="BODEGA CENTRAL"/>
    <s v="ACTIVO FIJO"/>
    <x v="1"/>
    <x v="0"/>
    <s v="N/A"/>
    <s v="LAPTOP"/>
    <s v="[ LAPTOP ] - MARCA: HP; MODELO: ELITEBOOK 840; SERIE: CNU406B86N; AÑO: 2014; ESTADO: BUENO; COLOR: NEGRO; ESTRUCTURA: ( SIN ESTRUCTURA ); COMPONENTE: ( SIN COMPONENTE ); TIPO DE PROCESADOR: INTEL CORE I7; CANTIDAD: 1"/>
    <s v="N/A"/>
    <s v="N/A"/>
    <s v="N/A"/>
    <s v="HP"/>
    <s v="ELITEBOOK 840"/>
    <s v="CNU406B86N"/>
    <s v="NEGRO"/>
    <s v="CORE I7"/>
    <s v="ND"/>
    <s v="BUENO"/>
    <n v="2014"/>
    <s v="ND"/>
    <s v="MATRIZ"/>
    <n v="1"/>
    <n v="1"/>
    <n v="0"/>
    <s v="N/A"/>
    <s v="N/A"/>
    <n v="857"/>
    <n v="256.89999999999998"/>
    <n v="1387"/>
    <n v="1387"/>
    <n v="275.4375"/>
    <n v="275.4375"/>
    <n v="33.052500000000002"/>
    <n v="308.49"/>
    <n v="247.89375000000001"/>
    <n v="247.89375000000001"/>
    <n v="29.747250000000001"/>
    <n v="277.64100000000002"/>
  </r>
  <r>
    <n v="36"/>
    <n v="80042000007003"/>
    <s v="BIEN0421"/>
    <s v="BODEGA CENTRAL"/>
    <s v="ESTANTERIA 4"/>
    <s v="NIVEL 4"/>
    <s v="BODEGA CENTRAL"/>
    <s v="ACTIVO FIJO"/>
    <x v="1"/>
    <x v="0"/>
    <s v="N/A"/>
    <s v="LAPTOP"/>
    <s v="[ LAPTOP ] - MARCA: HP; MODELO: ELITEBOOK 840; SERIE: CNV406B853; AÑO: 2014; ESTADO: BUENO; COLOR: GRIS; ESTRUCTURA: ( SIN ESTRUCTURA ); COMPONENTE: ( SIN COMPONENTE ); TIPO DE PROCESADOR: INTEL CORE I7; CANTIDAD: 1"/>
    <s v="N/A"/>
    <s v="N/A"/>
    <s v="N/A"/>
    <s v="HP"/>
    <s v="ELITEBOOK 840"/>
    <s v="CNU406B853"/>
    <s v="GRIS"/>
    <s v="CORE I7"/>
    <s v="ND"/>
    <s v="BUENO"/>
    <n v="2014"/>
    <s v="ND"/>
    <s v="MATRIZ"/>
    <n v="1"/>
    <n v="1"/>
    <n v="0"/>
    <s v="N/A"/>
    <s v="N/A"/>
    <n v="830"/>
    <n v="249"/>
    <n v="1387"/>
    <n v="1387"/>
    <n v="275.4375"/>
    <n v="275.4375"/>
    <n v="33.052500000000002"/>
    <n v="308.49"/>
    <n v="247.89375000000001"/>
    <n v="247.89375000000001"/>
    <n v="29.747250000000001"/>
    <n v="277.64100000000002"/>
  </r>
  <r>
    <n v="37"/>
    <n v="80042000003371"/>
    <s v="BIEN0422"/>
    <s v="BODEGA CENTRAL"/>
    <s v="ESTANTERIA 4"/>
    <s v="NIVEL 4"/>
    <s v="BODEGA CENTRAL"/>
    <s v="ACTIVO FIJO"/>
    <x v="1"/>
    <x v="0"/>
    <s v="N/A"/>
    <s v="LAPTOP"/>
    <s v="[ LAPTOP ] - MARCA: HP; MODELO: ELITEBOOK 840; SERIE: CNV40GB857; AÑO: 2014; ESTADO: BUENO; COLOR: GRIS; ESTRUCTURA: ( SIN ESTRUCTURA ); COMPONENTE: ( SIN COMPONENTE ); TIPO DE PROCESADOR: INTEL CORE I7; VELOCIDAD DEL PROCESADOR: 2.10 GHZ; MEMORIA RAM: 8 GB; DISCO DURO: 500 GB; CANTIDAD: 1"/>
    <s v="N/A"/>
    <s v="N/A"/>
    <s v="N/A"/>
    <s v="HP"/>
    <s v="ELITEBOOK 840"/>
    <s v="CNU406B857"/>
    <s v="GRIS"/>
    <s v="CORE I7"/>
    <s v="ND"/>
    <s v="BUENO"/>
    <n v="2014"/>
    <s v="ND"/>
    <s v="MATRIZ"/>
    <n v="1"/>
    <n v="1"/>
    <n v="0"/>
    <s v="N/A"/>
    <s v="N/A"/>
    <n v="912"/>
    <n v="273.60000000000002"/>
    <n v="1387"/>
    <n v="1387"/>
    <n v="275.4375"/>
    <n v="275.4375"/>
    <n v="33.052500000000002"/>
    <n v="308.49"/>
    <n v="247.89375000000001"/>
    <n v="247.89375000000001"/>
    <n v="29.747250000000001"/>
    <n v="277.64100000000002"/>
  </r>
  <r>
    <n v="38"/>
    <n v="80042000007027"/>
    <s v="BIEN0481"/>
    <s v="BODEGA CENTRAL"/>
    <s v="MANTENIMIENTO INFORMATICO Y CUSTODIO DE BODEGA"/>
    <s v="MANTENIMIENTO INFORMATICO Y CUSTODIO DE BODEGA"/>
    <s v="BODEGA CENTRAL"/>
    <s v="ACTIVO FIJO"/>
    <x v="1"/>
    <x v="0"/>
    <s v="N/A"/>
    <s v="LAPTOP"/>
    <s v="[ LAPTOP ] - MARCA: HP; MODELO: ELITEBOOK 840; SERIE: CNV40GB864; AÑO: 2014; ESTADO: BUENO; COLOR: GRIS; ESTRUCTURA: ( SIN ESTRUCTURA ); COMPONENTE: ( SIN COMPONENTE ); TIPO DE PROCESADOR: INTEL CORE I7; CANTIDAD: 1"/>
    <s v="N/A"/>
    <s v="N/A"/>
    <s v="N/A"/>
    <s v="HP"/>
    <s v="ELITEBOOK 840"/>
    <s v="CNU406B869"/>
    <s v="GRIS"/>
    <s v="ND"/>
    <s v="ND"/>
    <s v="BUENO"/>
    <n v="2014"/>
    <s v="EQUIPO APAGADO INCLUYE MOCHILA; SOFTWARE: LICENCIA MICROSOFT OFFICE PLUS"/>
    <s v="MATRIZ"/>
    <n v="1"/>
    <n v="1"/>
    <n v="0"/>
    <s v="N/A"/>
    <s v="N/A"/>
    <n v="830"/>
    <n v="249"/>
    <n v="1387"/>
    <n v="1387"/>
    <n v="275.4375"/>
    <n v="275.4375"/>
    <n v="33.052500000000002"/>
    <n v="308.49"/>
    <n v="247.89375000000001"/>
    <n v="247.89375000000001"/>
    <n v="29.747250000000001"/>
    <n v="277.64100000000002"/>
  </r>
  <r>
    <n v="39"/>
    <n v="80042000000707"/>
    <s v="BIEN0505"/>
    <s v="EDIFICIO MATRIZ"/>
    <s v="ADMINISTRATIVO"/>
    <s v="ADMINISTRATIVO"/>
    <s v="KAREN ZAMBRANO "/>
    <s v="ACTIVO FIJO"/>
    <x v="1"/>
    <x v="0"/>
    <s v="N/A"/>
    <s v="LAPTOP"/>
    <s v="[ LAPTOP ] - MARCA: HP; MODELO: ELITEBOOK 840; SERIE: CNU406B84Q; AÑO: 2014; ESTADO: BUENO; COLOR: BEIGE; ESTRUCTURA: ( SIN ESTRUCTURA ); COMPONENTE: ( SIN COMPONENTE ); TIPO DE PROCESADOR: INTEL CORE I7; CANTIDAD: 1"/>
    <s v="N/A"/>
    <s v="N/A"/>
    <s v="N/A"/>
    <s v="HP"/>
    <s v="ELITEBOOK 840"/>
    <s v="CNU406B84Q"/>
    <s v="NEGRA"/>
    <s v="ND"/>
    <s v="ND"/>
    <s v="BUENO"/>
    <n v="2014"/>
    <s v="EQUIPO BLOQUEADO CON MOUSE SPEEDMIND MODELO SM30M9136XUSB; SOFTWARE: LICENCIA MICROSOFT OFFICE PLUS"/>
    <s v="MATRIZ"/>
    <n v="1"/>
    <n v="1"/>
    <n v="0"/>
    <s v="N/A"/>
    <s v="N/A"/>
    <n v="830"/>
    <n v="249"/>
    <n v="1387"/>
    <n v="1387"/>
    <n v="275.4375"/>
    <n v="275.4375"/>
    <n v="33.052500000000002"/>
    <n v="308.49"/>
    <n v="247.89375000000001"/>
    <n v="247.89375000000001"/>
    <n v="29.747250000000001"/>
    <n v="277.64100000000002"/>
  </r>
  <r>
    <n v="40"/>
    <n v="80042000000455"/>
    <s v="BIEN0508"/>
    <s v="EDIFICIO MATRIZ"/>
    <s v="ADMINISTRATIVO"/>
    <s v="ADMINISTRATIVO"/>
    <s v="ELIN KRISTENSEN "/>
    <s v="ACTIVO FIJO"/>
    <x v="1"/>
    <x v="0"/>
    <s v="N/A"/>
    <s v="LAPTOP"/>
    <s v="[ LAPTOP ] - MARCA: HP; MODELO: ELITEBOOK 840; SERIE: CNU406B86D; AÑO: 2014; ESTADO: BUENO; COLOR: GRIS; ESTRUCTURA: ( SIN ESTRUCTURA ); COMPONENTE: ( SIN COMPONENTE ); TIPO DE PROCESADOR: INTEL CORE I7; VELOCIDAD DEL PROCESADOR: 2.10 GHZ; MEMORIA RAM: 8 GB; DISCO DURO: 500 GB; CANTIDAD: 1"/>
    <s v="N/A"/>
    <s v="N/A"/>
    <s v="N/A"/>
    <s v="HP"/>
    <s v="ELITEBOOK 840"/>
    <s v="CNU406B86D"/>
    <s v="GRIS"/>
    <s v="ND"/>
    <s v="ND"/>
    <s v="BUENO"/>
    <n v="2014"/>
    <s v="INCLUYE: SOFTWARE: LICENCIA MICROSOFT OFFICE PLUS, LICENCIA ANTIVIRUS KASPERSKY ADVANCED"/>
    <s v="MATRIZ"/>
    <n v="1"/>
    <n v="1"/>
    <n v="0"/>
    <s v="N/A"/>
    <s v="N/A"/>
    <n v="912"/>
    <n v="273.60000000000002"/>
    <n v="1387"/>
    <n v="1387"/>
    <n v="275.4375"/>
    <n v="275.4375"/>
    <n v="33.052500000000002"/>
    <n v="308.49"/>
    <n v="247.89375000000001"/>
    <n v="247.89375000000001"/>
    <n v="29.747250000000001"/>
    <n v="277.64100000000002"/>
  </r>
  <r>
    <n v="41"/>
    <n v="80042000000936"/>
    <s v="BIEN0509"/>
    <s v="EDIFICIO MATRIZ"/>
    <s v="ADMINISTRATIVO"/>
    <s v="ADMINISTRATIVO"/>
    <s v="USO OFICINA"/>
    <s v="ACTIVO FIJO"/>
    <x v="1"/>
    <x v="0"/>
    <s v="N/A"/>
    <s v="LAPTOP"/>
    <s v="[ LAPTOP ] - MARCA: HP; MODELO: ELITEBOOK 840; SERIE: CNU406B849; AÑO: 2014; ESTADO: BUENO; COLOR: GRIS; ESTRUCTURA: ( SIN ESTRUCTURA ); COMPONENTE: ( SIN COMPONENTE ); TIPO DE PROCESADOR: INTEL CORE I7; VELOCIDAD DEL PROCESADOR: 2.10 GHZ; MEMORIA RAM: 8 GB; DISCO DURO: 500 GB; CANTIDAD: 1"/>
    <s v="N/A"/>
    <s v="N/A"/>
    <s v="N/A"/>
    <s v="HP"/>
    <s v="ELITEBOOK 840"/>
    <s v="CNU406B84M"/>
    <s v="GRIS"/>
    <s v="ND"/>
    <s v="ND"/>
    <s v="BUENO"/>
    <n v="2014"/>
    <s v="CON MOUSE SPEEDMIND SERIE SM30M9136XUJB; SOFTWARE: LICENCIA MICROSOFT OFFICE PLUS, LICENCIA ANTIVIRUS KASPERSKY ADVANCED"/>
    <s v="MATRIZ"/>
    <n v="1"/>
    <n v="1"/>
    <n v="0"/>
    <s v="N/A"/>
    <s v="N/A"/>
    <n v="912"/>
    <n v="273.60000000000002"/>
    <n v="1387"/>
    <n v="1387"/>
    <n v="275.4375"/>
    <n v="275.4375"/>
    <n v="33.052500000000002"/>
    <n v="308.49"/>
    <n v="247.89375000000001"/>
    <n v="247.89375000000001"/>
    <n v="29.747250000000001"/>
    <n v="277.64100000000002"/>
  </r>
  <r>
    <n v="42"/>
    <n v="80042000000479"/>
    <s v="BIEN0533"/>
    <s v="EDIFICIO MATRIZ"/>
    <s v="ADMINISTRATIVO"/>
    <s v="ADMINISTRATIVO"/>
    <s v="EDISON MOYA "/>
    <s v="ACTIVO FIJO"/>
    <x v="1"/>
    <x v="0"/>
    <s v="N/A"/>
    <s v="LAPTOP"/>
    <s v="[ LAPTOP ] - MARCA: HP; MODELO: ELITEBOOK 840; SERIE: CNU406B84W; AÑO: 2014; ESTADO: BUENO; COLOR: GRIS; ESTRUCTURA: ( SIN ESTRUCTURA ); COMPONENTE: ( SIN COMPONENTE ); TIPO DE PROCESADOR: INTEL CORE I7; VELOCIDAD DEL PROCESADOR: 2.10 GHZ; MEMORIA RAM: 8 GB; DISCO DURO: 500 GB; CANTIDAD: 1"/>
    <s v="N/A"/>
    <s v="N/A"/>
    <s v="N/A"/>
    <s v="HP"/>
    <s v="ELITEBOOK 840"/>
    <s v="CNU406B84W"/>
    <s v="GRIS"/>
    <s v="ND"/>
    <s v="ND"/>
    <s v="BUENO"/>
    <n v="2014"/>
    <s v="USADO INCLUYE: SOFTWARE: LICENCIA MICROSOFT OFFICE PLUS, LICENCIA ANTIVIRUS KASPERSKY ADVANCED"/>
    <s v="MATRIZ"/>
    <n v="1"/>
    <n v="1"/>
    <n v="0"/>
    <s v="N/A"/>
    <s v="N/A"/>
    <n v="912"/>
    <n v="273.60000000000002"/>
    <n v="1387"/>
    <n v="1387"/>
    <n v="275.4375"/>
    <n v="275.4375"/>
    <n v="33.052500000000002"/>
    <n v="308.49"/>
    <n v="247.89375000000001"/>
    <n v="247.89375000000001"/>
    <n v="29.747250000000001"/>
    <n v="277.64100000000002"/>
  </r>
  <r>
    <n v="43"/>
    <n v="80042000007065"/>
    <s v="BIEN0585"/>
    <s v="EDIFICIO MATRIZ"/>
    <s v="ADMINISTRATIVO"/>
    <s v="ADMINISTRATIVO"/>
    <s v="USO OFICINA"/>
    <s v="ACTIVO FIJO"/>
    <x v="1"/>
    <x v="0"/>
    <s v="N/A"/>
    <s v="LAPTOP"/>
    <s v="[ LAPTOP ] - MARCA: HP; MODELO: ELITEBOOK 840; SERIE: CNUA0GB85N; AÑO: 2014; ESTADO: BUENO; COLOR: GRIS; ESTRUCTURA: ( SIN ESTRUCTURA ); COMPONENTE: ( SIN COMPONENTE ); TIPO DE PROCESADOR: INTEL CORE I7; CANTIDAD: 1"/>
    <s v="N/A"/>
    <s v="N/A"/>
    <s v="N/A"/>
    <s v="HP"/>
    <s v="ELITEBOOK 840"/>
    <s v="CNUA0GB85N"/>
    <s v="GRIS"/>
    <s v="ND"/>
    <s v="ND"/>
    <s v="BUENO"/>
    <n v="2014"/>
    <s v="ND"/>
    <s v="MATRIZ"/>
    <n v="1"/>
    <n v="1"/>
    <n v="0"/>
    <s v="N/A"/>
    <s v="N/A"/>
    <n v="830"/>
    <n v="249"/>
    <n v="1387"/>
    <n v="1387"/>
    <n v="275.4375"/>
    <n v="275.4375"/>
    <n v="33.052500000000002"/>
    <n v="308.49"/>
    <n v="247.89375000000001"/>
    <n v="247.89375000000001"/>
    <n v="29.747250000000001"/>
    <n v="277.64100000000002"/>
  </r>
  <r>
    <n v="44"/>
    <n v="80042000018016"/>
    <s v="BIEN0416"/>
    <s v="BODEGA CENTRAL"/>
    <s v="ESTANTERIA 4"/>
    <s v="NIVEL 4"/>
    <s v="BODEGA CENTRAL"/>
    <s v="ACTIVO FIJO"/>
    <x v="1"/>
    <x v="0"/>
    <s v="N/A"/>
    <s v="LAPTOP"/>
    <s v="[ LAPTOP ] - MARCA: HP; MODELO: ELITEBOOK 840; SERIE: CNU406B85B; AÑO: 2014; ESTADO: BUENO; COLOR: GRIS; ESTRUCTURA: ( SIN ESTRUCTURA ); CANTIDAD: 1"/>
    <s v="N/A"/>
    <s v="N/A"/>
    <s v="N/A"/>
    <s v="HP"/>
    <s v="ELITEBOOK 840"/>
    <s v="CNU406B85B"/>
    <s v="SIN COLOR"/>
    <s v="CORE I7"/>
    <s v="ND"/>
    <s v="BUENO"/>
    <n v="2014"/>
    <s v="ND"/>
    <s v="MOMPICHE"/>
    <n v="1"/>
    <n v="1"/>
    <n v="0"/>
    <s v="N/A"/>
    <s v="N/A"/>
    <n v="830"/>
    <n v="249"/>
    <n v="1387"/>
    <n v="1387"/>
    <n v="275.4375"/>
    <n v="275.4375"/>
    <n v="33.052500000000002"/>
    <n v="308.49"/>
    <n v="247.89375000000001"/>
    <n v="247.89375000000001"/>
    <n v="29.747250000000001"/>
    <n v="277.64100000000002"/>
  </r>
  <r>
    <n v="45"/>
    <n v="80042000003029"/>
    <s v="BIEN0467"/>
    <s v="EDIFICIO MATRIZ"/>
    <s v="ADMINISTRATIVO"/>
    <s v="ADMINISTRATIVO"/>
    <s v="ZAHER CHMAIT"/>
    <s v="ACTIVO FIJO"/>
    <x v="1"/>
    <x v="0"/>
    <s v="N/A"/>
    <s v="CPU"/>
    <s v="[ CPU ] - MARCA: HP; MODELO: Z230 TOWER WORKSTATION; SERIE: 2UA4062DSJ; AÑO: 2012; ESTADO: BUENO; COLOR: NEGRO; ESTRUCTURA: ( SIN ESTRUCTURA ); COMPONENTE: ( SIN COMPONENTE ); TIPO DE PROCESADOR: XEON; VELOCIDAD DEL PROCESADOR: 3.3 GHZ; MEMORIA RAM: 8 GB; DISCO DURO: 1 TB; CANTIDAD: 1"/>
    <s v="N/A"/>
    <s v="N/A"/>
    <s v="N/A"/>
    <s v="HP"/>
    <s v="Z230 TOWER WORKSTATION"/>
    <s v="2UA4062DSJ"/>
    <s v="NEGRO"/>
    <s v="ND"/>
    <s v="ND"/>
    <s v="BUENO"/>
    <n v="2012"/>
    <s v="USADO "/>
    <s v="MATRIZ"/>
    <n v="1"/>
    <n v="1"/>
    <n v="0"/>
    <s v="N/A"/>
    <s v="N/A"/>
    <n v="336"/>
    <n v="100.8"/>
    <n v="1375"/>
    <n v="1375"/>
    <n v="288.75"/>
    <n v="288.75"/>
    <n v="34.65"/>
    <n v="323.39999999999998"/>
    <n v="259.875"/>
    <n v="259.875"/>
    <n v="31.184999999999999"/>
    <n v="291.06"/>
  </r>
  <r>
    <n v="46"/>
    <n v="80042000005375"/>
    <s v="BIEN0418"/>
    <s v="BODEGA CENTRAL"/>
    <s v="ESTANTERIA 4"/>
    <s v="NIVEL 4"/>
    <s v="BODEGA CENTRAL"/>
    <s v="ACTIVO FIJO"/>
    <x v="1"/>
    <x v="0"/>
    <s v="N/A"/>
    <s v="LAPTOP"/>
    <s v="[ LAPTOP ] - MARCA: HP; MODELO: ELITEBOOK 840 G1; SERIE: CNU406B84Z; AÑO: 2013; ESTADO: BUENO; COLOR: NEGRO; ESTRUCTURA: ( SIN ESTRUCTURA ); COMPONENTE: ( SIN COMPONENTE ); TIPO DE PROCESADOR: INTEL CORE I7; VELOCIDAD DEL PROCESADOR: 2.10 GHZ; MEMORIA RAM: 8 GB; DISCO DURO: 464 GB; CANTIDAD: 1"/>
    <s v="N/A"/>
    <s v="N/A"/>
    <s v="N/A"/>
    <s v="HP"/>
    <s v="ELITEBOOK 840"/>
    <s v="CNU406B84Z"/>
    <s v="NEGRO"/>
    <s v="CORE I7"/>
    <s v="ND"/>
    <s v="BUENO"/>
    <n v="2013"/>
    <s v="ND"/>
    <s v="MATRIZ"/>
    <n v="1"/>
    <n v="1"/>
    <n v="0"/>
    <s v="N/A"/>
    <s v="N/A"/>
    <n v="763"/>
    <n v="228.7"/>
    <n v="1387"/>
    <n v="1387"/>
    <n v="253.5"/>
    <n v="253.5"/>
    <n v="30.419999999999998"/>
    <n v="283.92"/>
    <n v="228.15"/>
    <n v="228.15"/>
    <n v="27.378"/>
    <n v="255.52800000000002"/>
  </r>
  <r>
    <n v="47"/>
    <n v="80042000005061"/>
    <s v="BIEN0419"/>
    <s v="BODEGA CENTRAL"/>
    <s v="ESTANTERIA 4"/>
    <s v="NIVEL 4"/>
    <s v="BODEGA CENTRAL"/>
    <s v="ACTIVO FIJO"/>
    <x v="1"/>
    <x v="0"/>
    <s v="N/A"/>
    <s v="LAPTOP"/>
    <s v="[ LAPTOP ] - MARCA: HP; MODELO: ELITEBOOK 840 G1; SERIE: CNU406B84C; AÑO: 2013; ESTADO: BUENO; COLOR: NEGRO; ESTRUCTURA: ( SIN ESTRUCTURA ); COMPONENTE: ( SIN COMPONENTE ); TIPO DE PROCESADOR: INTEL CORE I7; VELOCIDAD DEL PROCESADOR: 2.10 GHZ; MEMORIA RAM: 8 GB; DISCO DURO: 464 GB; CANTIDAD: 1"/>
    <s v="N/A"/>
    <s v="N/A"/>
    <s v="N/A"/>
    <s v="HP"/>
    <s v="ELITEBOOK 840"/>
    <s v="CNU406B84C"/>
    <s v="NEGRO"/>
    <s v="CORE I7"/>
    <s v="ND"/>
    <s v="BUENO"/>
    <n v="2013"/>
    <s v="ND"/>
    <s v="MATRIZ"/>
    <n v="1"/>
    <n v="1"/>
    <n v="0"/>
    <s v="N/A"/>
    <s v="N/A"/>
    <n v="929"/>
    <n v="278.5"/>
    <n v="1387"/>
    <n v="1387"/>
    <n v="253.5"/>
    <n v="253.5"/>
    <n v="30.419999999999998"/>
    <n v="283.92"/>
    <n v="228.15"/>
    <n v="228.15"/>
    <n v="27.378"/>
    <n v="255.52800000000002"/>
  </r>
  <r>
    <n v="48"/>
    <n v="80042000002718"/>
    <s v="BIEN0480"/>
    <s v="BODEGA CENTRAL"/>
    <s v="MANTENIMIENTO INFORMATICO Y CUSTODIO DE BODEGA"/>
    <s v="MANTENIMIENTO INFORMATICO Y CUSTODIO DE BODEGA"/>
    <s v="BODEGA CENTRAL"/>
    <s v="ACTIVO FIJO"/>
    <x v="1"/>
    <x v="0"/>
    <s v="N/A"/>
    <s v="LAPTOP"/>
    <s v="[ LAPTOP ] - MARCA: HP; MODELO: ELITEBOOK 840 G1; SERIE: CNN406B863; AÑO: 2013; ESTADO: BUENO; COLOR: NEGRO; ESTRUCTURA: ( SIN ESTRUCTURA ); COMPONENTE: ( SIN COMPONENTE ); TIPO DE PROCESADOR: INTEL CORE I7; VELOCIDAD DEL PROCESADOR: 2.7 GHZ; MEMORIA RAM: 8 GB; DISCO DURO: 465 GB; CANTIDAD: 1"/>
    <s v="N/A"/>
    <s v="N/A"/>
    <s v="N/A"/>
    <s v="HP"/>
    <s v="ELITEBOOK 840"/>
    <s v="CNN406B863"/>
    <s v="NEGRO"/>
    <s v="ND"/>
    <s v="ND"/>
    <s v="BUENO"/>
    <n v="2013"/>
    <s v="USADO NO SE PUEDE VER SI ESTA EN FUNCIONAMIENTO INCLUYE MOUSE: SPEED MIND, MODELO SM30M9136XUSB, AURICULARES MARCA SPEED MIND. BATERIA REEMPLAZADA; LICENCIA MICROSOFT OFFICE PLUS; LICENCIA ANTIVIRUS KASPERSKY ADVANCED"/>
    <s v="MATRIZ"/>
    <n v="1"/>
    <n v="1"/>
    <n v="0"/>
    <s v="N/A"/>
    <s v="N/A"/>
    <n v="948"/>
    <n v="284.39999999999998"/>
    <n v="1387"/>
    <n v="1387"/>
    <n v="253.5"/>
    <n v="253.5"/>
    <n v="30.419999999999998"/>
    <n v="283.92"/>
    <n v="228.15"/>
    <n v="228.15"/>
    <n v="27.378"/>
    <n v="255.52800000000002"/>
  </r>
  <r>
    <n v="49"/>
    <n v="80042000006419"/>
    <s v="BIEN0580"/>
    <s v="EDIFICIO MATRIZ"/>
    <s v="ADMINISTRATIVO"/>
    <s v="ADMINISTRATIVO"/>
    <s v="JHONNY HERRERA "/>
    <s v="ACTIVO FIJO"/>
    <x v="1"/>
    <x v="0"/>
    <s v="N/A"/>
    <s v="LAPTOP"/>
    <s v="[ LAPTOP ] - MARCA: HP; MODELO: DV6-6180; SERIE: 5CH13803U0; AÑO: 2013; ESTADO: BUENO; COLOR: NEGRO; ESTRUCTURA: ( SIN ESTRUCTURA ); COMPONENTE: ( SIN COMPONENTE ); TIPO DE PROCESADOR: INTEL CORE I7; VELOCIDAD DEL PROCESADOR: 2.20 GHZ; MEMORIA RAM: 8 GB; DISCO DURO: 1 TB; CANTIDAD: 1"/>
    <s v="N/A"/>
    <s v="N/A"/>
    <s v="N/A"/>
    <s v="HP"/>
    <s v="ELITEBOOK 840"/>
    <s v="5CH13803U0"/>
    <s v="NEGRO"/>
    <s v="ND"/>
    <s v="ND"/>
    <s v="BUENO"/>
    <n v="2013"/>
    <s v="ND"/>
    <s v="REVENTADOR"/>
    <n v="1"/>
    <n v="1"/>
    <n v="0"/>
    <s v="N/A"/>
    <s v="N/A"/>
    <n v="1061"/>
    <n v="318.10000000000002"/>
    <n v="1387"/>
    <n v="1387"/>
    <n v="253.5"/>
    <n v="253.5"/>
    <n v="30.419999999999998"/>
    <n v="283.92"/>
    <n v="228.15"/>
    <n v="228.15"/>
    <n v="27.378"/>
    <n v="255.52800000000002"/>
  </r>
  <r>
    <n v="50"/>
    <n v="80042000000165"/>
    <s v="BIEN0425"/>
    <s v="BODEGA CENTRAL"/>
    <s v="ESTANTERIA 5"/>
    <s v="NIVEL 3"/>
    <s v="BODEGA CENTRAL"/>
    <s v="ACTIVO FIJO"/>
    <x v="1"/>
    <x v="0"/>
    <s v="N/A"/>
    <s v="LAPTOP"/>
    <s v="[ LAPTOP ] - MARCA: DELL; MODELO: VOSTRO 3460; SERIE: BB8CVW1; AÑO: 2014; ESTADO: BUENO; COLOR: GRIS; ESTRUCTURA: ( SIN ESTRUCTURA ); COMPONENTE: ( SIN COMPONENTE ); TIPO DE PROCESADOR: INTEL CORE I7; VELOCIDAD DEL PROCESADOR: 2.10 GHZ; MEMORIA RAM: 8 GB; DISCO DURO: 1000 GB; CANTIDAD: 1"/>
    <s v="N/A"/>
    <s v="N/A"/>
    <s v="N/A"/>
    <s v="DELL"/>
    <s v="VOSTRO 3460"/>
    <s v="BB8CVW1"/>
    <s v="GRIS"/>
    <s v="CORE I7"/>
    <s v="ND"/>
    <s v="BUENO"/>
    <n v="2014"/>
    <s v="ND"/>
    <s v="MATRIZ"/>
    <n v="1"/>
    <n v="1"/>
    <n v="0"/>
    <s v="N/A"/>
    <s v="N/A"/>
    <n v="904"/>
    <n v="271.2"/>
    <n v="1255"/>
    <n v="1255"/>
    <n v="249.32142857142853"/>
    <n v="249.32142857142853"/>
    <n v="29.918571428571422"/>
    <n v="279.23999999999995"/>
    <n v="224.38928571428568"/>
    <n v="224.38928571428568"/>
    <n v="26.926714285714279"/>
    <n v="251.31599999999995"/>
  </r>
  <r>
    <n v="51"/>
    <n v="80042000006983"/>
    <s v="BIEN0417"/>
    <s v="BODEGA CENTRAL"/>
    <s v="ESTANTERIA 4"/>
    <s v="NIVEL 4"/>
    <s v="BODEGA CENTRAL"/>
    <s v="ACTIVO FIJO"/>
    <x v="1"/>
    <x v="0"/>
    <s v="N/A"/>
    <s v="LAPTOP"/>
    <s v="[ LAPTOP ] - MARCA: HP; MODELO: ELITEBOOK 840; SERIE: CNV406B84H; AÑO: 2012; ESTADO: BUENO; COLOR: GRIS; ESTRUCTURA: ( SIN ESTRUCTURA ); COMPONENTE: ( SIN COMPONENTE ); TIPO DE PROCESADOR: INTEL CORE I7; CANTIDAD: 1"/>
    <s v="N/A"/>
    <s v="N/A"/>
    <s v="N/A"/>
    <s v="HP"/>
    <s v="ELITEBOOK 840"/>
    <s v="CNU406B84H"/>
    <s v="GRIS"/>
    <s v="CORE I7"/>
    <s v="ND"/>
    <s v="BUENO"/>
    <n v="2012"/>
    <s v="ND"/>
    <s v="MATRIZ"/>
    <n v="1"/>
    <n v="1"/>
    <n v="0"/>
    <s v="N/A"/>
    <s v="N/A"/>
    <n v="788"/>
    <n v="236.4"/>
    <n v="1387"/>
    <n v="1387"/>
    <n v="231.91071428571425"/>
    <n v="231.91071428571425"/>
    <n v="27.82928571428571"/>
    <n v="259.73999999999995"/>
    <n v="208.71964285714282"/>
    <n v="208.71964285714282"/>
    <n v="25.046357142857136"/>
    <n v="233.76599999999996"/>
  </r>
  <r>
    <n v="52"/>
    <n v="80042000005474"/>
    <s v="BIEN0423"/>
    <s v="BODEGA CENTRAL"/>
    <s v="ESTANTERIA 4"/>
    <s v="NIVEL 3"/>
    <s v="BODEGA CENTRAL"/>
    <s v="ACTIVO FIJO"/>
    <x v="1"/>
    <x v="0"/>
    <s v="N/A"/>
    <s v="LAPTOP"/>
    <s v="[ LAPTOP ] - MARCA: DELL; MODELO: VOSTRO 3460; SERIE: BL3X1W1; AÑO: 2013; ESTADO: BUENO; COLOR: PLOMO; ESTRUCTURA: ( SIN ESTRUCTURA ); COMPONENTE: ( SIN COMPONENTE ); TIPO DE PROCESADOR: INTEL CORE I7; VELOCIDAD DEL PROCESADOR: 2.10 GHZ; MEMORIA RAM: 8 GB; DISCO DURO: 460 GB; CANTIDAD: 1"/>
    <s v="N/A"/>
    <s v="N/A"/>
    <s v="N/A"/>
    <s v="DELL"/>
    <s v="VOSTRO 3460"/>
    <s v="BL3X1W1"/>
    <s v="GRIS"/>
    <s v="CORE I7"/>
    <s v="ND"/>
    <s v="BUENO"/>
    <n v="2013"/>
    <s v="ND"/>
    <s v="MATRIZ"/>
    <n v="1"/>
    <n v="1"/>
    <n v="0"/>
    <s v="N/A"/>
    <s v="N/A"/>
    <n v="588"/>
    <n v="176.4"/>
    <n v="1255"/>
    <n v="1255"/>
    <n v="229.47321428571425"/>
    <n v="229.47321428571425"/>
    <n v="27.53678571428571"/>
    <n v="257.00999999999993"/>
    <n v="206.52589285714282"/>
    <n v="206.52589285714282"/>
    <n v="24.783107142857137"/>
    <n v="231.30899999999997"/>
  </r>
  <r>
    <n v="53"/>
    <n v="80042000002411"/>
    <s v="BIEN0463"/>
    <s v="BODEGA CENTRAL"/>
    <s v="MANTENIMIENTO INFORMATICO Y CUSTODIO DE BODEGA"/>
    <s v="MANTENIMIENTO INFORMATICO Y CUSTODIO DE BODEGA"/>
    <s v="BODEGA CENTRAL"/>
    <s v="ACTIVO FIJO"/>
    <x v="1"/>
    <x v="0"/>
    <s v="N/A"/>
    <s v="CPU"/>
    <s v="[ CPU ] - MARCA: HP; MODELO: Z220 CMT WORKSTATION; SERIE: 2UA24013BV; AÑO: 2013; ESTADO: BUENO; COLOR: NEGRO; ESTRUCTURA: ( SIN ESTRUCTURA ); COMPONENTE: ( SIN COMPONENTE ); TIPO DE PROCESADOR: XEON; VELOCIDAD DEL PROCESADOR: 3.30 GHZ; MEMORIA RAM: 8 GB; DISCO DURO: 929 GB; CANTIDAD: 1"/>
    <s v="N/A"/>
    <s v="N/A"/>
    <s v="N/A"/>
    <s v="HP"/>
    <s v="Z220 CMT WORKSTATION"/>
    <s v="2UA24013BV"/>
    <s v="NEGRO"/>
    <s v="XEON, DISCO DURO DE 1 TB"/>
    <s v="ND"/>
    <s v="BUENO"/>
    <n v="2013"/>
    <s v="MOUSE: HP MODELO: MOFYKO SERIE 672651-001; INCLUYE: LICENCIA MICROSOFT OFFICE PLUS_x000a_; LICENCIA ANTIVIRUS KASPERSKY ADVANCED"/>
    <s v="MOMPICHE"/>
    <n v="1"/>
    <n v="1"/>
    <n v="0"/>
    <s v="N/A"/>
    <s v="N/A"/>
    <n v="921"/>
    <n v="276.10000000000002"/>
    <n v="1017"/>
    <n v="1017"/>
    <n v="233.62499999999997"/>
    <n v="233.62499999999997"/>
    <n v="28.034999999999997"/>
    <n v="261.65999999999997"/>
    <n v="210.26249999999999"/>
    <n v="210.26249999999999"/>
    <n v="25.231499999999997"/>
    <n v="235.49399999999997"/>
  </r>
  <r>
    <n v="54"/>
    <n v="80042000008871"/>
    <s v="BIEN0471"/>
    <s v="EDIFICIO MATRIZ"/>
    <s v="ADMINISTRATIVO"/>
    <s v="ADMINISTRATIVO"/>
    <s v="USO OFICINA"/>
    <s v="ACTIVO FIJO"/>
    <x v="1"/>
    <x v="0"/>
    <s v="N/A"/>
    <s v="CPU"/>
    <s v="[ CPU ] - MARCA: HP; MODELO: Z220 CMT WORKSTATION; SERIE: 2UA3391WJV; AÑO: 2013; ESTADO: BUENO; COLOR: NEGRO; ESTRUCTURA: ( SIN ESTRUCTURA ); COMPONENTE: ( SIN COMPONENTE ); CANTIDAD: 1"/>
    <s v="N/A"/>
    <s v="N/A"/>
    <s v="N/A"/>
    <s v="HP"/>
    <s v="Z220 CMT WORKSTATION"/>
    <s v="2UA3391WJV"/>
    <s v="NEGRO"/>
    <s v="XEON, DISCO DURO DE 1 TB"/>
    <s v="ND"/>
    <s v="BUENO"/>
    <n v="2013"/>
    <s v="USADO"/>
    <s v="MOMPICHE"/>
    <n v="1"/>
    <n v="1"/>
    <n v="0"/>
    <s v="N/A"/>
    <s v="N/A"/>
    <n v="700"/>
    <n v="210"/>
    <n v="1017"/>
    <n v="1017"/>
    <n v="233.62499999999997"/>
    <n v="233.62499999999997"/>
    <n v="28.034999999999997"/>
    <n v="261.65999999999997"/>
    <n v="210.26249999999999"/>
    <n v="210.26249999999999"/>
    <n v="25.231499999999997"/>
    <n v="235.49399999999997"/>
  </r>
  <r>
    <n v="55"/>
    <n v="80042000001919"/>
    <s v="BIEN0482"/>
    <s v="EDIFICIO MATRIZ"/>
    <s v="ADMINISTRATIVO"/>
    <s v="ADMINISTRATIVO"/>
    <s v="USO OFICINA"/>
    <s v="ACTIVO FIJO"/>
    <x v="1"/>
    <x v="0"/>
    <s v="N/A"/>
    <s v="CPU"/>
    <s v="[ CPU ] - MARCA: HP; MODELO: Z220 CMT WORKSTATION; SERIE: 2UA3401S09; AÑO: 2013; ESTADO: BUENO; COLOR: NEGRO; ESTRUCTURA: ( SIN ESTRUCTURA ); COMPONENTE: ( SIN COMPONENTE ); TIPO DE PROCESADOR: XEON; VELOCIDAD DEL PROCESADOR: 3.5 GHZ; MEMORIA RAM: 8 GB; DISCO DURO: 930 GB; CANTIDAD: 1"/>
    <s v="N/A"/>
    <s v="N/A"/>
    <s v="N/A"/>
    <s v="HP"/>
    <s v="Z220 CMT WORKSTATION"/>
    <s v="2UA3401S09"/>
    <s v="NEGRO"/>
    <s v="XEON, DISCO DURO DE 1 TB"/>
    <s v="ND"/>
    <s v="BUENO"/>
    <n v="2013"/>
    <s v="USADO NO SE PUEDE VERIFICAR SI ESTA EN FUNCIONAMIENTO }MOUSE, HP, MOD:APOLO-OU; SOFTWARE: LICENCIA MICROSOFT OFFICE PLUS, LICENCIA ANTIVIRUS KASPERSKY ADVANCED"/>
    <s v="REVENTADOR"/>
    <n v="1"/>
    <n v="1"/>
    <n v="0"/>
    <s v="N/A"/>
    <s v="N/A"/>
    <n v="921"/>
    <n v="276.10000000000002"/>
    <n v="1017"/>
    <n v="1017"/>
    <n v="233.62499999999997"/>
    <n v="233.62499999999997"/>
    <n v="28.034999999999997"/>
    <n v="261.65999999999997"/>
    <n v="210.26249999999999"/>
    <n v="210.26249999999999"/>
    <n v="25.231499999999997"/>
    <n v="235.49399999999997"/>
  </r>
  <r>
    <n v="56"/>
    <n v="80042000002947"/>
    <s v="BIEN0531"/>
    <s v="EDIFICIO MATRIZ"/>
    <s v="ADMINISTRATIVO"/>
    <s v="ADMINISTRATIVO"/>
    <s v="JHONNY HERRERA "/>
    <s v="ACTIVO FIJO"/>
    <x v="1"/>
    <x v="0"/>
    <s v="N/A"/>
    <s v="CPU"/>
    <s v="[ CPU ] - MARCA: HP; MODELO: Z220 CMT WORKSTATION; SERIE: 2UA24013C0; AÑO: 2013; ESTADO: BUENO; COLOR: NEGRO; ESTRUCTURA: ( SIN ESTRUCTURA ); COMPONENTE: ( SIN COMPONENTE ); TIPO DE PROCESADOR: XEON; VELOCIDAD DEL PROCESADOR: 3.30 GHZ; MEMORIA RAM: 8 GB; DISCO DURO: 930 GB; CANTIDAD: 1"/>
    <s v="N/A"/>
    <s v="N/A"/>
    <s v="N/A"/>
    <s v="HP"/>
    <s v="Z220 CMT WORKSTATION"/>
    <s v="2UA24013C0"/>
    <s v="NEGRO"/>
    <s v="XEON, DISCO DURO DE 1 TB"/>
    <s v="ND"/>
    <s v="BUENO"/>
    <n v="2013"/>
    <s v="USADO INCLUYE: LICENCIA ANTIVIRUS KASPERSKY ADVANCED"/>
    <s v="REVENTADOR"/>
    <n v="1"/>
    <n v="1"/>
    <n v="0"/>
    <s v="N/A"/>
    <s v="N/A"/>
    <n v="782"/>
    <n v="234.6"/>
    <n v="1017"/>
    <n v="1017"/>
    <n v="233.62499999999997"/>
    <n v="233.62499999999997"/>
    <n v="28.034999999999997"/>
    <n v="261.65999999999997"/>
    <n v="210.26249999999999"/>
    <n v="210.26249999999999"/>
    <n v="25.231499999999997"/>
    <n v="235.49399999999997"/>
  </r>
  <r>
    <n v="57"/>
    <n v="80042000000837"/>
    <s v="BIEN0424"/>
    <s v="BODEGA CENTRAL"/>
    <s v="ESTANTERIA 5"/>
    <s v="NIVEL 3"/>
    <s v="BODEGA CENTRAL"/>
    <s v="ACTIVO FIJO"/>
    <x v="1"/>
    <x v="0"/>
    <s v="N/A"/>
    <s v="LAPTOP"/>
    <s v="[ LAPTOP ] - MARCA: DELL; MODELO: VOSTRO 3460; SERIE: 8B8CVVI; AÑO: 2012; ESTADO: BUENO; COLOR: GRIS; ESTRUCTURA: ( SIN ESTRUCTURA ); COMPONENTE: ( SIN COMPONENTE ); TIPO DE PROCESADOR: INTEL CORE I7; VELOCIDAD DEL PROCESADOR: 2.10 GHZ; MEMORIA RAM: 8 GB; DISCO DURO: 1 TB; CANTIDAD: 1"/>
    <s v="N/A"/>
    <s v="N/A"/>
    <s v="N/A"/>
    <s v="DELL"/>
    <s v="VOSTRO 3460"/>
    <s v="8B8CVW1"/>
    <s v="GRIS"/>
    <s v="CORE I7"/>
    <s v="ND"/>
    <s v="BUENO"/>
    <n v="2012"/>
    <s v="ND"/>
    <s v="MATRIZ"/>
    <n v="1"/>
    <n v="1"/>
    <n v="0"/>
    <s v="N/A"/>
    <s v="N/A"/>
    <n v="486"/>
    <n v="145.80000000000001"/>
    <n v="1255"/>
    <n v="1255"/>
    <n v="209.62499999999997"/>
    <n v="209.62499999999997"/>
    <n v="25.154999999999994"/>
    <n v="234.77999999999997"/>
    <n v="188.66249999999997"/>
    <n v="188.66249999999997"/>
    <n v="22.639499999999995"/>
    <n v="211.30199999999996"/>
  </r>
  <r>
    <n v="58"/>
    <n v="80042000006914"/>
    <s v="BIEN0426"/>
    <s v="BODEGA CENTRAL"/>
    <s v="ESTANTERIA 4"/>
    <s v="NIVEL 3"/>
    <s v="BODEGA CENTRAL"/>
    <s v="ACTIVO FIJO"/>
    <x v="1"/>
    <x v="0"/>
    <s v="N/A"/>
    <s v="LAPTOP"/>
    <s v="[ LAPTOP ] - MARCA: DELL; MODELO: VOSTRO 3460; SERIE: 9B8CVW1; AÑO: 2012; ESTADO: BUENO; COLOR: GRIS; ESTRUCTURA: ( SIN ESTRUCTURA ); COMPONENTE: ( SIN COMPONENTE ); TIPO DE PROCESADOR: INTEL CORE I7; CANTIDAD: 1"/>
    <s v="N/A"/>
    <s v="N/A"/>
    <s v="N/A"/>
    <s v="DELL"/>
    <s v="VOSTRO 3460"/>
    <s v="9B8CVW1"/>
    <s v="GRIS"/>
    <s v="CORE I7"/>
    <s v="ND"/>
    <s v="BUENO"/>
    <n v="2012"/>
    <s v="ND"/>
    <s v="MATRIZ"/>
    <n v="1"/>
    <n v="1"/>
    <n v="0"/>
    <s v="N/A"/>
    <s v="N/A"/>
    <n v="301"/>
    <n v="90.1"/>
    <n v="1255"/>
    <n v="1255"/>
    <n v="209.62499999999997"/>
    <n v="209.62499999999997"/>
    <n v="25.154999999999994"/>
    <n v="234.77999999999997"/>
    <n v="188.66249999999997"/>
    <n v="188.66249999999997"/>
    <n v="22.639499999999995"/>
    <n v="211.30199999999996"/>
  </r>
  <r>
    <n v="59"/>
    <n v="80042000007102"/>
    <s v="BIEN0427"/>
    <s v="BODEGA CENTRAL"/>
    <s v="ESTANTERIA 5"/>
    <s v="NIVEL 3"/>
    <s v="BODEGA CENTRAL"/>
    <s v="ACTIVO FIJO"/>
    <x v="1"/>
    <x v="0"/>
    <s v="N/A"/>
    <s v="LAPTOP"/>
    <s v="[ LAPTOP ] - MARCA: DELL; MODELO: VOSTRO 3460; SERIE: FP3X1W1; AÑO: 2012; ESTADO: BUENO; COLOR: GRIS; ESTRUCTURA: ( SIN ESTRUCTURA ); COMPONENTE: ( SIN COMPONENTE ); TIPO DE PROCESADOR: INTEL CORE I7; CANTIDAD: 1"/>
    <s v="N/A"/>
    <s v="N/A"/>
    <s v="N/A"/>
    <s v="DELL"/>
    <s v="VOSTRO 3460"/>
    <s v="FP3X1W1"/>
    <s v="GRIS"/>
    <s v="CORE I7"/>
    <s v="ND"/>
    <s v="BUENO"/>
    <n v="2012"/>
    <s v="ND"/>
    <s v="MATRIZ"/>
    <n v="1"/>
    <n v="1"/>
    <n v="0"/>
    <s v="N/A"/>
    <s v="N/A"/>
    <n v="313"/>
    <n v="93.7"/>
    <n v="1255"/>
    <n v="1255"/>
    <n v="209.62499999999997"/>
    <n v="209.62499999999997"/>
    <n v="25.154999999999994"/>
    <n v="234.77999999999997"/>
    <n v="188.66249999999997"/>
    <n v="188.66249999999997"/>
    <n v="22.639499999999995"/>
    <n v="211.30199999999996"/>
  </r>
  <r>
    <n v="60"/>
    <n v="80042000003289"/>
    <s v="BIEN0444"/>
    <s v="BODEGA CENTRAL"/>
    <s v="ESTANTERIA 5 "/>
    <s v="NIVEL 3"/>
    <s v="BODEGA CENTRAL"/>
    <s v="ACTIVO FIJO"/>
    <x v="1"/>
    <x v="0"/>
    <s v="N/A"/>
    <s v="CPU"/>
    <s v="[ CPU ] - MARCA: HP; MODELO: Z220 CMT WORKSTATION; SERIE: 2UA24013B7; AÑO: 2012; ESTADO: BUENO; COLOR: NEGRO; ESTRUCTURA: ( SIN ESTRUCTURA ); COMPONENTE: ( SIN COMPONENTE ); TIPO DE PROCESADOR: XEON; VELOCIDAD DEL PROCESADOR: 3.3 GHZ; MEMORIA RAM: 8 GB; DISCO DURO: 1 TB; CANTIDAD: 1"/>
    <s v="N/A"/>
    <s v="N/A"/>
    <s v="N/A"/>
    <s v="HP"/>
    <s v="Z220 CMT WORKSTATION"/>
    <s v="2UA24013B7"/>
    <s v="NEGRO"/>
    <s v="XEON, DISCO DURO DE 1 TB"/>
    <s v="ND"/>
    <s v="BUENO"/>
    <n v="2012"/>
    <s v="CON MOUSE HP MODELO MOFYKO SERIE FCMMF0A9W2W56Y; INCLUYE: LICENCIA MICROSOFT OFFICE PLUS_x000a_; LICENCIA ANTIVIRUS KASPERSKY ADVANCED"/>
    <s v="MOMPICHE"/>
    <n v="1"/>
    <n v="1"/>
    <n v="0"/>
    <s v="N/A"/>
    <s v="N/A"/>
    <n v="638"/>
    <n v="191.4"/>
    <n v="1017"/>
    <n v="1017"/>
    <n v="213.5"/>
    <n v="213.5"/>
    <n v="25.619999999999997"/>
    <n v="239.12"/>
    <n v="192.15"/>
    <n v="192.15"/>
    <n v="23.058"/>
    <n v="215.208"/>
  </r>
  <r>
    <n v="61"/>
    <n v="80042000005269"/>
    <s v="BIEN0449"/>
    <s v="BODEGA CENTRAL"/>
    <s v="ESTANTERIA 5"/>
    <s v="NIVEL 4"/>
    <s v="BODEGA CENTRAL"/>
    <s v="ACTIVO FIJO"/>
    <x v="1"/>
    <x v="0"/>
    <s v="N/A"/>
    <s v="CPU"/>
    <s v="[ CPU ] - MARCA: HP; MODELO: Z220 CMT WORKSTATION; SERIE: 2QA24013BR; AÑO: 2012; ESTADO: BUENO; COLOR: NEGRO; ESTRUCTURA: ( SIN ESTRUCTURA ); COMPONENTE: ( SIN COMPONENTE ); TIPO DE PROCESADOR: XEON; VELOCIDAD DEL PROCESADOR: 3.30 GHZ; MEMORIA RAM: 8 GB; DISCO DURO: 930 GB; CANTIDAD: 1"/>
    <s v="N/A"/>
    <s v="N/A"/>
    <s v="N/A"/>
    <s v="HP"/>
    <s v="Z220 CMT WORKSTATION"/>
    <s v="2QA24013BR"/>
    <s v="NEGRO"/>
    <s v="XEON, DISCO DURO DE 1 TB"/>
    <s v="ND"/>
    <s v="BUENO (VALOR ADQUISICION SOBREVALORADO)"/>
    <n v="2012"/>
    <s v="ND"/>
    <s v="MOMPICHE"/>
    <n v="1"/>
    <n v="1"/>
    <n v="0"/>
    <s v="N/A"/>
    <s v="N/A"/>
    <n v="6464"/>
    <n v="1939.2"/>
    <n v="1017"/>
    <n v="1017"/>
    <n v="125"/>
    <n v="125"/>
    <n v="15"/>
    <n v="140"/>
    <n v="112.5"/>
    <n v="112.5"/>
    <n v="13.5"/>
    <n v="126"/>
  </r>
  <r>
    <n v="62"/>
    <n v="80042000002602"/>
    <s v="BIEN0576"/>
    <s v="BODEGA CENTRAL"/>
    <s v="ESTANTERIA 16"/>
    <s v="NIVEL 2"/>
    <s v="BODEGA CENTRAL"/>
    <s v="ACTIVO FIJO"/>
    <x v="1"/>
    <x v="0"/>
    <s v="N/A"/>
    <s v="CPU"/>
    <s v="[ CPU ] - MARCA: HP; MODELO: Z220 CMT WORKSTATION; SERIE: 2QA24013BW; AÑO: 2012; ESTADO: BUENO; COLOR: NEGRO; ESTRUCTURA: ( SIN ESTRUCTURA ); COMPONENTE: ( SIN COMPONENTE ); TIPO DE PROCESADOR: XEON; VELOCIDAD DEL PROCESADOR: 3.30 GHZ; MEMORIA RAM: 8 GB; DISCO DURO: 1 TB; CANTIDAD: 1"/>
    <s v="N/A"/>
    <s v="N/A"/>
    <s v="N/A"/>
    <s v="HP"/>
    <s v="Z220 CMT WORKSTATION"/>
    <s v="2QA24013BW"/>
    <s v="NEGRO"/>
    <s v="XEON, DISCO DURO DE 1 TB"/>
    <s v="ND"/>
    <s v="BUENO (VALOR ADQUISICION SOBREVALORADO)"/>
    <n v="2012"/>
    <s v="ND"/>
    <s v="MOMPICHE"/>
    <n v="1"/>
    <n v="1"/>
    <n v="0"/>
    <s v="N/A"/>
    <s v="N/A"/>
    <n v="10643"/>
    <n v="3192.7"/>
    <n v="1017"/>
    <n v="1017"/>
    <n v="125"/>
    <n v="125"/>
    <n v="15"/>
    <n v="140"/>
    <n v="112.5"/>
    <n v="112.5"/>
    <n v="13.5"/>
    <n v="126"/>
  </r>
  <r>
    <n v="63"/>
    <n v="80042000004606"/>
    <s v="BIEN0577"/>
    <s v="BODEGA CENTRAL"/>
    <s v="ESTANTERIA 16"/>
    <s v="NIVEL 1"/>
    <s v="BODEGA CENTRAL"/>
    <s v="ACTIVO FIJO"/>
    <x v="1"/>
    <x v="0"/>
    <s v="N/A"/>
    <s v="CPU"/>
    <s v="[ CPU ] - MARCA: HP; MODELO: Z220 CMT WORKSTATION; SERIE: 2UA24013BX; AÑO: 2012; ESTADO: BUENO; COLOR: NEGRO; ESTRUCTURA: ( SIN ESTRUCTURA ); COMPONENTE: ( SIN COMPONENTE ); TIPO DE PROCESADOR: XEON; VELOCIDAD DEL PROCESADOR: 3.30 GHZ; MEMORIA RAM: 8 GB; DISCO DURO: 930 GB; CANTIDAD: 1"/>
    <s v="N/A"/>
    <s v="N/A"/>
    <s v="N/A"/>
    <s v="HP"/>
    <s v="Z220 CMT WORKSTATION"/>
    <s v="2UA24013BX"/>
    <s v="NEGRO"/>
    <s v="XEON, DISCO DURO DE 1 TB"/>
    <s v="ND"/>
    <s v="BUENO"/>
    <n v="2012"/>
    <s v="ND"/>
    <s v="MOMPICHE"/>
    <n v="1"/>
    <n v="1"/>
    <n v="0"/>
    <s v="N/A"/>
    <s v="N/A"/>
    <n v="638"/>
    <n v="191.4"/>
    <n v="1017"/>
    <n v="1017"/>
    <n v="213.5"/>
    <n v="213.5"/>
    <n v="25.619999999999997"/>
    <n v="239.12"/>
    <n v="192.15"/>
    <n v="192.15"/>
    <n v="23.058"/>
    <n v="215.208"/>
  </r>
  <r>
    <n v="64"/>
    <n v="80042000009106"/>
    <s v="BIEN0473"/>
    <s v="EDIFICIO MATRIZ"/>
    <s v="ADMINISTRATIVO"/>
    <s v="ADMINISTRATIVO"/>
    <s v="KAREN ZAMBRANO "/>
    <s v="ACTIVO FIJO"/>
    <x v="1"/>
    <x v="0"/>
    <s v="N/A"/>
    <s v="CPU"/>
    <s v="[ CPU ] - MARCA: HP; MODELO: Z220 CMT WORKSTATION; SERIE: 2UA24013BT; AÑO: 2012; ESTADO: BUENO; COLOR: NEGRO; ESTRUCTURA: ( SIN ESTRUCTURA ); COMPONENTE: ( SIN COMPONENTE ); TIPO DE PROCESADOR: XEON; CANTIDAD: 1"/>
    <s v="N/A"/>
    <s v="N/A"/>
    <s v="N/A"/>
    <s v="HP"/>
    <s v="Z220 CMT WORKSTATION"/>
    <s v="2UA24013BT"/>
    <s v="NEGRO"/>
    <s v="XEON, DISCO DURO DE 1 TB"/>
    <s v="ND"/>
    <s v="BUENO"/>
    <n v="2012"/>
    <s v="USADO NO SE PUEDE VER CARACTERISTICAS APAGADO EN BODEGA MOUSE HP MOD: MOFYKO"/>
    <s v="MOMPICHE"/>
    <n v="1"/>
    <n v="1"/>
    <n v="0"/>
    <s v="N/A"/>
    <s v="N/A"/>
    <n v="417"/>
    <n v="124.9"/>
    <n v="1017"/>
    <n v="1017"/>
    <n v="213.5"/>
    <n v="213.5"/>
    <n v="25.619999999999997"/>
    <n v="239.12"/>
    <n v="192.15"/>
    <n v="192.15"/>
    <n v="23.058"/>
    <n v="215.208"/>
  </r>
  <r>
    <n v="65"/>
    <n v="80042000005184"/>
    <s v="BIEN0450"/>
    <s v="BODEGA CENTRAL"/>
    <s v="ESTANTERIA 5"/>
    <s v="NIVEL 4"/>
    <s v="BODEGA CENTRAL"/>
    <s v="ACTIVO FIJO"/>
    <x v="1"/>
    <x v="0"/>
    <s v="N/A"/>
    <s v="CPU"/>
    <s v="[ CPU ] - MARCA: HP; MODELO: Z220 CMT WORKSTATION; SERIE: 2UA24013BY; AÑO: 2012; ESTADO: BUENO; COLOR: NEGRO; ESTRUCTURA: ( SIN ESTRUCTURA ); COMPONENTE: ( SIN COMPONENTE ); TIPO DE PROCESADOR: XEON; VELOCIDAD DEL PROCESADOR: 3.00 GHZ; MEMORIA RAM: 8 GB; DISCO DURO: 930 GB; CANTIDAD: 1"/>
    <s v="N/A"/>
    <s v="N/A"/>
    <s v="N/A"/>
    <s v="HP"/>
    <s v="Z220 CMT WORKSTATION"/>
    <s v="2UA24013BY"/>
    <s v="NEGRO"/>
    <s v="XEON, DISCO DURO DE 1 TB"/>
    <s v="ND"/>
    <s v="BUENO (VALOR ADQUISICION SOBREVALORADO)"/>
    <n v="2012"/>
    <s v="ND"/>
    <s v="REVENTADOR"/>
    <n v="1"/>
    <n v="1"/>
    <n v="0"/>
    <s v="N/A"/>
    <s v="N/A"/>
    <n v="5230"/>
    <n v="1569"/>
    <n v="1017"/>
    <n v="1017"/>
    <n v="125"/>
    <n v="125"/>
    <n v="15"/>
    <n v="140"/>
    <n v="112.5"/>
    <n v="112.5"/>
    <n v="13.5"/>
    <n v="126"/>
  </r>
  <r>
    <n v="66"/>
    <n v="80042000003012"/>
    <s v="BIEN0575"/>
    <s v="BODEGA CENTRAL"/>
    <s v="ESTANTERIA 16"/>
    <s v="NIVEL 2"/>
    <s v="BODEGA CENTRAL"/>
    <s v="ACTIVO FIJO"/>
    <x v="1"/>
    <x v="0"/>
    <s v="N/A"/>
    <s v="CPU"/>
    <s v="[ CPU ] - MARCA: HP; MODELO: Z220 CMT WORKSTATION; SERIE: 2UA24013BS; AÑO: 2012; ESTADO: BUENO; COLOR: NEGRO; ESTRUCTURA: ( SIN ESTRUCTURA ); COMPONENTE: ( SIN COMPONENTE ); TIPO DE PROCESADOR: XEON; VELOCIDAD DEL PROCESADOR: 3.3 GHZ; MEMORIA RAM: 8 GB; DISCO DURO: 1 TB; CANTIDAD: 1"/>
    <s v="N/A"/>
    <s v="N/A"/>
    <s v="N/A"/>
    <s v="HP"/>
    <s v="Z220 CMT WORKSTATION"/>
    <s v="2UA24013BS"/>
    <s v="NEGRO"/>
    <s v="XEON, DISCO DURO DE 1 TB"/>
    <s v="ND"/>
    <s v="BUENO"/>
    <n v="2012"/>
    <s v="ND"/>
    <s v="REVENTADOR"/>
    <n v="1"/>
    <n v="1"/>
    <n v="0"/>
    <s v="N/A"/>
    <s v="N/A"/>
    <n v="417"/>
    <n v="124.9"/>
    <n v="1017"/>
    <n v="1017"/>
    <n v="213.5"/>
    <n v="213.5"/>
    <n v="25.619999999999997"/>
    <n v="239.12"/>
    <n v="192.15"/>
    <n v="192.15"/>
    <n v="23.058"/>
    <n v="215.208"/>
  </r>
  <r>
    <n v="67"/>
    <n v="80042000005108"/>
    <s v="BIEN0470"/>
    <s v="EDIFICIO MATRIZ"/>
    <s v="ADMINISTRATIVO"/>
    <s v="ADMINISTRATIVO"/>
    <s v="USO OFICINA"/>
    <s v="ACTIVO FIJO"/>
    <x v="1"/>
    <x v="0"/>
    <s v="N/A"/>
    <s v="CPU"/>
    <s v="[ CPU ] - MARCA: HP; MODELO: Z220 CMT WORKSTATION; SERIE: 2UA24013BQ; AÑO: 2012; ESTADO: BUENO; COLOR: NEGRO; ESTRUCTURA: ( SIN ESTRUCTURA ); COMPONENTE: ( SIN COMPONENTE ); TIPO DE PROCESADOR: XEON; CANTIDAD: 1"/>
    <s v="N/A"/>
    <s v="N/A"/>
    <s v="N/A"/>
    <s v="HP"/>
    <s v="Z220 CMT WORKSTATION"/>
    <s v="2UA24013BQ"/>
    <s v="NEGRO"/>
    <s v="XEON, DISCO DURO DE 1 TB"/>
    <s v="ND"/>
    <s v="BUENO"/>
    <n v="2012"/>
    <s v="USADO INCLUYE MOUSE HP MOFYKO SERIE: FCMF0A9W2W573 NO SE PUEDE VER CARACTERISTICAS ESTA APAGADA"/>
    <s v="REVENTADOR"/>
    <n v="1"/>
    <n v="1"/>
    <n v="0"/>
    <s v="N/A"/>
    <s v="N/A"/>
    <n v="417"/>
    <n v="124.9"/>
    <n v="1017"/>
    <n v="1017"/>
    <n v="213.5"/>
    <n v="213.5"/>
    <n v="25.619999999999997"/>
    <n v="239.12"/>
    <n v="192.15"/>
    <n v="192.15"/>
    <n v="23.058"/>
    <n v="215.208"/>
  </r>
  <r>
    <n v="68"/>
    <n v="80042000000752"/>
    <s v="BIEN0479"/>
    <s v="BODEGA CENTRAL"/>
    <s v="MANTENIMIENTO INFORMATICO Y CUSTODIO DE BODEGA"/>
    <s v="MANTENIMIENTO INFORMATICO Y CUSTODIO DE BODEGA"/>
    <s v="BODEGA CENTRAL"/>
    <s v="ACTIVO FIJO"/>
    <x v="1"/>
    <x v="0"/>
    <s v="N/A"/>
    <s v="LAPTOP"/>
    <s v="[ LAPTOP ] - MARCA: DELL; MODELO: VOSTRO 3460; SERIE: 7B8CVW1; AÑO: 2014; ESTADO: BUENO; COLOR: GRIS; ESTRUCTURA: ( SIN ESTRUCTURA ); COMPONENTE: ( SIN COMPONENTE ); TIPO DE PROCESADOR: INTEL CORE I7; CANTIDAD: 1"/>
    <s v="N/A"/>
    <s v="N/A"/>
    <s v="N/A"/>
    <s v="DELL"/>
    <s v="VOSTRO 3460"/>
    <s v="7B8CVW1"/>
    <s v="GRIS"/>
    <s v="CORE I7"/>
    <s v="ND"/>
    <s v="REGULAR"/>
    <n v="2014"/>
    <s v="USADA NO SE PUEDE VERIFICAR SI ESTA EN FUNCIONAMIENTO EQUIPO BLOQUEADO; SOFTWARE: OFFICEPRO PLUS 2010 OLP NL, LICENCIA ANTIVIRUS KASPERSKY ADVANCED"/>
    <s v="MATRIZ"/>
    <n v="1"/>
    <n v="1"/>
    <n v="0"/>
    <s v="N/A"/>
    <s v="N/A"/>
    <n v="904"/>
    <n v="271.2"/>
    <n v="1255"/>
    <n v="1255"/>
    <n v="176.93"/>
    <n v="176.93"/>
    <n v="21.2316"/>
    <n v="198.16160000000002"/>
    <n v="159.23700000000002"/>
    <n v="159.23700000000002"/>
    <n v="19.108440000000002"/>
    <n v="178.34544000000002"/>
  </r>
  <r>
    <n v="69"/>
    <n v="80042000001421"/>
    <s v="BIEN0483"/>
    <s v="EDIFICIO MATRIZ"/>
    <s v="ADMINISTRATIVO"/>
    <s v="ADMINISTRATIVO"/>
    <s v="USO OFICINA"/>
    <s v="ACTIVO FIJO"/>
    <x v="1"/>
    <x v="0"/>
    <s v="N/A"/>
    <s v="DVR"/>
    <s v="[ DVR ] - MARCA: ENFORCER; MODELO: H264; AÑO: 2012; ESTADO: BUENO; COLOR: NEGRO; ESTRUCTURA: ( SIN ESTRUCTURA ); COMPONENTE: ( SIN COMPONENTE ); CANTIDAD: 1"/>
    <s v="N/A"/>
    <s v="N/A"/>
    <s v="N/A"/>
    <s v="ENFORCER"/>
    <s v="H264"/>
    <s v="ND"/>
    <s v="NEGRO"/>
    <s v="ND"/>
    <s v="ND"/>
    <s v="BUENO"/>
    <n v="2012"/>
    <s v="USADO PARA 8 CAMARAS MODELO DR-1080"/>
    <s v="MATRIZ"/>
    <n v="1"/>
    <n v="1"/>
    <n v="0"/>
    <s v="N/A"/>
    <s v="N/A"/>
    <n v="185"/>
    <n v="55.3"/>
    <n v="860"/>
    <n v="860"/>
    <n v="193.59375"/>
    <n v="193.59375"/>
    <n v="23.231249999999999"/>
    <n v="216.82499999999999"/>
    <n v="174.234375"/>
    <n v="174.234375"/>
    <n v="20.908124999999998"/>
    <n v="195.14249999999998"/>
  </r>
  <r>
    <n v="70"/>
    <n v="80042000003388"/>
    <s v="BIEN0441"/>
    <s v="BODEGA CENTRAL"/>
    <s v="ESTANTERIA 5"/>
    <s v="NIVEL 5"/>
    <s v="BODEGA CENTRAL"/>
    <s v="ACTIVO FIJO"/>
    <x v="1"/>
    <x v="0"/>
    <s v="N/A"/>
    <s v="LAPTOP"/>
    <s v="[ LAPTOP ] - MARCA: HP; MODELO: ELITEBOOK 8570W; SERIE: 5CB2492WCL; AÑO: 2014; ESTADO: BUENO; COLOR: GRIS; ESTRUCTURA: ( SIN ESTRUCTURA ); COMPONENTE: ( SIN COMPONENTE ); TIPO DE PROCESADOR: INTEL CORE I7; VELOCIDAD DEL PROCESADOR: 2.10 GHZ; MEMORIA RAM: 8 GB; DISCO DURO: 500 GB; CANTIDAD: 1"/>
    <s v="N/A"/>
    <s v="N/A"/>
    <s v="N/A"/>
    <s v="HP"/>
    <s v="ELITEBOOK 8570W"/>
    <s v="5CB2492WCL"/>
    <s v="GRIS"/>
    <s v="CORE I7"/>
    <s v="ND"/>
    <s v="BUENO"/>
    <n v="2014"/>
    <s v="ND"/>
    <s v="REVENTADOR"/>
    <n v="1"/>
    <n v="1"/>
    <n v="0"/>
    <s v="N/A"/>
    <s v="N/A"/>
    <n v="1105"/>
    <n v="331.3"/>
    <n v="833"/>
    <n v="833"/>
    <n v="215.995"/>
    <n v="215.995"/>
    <n v="25.9194"/>
    <n v="241.9144"/>
    <n v="194.3955"/>
    <n v="194.3955"/>
    <n v="23.327459999999999"/>
    <n v="217.72296"/>
  </r>
  <r>
    <n v="71"/>
    <n v="80042000006969"/>
    <s v="BIEN0507"/>
    <s v="EDIFICIO MATRIZ"/>
    <s v="ADMINISTRATIVO"/>
    <s v="ADMINISTRATIVO"/>
    <s v="MARCO DAVALOS "/>
    <s v="ACTIVO FIJO"/>
    <x v="1"/>
    <x v="0"/>
    <s v="N/A"/>
    <s v="LAPTOP"/>
    <s v="[ LAPTOP ] - MARCA: HP; MODELO: ELITEBOOK 8440P; SERIE: CNU406B848; AÑO: 2012; ESTADO: BUENO; COLOR: GRIS; ESTRUCTURA: ( SIN ESTRUCTURA ); COMPONENTE: ( SIN COMPONENTE ); TIPO DE PROCESADOR: INTEL CORE I7; CANTIDAD: 1"/>
    <s v="N/A"/>
    <s v="N/A"/>
    <s v="N/A"/>
    <s v="HP"/>
    <s v="ELITEBOOK 8440P"/>
    <s v="CNU406B848"/>
    <s v="GRIS"/>
    <s v="ND"/>
    <s v="ND"/>
    <s v="BUENO"/>
    <n v="2012"/>
    <s v="ND"/>
    <s v="MATRIZ"/>
    <n v="1"/>
    <n v="1"/>
    <n v="0"/>
    <s v="N/A"/>
    <s v="N/A"/>
    <n v="232"/>
    <n v="69.599999999999994"/>
    <n v="918"/>
    <n v="918"/>
    <n v="153.56249999999997"/>
    <n v="153.56249999999997"/>
    <n v="18.427499999999995"/>
    <n v="171.98999999999995"/>
    <n v="138.20624999999998"/>
    <n v="138.20624999999998"/>
    <n v="16.584749999999996"/>
    <n v="154.79099999999997"/>
  </r>
  <r>
    <n v="72"/>
    <n v="80042000005412"/>
    <s v="BIEN0434"/>
    <s v="BODEGA CENTRAL"/>
    <s v="ESTANTERIA 5"/>
    <s v="NIVEL 5"/>
    <s v="BODEGA CENTRAL"/>
    <s v="ACTIVO FIJO"/>
    <x v="1"/>
    <x v="0"/>
    <s v="N/A"/>
    <s v="LAPTOP"/>
    <s v="[ LAPTOP ] - MARCA: HP; MODELO: DV6-6180; SERIE: 5CH1440PZ4; AÑO: 2013; ESTADO: BUENO; COLOR: NEGRO; ESTRUCTURA: ( SIN ESTRUCTURA ); COMPONENTE: ( SIN COMPONENTE ); TIPO DE PROCESADOR: INTEL CORE I7; VELOCIDAD DEL PROCESADOR: 2 GHZ; MEMORIA RAM: 4 GB; DISCO DURO: 1 TB; CANTIDAD: 1"/>
    <s v="N/A"/>
    <s v="N/A"/>
    <s v="N/A"/>
    <s v="HP"/>
    <s v="PAVILLION DV6"/>
    <s v="5CH1440PZ4"/>
    <s v="NEGRO"/>
    <s v="CORE I7"/>
    <s v="ND"/>
    <s v="BUENO"/>
    <n v="2013"/>
    <s v="ND"/>
    <s v="MATRIZ"/>
    <n v="1"/>
    <n v="1"/>
    <n v="0"/>
    <s v="N/A"/>
    <s v="N/A"/>
    <n v="769"/>
    <n v="230.5"/>
    <n v="833"/>
    <n v="833"/>
    <n v="152.16964285714283"/>
    <n v="152.16964285714283"/>
    <n v="18.260357142857139"/>
    <n v="170.42999999999998"/>
    <n v="136.95267857142855"/>
    <n v="136.95267857142855"/>
    <n v="16.434321428571426"/>
    <n v="153.38699999999997"/>
  </r>
  <r>
    <n v="73"/>
    <n v="80042000002688"/>
    <s v="BIEN0433"/>
    <s v="BODEGA CENTRAL"/>
    <s v="ESTANTERIA 4"/>
    <s v="NIVEL 1"/>
    <s v="BODEGA CENTRAL"/>
    <s v="ACTIVO FIJO"/>
    <x v="1"/>
    <x v="0"/>
    <s v="N/A"/>
    <s v="LAPTOP"/>
    <s v="[ LAPTOP ] - MARCA: HP; MODELO: ELITEBOOK 8570W; SERIE: 5CB3260B9N; AÑO: 2013; ESTADO: BUENO; COLOR: GRIS; ESTRUCTURA: ( SIN ESTRUCTURA ); COMPONENTE: ( SIN COMPONENTE ); TIPO DE PROCESADOR: INTEL CORE I7; VELOCIDAD DEL PROCESADOR: 2.40 GHZ; MEMORIA RAM: 8 GB; DISCO DURO: 464 GB; TAMAÑO DE PANTALLA: 15.5 IN; CANTIDAD: 1"/>
    <s v="N/A"/>
    <s v="N/A"/>
    <s v="N/A"/>
    <s v="HP"/>
    <s v="ELITEBOOK 8570W"/>
    <s v="5CB3260B9N"/>
    <s v="SIN COLOR"/>
    <s v="CORE I7"/>
    <s v="ND"/>
    <s v="BUENO"/>
    <n v="2013"/>
    <s v="ND"/>
    <s v="MOMPICHE"/>
    <n v="1"/>
    <n v="1"/>
    <n v="0"/>
    <s v="N/A"/>
    <s v="N/A"/>
    <n v="802"/>
    <n v="240.6"/>
    <n v="833"/>
    <n v="833"/>
    <n v="157.04"/>
    <n v="157.04"/>
    <n v="18.844799999999999"/>
    <n v="175.88479999999998"/>
    <n v="141.33599999999998"/>
    <n v="141.33599999999998"/>
    <n v="16.960319999999996"/>
    <n v="158.29631999999998"/>
  </r>
  <r>
    <n v="74"/>
    <n v="80042000007126"/>
    <s v="BIEN0436"/>
    <s v="BODEGA CENTRAL"/>
    <s v="ESTANTERIA 5"/>
    <s v="NIVEL 5"/>
    <s v="BODEGA CENTRAL"/>
    <s v="ACTIVO FIJO"/>
    <x v="1"/>
    <x v="0"/>
    <s v="N/A"/>
    <s v="LAPTOP"/>
    <s v="[ LAPTOP ] - MARCA: HP; MODELO: PAVILION DV6; SERIE: 5CH1440PWH; AÑO: 2012; ESTADO: BUENO; COLOR: GRIS; ESTRUCTURA: ( SIN ESTRUCTURA ); COMPONENTE: ( SIN COMPONENTE ); TIPO DE PROCESADOR: INTEL CORE I7; CANTIDAD: 1"/>
    <s v="N/A"/>
    <s v="N/A"/>
    <s v="N/A"/>
    <s v="HP"/>
    <s v="PAVILLION DV6"/>
    <s v="5CH1440PWH"/>
    <s v="GRIS"/>
    <s v="ND"/>
    <s v="ND"/>
    <s v="BUENO"/>
    <n v="2012"/>
    <s v="ND"/>
    <s v="MATRIZ"/>
    <n v="1"/>
    <n v="1"/>
    <n v="0"/>
    <s v="N/A"/>
    <s v="N/A"/>
    <n v="348"/>
    <n v="104.4"/>
    <n v="833"/>
    <n v="833"/>
    <n v="139.28571428571428"/>
    <n v="139.28571428571428"/>
    <n v="16.714285714285712"/>
    <n v="156"/>
    <n v="125.35714285714285"/>
    <n v="125.35714285714285"/>
    <n v="15.042857142857141"/>
    <n v="140.39999999999998"/>
  </r>
  <r>
    <n v="75"/>
    <n v="80042000006921"/>
    <s v="BIEN0410"/>
    <s v="BODEGA CENTRAL"/>
    <s v="ESTANTERIA 4"/>
    <s v="NIVEL 5"/>
    <s v="BODEGA CENTRAL"/>
    <s v="ACTIVO FIJO"/>
    <x v="1"/>
    <x v="0"/>
    <s v="N/A"/>
    <s v="LAPTOP"/>
    <s v="[ LAPTOP ] - MARCA: HP; MODELO: PAVILION DV6; SERIE: 5CH1400EVN; AÑO: 2012; ESTADO: BUENO; COLOR: GRIS; ESTRUCTURA: ( SIN ESTRUCTURA ); COMPONENTE: ( SIN COMPONENTE ); TIPO DE PROCESADOR: INTEL CORE I7; CANTIDAD: 1"/>
    <s v="N/A"/>
    <s v="N/A"/>
    <s v="N/A"/>
    <s v="HP"/>
    <s v="PAVILLION DV6"/>
    <s v="5CH1400EVN"/>
    <s v="SIN COLOR"/>
    <s v="CORE I7"/>
    <s v="ND"/>
    <s v="BUENO"/>
    <n v="2012"/>
    <s v="ND"/>
    <s v="MOMPICHE"/>
    <n v="1"/>
    <n v="1"/>
    <n v="0"/>
    <s v="N/A"/>
    <s v="N/A"/>
    <n v="348"/>
    <n v="104.4"/>
    <n v="833"/>
    <n v="833"/>
    <n v="139.28571428571428"/>
    <n v="139.28571428571428"/>
    <n v="16.714285714285712"/>
    <n v="156"/>
    <n v="125.35714285714285"/>
    <n v="125.35714285714285"/>
    <n v="15.042857142857141"/>
    <n v="140.39999999999998"/>
  </r>
  <r>
    <n v="76"/>
    <n v="80042000003227"/>
    <s v="BIEN0412"/>
    <s v="BODEGA CENTRAL"/>
    <s v="ESTANTERIA 4"/>
    <s v="NIVEL 5"/>
    <s v="BODEGA CENTRAL"/>
    <s v="ACTIVO FIJO"/>
    <x v="1"/>
    <x v="0"/>
    <s v="N/A"/>
    <s v="LAPTOP"/>
    <s v="[ LAPTOP ] - MARCA: HP; MODELO: ELITEBOOK 8570W; SERIE: 5CB2492WFB; AÑO: 2012; ESTADO: BUENO; COLOR: GRIS; ESTRUCTURA: ( SIN ESTRUCTURA ); COMPONENTE: ( SIN COMPONENTE ); TIPO DE PROCESADOR: INTEL CORE I7; CANTIDAD: 1"/>
    <s v="N/A"/>
    <s v="N/A"/>
    <s v="N/A"/>
    <s v="HP"/>
    <s v="ELITEBOOK 8570W"/>
    <s v="5CB2492WFB"/>
    <s v="SIN COLOR"/>
    <s v="CORE I7"/>
    <s v="ND"/>
    <s v="BUENO"/>
    <n v="2012"/>
    <s v="ND"/>
    <s v="MOMPICHE"/>
    <n v="1"/>
    <n v="1"/>
    <n v="0"/>
    <s v="N/A"/>
    <s v="N/A"/>
    <n v="614"/>
    <n v="184.2"/>
    <n v="833"/>
    <n v="833"/>
    <n v="139.28571428571428"/>
    <n v="139.28571428571428"/>
    <n v="16.714285714285712"/>
    <n v="156"/>
    <n v="125.35714285714285"/>
    <n v="125.35714285714285"/>
    <n v="15.042857142857141"/>
    <n v="140.39999999999998"/>
  </r>
  <r>
    <n v="77"/>
    <n v="80042000007089"/>
    <s v="BIEN0435"/>
    <s v="BODEGA CENTRAL"/>
    <s v="ESTANTERIA 5"/>
    <s v="NIVEL 5"/>
    <s v="BODEGA CENTRAL"/>
    <s v="ACTIVO FIJO"/>
    <x v="1"/>
    <x v="0"/>
    <s v="N/A"/>
    <s v="LAPTOP"/>
    <s v="[ LAPTOP ] - MARCA: HP; MODELO: ELITEBOOK 8570W; SERIE: 5CB2492WBT; AÑO: 2012; ESTADO: BUENO; COLOR: GRIS; ESTRUCTURA: ( SIN ESTRUCTURA ); COMPONENTE: ( SIN COMPONENTE ); TIPO DE PROCESADOR: INTEL CORE I7; CANTIDAD: 1"/>
    <s v="N/A"/>
    <s v="N/A"/>
    <s v="N/A"/>
    <s v="HP"/>
    <s v="ELITEBOOK 8570W"/>
    <s v="5CB2492WBT"/>
    <s v="SIN COLOR"/>
    <s v="CORE I7"/>
    <s v="ND"/>
    <s v="BUENO"/>
    <n v="2012"/>
    <s v="ND"/>
    <s v="MOMPICHE"/>
    <n v="1"/>
    <n v="1"/>
    <n v="0"/>
    <s v="N/A"/>
    <s v="N/A"/>
    <n v="429"/>
    <n v="128.5"/>
    <n v="833"/>
    <n v="833"/>
    <n v="139.28571428571428"/>
    <n v="139.28571428571428"/>
    <n v="16.714285714285712"/>
    <n v="156"/>
    <n v="125.35714285714285"/>
    <n v="125.35714285714285"/>
    <n v="15.042857142857141"/>
    <n v="140.39999999999998"/>
  </r>
  <r>
    <n v="78"/>
    <n v="80042000003050"/>
    <s v="BIEN0513"/>
    <s v="BODEGA CENTRAL"/>
    <s v="BODEGA CENTRAL"/>
    <s v="BODEGA CENTRAL"/>
    <s v="USO OFICINA"/>
    <s v="ACTIVO FIJO"/>
    <x v="1"/>
    <x v="0"/>
    <s v="N/A"/>
    <s v="LAPTOP"/>
    <s v="[ LAPTOP ] - MARCA: HP; MODELO: ELITEBOOK 8570; SERIE: 5CB2492WBQ; AÑO: 2012; ESTADO: BUENO; COLOR: GRIS; ESTRUCTURA: ( SIN ESTRUCTURA ); COMPONENTE: ( SIN COMPONENTE ); TIPO DE PROCESADOR: INTEL CORE I3; VELOCIDAD DEL PROCESADOR: 2.4 GHZ; MEMORIA RAM: 8 GB; DISCO DURO: 500 GB; CANTIDAD: 1"/>
    <s v="N/A"/>
    <s v="N/A"/>
    <s v="N/A"/>
    <s v="HP"/>
    <s v="ELITEBOOK 8570W"/>
    <s v="5CB2492WBQ"/>
    <s v="GRIS"/>
    <s v="ND"/>
    <s v="ND"/>
    <s v="BUENO"/>
    <n v="2012"/>
    <s v="INCLUYE:OFFICEPRO PLUS 2010 OLP NL_x000a_ (PERTENECE AL PROYECTO MOMPICHE); LICENCIA ANTIVIRUS KASPERSKY ADVANCED"/>
    <s v="MOMPICHE"/>
    <n v="1"/>
    <n v="1"/>
    <n v="0"/>
    <s v="N/A"/>
    <s v="N/A"/>
    <n v="614"/>
    <n v="184.2"/>
    <n v="833"/>
    <n v="833"/>
    <n v="139.28571428571428"/>
    <n v="139.28571428571428"/>
    <n v="16.714285714285712"/>
    <n v="156"/>
    <n v="125.35714285714285"/>
    <n v="125.35714285714285"/>
    <n v="15.042857142857141"/>
    <n v="140.39999999999998"/>
  </r>
  <r>
    <n v="79"/>
    <n v="80042000006945"/>
    <s v="BIEN0438"/>
    <s v="BODEGA CENTRAL"/>
    <s v="ESTANTERIA 5"/>
    <s v="NIVEL 5"/>
    <s v="BODEGA CENTRAL"/>
    <s v="ACTIVO FIJO"/>
    <x v="1"/>
    <x v="0"/>
    <s v="N/A"/>
    <s v="LAPTOP"/>
    <s v="[ LAPTOP ] - MARCA: HP; MODELO: ELITEBOOK 8570W; SERIE: 5CB2492WD8; AÑO: 2012; ESTADO: BUENO; COLOR: GRIS; ESTRUCTURA: ( SIN ESTRUCTURA ); COMPONENTE: ( SIN COMPONENTE ); TIPO DE PROCESADOR: INTEL CORE I7; CANTIDAD: 1"/>
    <s v="N/A"/>
    <s v="N/A"/>
    <s v="N/A"/>
    <s v="HP"/>
    <s v="ELITEBOOK 8570W"/>
    <s v="5CB2492WD8"/>
    <s v="GRIS"/>
    <s v="CORE I7"/>
    <s v="ND"/>
    <s v="BUENO"/>
    <n v="2012"/>
    <s v="ND"/>
    <s v="REVENTADOR"/>
    <n v="1"/>
    <n v="1"/>
    <n v="0"/>
    <s v="N/A"/>
    <s v="N/A"/>
    <n v="429"/>
    <n v="128.5"/>
    <n v="833"/>
    <n v="833"/>
    <n v="139.28571428571428"/>
    <n v="139.28571428571428"/>
    <n v="16.714285714285712"/>
    <n v="156"/>
    <n v="125.35714285714285"/>
    <n v="125.35714285714285"/>
    <n v="15.042857142857141"/>
    <n v="140.39999999999998"/>
  </r>
  <r>
    <n v="80"/>
    <n v="80042000006938"/>
    <s v="BIEN0439"/>
    <s v="BODEGA CENTRAL"/>
    <s v="ESTANTERIA 5"/>
    <s v="NIVEL 5"/>
    <s v="BODEGA CENTRAL"/>
    <s v="ACTIVO FIJO"/>
    <x v="1"/>
    <x v="0"/>
    <s v="N/A"/>
    <s v="LAPTOP"/>
    <s v="[ LAPTOP ] - MARCA: HP; MODELO: ELITEBOOK 8570W; SERIE: 5CB24920J5; AÑO: 2012; ESTADO: BUENO; COLOR: GRIS; ESTRUCTURA: ( SIN ESTRUCTURA ); COMPONENTE: ( SIN COMPONENTE ); TIPO DE PROCESADOR: INTEL CORE I7; CANTIDAD: 1"/>
    <s v="N/A"/>
    <s v="N/A"/>
    <s v="N/A"/>
    <s v="HP"/>
    <s v="ELITEBOOK 8570W"/>
    <s v="5CB2492QJ5"/>
    <s v="GRIS"/>
    <s v="CORE I7"/>
    <s v="ND"/>
    <s v="BUENO"/>
    <n v="2012"/>
    <s v="ND"/>
    <s v="REVENTADOR"/>
    <n v="1"/>
    <n v="1"/>
    <n v="0"/>
    <s v="N/A"/>
    <s v="N/A"/>
    <n v="429"/>
    <n v="128.5"/>
    <n v="833"/>
    <n v="833"/>
    <n v="139.28571428571428"/>
    <n v="139.28571428571428"/>
    <n v="16.714285714285712"/>
    <n v="156"/>
    <n v="125.35714285714285"/>
    <n v="125.35714285714285"/>
    <n v="15.042857142857141"/>
    <n v="140.39999999999998"/>
  </r>
  <r>
    <n v="81"/>
    <n v="80042000002848"/>
    <s v="BIEN0543"/>
    <s v="BODEGA CENTRAL"/>
    <s v="ESTANTERIA 5 "/>
    <s v="NIVEL 2"/>
    <s v="BODEGA CENTRAL"/>
    <s v="ACTIVO FIJO"/>
    <x v="1"/>
    <x v="0"/>
    <s v="N/A"/>
    <s v="CPU"/>
    <s v="[ CPU ] - MARCA: HP; MODELO: COMPAQ 6200 PRO; SERIE: MXL2032FWV; AÑO: 2013; ESTADO: BUENO; COLOR: NEGRO; ESTRUCTURA: ( SIN COMPONENTE ); COMPONENTE: ( SIN ESTRUCTURA ); TIPO DE PROCESADOR: INTEL CORE I7; VELOCIDAD DEL PROCESADOR: 3.40 GHZ; MEMORIA RAM: 4 GB; DISCO DURO: 464 GB; CANTIDAD: 1"/>
    <s v="N/A"/>
    <s v="N/A"/>
    <s v="N/A"/>
    <s v="HP"/>
    <s v="COMPAQ 6200 PRO"/>
    <s v="MXL2032FWV"/>
    <s v="NEGRO"/>
    <s v="INTEL CORE I7"/>
    <s v="ND"/>
    <s v="BUENO"/>
    <n v="2013"/>
    <s v="INCLUYE: MOUSE DELL, MOD: MS111-L, SERIE: CN-09RRC7-48723-26U-1167; LICENCIA ANTIVIRUS KASPERSKY ADVANCED"/>
    <s v="MATRIZ"/>
    <n v="1"/>
    <n v="1"/>
    <n v="0"/>
    <s v="N/A"/>
    <s v="N/A"/>
    <n v="459"/>
    <n v="137.5"/>
    <n v="617"/>
    <n v="617"/>
    <n v="172.125"/>
    <n v="172.125"/>
    <n v="20.654999999999998"/>
    <n v="192.78"/>
    <n v="154.91249999999999"/>
    <n v="154.91249999999999"/>
    <n v="18.589499999999997"/>
    <n v="173.50199999999998"/>
  </r>
  <r>
    <n v="82"/>
    <n v="80042000001902"/>
    <s v="BIEN0486"/>
    <s v="EDIFICIO MATRIZ"/>
    <s v="ADMINISTRATIVO"/>
    <s v="ADMINISTRATIVO"/>
    <s v="USO OFICINA"/>
    <s v="ACTIVO FIJO"/>
    <x v="1"/>
    <x v="0"/>
    <s v="N/A"/>
    <s v="CPU"/>
    <s v="[ CPU ] - MARCA: HP; MODELO: COMPAQ 6200 PRO; SERIE: MXL2030BRQ; AÑO: 2013; ESTADO: BUENO; COLOR: NEGRO; ESTRUCTURA: ( SIN ESTRUCTURA ); COMPONENTE: ( SIN COMPONENTE ); TIPO DE PROCESADOR: INTEL CORE I7; VELOCIDAD DEL PROCESADOR: 3.4 GHZ; MEMORIA RAM: 4 GB; DISCO DURO: 460 GB; CANTIDAD: 1"/>
    <s v="N/A"/>
    <s v="N/A"/>
    <s v="N/A"/>
    <s v="HP"/>
    <s v="COMPAQ 6200 PRO"/>
    <s v="MXL2030BRQ"/>
    <s v="NEGRO"/>
    <s v="ND"/>
    <s v="ND"/>
    <s v="BUENO"/>
    <n v="2013"/>
    <s v="USADO CPU COMPARTIDO EN DOS PUESTOS DE TRABAJO; SOFTWARE: LICENCIA ANTIVIRUS KASPERSKY ADVANCED"/>
    <s v="MATRIZ"/>
    <n v="1"/>
    <n v="1"/>
    <n v="0"/>
    <s v="N/A"/>
    <s v="N/A"/>
    <n v="459"/>
    <n v="137.5"/>
    <n v="617"/>
    <n v="617"/>
    <n v="172.125"/>
    <n v="172.125"/>
    <n v="20.654999999999998"/>
    <n v="192.78"/>
    <n v="154.91249999999999"/>
    <n v="154.91249999999999"/>
    <n v="18.589499999999997"/>
    <n v="173.50199999999998"/>
  </r>
  <r>
    <n v="83"/>
    <n v="80042000003838"/>
    <s v="BIEN0579"/>
    <s v="BODEGA CENTRAL"/>
    <s v="ESTANTERIA 16"/>
    <s v="NIVEL 2"/>
    <s v="BODEGA CENTRAL"/>
    <s v="ACTIVO FIJO"/>
    <x v="1"/>
    <x v="0"/>
    <s v="N/A"/>
    <s v="CPU"/>
    <s v="[ CPU ] - MARCA: HP; MODELO: COMPAQ 6200 PRO; SERIE: MXL2032FXM; AÑO: 2012; ESTADO: BUENO; COLOR: NEGRO; ESTRUCTURA: ( SIN ESTRUCTURA ); COMPONENTE: ( SIN COMPONENTE ); TIPO DE PROCESADOR: INTEL CORE I7; CANTIDAD: 1"/>
    <s v="N/A"/>
    <s v="N/A"/>
    <s v="N/A"/>
    <s v="HP"/>
    <s v="COMPAQ 6200 PRO"/>
    <s v="MXL2032FXM"/>
    <s v="NEGRO"/>
    <s v="INTEL CORE I7"/>
    <s v="ND"/>
    <s v="BUENO"/>
    <n v="2012"/>
    <s v="ND"/>
    <s v="MATRIZ"/>
    <n v="1"/>
    <n v="1"/>
    <n v="0"/>
    <s v="N/A"/>
    <s v="N/A"/>
    <n v="446"/>
    <n v="133.80000000000001"/>
    <n v="617"/>
    <n v="617"/>
    <n v="157.25"/>
    <n v="157.25"/>
    <n v="18.87"/>
    <n v="176.12"/>
    <n v="141.52500000000001"/>
    <n v="141.52500000000001"/>
    <n v="16.983000000000001"/>
    <n v="158.50800000000001"/>
  </r>
  <r>
    <n v="84"/>
    <n v="80042000000530"/>
    <s v="BIEN0457"/>
    <s v="EDIFICIO MATRIZ"/>
    <s v="ADMINISTRATIVO"/>
    <s v="ADMINISTRATIVO"/>
    <s v="BODEGA CENTRAL"/>
    <s v="ACTIVO FIJO"/>
    <x v="1"/>
    <x v="0"/>
    <s v="N/A"/>
    <s v="CPU"/>
    <s v="[ CPU ] - MARCA: HP; MODELO: COMPAQ 6200 PRO; SERIE: MXL2022PVF; AÑO: 2012; ESTADO: BUENO; COLOR: NEGRO; ESTRUCTURA: ( SIN ESTRUCTURA ); COMPONENTE: ( SIN COMPONENTE ); TIPO DE PROCESADOR: INTEL CORE I7; CANTIDAD: 1"/>
    <s v="N/A"/>
    <s v="N/A"/>
    <s v="N/A"/>
    <s v="HP"/>
    <s v="COMPAQ 6200 PRO"/>
    <s v="MXL2022PVF"/>
    <s v="NEGRO"/>
    <s v="ND"/>
    <s v="ND"/>
    <s v="BUENO"/>
    <n v="2012"/>
    <s v="(USADO Y O TIENE EL MOUSE COMO DICE EN LA DESCRIPCION Y NOC VALIDA SI ESTA EN EN FUNCIONAMIENTO )CON MOUSE HP MODELO MOAFKOA SERIE FATS00E6710AM1 EQUIPO BLOQUEADO; SOFTWARE: LICENCIA MICROSOFT OFFICE PLUS"/>
    <s v="MATRIZ"/>
    <n v="1"/>
    <n v="1"/>
    <n v="0"/>
    <s v="N/A"/>
    <s v="N/A"/>
    <n v="364"/>
    <n v="109.2"/>
    <n v="617"/>
    <n v="617"/>
    <n v="157.25"/>
    <n v="157.25"/>
    <n v="18.87"/>
    <n v="176.12"/>
    <n v="141.52500000000001"/>
    <n v="141.52500000000001"/>
    <n v="16.983000000000001"/>
    <n v="158.50800000000001"/>
  </r>
  <r>
    <n v="85"/>
    <n v="80042000001292"/>
    <s v="BIEN0528"/>
    <s v="EDIFICIO MATRIZ"/>
    <s v="ADMINISTRATIVO"/>
    <s v="ADMINISTRATIVO"/>
    <s v="MARCO DAVALOS"/>
    <s v="ACTIVO FIJO"/>
    <x v="1"/>
    <x v="0"/>
    <s v="N/A"/>
    <s v="CPU"/>
    <s v="[ CPU ] - MARCA: HP; MODELO: COMPAQ 6200 PRO; SERIE: MXL2032FWZ; AÑO: 2012; ESTADO: BUENO; COLOR: NEGRO; ESTRUCTURA: ( SIN ESTRUCTURA ); COMPONENTE: ( SIN COMPONENTE ); TIPO DE PROCESADOR: INTEL CORE I7; CANTIDAD: 1"/>
    <s v="N/A"/>
    <s v="N/A"/>
    <s v="N/A"/>
    <s v="HP"/>
    <s v="COMPAQ 6200 PRO"/>
    <s v="MXL2032FWZ"/>
    <s v="NEGRO"/>
    <s v="INTEL CORE I7"/>
    <s v="ND"/>
    <s v="BUENO"/>
    <n v="2012"/>
    <s v="USADO CON MOUSE HP MODELO M-SBF96 SERIE FATSQ0E5D1ET0F; SOFTWARE: LICENCIA MICROSOFT OFFICE PLUS"/>
    <s v="MATRIZ"/>
    <n v="1"/>
    <n v="1"/>
    <n v="0"/>
    <s v="N/A"/>
    <s v="N/A"/>
    <n v="364"/>
    <n v="109.2"/>
    <n v="617"/>
    <n v="617"/>
    <n v="157.25"/>
    <n v="157.25"/>
    <n v="18.87"/>
    <n v="176.12"/>
    <n v="141.52500000000001"/>
    <n v="141.52500000000001"/>
    <n v="16.983000000000001"/>
    <n v="158.50800000000001"/>
  </r>
  <r>
    <n v="86"/>
    <n v="80042000007096"/>
    <s v="BIEN0437"/>
    <s v="BODEGA CENTRAL"/>
    <s v="ESTANTERIA 5"/>
    <s v="NIVEL 5"/>
    <s v="BODEGA CENTRAL"/>
    <s v="ACTIVO FIJO"/>
    <x v="1"/>
    <x v="0"/>
    <s v="N/A"/>
    <s v="LAPTOP"/>
    <s v="[ LAPTOP ] - MARCA: HP; MODELO: PROBOOK 4430S; SERIE: CNU21620RZ; AÑO: 2012; ESTADO: BUENO; COLOR: GRIS; ESTRUCTURA: ( SIN ESTRUCTURA ); COMPONENTE: ( SIN COMPONENTE ); TIPO DE PROCESADOR: INTEL CORE I3; CANTIDAD: 1"/>
    <s v="N/A"/>
    <s v="N/A"/>
    <s v="N/A"/>
    <s v="HP"/>
    <s v="PROBOOK 4430S"/>
    <s v="CNU21620RZ"/>
    <s v="GRIS"/>
    <s v="CORE I3"/>
    <s v="ND"/>
    <s v="BUENO"/>
    <n v="2012"/>
    <s v="ND"/>
    <s v="MATRIZ"/>
    <n v="1"/>
    <n v="1"/>
    <n v="0"/>
    <s v="N/A"/>
    <s v="N/A"/>
    <n v="197"/>
    <n v="58.9"/>
    <n v="633"/>
    <n v="633"/>
    <n v="105.85714285714285"/>
    <n v="105.85714285714285"/>
    <n v="12.702857142857141"/>
    <n v="118.55999999999999"/>
    <n v="95.271428571428558"/>
    <n v="95.271428571428558"/>
    <n v="11.432571428571427"/>
    <n v="106.70399999999998"/>
  </r>
  <r>
    <n v="87"/>
    <n v="80042000002756"/>
    <s v="BIEN0445"/>
    <s v="BODEGA CENTRAL"/>
    <s v="ESTANTERIA 5 "/>
    <s v="NIVEL 4"/>
    <s v="BODEGA CENTRAL"/>
    <s v="ACTIVO FIJO"/>
    <x v="1"/>
    <x v="0"/>
    <s v="N/A"/>
    <s v="CPU"/>
    <s v="[ CPU ] - MARCA: DELL; MODELO: OPTIPLEX 990; SERIE: HT1HWV1; AÑO: 2013; ESTADO: BUENO; COLOR: NEGRO; ESTRUCTURA: ( SIN ESTRUCTURA ); COMPONENTE: ( SIN COMPONENTE ); TIPO DE PROCESADOR: INTEL CORE I7; VELOCIDAD DEL PROCESADOR: 3.4 GHZ; MEMORIA RAM: 4 GB; DISCO DURO: 930 GB; CANTIDAD: 1"/>
    <s v="N/A"/>
    <s v="N/A"/>
    <s v="N/A"/>
    <s v="DELL"/>
    <s v="OPTIPLEX 990"/>
    <n v="387613334173"/>
    <s v="NEGRO"/>
    <s v="INTEL CORE I7"/>
    <s v="INCLUYE: MOUSE, MARCA: HP; MODELO: MOFYO; SERIE: FCMHF0A9W2W572; INCLUYE: LICENCIA MICROSOFT OFFICE PLUS_x000a_; LICENCIA ANTIVIRUS KASPERSKY ADVANCED"/>
    <s v="BUENO"/>
    <n v="2013"/>
    <s v="ND"/>
    <s v="MATRIZ"/>
    <n v="1"/>
    <n v="1"/>
    <n v="0"/>
    <s v="N/A"/>
    <s v="N/A"/>
    <n v="595"/>
    <n v="178.3"/>
    <n v="492"/>
    <n v="492"/>
    <n v="152.405"/>
    <n v="152.405"/>
    <n v="18.288599999999999"/>
    <n v="170.6936"/>
    <n v="137.1645"/>
    <n v="137.1645"/>
    <n v="16.45974"/>
    <n v="153.62424000000001"/>
  </r>
  <r>
    <n v="88"/>
    <n v="80042000004736"/>
    <s v="BIEN0545"/>
    <s v="BODEGA CENTRAL"/>
    <s v="ESTANTERIA 5"/>
    <s v="NIVEL 2"/>
    <s v="BODEGA CENTRAL"/>
    <s v="ACTIVO FIJO"/>
    <x v="1"/>
    <x v="0"/>
    <s v="N/A"/>
    <s v="CPU"/>
    <s v="[ CPU ] - MARCA: DELL; MODELO: OPTIPLEX 990; SERIE: B3QQPS1; AÑO: 2013; ESTADO: BUENO; COLOR: NEGRO; ESTRUCTURA: ( SIN ESTRUCTURA ); COMPONENTE: ( SIN COMPONENTE ); TIPO DE PROCESADOR: INTEL CORE I7; CANTIDAD: 1"/>
    <s v="N/A"/>
    <s v="N/A"/>
    <s v="N/A"/>
    <s v="DELL"/>
    <s v="OPTIPLEX 990"/>
    <n v="22170920705"/>
    <s v="NEGRO"/>
    <s v="INTEL CORE I7"/>
    <s v="ND"/>
    <s v="BUENO"/>
    <n v="2013"/>
    <s v="ND"/>
    <s v="MATRIZ"/>
    <n v="1"/>
    <n v="1"/>
    <n v="0"/>
    <s v="N/A"/>
    <s v="N/A"/>
    <n v="374"/>
    <n v="112.2"/>
    <n v="492"/>
    <n v="492"/>
    <n v="137.0625"/>
    <n v="137.0625"/>
    <n v="16.447499999999998"/>
    <n v="153.51"/>
    <n v="123.35625"/>
    <n v="123.35625"/>
    <n v="14.80275"/>
    <n v="138.15899999999999"/>
  </r>
  <r>
    <n v="89"/>
    <n v="80042000002039"/>
    <s v="BIEN0497"/>
    <s v="BODEGA CENTRAL"/>
    <s v="ESTANTERIA 16"/>
    <s v="NIVEL 1"/>
    <s v="BODEGA CENTRAL"/>
    <s v="ACTIVO FIJO"/>
    <x v="1"/>
    <x v="0"/>
    <s v="N/A"/>
    <s v="CPU"/>
    <s v="[ CPU ] - MARCA: DELL; MODELO: OPTIPLEX 990; SERIE: 14DMPS1; AÑO: 2013; ESTADO: BUENO; COLOR: NEGRO; ESTRUCTURA: ( SIN ESTRUCTURA ); COMPONENTE: ( SIN COMPONENTE ); TIPO DE PROCESADOR: INTEL CORE I7; VELOCIDAD DEL PROCESADOR: 3.4 GHZ; MEMORIA RAM: 4 GB; DISCO DURO: 463 GB; CANTIDAD: 1"/>
    <s v="N/A"/>
    <s v="N/A"/>
    <s v="N/A"/>
    <s v="DELL"/>
    <s v="OPTIPLEX 990"/>
    <s v="14DMPS1"/>
    <s v="NEGRO"/>
    <s v="INTEL CORE I7"/>
    <s v="INCLUYE: MOUSE DELL, MOD: N889; SOFTWARE:  2 LICENCIA MICROSOFT OFFICE PLUS, LICENCIA ANTIVIRUS KASPERSKY ADVANCED"/>
    <s v="BUENO"/>
    <n v="2013"/>
    <s v="ND"/>
    <s v="MATRIZ"/>
    <n v="1"/>
    <n v="1"/>
    <n v="0"/>
    <s v="N/A"/>
    <s v="N/A"/>
    <n v="761"/>
    <n v="228.1"/>
    <n v="492"/>
    <n v="492"/>
    <n v="194.73499999999999"/>
    <n v="194.73499999999999"/>
    <n v="23.368199999999998"/>
    <n v="218.10319999999999"/>
    <n v="175.26149999999998"/>
    <n v="175.26149999999998"/>
    <n v="21.031379999999999"/>
    <n v="196.29287999999997"/>
  </r>
  <r>
    <n v="90"/>
    <n v="80042000006341"/>
    <s v="BIEN0510"/>
    <s v="BODEGA CENTRAL"/>
    <s v="MANTENIMIENTO INFORMATICO Y CUSTODIO DE BODEGA"/>
    <s v="MANTENIMIENTO INFORMATICO Y CUSTODIO DE BODEGA"/>
    <s v="BODEGA CENTRAL"/>
    <s v="ACTIVO FIJO"/>
    <x v="1"/>
    <x v="0"/>
    <s v="N/A"/>
    <s v="CPU"/>
    <s v="[ CPU ] - MARCA: DELL; MODELO: OPTIPLEX 990; SERIE: HRGWV1; AÑO: 2013; ESTADO: BUENO; COLOR: NEGRO; ESTRUCTURA: ( SIN ESTRUCTURA ); COMPONENTE: ( SIN COMPONENTE ); TIPO DE PROCESADOR: INTEL CORE I7; VELOCIDAD DEL PROCESADOR: 3.4 GHZ; MEMORIA RAM: 4 GB; DISCO DURO: 464 GB; CANTIDAD: 1"/>
    <s v="N/A"/>
    <s v="N/A"/>
    <s v="N/A"/>
    <s v="DELL"/>
    <s v="OPTIPLEX 990"/>
    <s v="HSRGWV1"/>
    <s v="NEGRO"/>
    <s v="INTEL CORE I7"/>
    <s v="INCLUYE: MOUSE, MARCA: HP, MODELO: M-SBF96"/>
    <s v="BUENO"/>
    <n v="2013"/>
    <s v="ND"/>
    <s v="MATRIZ"/>
    <n v="1"/>
    <n v="1"/>
    <n v="0"/>
    <s v="N/A"/>
    <s v="N/A"/>
    <n v="374"/>
    <n v="112.2"/>
    <n v="492"/>
    <n v="492"/>
    <n v="137.0625"/>
    <n v="137.0625"/>
    <n v="16.447499999999998"/>
    <n v="153.51"/>
    <n v="123.35625"/>
    <n v="123.35625"/>
    <n v="14.80275"/>
    <n v="138.15899999999999"/>
  </r>
  <r>
    <n v="91"/>
    <n v="80042000002336"/>
    <s v="BIEN0448"/>
    <s v="BODEGA CENTRAL"/>
    <s v="ESTANTERIA 5 "/>
    <s v="NIVEL 4"/>
    <s v="BODEGA CENTRAL"/>
    <s v="ACTIVO FIJO"/>
    <x v="1"/>
    <x v="0"/>
    <s v="N/A"/>
    <s v="CPU"/>
    <s v="[ CPU ] - MARCA: HP; MODELO: COMPAQ 8100 ELITE SFF; SERIE: MXL1070TYB; AÑO: 2013; ESTADO: BUENO; COLOR: NEGRO; ESTRUCTURA: ( SIN ESTRUCTURA ); COMPONENTE: ( SIN COMPONENTE ); TIPO DE PROCESADOR: INTEL CORE I7; VELOCIDAD DEL PROCESADOR: 2.93 GHZ; MEMORIA RAM: 4 GB; DISCO DURO: 467 GB; CANTIDAD: 1"/>
    <s v="N/A"/>
    <s v="N/A"/>
    <s v="N/A"/>
    <s v="HP"/>
    <s v="COMPAQ 8100 ELITE SFF"/>
    <s v="MXL1070TYB"/>
    <s v="NEGRO"/>
    <s v="CORE I7"/>
    <s v="ND"/>
    <s v="BUENO"/>
    <n v="2013"/>
    <s v="INCLUYE: MOUSE, MARCA: HP, MODELO:MOAFKOA, SERIE: FATSQ0C67ZU3G7"/>
    <s v="MATRIZ"/>
    <n v="1"/>
    <n v="1"/>
    <n v="0"/>
    <s v="N/A"/>
    <s v="N/A"/>
    <n v="730"/>
    <n v="219"/>
    <n v="489"/>
    <n v="489"/>
    <n v="187"/>
    <n v="187"/>
    <n v="22.439999999999998"/>
    <n v="209.44"/>
    <n v="168.3"/>
    <n v="168.3"/>
    <n v="20.196000000000002"/>
    <n v="188.49600000000001"/>
  </r>
  <r>
    <n v="92"/>
    <n v="80042000005719"/>
    <s v="BIEN0406"/>
    <s v="BODEGA CENTRAL"/>
    <s v="ESTANTERIA 4"/>
    <s v="NIVEL 5"/>
    <s v="BODEGA CENTRAL"/>
    <s v="ACTIVO FIJO"/>
    <x v="1"/>
    <x v="0"/>
    <s v="N/A"/>
    <s v="LAPTOP"/>
    <s v="[ LAPTOP ] - MARCA: HP; MODELO: ELITEBOOK 8570W; SERIE: 5CD2052THZ; AÑO: 2013; ESTADO: BUENO; COLOR: GRIS; ESTRUCTURA: ( SIN ESTRUCTURA ); COMPONENTE: ( SIN COMPONENTE ); TIPO DE PROCESADOR: INTEL CORE I7; VELOCIDAD DEL PROCESADOR: 2 GHZ; MEMORIA RAM: 8 GB; DISCO DURO: 865 GB; CANTIDAD: 1"/>
    <s v="N/A"/>
    <s v="N/A"/>
    <s v="N/A"/>
    <s v="HP"/>
    <s v="ELITEBOOK 8560W"/>
    <s v="5CD2052THZ"/>
    <s v="SIN COLOR"/>
    <s v="ND"/>
    <s v="ND"/>
    <s v="BUENO"/>
    <n v="2013"/>
    <s v="ND"/>
    <s v="MOMPICHE"/>
    <n v="1"/>
    <n v="1"/>
    <n v="0"/>
    <s v="N/A"/>
    <s v="N/A"/>
    <n v="802"/>
    <n v="240.6"/>
    <n v="547"/>
    <n v="547"/>
    <n v="157.04"/>
    <n v="157.04"/>
    <n v="18.844799999999999"/>
    <n v="175.88479999999998"/>
    <n v="141.33599999999998"/>
    <n v="141.33599999999998"/>
    <n v="16.960319999999996"/>
    <n v="158.29631999999998"/>
  </r>
  <r>
    <n v="93"/>
    <n v="80042000005078"/>
    <s v="BIEN0411"/>
    <s v="BODEGA CENTRAL"/>
    <s v="ESTANTERIA 4"/>
    <s v="NIVEL 5"/>
    <s v="BODEGA CENTRAL"/>
    <s v="ACTIVO FIJO"/>
    <x v="1"/>
    <x v="0"/>
    <s v="N/A"/>
    <s v="LAPTOP"/>
    <s v="[ LAPTOP ] - MARCA: HP; MODELO: ELITEBOOK 8560W; SERIE: 5CB22735GV; AÑO: 2013; ESTADO: BUENO; COLOR: NEGRO; ESTRUCTURA: ( SIN ESTRUCTURA ); COMPONENTE: ( SIN COMPONENTE ); TIPO DE PROCESADOR: INTEL CORE I7; VELOCIDAD DEL PROCESADOR: 2.20 GHZ; MEMORIA RAM: 8 GB; DISCO DURO: 465 GB; CANTIDAD: 1"/>
    <s v="N/A"/>
    <s v="N/A"/>
    <s v="N/A"/>
    <s v="HP"/>
    <s v="ELITEBOOK 8560W"/>
    <s v="5CB22735GV"/>
    <s v="SIN COLOR"/>
    <s v="CORE I7"/>
    <s v="ND"/>
    <s v="BUENO"/>
    <n v="2013"/>
    <s v="ND"/>
    <s v="MOMPICHE"/>
    <n v="1"/>
    <n v="1"/>
    <n v="0"/>
    <s v="N/A"/>
    <s v="N/A"/>
    <n v="808"/>
    <n v="242.4"/>
    <n v="547"/>
    <n v="547"/>
    <n v="158.21"/>
    <n v="158.21"/>
    <n v="18.985199999999999"/>
    <n v="177.1952"/>
    <n v="142.38900000000001"/>
    <n v="142.38900000000001"/>
    <n v="17.086680000000001"/>
    <n v="159.47568000000001"/>
  </r>
  <r>
    <n v="94"/>
    <n v="80042000001742"/>
    <s v="BIEN0443"/>
    <s v="BODEGA CENTRAL"/>
    <s v="ESTANTERIA 5 "/>
    <s v="NIVEL 3"/>
    <s v="BODEGA CENTRAL"/>
    <s v="ACTIVO FIJO"/>
    <x v="1"/>
    <x v="0"/>
    <s v="N/A"/>
    <s v="CPU"/>
    <s v="[ CPU ] - MARCA: DELL; MODELO: OPTIPLEX 990; SERIE: B3THPS1; AÑO: 2012; ESTADO: BUENO; COLOR: NEGRO; ESTRUCTURA: ( SIN ESTRUCTURA ); COMPONENTE: ( SIN COMPONENTE ); TIPO DE PROCESADOR: INTEL CORE I7; VELOCIDAD DEL PROCESADOR: 3.4 GHZ; MEMORIA RAM: 4 GB; DISCO DURO: 463 GB; CANTIDAD: 1"/>
    <s v="N/A"/>
    <s v="N/A"/>
    <s v="N/A"/>
    <s v="DELL"/>
    <s v="OPTIPLEX 990"/>
    <s v="B3THPS1"/>
    <s v="NEGRO"/>
    <s v="INTEL CORE I7"/>
    <s v="INCLUYE MOUSE DELL, MOD: MS111P, SERIE: CN-011D3V-71581-219-0LCD; SOFTWARE: LICENCIA ANTIVIRUS KASPERSKY ADVANCED"/>
    <s v="BUENO"/>
    <n v="2012"/>
    <s v="ND"/>
    <s v="MATRIZ"/>
    <n v="1"/>
    <n v="1"/>
    <n v="0"/>
    <s v="N/A"/>
    <s v="N/A"/>
    <n v="305"/>
    <n v="91.3"/>
    <n v="492"/>
    <n v="492"/>
    <n v="125.375"/>
    <n v="125.375"/>
    <n v="15.045"/>
    <n v="140.41999999999999"/>
    <n v="112.83750000000001"/>
    <n v="112.83750000000001"/>
    <n v="13.5405"/>
    <n v="126.378"/>
  </r>
  <r>
    <n v="95"/>
    <n v="80042000008291"/>
    <s v="BIEN0447"/>
    <s v="BODEGA CENTRAL"/>
    <s v="ESTANTERIA 5"/>
    <s v="NIVEL 4"/>
    <s v="BODEGA CENTRAL"/>
    <s v="ACTIVO FIJO"/>
    <x v="1"/>
    <x v="0"/>
    <s v="N/A"/>
    <s v="CPU"/>
    <s v="[ CPU ] - MARCA: DELL; MODELO: OPTIPLEX 990; SERIE: HT6GWV1; AÑO: 2012; ESTADO: BUENO; COLOR: NEGRO; ESTRUCTURA: ( SIN ESTRUCTURA ); COMPONENTE: ( SIN COMPONENTE ); TIPO DE PROCESADOR: INTEL CORE I7; CANTIDAD: 1"/>
    <s v="N/A"/>
    <s v="N/A"/>
    <s v="N/A"/>
    <s v="DELL"/>
    <s v="OPTIPLEX 990"/>
    <n v="38769685587"/>
    <s v="NEGRO"/>
    <s v="INTEL CORE I7"/>
    <s v="ND"/>
    <s v="BUENO"/>
    <n v="2012"/>
    <s v="ND"/>
    <s v="MATRIZ"/>
    <n v="1"/>
    <n v="1"/>
    <n v="0"/>
    <s v="N/A"/>
    <s v="N/A"/>
    <n v="223"/>
    <n v="66.7"/>
    <n v="492"/>
    <n v="492"/>
    <n v="125.375"/>
    <n v="125.375"/>
    <n v="15.045"/>
    <n v="140.41999999999999"/>
    <n v="112.83750000000001"/>
    <n v="112.83750000000001"/>
    <n v="13.5405"/>
    <n v="126.378"/>
  </r>
  <r>
    <n v="96"/>
    <n v="80042000002534"/>
    <s v="BIEN0541"/>
    <s v="BODEGA CENTRAL"/>
    <s v="ESTANTERIA 5 "/>
    <s v="NIVEL 3"/>
    <s v="BODEGA CENTRAL"/>
    <s v="ACTIVO FIJO"/>
    <x v="1"/>
    <x v="0"/>
    <s v="N/A"/>
    <s v="CPU"/>
    <s v="[ CPU ] - MARCA: DELL; MODELO: OPTIPLEX 990; SERIE: HT8GWV1; AÑO: 2012; ESTADO: BUENO; COLOR: NEGRO; ESTRUCTURA: ( SIN ESTRUCTURA ); COMPONENTE: ( SIN COMPONENTE ); CANTIDAD: 1"/>
    <s v="N/A"/>
    <s v="N/A"/>
    <s v="N/A"/>
    <s v="DELL"/>
    <s v="OPTIPLEX 990"/>
    <n v="38773044829"/>
    <s v="NEGRO"/>
    <s v="INTEL CORE I7"/>
    <s v="INCLUYE: MOUSE DELL, SERIE: CN-O9RRC7-48723-281-0C5P"/>
    <s v="BUENO"/>
    <n v="2012"/>
    <s v="ND"/>
    <s v="MATRIZ"/>
    <n v="1"/>
    <n v="1"/>
    <n v="0"/>
    <s v="N/A"/>
    <s v="N/A"/>
    <n v="223"/>
    <n v="66.7"/>
    <n v="492"/>
    <n v="492"/>
    <n v="125.375"/>
    <n v="125.375"/>
    <n v="15.045"/>
    <n v="140.41999999999999"/>
    <n v="112.83750000000001"/>
    <n v="112.83750000000001"/>
    <n v="13.5405"/>
    <n v="126.378"/>
  </r>
  <r>
    <n v="97"/>
    <n v="80042000001162"/>
    <s v="BIEN0542"/>
    <s v="BODEGA CENTRAL"/>
    <s v="ESTANTERIA 5 "/>
    <s v="NIVEL 2"/>
    <s v="BODEGA CENTRAL"/>
    <s v="ACTIVO FIJO"/>
    <x v="1"/>
    <x v="0"/>
    <s v="N/A"/>
    <s v="CPU"/>
    <s v="[ CPU ] - MARCA: DELL; MODELO: OPTIPLEX 990; SERIE: 14FJPS1; AÑO: 2012; ESTADO: BUENO; COLOR: NEGRO; ESTRUCTURA: ( SIN ESTRUCTURA ); COMPONENTE: ( SIN COMPONENTE ); TIPO DE PROCESADOR: INTEL CORE I7; VELOCIDAD DEL PROCESADOR: 3.40 GHZ; MEMORIA RAM: 4 GB; DISCO DURO: 500 GB; CANTIDAD: 1"/>
    <s v="N/A"/>
    <s v="N/A"/>
    <s v="N/A"/>
    <s v="DELL"/>
    <s v="OPTIPLEX 990"/>
    <s v="14FJPS1"/>
    <s v="NEGRO"/>
    <s v="INTEL CORE I7"/>
    <s v="ND"/>
    <s v="BUENO"/>
    <n v="2012"/>
    <s v="ND"/>
    <s v="MATRIZ"/>
    <n v="1"/>
    <n v="1"/>
    <n v="0"/>
    <s v="N/A"/>
    <s v="N/A"/>
    <n v="223"/>
    <n v="66.7"/>
    <n v="492"/>
    <n v="492"/>
    <n v="125.375"/>
    <n v="125.375"/>
    <n v="15.045"/>
    <n v="140.41999999999999"/>
    <n v="112.83750000000001"/>
    <n v="112.83750000000001"/>
    <n v="13.5405"/>
    <n v="126.378"/>
  </r>
  <r>
    <n v="98"/>
    <n v="80042000003722"/>
    <s v="BIEN0578"/>
    <s v="BODEGA CENTRAL"/>
    <s v="ESTANTERIA 16"/>
    <s v="NIVEL 2"/>
    <s v="BODEGA CENTRAL"/>
    <s v="ACTIVO FIJO"/>
    <x v="1"/>
    <x v="0"/>
    <s v="N/A"/>
    <s v="CPU"/>
    <s v="[ CPU ] - MARCA: DELL; MODELO: OPTIPLEX 990; SERIE: B3NLPS1; AÑO: 2012; ESTADO: BUENO; COLOR: NEGRO; ESTRUCTURA: ( SIN ESTRUCTURA ); COMPONENTE: ( SIN COMPONENTE ); TIPO DE PROCESADOR: INTEL CORE I7; VELOCIDAD DEL PROCESADOR: 3.4 GHZ; MEMORIA RAM: 4 GB; DISCO DURO: 500 GB; CANTIDAD: 1"/>
    <s v="N/A"/>
    <s v="N/A"/>
    <s v="N/A"/>
    <s v="DELL"/>
    <s v="OPTIPLEX 990"/>
    <s v="B3NLPS1"/>
    <s v="NEGRO"/>
    <s v="INTEL CORE I7"/>
    <s v="ND"/>
    <s v="BUENO"/>
    <n v="2012"/>
    <s v="ND"/>
    <s v="MATRIZ"/>
    <n v="1"/>
    <n v="1"/>
    <n v="0"/>
    <s v="N/A"/>
    <s v="N/A"/>
    <n v="362"/>
    <n v="108.6"/>
    <n v="492"/>
    <n v="492"/>
    <n v="125.375"/>
    <n v="125.375"/>
    <n v="15.045"/>
    <n v="140.41999999999999"/>
    <n v="112.83750000000001"/>
    <n v="112.83750000000001"/>
    <n v="13.5405"/>
    <n v="126.378"/>
  </r>
  <r>
    <n v="99"/>
    <n v="80042000001254"/>
    <s v="BIEN0458"/>
    <s v="BODEGA CENTRAL"/>
    <s v="MANTENIMIENTO INFORMATICO Y CUSTODIO DE BODEGA"/>
    <s v="MANTENIMIENTO INFORMATICO Y CUSTODIO DE BODEGA"/>
    <s v="USO OFICINA"/>
    <s v="ACTIVO FIJO"/>
    <x v="1"/>
    <x v="0"/>
    <s v="N/A"/>
    <s v="CPU"/>
    <s v="[ CPU ] - MARCA: DELL; MODELO: OPTIPLEX 990; SERIE: HTGKWV1; AÑO: 2012; ESTADO: BUENO; COLOR: NEGRO; ESTRUCTURA: ( SIN ESTRUCTURA ); COMPONENTE: ( SIN COMPONENTE ); TIPO DE PROCESADOR: INTEL CORE I7; VELOCIDAD DEL PROCESADOR: 3.4 GHZ; MEMORIA RAM: 4 GB; DISCO DURO: 500 GB; CANTIDAD: 1"/>
    <s v="N/A"/>
    <s v="N/A"/>
    <s v="N/A"/>
    <s v="DELL"/>
    <s v="OPTIPLEX 990"/>
    <s v="HT6KWV1"/>
    <s v="NEGRO"/>
    <s v="INTEL CORE I7"/>
    <s v="CON MOUSE HP MODELO M-SBF96 SERIE FATSQ0E5D1BMRM; SOFTWARE: LICENCIA MICROSOFT OFFICE PLUS, LICENCIA ANTIVIRUS KASPERSKY ADVANCED"/>
    <s v="BUENO"/>
    <n v="2012"/>
    <s v="ND"/>
    <s v="MATRIZ"/>
    <n v="1"/>
    <n v="1"/>
    <n v="0"/>
    <s v="N/A"/>
    <s v="N/A"/>
    <n v="444"/>
    <n v="133.19999999999999"/>
    <n v="492"/>
    <n v="492"/>
    <n v="125.375"/>
    <n v="125.375"/>
    <n v="15.045"/>
    <n v="140.41999999999999"/>
    <n v="112.83750000000001"/>
    <n v="112.83750000000001"/>
    <n v="13.5405"/>
    <n v="126.378"/>
  </r>
  <r>
    <n v="100"/>
    <n v="80042000000981"/>
    <s v="BIEN0460"/>
    <s v="BODEGA CENTRAL"/>
    <s v="MANTENIMIENTO INFORMATICO Y CUSTODIO DE BODEGA"/>
    <s v="MANTENIMIENTO INFORMATICO Y CUSTODIO DE BODEGA"/>
    <s v="BODEGA CENTRAL"/>
    <s v="ACTIVO FIJO"/>
    <x v="1"/>
    <x v="0"/>
    <s v="N/A"/>
    <s v="CPU"/>
    <s v="[ CPU ] - MARCA: DELL; MODELO: OPTIPLEX 990; SERIE: HTBGWV1; AÑO: 2012; ESTADO: BUENO; COLOR: NEGRO; ESTRUCTURA: ( SIN ESTRUCTURA ); COMPONENTE: ( SIN COMPONENTE ); TIPO DE PROCESADOR: INTEL CORE I7; VELOCIDAD DEL PROCESADOR: 3.40 GHZ; MEMORIA RAM: 4 GB; DISCO DURO: 500 GB; CANTIDAD: 1"/>
    <s v="N/A"/>
    <s v="N/A"/>
    <s v="N/A"/>
    <s v="DELL"/>
    <s v="OPTIPLEX 990"/>
    <s v="HTBGWV1"/>
    <s v="NEGRO"/>
    <s v="INTEL CORE I7"/>
    <s v="CON MOUSE DELL MODELO MS 111-P SERIE CN-011D3V-71581-219-027S; SOFTWARE: LICENCIA MICROSOFT OFFICE PLUS"/>
    <s v="BUENO"/>
    <n v="2012"/>
    <s v="ND"/>
    <s v="MATRIZ"/>
    <n v="1"/>
    <n v="1"/>
    <n v="0"/>
    <s v="N/A"/>
    <s v="N/A"/>
    <n v="362"/>
    <n v="108.6"/>
    <n v="492"/>
    <n v="492"/>
    <n v="125.375"/>
    <n v="125.375"/>
    <n v="15.045"/>
    <n v="140.41999999999999"/>
    <n v="112.83750000000001"/>
    <n v="112.83750000000001"/>
    <n v="13.5405"/>
    <n v="126.378"/>
  </r>
  <r>
    <n v="101"/>
    <n v="80042000003425"/>
    <s v="BIEN0478"/>
    <s v="BODEGA CENTRAL"/>
    <s v="MANTENIMIENTO INFORMATICO Y CUSTODIO DE BODEGA"/>
    <s v="MANTENIMIENTO INFORMATICO Y CUSTODIO DE BODEGA"/>
    <s v="BODEGA CENTRAL"/>
    <s v="ACTIVO FIJO"/>
    <x v="1"/>
    <x v="0"/>
    <s v="N/A"/>
    <s v="CPU"/>
    <s v="[ CPU ] - MARCA: DELL; MODELO: OPTIPLEX 990; SERIE: HSWKWV1; AÑO: 2012; ESTADO: BUENO; COLOR: NEGRO; ESTRUCTURA: ( SIN ESTRUCTURA ); COMPONENTE: ( SIN COMPONENTE ); TIPO DE PROCESADOR: INTEL CORE I7; VELOCIDAD DEL PROCESADOR: 3.4 GHZ; MEMORIA RAM: 4 GB; DISCO DURO: 500 GB; CANTIDAD: 1"/>
    <s v="N/A"/>
    <s v="N/A"/>
    <s v="N/A"/>
    <s v="DELL"/>
    <s v="OPTIPLEX 990"/>
    <s v="HSWKWV1"/>
    <s v="NEGRO"/>
    <s v="INTEL CORE I7"/>
    <s v="USADO Y NO SE PUEDE VER SI ESTA EN FUNCIONAMIENTO INCLUYE MOUSE HP MODELO MOFYKO SERIE FCMHF0A9W2W56A; LICENCIA MICROSOFT OFFICE PLUS; LICENCIA ANTIVIRUS KASPERSKY ADVANCED."/>
    <s v="BUENO"/>
    <n v="2012"/>
    <s v="ND"/>
    <s v="MATRIZ"/>
    <n v="1"/>
    <n v="1"/>
    <n v="0"/>
    <s v="N/A"/>
    <s v="N/A"/>
    <n v="444"/>
    <n v="133.19999999999999"/>
    <n v="492"/>
    <n v="492"/>
    <n v="125.375"/>
    <n v="125.375"/>
    <n v="15.045"/>
    <n v="140.41999999999999"/>
    <n v="112.83750000000001"/>
    <n v="112.83750000000001"/>
    <n v="13.5405"/>
    <n v="126.378"/>
  </r>
  <r>
    <n v="102"/>
    <n v="80042000003999"/>
    <s v="BIEN0487"/>
    <s v="EDIFICIO MATRIZ"/>
    <s v="ADMINISTRATIVO"/>
    <s v="ADMINISTRATIVO"/>
    <s v="USO OFICINA"/>
    <s v="ACTIVO FIJO"/>
    <x v="1"/>
    <x v="0"/>
    <s v="N/A"/>
    <s v="CPU"/>
    <s v="[ CPU ] - MARCA: DELL; MODELO: OPTIPLEX 990; SERIE: 149NPS1; AÑO: 2012; ESTADO: BUENO; COLOR: NEGRO; ESTRUCTURA: ( SIN ESTRUCTURA ); COMPONENTE: ( SIN COMPONENTE ); TIPO DE PROCESADOR: INTEL CORE I7; VELOCIDAD DEL PROCESADOR: 3.4 GHZ; MEMORIA RAM: 4 GB; DISCO DURO: 500 GB; CANTIDAD: 1"/>
    <s v="N/A"/>
    <s v="N/A"/>
    <s v="N/A"/>
    <s v="DELL"/>
    <s v="OPTIPLEX 990"/>
    <s v="149NPS1"/>
    <s v="NEGRO"/>
    <s v="INTEL CORE I7"/>
    <s v="USADO INCLUYE: MOUSE MARCA DELL MODELO MS111-P, S/N: CN-011D3V71581-212-1E8; SOFTWARE: LICENCIA MICROSOFT OFFICE PLUS, LICENCIA ANTIVIRUS KASPERSKY ADVANCED"/>
    <s v="BUENO"/>
    <n v="2012"/>
    <s v="ND"/>
    <s v="MATRIZ"/>
    <n v="1"/>
    <n v="1"/>
    <n v="0"/>
    <s v="N/A"/>
    <s v="N/A"/>
    <n v="444"/>
    <n v="133.19999999999999"/>
    <n v="492"/>
    <n v="492"/>
    <n v="125.375"/>
    <n v="125.375"/>
    <n v="15.045"/>
    <n v="140.41999999999999"/>
    <n v="112.83750000000001"/>
    <n v="112.83750000000001"/>
    <n v="13.5405"/>
    <n v="126.378"/>
  </r>
  <r>
    <n v="103"/>
    <n v="80042000003623"/>
    <s v="BIEN0506"/>
    <s v="EDIFICIO MATRIZ"/>
    <s v="ADMINISTRATIVO"/>
    <s v="ADMINISTRATIVO"/>
    <s v="MARCO DAVALOS "/>
    <s v="ACTIVO FIJO"/>
    <x v="1"/>
    <x v="0"/>
    <s v="N/A"/>
    <s v="CPU"/>
    <s v="[ CPU ] - MARCA: DELL; MODELO: OPTIPLEX 990; SERIE: 14DWPS1; AÑO: 2012; ESTADO: BUENO; COLOR: NEGRO; ESTRUCTURA: ( SIN ESTRUCTURA ); COMPONENTE: ( SIN COMPONENTE ); TIPO DE PROCESADOR: INTEL CORE I7; VELOCIDAD DEL PROCESADOR: 3.4 GHZ; MEMORIA RAM: 4 GB; DISCO DURO: 500 GB; CANTIDAD: 1"/>
    <s v="N/A"/>
    <s v="N/A"/>
    <s v="N/A"/>
    <s v="DELL"/>
    <s v="OPTIPLEX 990"/>
    <s v="14DWPS1"/>
    <s v="NEGRO"/>
    <s v="INTEL CORE I7"/>
    <s v="INCLUYE MOUSE MARCA DELL, MODELO:N889, S/N: CN011D3V-71581-212-1M63; WINDOWS PROFESIONAL 7 64 BITS; LICENCIA ANTIVIRUS KASPERSKY ADVANCED"/>
    <s v="BUENO"/>
    <n v="2012"/>
    <s v="ND"/>
    <s v="MATRIZ"/>
    <n v="1"/>
    <n v="1"/>
    <n v="0"/>
    <s v="N/A"/>
    <s v="N/A"/>
    <n v="340"/>
    <n v="102"/>
    <n v="492"/>
    <n v="492"/>
    <n v="125.375"/>
    <n v="125.375"/>
    <n v="15.045"/>
    <n v="140.41999999999999"/>
    <n v="112.83750000000001"/>
    <n v="112.83750000000001"/>
    <n v="13.5405"/>
    <n v="126.378"/>
  </r>
  <r>
    <n v="104"/>
    <n v="80042000000035"/>
    <s v="BIEN0586"/>
    <s v="EDIFICIO MATRIZ"/>
    <s v="ADMINISTRATIVO"/>
    <s v="ADMINISTRATIVO"/>
    <s v="ELIN KRISTENSEN "/>
    <s v="ACTIVO FIJO"/>
    <x v="1"/>
    <x v="0"/>
    <s v="N/A"/>
    <s v="CPU"/>
    <s v="[ CPU ] - MARCA: HP; MODELO: COMPAQ 8100 ELITE SFF; SERIE: MXL1070TXP; AÑO: 2012; ESTADO: BUENO; COLOR: NEGRO; ESTRUCTURA: ( SIN ESTRUCTURA ); COMPONENTE: ( SIN COMPONENTE ); TIPO DE PROCESADOR: INTEL CORE I7; VELOCIDAD DEL PROCESADOR: 2.43 GHZ; MEMORIA RAM: 4 GB; DISCO DURO: 500 GB; CANTIDAD: 1"/>
    <s v="N/A"/>
    <s v="N/A"/>
    <s v="N/A"/>
    <s v="HP"/>
    <s v="COMPAQ 8100 ELITE SFF"/>
    <s v="MXL1070TXP"/>
    <s v="NEGRO"/>
    <s v="CORE I7"/>
    <s v="ND"/>
    <s v="BUENO"/>
    <n v="2012"/>
    <s v="ND"/>
    <s v="MATRIZ"/>
    <n v="1"/>
    <n v="1"/>
    <n v="0"/>
    <s v="N/A"/>
    <s v="N/A"/>
    <n v="435"/>
    <n v="130.30000000000001"/>
    <n v="489"/>
    <n v="489"/>
    <n v="124.3125"/>
    <n v="124.3125"/>
    <n v="14.917499999999999"/>
    <n v="139.22999999999999"/>
    <n v="111.88125000000001"/>
    <n v="111.88125000000001"/>
    <n v="13.425750000000001"/>
    <n v="125.30700000000002"/>
  </r>
  <r>
    <n v="105"/>
    <n v="80042000002275"/>
    <s v="BIEN0184"/>
    <s v="BODEGA CENTRAL"/>
    <s v="MANTENIMIENTO INFORMATICO Y CUSTODIO DE BODEGA"/>
    <s v="MANTENIMIENTO INFORMATICO Y CUSTODIO DE BODEGA"/>
    <s v="BODEGA CENTRAL"/>
    <s v="ACTIVO FIJO"/>
    <x v="1"/>
    <x v="0"/>
    <s v="N/A"/>
    <s v="IMPRESORA MULTIFUNCION"/>
    <s v="[ IMPRESORA MULTIFUNCION ] - MARCA: XEROX; MODELO: PHASER 6180 MFP; SERIE: GS1JX2521303; AÑO: 2012; ESTADO: BUENO; COLOR: BLANCO; ESTRUCTURA: ( SIN ESTRUCTURA ); COMPONENTE: ( SIN COMPONENTE ); CANTIDAD: 1"/>
    <s v="N/A"/>
    <s v="N/A"/>
    <s v="N/A"/>
    <s v="XEROX"/>
    <s v="PHASER 6180MFP"/>
    <s v="GS1JX2521303"/>
    <s v="BEIGE"/>
    <s v="ND"/>
    <s v="ND"/>
    <s v="BUENO"/>
    <n v="2012"/>
    <s v="ND"/>
    <s v="MOMPICHE"/>
    <n v="1"/>
    <n v="1"/>
    <n v="0"/>
    <s v="N/A"/>
    <s v="N/A"/>
    <n v="232"/>
    <n v="69.599999999999994"/>
    <n v="667"/>
    <n v="667"/>
    <n v="100.0000000000001"/>
    <n v="100.0000000000001"/>
    <n v="12.000000000000011"/>
    <n v="112.00000000000011"/>
    <n v="90.000000000000085"/>
    <n v="90.000000000000085"/>
    <n v="10.80000000000001"/>
    <n v="100.8000000000001"/>
  </r>
  <r>
    <n v="106"/>
    <n v="80042000007140"/>
    <s v="BIEN0440"/>
    <s v="BODEGA CENTRAL"/>
    <s v="ESTANTERIA 5"/>
    <s v="NIVEL 5"/>
    <s v="BODEGA CENTRAL"/>
    <s v="ACTIVO FIJO"/>
    <x v="1"/>
    <x v="0"/>
    <s v="N/A"/>
    <s v="LAPTOP"/>
    <s v="[ LAPTOP ] - MARCA: HP; MODELO: ELITEBOOK 8560W; SERIE: 5CB2052TJF; AÑO: 2012; ESTADO: BUENO; COLOR: GRIS; ESTRUCTURA: ( SIN ESTRUCTURA ); COMPONENTE: ( SIN COMPONENTE ); TIPO DE PROCESADOR: INTEL CORE I7; CANTIDAD: 1"/>
    <s v="N/A"/>
    <s v="N/A"/>
    <s v="N/A"/>
    <s v="HP"/>
    <s v="ELITEBOOK 8560W"/>
    <s v="5CB2052TJF"/>
    <s v="SIN COLOR"/>
    <s v="CORE I7"/>
    <s v="ND"/>
    <s v="BUENO"/>
    <n v="2012"/>
    <s v="ND"/>
    <s v="MOMPICHE"/>
    <n v="1"/>
    <n v="1"/>
    <n v="0"/>
    <s v="N/A"/>
    <s v="N/A"/>
    <n v="380"/>
    <n v="114"/>
    <n v="547"/>
    <n v="547"/>
    <n v="91.232142857142847"/>
    <n v="91.232142857142847"/>
    <n v="10.947857142857142"/>
    <n v="102.17999999999999"/>
    <n v="82.108928571428564"/>
    <n v="82.108928571428564"/>
    <n v="9.8530714285714271"/>
    <n v="91.961999999999989"/>
  </r>
  <r>
    <n v="107"/>
    <n v="80042000018023"/>
    <s v="BIEN0151"/>
    <s v="BODEGA CENTRAL"/>
    <s v="ARMARIO 1"/>
    <s v="FRENTE DE BAÑOS ARMARIO 1"/>
    <s v="BODEGA CENTRAL"/>
    <s v="ACTIVO FIJO"/>
    <x v="1"/>
    <x v="0"/>
    <s v="N/A"/>
    <s v="TABLET"/>
    <s v="[ TABLET ] - MARCA: SAMSUNG; MODELO: GT-P3100; SERIE: RF1D35ZE0YP; AÑO: 2014; ESTADO: BUENO; COLOR: GRIS; ESTRUCTURA: ( SIN ESTRUCTURA ); CANTIDAD: 1"/>
    <s v="N/A"/>
    <s v="N/A"/>
    <s v="N/A"/>
    <s v="SAMSUNG"/>
    <s v="GT-P3100"/>
    <s v="RF1D35ZE0YP"/>
    <s v="GRIS"/>
    <s v="ND"/>
    <s v="ND"/>
    <s v="BUENO"/>
    <n v="2014"/>
    <s v="ND"/>
    <s v="MATRIZ"/>
    <n v="1"/>
    <n v="1"/>
    <n v="0"/>
    <s v="N/A"/>
    <s v="N/A"/>
    <n v="134"/>
    <n v="40.200000000000003"/>
    <n v="405"/>
    <n v="405"/>
    <n v="108.15729941291733"/>
    <n v="108.15729941291733"/>
    <n v="12.978875929550078"/>
    <n v="121.1361753424674"/>
    <n v="97.34156947162559"/>
    <n v="97.34156947162559"/>
    <n v="11.680988336595071"/>
    <n v="109.02255780822065"/>
  </r>
  <r>
    <n v="108"/>
    <n v="80042000017194"/>
    <s v="BIEN0583"/>
    <s v="EDIFICIO MATRIZ"/>
    <s v="ADMINISTRATIVO"/>
    <s v="ADMINISTRATIVO"/>
    <s v="BODEGA CENTRAL"/>
    <s v="ACTIVO FIJO"/>
    <x v="1"/>
    <x v="0"/>
    <s v="N/A"/>
    <s v="IMPRESORA DE ETIQUETAS"/>
    <s v="[ IMPRESORA DE ETIQUETAS ] - MARCA: ZEBRA; MODELO: TLP 2844; AÑO: 2012; ESTADO: BUENO; COLOR: BLANCO; ESTRUCTURA: ( SIN ESTRUCTURA ); CANTIDAD: 1"/>
    <s v="N/A"/>
    <s v="N/A"/>
    <s v="N/A"/>
    <s v="ZEBRA"/>
    <s v="TPL 2844"/>
    <s v="41J122002591"/>
    <s v="BLANCO"/>
    <s v="ND"/>
    <s v="ND"/>
    <s v="BUENO"/>
    <n v="2012"/>
    <s v="ND"/>
    <s v="MATRIZ"/>
    <n v="1"/>
    <n v="1"/>
    <n v="0"/>
    <s v="N/A"/>
    <s v="N/A"/>
    <n v="123"/>
    <n v="36.700000000000003"/>
    <n v="561.6"/>
    <n v="561.6"/>
    <n v="84.062500000000199"/>
    <n v="84.062500000000199"/>
    <n v="10.087500000000023"/>
    <n v="94.150000000000219"/>
    <n v="75.656250000000185"/>
    <n v="75.656250000000185"/>
    <n v="9.0787500000000225"/>
    <n v="84.735000000000213"/>
  </r>
  <r>
    <n v="109"/>
    <n v="80042000000240"/>
    <s v="BIEN0446"/>
    <s v="BODEGA CENTRAL"/>
    <s v="ESTANTERIA 5 "/>
    <s v="NIVEL 3"/>
    <s v="BODEGA CENTRAL"/>
    <s v="ACTIVO FIJO"/>
    <x v="1"/>
    <x v="0"/>
    <s v="N/A"/>
    <s v="CPU"/>
    <s v="[ CPU ] - MARCA: HP; MODELO: COMPAQ 8100 ELITE SFF; SERIE: MXL1070TYV; AÑO: 2010; ESTADO: BUENO; COLOR: NEGRO; ESTRUCTURA: ( SIN ESTRUCTURA ); COMPONENTE: ( SIN COMPONENTE ); TIPO DE PROCESADOR: INTEL CORE I7; CANTIDAD: 1"/>
    <s v="N/A"/>
    <s v="N/A"/>
    <s v="N/A"/>
    <s v="HP"/>
    <s v="COMPAQ 8100 ELITE SFF"/>
    <s v="MXL1070TYV"/>
    <s v="NEGRO"/>
    <s v="CORE I7"/>
    <s v="ND"/>
    <s v="BUENO"/>
    <n v="2010"/>
    <s v="CON MOUSE HP MODELO MOAFKOA SN:FATS00C67ZU81M EQUIPO BLOQUEADO; INCLUYE: LICENCIA ANTIVIRUS KASPERSKY ADVANCED"/>
    <s v="MATRIZ"/>
    <n v="1"/>
    <n v="1"/>
    <n v="0"/>
    <s v="N/A"/>
    <s v="N/A"/>
    <n v="234"/>
    <n v="70.2"/>
    <n v="489"/>
    <n v="489"/>
    <n v="100.9375"/>
    <n v="100.9375"/>
    <n v="12.112499999999999"/>
    <n v="113.05"/>
    <n v="90.84375"/>
    <n v="90.84375"/>
    <n v="10.901249999999999"/>
    <n v="101.745"/>
  </r>
  <r>
    <n v="110"/>
    <n v="80042000001452"/>
    <s v="BIEN0485"/>
    <s v="EDIFICIO MATRIZ"/>
    <s v="ADMINISTRATIVO"/>
    <s v="ADMINISTRATIVO"/>
    <s v="USO OFICINA"/>
    <s v="ACTIVO FIJO"/>
    <x v="1"/>
    <x v="0"/>
    <s v="N/A"/>
    <s v="UPS"/>
    <s v="[ UPS ] - MARCA: TRIPPLITE; MODELO: SU300RTXL3U; SERIE: AGPS5204; AÑO: 2012; ESTADO: BUENO; COLOR: NEGRO; ESTRUCTURA: ( SIN ESTRUCTURA ); COMPONENTE: ( SIN COMPONENTE ); CAPACIDAD: 3 KVA; CANTIDAD: 1"/>
    <s v="N/A"/>
    <s v="N/A"/>
    <s v="N/A"/>
    <s v="TRIPPLITE"/>
    <s v="SU300RTXL3U"/>
    <s v="AGPS5204"/>
    <s v="NEGRO"/>
    <s v="3 KVA"/>
    <s v="ND"/>
    <s v="BUENO"/>
    <n v="2012"/>
    <s v="USADO UPS DEL SERVIDOR"/>
    <s v="MATRIZ"/>
    <n v="1"/>
    <n v="1"/>
    <n v="0"/>
    <s v="N/A"/>
    <s v="N/A"/>
    <n v="631"/>
    <n v="189.1"/>
    <n v="1500"/>
    <n v="1500"/>
    <n v="114.05999999999999"/>
    <n v="114.05999999999999"/>
    <n v="13.687199999999999"/>
    <n v="127.74719999999999"/>
    <n v="102.654"/>
    <n v="102.654"/>
    <n v="12.318479999999999"/>
    <n v="114.97247999999999"/>
  </r>
  <r>
    <n v="111"/>
    <n v="80042000008864"/>
    <s v="BIEN0468"/>
    <s v="EDIFICIO MATRIZ"/>
    <s v="ADMINISTRATIVO"/>
    <s v="ADMINISTRATIVO"/>
    <s v="ELIN KRISTENSEN "/>
    <s v="ACTIVO FIJO"/>
    <x v="1"/>
    <x v="0"/>
    <s v="N/A"/>
    <s v="MONITOR PANTALLA PLANA"/>
    <s v="[ MONITOR PANTALLA PLANA ] - MARCA: HP; MODELO: Z241; SERIE: CNK35100DFT; AÑO: 2013; ESTADO: BUENO; COLOR: NEGRO; ESTRUCTURA: ( SIN ESTRUCTURA ); COMPONENTE: ( SIN COMPONENTE ); TAMAÑO DE PANTALLA: 22 IN; CANTIDAD: 1"/>
    <s v="N/A"/>
    <s v="N/A"/>
    <s v="N/A"/>
    <s v="HP"/>
    <s v="Z241"/>
    <s v="CNK35100DFT"/>
    <s v="NEGRO"/>
    <s v="ND"/>
    <s v="ND"/>
    <s v="BUENO"/>
    <n v="2013"/>
    <s v="USADO DISPLAY/DZP53A, Z24iIPS: HSTND-3771-Q"/>
    <s v="MATRIZ"/>
    <n v="1"/>
    <n v="1"/>
    <n v="0"/>
    <s v="N/A"/>
    <s v="N/A"/>
    <n v="253"/>
    <n v="75.7"/>
    <n v="360"/>
    <n v="360"/>
    <n v="88.593749999999972"/>
    <n v="88.593749999999972"/>
    <n v="10.631249999999996"/>
    <n v="99.224999999999966"/>
    <n v="79.734374999999972"/>
    <n v="79.734374999999972"/>
    <n v="9.5681249999999967"/>
    <n v="89.302499999999966"/>
  </r>
  <r>
    <n v="112"/>
    <n v="80042000013882"/>
    <s v="BIEN0534"/>
    <s v="BODEGA CENTRAL"/>
    <s v="CONTENEDOR No 2"/>
    <s v="INTERIOR CONTENEDOR No 2"/>
    <s v="BODEGA CENTRAL"/>
    <s v="ACTIVO FIJO"/>
    <x v="1"/>
    <x v="0"/>
    <s v="N/A"/>
    <s v="IMPRESORA MULTIFUNCION"/>
    <s v="[ IMPRESORA MULTIFUNCION ] - MARCA: EPSON; MODELO: L555; SERIE: S4VY023822; AÑO: 2012; ESTADO: BUENO; COLOR: NEGRO; ESTRUCTURA: ( SIN ESTRUCTURA ); COMPONENTE: ( SIN COMPONENTE ); CANTIDAD: 1"/>
    <s v="N/A"/>
    <s v="N/A"/>
    <s v="N/A"/>
    <s v="EPSON"/>
    <s v="L555"/>
    <s v="S4VY023822"/>
    <s v="GRIS"/>
    <s v="ND"/>
    <s v="ND"/>
    <s v="MALO"/>
    <n v="2012"/>
    <s v="DAÑADO"/>
    <s v="MOMPICHE"/>
    <n v="1"/>
    <n v="1"/>
    <n v="0"/>
    <s v="N/A"/>
    <s v="N/A"/>
    <n v="109"/>
    <n v="32.5"/>
    <n v="525"/>
    <n v="525"/>
    <n v="5.25"/>
    <n v="5.25"/>
    <n v="0.63"/>
    <n v="5.88"/>
    <n v="4.7250000000000005"/>
    <n v="4.7250000000000005"/>
    <n v="0.56700000000000006"/>
    <n v="5.2920000000000007"/>
  </r>
  <r>
    <n v="113"/>
    <n v="80042000008994"/>
    <s v="BIEN0280"/>
    <s v="BODEGA CENTRAL"/>
    <s v="ESTANTERIA 15"/>
    <s v="NIVEL 1"/>
    <s v="BODEGA CENTRAL"/>
    <s v="ACTIVO FIJO"/>
    <x v="1"/>
    <x v="0"/>
    <s v="N/A"/>
    <s v="IMPRESORA MULTIFUNCION"/>
    <s v="[ IMPRESORA MULTIFUNCION ] - MARCA: CANON; MODELO: PRO 9000 MARK II; SERIE: NACR00270; AÑO: 2012; ESTADO: BUENO; COLOR: NEGRO; ESTRUCTURA: ( SIN ESTRUCTURA ); COMPONENTE: ( SIN COMPONENTE ); CANTIDAD: 1"/>
    <s v="N/A"/>
    <s v="N/A"/>
    <s v="N/A"/>
    <s v="CANON"/>
    <s v="PRO 9000 MARK II"/>
    <s v="NACR00270"/>
    <s v="GRIS"/>
    <s v="ND"/>
    <s v="ND"/>
    <s v="BUENO"/>
    <n v="2012"/>
    <s v="ND"/>
    <s v="MATRIZ"/>
    <n v="1"/>
    <n v="1"/>
    <n v="0"/>
    <s v="N/A"/>
    <s v="N/A"/>
    <n v="204"/>
    <n v="61.2"/>
    <n v="500"/>
    <n v="500"/>
    <n v="74.999999999999886"/>
    <n v="74.999999999999886"/>
    <n v="8.9999999999999858"/>
    <n v="83.999999999999872"/>
    <n v="67.499999999999901"/>
    <n v="67.499999999999901"/>
    <n v="8.0999999999999872"/>
    <n v="75.599999999999881"/>
  </r>
  <r>
    <n v="114"/>
    <n v="80042000001391"/>
    <s v="BIEN0484"/>
    <s v="EDIFICIO MATRIZ"/>
    <s v="ADMINISTRATIVO"/>
    <s v="ADMINISTRATIVO"/>
    <s v="USO OFICINA"/>
    <s v="ACTIVO FIJO"/>
    <x v="1"/>
    <x v="0"/>
    <s v="N/A"/>
    <s v="SWITCH 24 PUERTOS"/>
    <s v="[ SWITCH 24 PUERTOS ] - MARCA: HP; MODELO: V1905-24; SERIE: CN18BWN1RB; AÑO: 2012; ESTADO: BUENO; COLOR: GRIS; ESTRUCTURA: ( SIN ESTRUCTURA ); COMPONENTE: ( SIN COMPONENTE ); PUERTOS: 24; CANTIDAD: 1"/>
    <s v="N/A"/>
    <s v="N/A"/>
    <s v="N/A"/>
    <s v="HP"/>
    <s v="V1905-24"/>
    <s v="CN18BWN1RB"/>
    <s v="GRIS"/>
    <s v="ND"/>
    <s v="ND"/>
    <s v="BUENO"/>
    <n v="2012"/>
    <s v="ND"/>
    <s v="MATRIZ"/>
    <n v="1"/>
    <n v="1"/>
    <n v="0"/>
    <s v="N/A"/>
    <s v="N/A"/>
    <n v="136"/>
    <n v="40.799999999999997"/>
    <n v="340"/>
    <n v="340"/>
    <n v="71.312499999999986"/>
    <n v="71.312499999999986"/>
    <n v="8.5574999999999974"/>
    <n v="79.869999999999976"/>
    <n v="64.181249999999991"/>
    <n v="64.181249999999991"/>
    <n v="7.7017499999999988"/>
    <n v="71.882999999999996"/>
  </r>
  <r>
    <n v="115"/>
    <n v="80042000001407"/>
    <s v="BIEN0489"/>
    <s v="EDIFICIO MATRIZ"/>
    <s v="ADMINISTRATIVO"/>
    <s v="ADMINISTRATIVO"/>
    <s v="USO OFICINA"/>
    <s v="ACTIVO FIJO"/>
    <x v="1"/>
    <x v="0"/>
    <s v="N/A"/>
    <s v="SWITCH 24 PUERTOS"/>
    <s v="[ SWITCH 24 PUERTOS ] - MARCA: HP; MODELO: V1905-24; SERIE: CN10BWN02T; AÑO: 2012; ESTADO: BUENO; COLOR: GRIS; ESTRUCTURA: ( SIN ESTRUCTURA ); COMPONENTE: ( SIN COMPONENTE ); PUERTOS: 24; CANTIDAD: 1"/>
    <s v="N/A"/>
    <s v="N/A"/>
    <s v="N/A"/>
    <s v="HP"/>
    <s v="V1905-24"/>
    <s v="CN10BWN02T"/>
    <s v="GRIS"/>
    <s v="ND"/>
    <s v="ND"/>
    <s v="BUENO"/>
    <n v="2012"/>
    <s v="ND"/>
    <s v="MATRIZ"/>
    <n v="1"/>
    <n v="1"/>
    <n v="0"/>
    <s v="N/A"/>
    <s v="N/A"/>
    <n v="136"/>
    <n v="40.799999999999997"/>
    <n v="340"/>
    <n v="340"/>
    <n v="71.312499999999986"/>
    <n v="71.312499999999986"/>
    <n v="8.5574999999999974"/>
    <n v="79.869999999999976"/>
    <n v="64.181249999999991"/>
    <n v="64.181249999999991"/>
    <n v="7.7017499999999988"/>
    <n v="71.882999999999996"/>
  </r>
  <r>
    <n v="116"/>
    <n v="80042000008857"/>
    <s v="BIEN0431"/>
    <s v="BODEGA CENTRAL"/>
    <s v="ESTANTERIA 4"/>
    <s v="NIVEL 2"/>
    <s v="BODEGA CENTRAL"/>
    <s v="ACTIVO FIJO"/>
    <x v="1"/>
    <x v="0"/>
    <s v="N/A"/>
    <s v="MONITOR PANTALLA PLANA"/>
    <s v="[ MONITOR PANTALLA PLANA ] - MARCA: HP; MODELO: ZR2440W; SERIE: CN433015L0; AÑO: 2013; ESTADO: BUENO; COLOR: NEGRO; ESTRUCTURA: ( SIN ESTRUCTURA ); COMPONENTE: ( SIN COMPONENTE ); TAMAÑO DE PANTALLA: 22 IN; CANTIDAD: 1"/>
    <s v="N/A"/>
    <s v="N/A"/>
    <s v="N/A"/>
    <s v="HP"/>
    <s v="ZR2440W"/>
    <s v="CN433015L0"/>
    <s v="NEGRO"/>
    <s v="ND"/>
    <s v="ND"/>
    <s v="BUENO"/>
    <n v="2013"/>
    <s v="ND"/>
    <s v="MATRIZ"/>
    <n v="1"/>
    <n v="1"/>
    <n v="0"/>
    <s v="N/A"/>
    <s v="N/A"/>
    <n v="253"/>
    <n v="75.7"/>
    <n v="199.2"/>
    <n v="199.2"/>
    <n v="65.195000000000007"/>
    <n v="65.195000000000007"/>
    <n v="7.8234000000000004"/>
    <n v="73.018400000000014"/>
    <n v="58.675500000000007"/>
    <n v="58.675500000000007"/>
    <n v="7.0410600000000008"/>
    <n v="65.716560000000001"/>
  </r>
  <r>
    <n v="117"/>
    <n v="80042000004125"/>
    <s v="BIEN0499"/>
    <s v="EDIFICIO MATRIZ"/>
    <s v="ADMINISTRATIVO"/>
    <s v="ADMINISTRATIVO"/>
    <s v="USO OFICINA"/>
    <s v="ACTIVO FIJO"/>
    <x v="1"/>
    <x v="0"/>
    <s v="N/A"/>
    <s v="CAMARA DE VIGILANCIA TIPO BULL"/>
    <s v="[ CAMARA DE VIGILANCIA TIPO BULLET ] - AÑO: 2012; ESTADO: BUENO; COLOR: PLOMO; ESTRUCTURA: ( SIN ESTRUCTURA ); COMPONENTE: ( SIN COMPONENTE ); CANTIDAD: 1"/>
    <s v="N/A"/>
    <s v="N/A"/>
    <s v="N/A"/>
    <s v="STV"/>
    <s v="ST-C165"/>
    <n v="29439190050022"/>
    <s v="GRIS"/>
    <s v="ND"/>
    <s v="ND"/>
    <s v="BUENO"/>
    <n v="2012"/>
    <s v="USADO NO SE PUEDE VERIFICAR SI ESTA EN FUNCIONAMIENTO"/>
    <s v="MATRIZ"/>
    <n v="1"/>
    <n v="1"/>
    <n v="0"/>
    <s v="N/A"/>
    <s v="N/A"/>
    <n v="165"/>
    <n v="49.3"/>
    <n v="190"/>
    <n v="190"/>
    <n v="42.754999999999995"/>
    <n v="42.754999999999995"/>
    <n v="5.1305999999999994"/>
    <n v="47.885599999999997"/>
    <n v="38.479499999999994"/>
    <n v="38.479499999999994"/>
    <n v="4.6175399999999991"/>
    <n v="43.097039999999993"/>
  </r>
  <r>
    <n v="118"/>
    <n v="80042000005191"/>
    <s v="BIEN0047"/>
    <s v="BODEGA CENTRAL"/>
    <s v="ESTANTERIA 14"/>
    <s v="NIVEL 5"/>
    <s v="BODEGA CENTRAL"/>
    <s v="ACTIVO FIJO"/>
    <x v="1"/>
    <x v="0"/>
    <s v="N/A"/>
    <s v="MONITOR PANTALLA PLANA"/>
    <s v="[ MONITOR PANTALLA PLANA ] - MARCA: HP; MODELO: ZR2440W; SERIE: CN42320CHX; AÑO: 2012; ESTADO: BUENO; COLOR: NEGRO; ESTRUCTURA: ( SIN ESTRUCTURA ); COMPONENTE: ( SIN COMPONENTE ); TAMAÑO DE PANTALLA: 24 IN; CANTIDAD: 1"/>
    <s v="N/A"/>
    <s v="N/A"/>
    <s v="N/A"/>
    <s v="HP"/>
    <s v="ZR2440W"/>
    <s v="CN42320CHX"/>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19"/>
    <n v="80042000004620"/>
    <s v="BIEN0049"/>
    <s v="BODEGA CENTRAL"/>
    <s v="ESTANTERIA 14"/>
    <s v="NIVEL 4"/>
    <s v="BODEGA CENTRAL"/>
    <s v="ACTIVO FIJO"/>
    <x v="1"/>
    <x v="0"/>
    <s v="N/A"/>
    <s v="MONITOR PANTALLA PLANA"/>
    <s v="[ MONITOR PANTALLA PLANA ] - MARCA: HP; MODELO: ZR2440W; SERIE: CN42320CGC; AÑO: 2012; ESTADO: BUENO; COLOR: NEGRO; ESTRUCTURA: ( SIN ESTRUCTURA ); COMPONENTE: ( SIN COMPONENTE ); TAMAÑO DE PANTALLA: 24 IN; CANTIDAD: 1"/>
    <s v="N/A"/>
    <s v="N/A"/>
    <s v="N/A"/>
    <s v="HP"/>
    <s v="ZR2440W"/>
    <s v="CN42320CGC"/>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0"/>
    <n v="80042000005283"/>
    <s v="BIEN0056"/>
    <s v="BODEGA CENTRAL"/>
    <s v="ESTANTERIA 16"/>
    <s v="NIVEL 4"/>
    <s v="BODEGA CENTRAL"/>
    <s v="ACTIVO FIJO"/>
    <x v="1"/>
    <x v="0"/>
    <s v="N/A"/>
    <s v="MONITOR PANTALLA PLANA"/>
    <s v="[ MONITOR PANTALLA PLANA ] - MARCA: HP; MODELO: ZR2440W; SERIE: CN42320CHN; AÑO: 2012; ESTADO: BUENO; COLOR: NEGRO; ESTRUCTURA: ( SIN ESTRUCTURA ); COMPONENTE: ( SIN COMPONENTE ); TAMAÑO DE PANTALLA: 24 IN; CANTIDAD: 1"/>
    <s v="N/A"/>
    <s v="N/A"/>
    <s v="N/A"/>
    <s v="HP"/>
    <s v="ZR2440W"/>
    <s v="CN42320CHN"/>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1"/>
    <n v="80042000002619"/>
    <s v="BIEN0057"/>
    <s v="BODEGA CENTRAL"/>
    <s v="ESTANTERIA 16"/>
    <s v="NIVEL 4"/>
    <s v="BODEGA CENTRAL"/>
    <s v="ACTIVO FIJO"/>
    <x v="1"/>
    <x v="0"/>
    <s v="N/A"/>
    <s v="MONITOR PANTALLA PLANA"/>
    <s v="[ MONITOR PANTALLA PLANA ] - MARCA: HP; MODELO: ZR2440W; SERIE: CN42320CHV; AÑO: 2012; ESTADO: BUENO; COLOR: NEGRO; ESTRUCTURA: ( SIN ESTRUCTURA ); COMPONENTE: ( SIN COMPONENTE ); TAMAÑO DE PANTALLA: 24 IN; CANTIDAD: 1"/>
    <s v="N/A"/>
    <s v="N/A"/>
    <s v="N/A"/>
    <s v="HP"/>
    <s v="ZR2440W"/>
    <s v="CN42320CHV"/>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2"/>
    <n v="80042000005276"/>
    <s v="BIEN0058"/>
    <s v="BODEGA CENTRAL"/>
    <s v="ESTANTERIA 16"/>
    <s v="NIVEL 4"/>
    <s v="BODEGA CENTRAL"/>
    <s v="ACTIVO FIJO"/>
    <x v="1"/>
    <x v="0"/>
    <s v="N/A"/>
    <s v="MONITOR PANTALLA PLANA"/>
    <s v="[ MONITOR PANTALLA PLANA ] - MARCA: HP; MODELO: ZR2440W; SERIE: CN42320CHZ; AÑO: 2012; ESTADO: BUENO; COLOR: NEGRO; ESTRUCTURA: ( SIN ESTRUCTURA ); COMPONENTE: ( SIN COMPONENTE ); TAMAÑO DE PANTALLA: 24 IN; CANTIDAD: 1"/>
    <s v="N/A"/>
    <s v="N/A"/>
    <s v="N/A"/>
    <s v="HP"/>
    <s v="ZR2440W"/>
    <s v="CN42320CHZ"/>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3"/>
    <n v="80042000006457"/>
    <s v="BIEN0059"/>
    <s v="BODEGA CENTRAL"/>
    <s v="ESTANTERIA 16"/>
    <s v="NIVEL 4"/>
    <s v="BODEGA CENTRAL"/>
    <s v="ACTIVO FIJO"/>
    <x v="1"/>
    <x v="0"/>
    <s v="N/A"/>
    <s v="MONITOR PANTALLA PLANA"/>
    <s v="[ MONITOR PANTALLA PLANA ] - MARCA: HP; MODELO: ZR2440W; SERIE: CN42320CG9; AÑO: 2012; ESTADO: BUENO; COLOR: GRIS; ESTRUCTURA: ( SIN ESTRUCTURA ); COMPONENTE: ( SIN COMPONENTE ); TAMAÑO DE PANTALLA: 24 IN; CANTIDAD: 1"/>
    <s v="N/A"/>
    <s v="N/A"/>
    <s v="N/A"/>
    <s v="HP"/>
    <s v="ZR2440W"/>
    <s v="CN42320CG9"/>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4"/>
    <n v="80042000003302"/>
    <s v="BIEN0429"/>
    <s v="BODEGA CENTRAL"/>
    <s v="ESTANTERIA 4"/>
    <s v="NIVEL 2"/>
    <s v="BODEGA CENTRAL"/>
    <s v="ACTIVO FIJO"/>
    <x v="1"/>
    <x v="0"/>
    <s v="N/A"/>
    <s v="MONITOR PANTALLA PLANA"/>
    <s v="[ MONITOR PANTALLA PLANA ] - MARCA: HP; MODELO: ZR2440W; SERIE: CN42320CD3; AÑO: 2012; ESTADO: BUENO; COLOR: NEGRO; ESTRUCTURA: ( SIN ESTRUCTURA ); COMPONENTE: ( SIN COMPONENTE ); TAMAÑO DE PANTALLA: 24 IN; CANTIDAD: 1"/>
    <s v="N/A"/>
    <s v="N/A"/>
    <s v="N/A"/>
    <s v="HP"/>
    <s v="ZR2440W"/>
    <s v="CN42320CD3"/>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5"/>
    <n v="80042000002428"/>
    <s v="BIEN0464"/>
    <s v="BODEGA CENTRAL"/>
    <s v="MANTENIMIENTO INFORMATICO Y CUSTODIO DE BODEGA"/>
    <s v="MANTENIMIENTO INFORMATICO Y CUSTODIO DE BODEGA"/>
    <s v="MARCO DAVALOS"/>
    <s v="ACTIVO FIJO"/>
    <x v="1"/>
    <x v="0"/>
    <s v="N/A"/>
    <s v="MONITOR PANTALLA PLANA"/>
    <s v="[ MONITOR PANTALLA PLANA ] - MARCA: HP; MODELO: ZR2440W; SERIE: CN42320CHM; AÑO: 2012; ESTADO: BUENO; COLOR: NEGRO; ESTRUCTURA: ( SIN ESTRUCTURA ); COMPONENTE: ( SIN COMPONENTE ); TAMAÑO DE PANTALLA: 24 IN; CANTIDAD: 1"/>
    <s v="N/A"/>
    <s v="N/A"/>
    <s v="N/A"/>
    <s v="HP"/>
    <s v="ZR2440W"/>
    <s v="CN42320CHM"/>
    <s v="NEGRO"/>
    <s v="ND"/>
    <s v="ND"/>
    <s v="BUENO"/>
    <n v="2012"/>
    <s v="ND"/>
    <s v="MATRIZ"/>
    <n v="1"/>
    <n v="1"/>
    <n v="0"/>
    <s v="N/A"/>
    <s v="N/A"/>
    <n v="151"/>
    <n v="45.1"/>
    <n v="199.2"/>
    <n v="199.2"/>
    <n v="50.468749999999993"/>
    <n v="50.468749999999993"/>
    <n v="6.0562499999999986"/>
    <n v="56.524999999999991"/>
    <n v="45.421874999999993"/>
    <n v="45.421874999999993"/>
    <n v="5.4506249999999987"/>
    <n v="50.872499999999988"/>
  </r>
  <r>
    <n v="126"/>
    <n v="80042000002954"/>
    <s v="BIEN0530"/>
    <s v="EDIFICIO MATRIZ"/>
    <s v="ADMINISTRATIVO"/>
    <s v="ADMINISTRATIVO"/>
    <s v="JHONNY HERRERA "/>
    <s v="ACTIVO FIJO"/>
    <x v="1"/>
    <x v="0"/>
    <s v="N/A"/>
    <s v="MONITOR PANTALLA PLANA"/>
    <s v="[ MONITOR PANTALLA PLANA ] - MARCA: HP; MODELO: ZR2440W; SERIE: CN42320CD7; AÑO: 2012; ESTADO: BUENO; COLOR: NEGRO; ESTRUCTURA: ( SIN ESTRUCTURA ); COMPONENTE: ( SIN COMPONENTE ); TAMAÑO DE PANTALLA: 24 IN; CANTIDAD: 1"/>
    <s v="N/A"/>
    <s v="N/A"/>
    <s v="N/A"/>
    <s v="HP"/>
    <s v="ZR2440W"/>
    <s v="CN42320CD7"/>
    <s v="NEGRO"/>
    <s v="ND"/>
    <s v="ND"/>
    <s v="BUENO"/>
    <n v="2012"/>
    <s v="USADO 1208070L202338"/>
    <s v="MATRIZ"/>
    <n v="1"/>
    <n v="1"/>
    <n v="0"/>
    <s v="N/A"/>
    <s v="N/A"/>
    <n v="151"/>
    <n v="45.1"/>
    <n v="199.2"/>
    <n v="199.2"/>
    <n v="50.468749999999993"/>
    <n v="50.468749999999993"/>
    <n v="6.0562499999999986"/>
    <n v="56.524999999999991"/>
    <n v="45.421874999999993"/>
    <n v="45.421874999999993"/>
    <n v="5.4506249999999987"/>
    <n v="50.872499999999988"/>
  </r>
  <r>
    <n v="127"/>
    <n v="80042000009120"/>
    <s v="BIEN0477"/>
    <s v="EDIFICIO MATRIZ"/>
    <s v="ADMINISTRATIVO"/>
    <s v="ADMINISTRATIVO"/>
    <s v="KAREN ZAMBRANO "/>
    <s v="ACTIVO FIJO"/>
    <x v="1"/>
    <x v="0"/>
    <s v="N/A"/>
    <s v="MONITOR PANTALLA PLANA"/>
    <s v="[ MONITOR PANTALLA PLANA ] - MARCA: HP; MODELO: ZR2440W; SERIE: CN42320CHQ; AÑO: 2012; ESTADO: BUENO; COLOR: NEGRO; ESTRUCTURA: ( SIN ESTRUCTURA ); COMPONENTE: ( SIN COMPONENTE ); TAMAÑO DE PANTALLA: 24 IN; CANTIDAD: 1"/>
    <s v="N/A"/>
    <s v="N/A"/>
    <s v="N/A"/>
    <s v="HP"/>
    <s v="ZR2440W"/>
    <s v="CN42320CHQ"/>
    <s v="NEGRO"/>
    <s v="ND"/>
    <s v="ND"/>
    <s v="BUENO"/>
    <n v="2012"/>
    <s v="USADO NO SE PUEDE SI ESTA EN FUNCIONAMIENTO "/>
    <s v="MOMPICHE"/>
    <n v="1"/>
    <n v="1"/>
    <n v="0"/>
    <s v="N/A"/>
    <s v="N/A"/>
    <n v="151"/>
    <n v="45.1"/>
    <n v="199.2"/>
    <n v="199.2"/>
    <n v="50.468749999999993"/>
    <n v="50.468749999999993"/>
    <n v="6.0562499999999986"/>
    <n v="56.524999999999991"/>
    <n v="45.421874999999993"/>
    <n v="45.421874999999993"/>
    <n v="5.4506249999999987"/>
    <n v="50.872499999999988"/>
  </r>
  <r>
    <n v="128"/>
    <n v="80042000004132"/>
    <s v="BIEN0494"/>
    <s v="BODEGA CENTRAL"/>
    <s v="ESTANTERIA 13"/>
    <s v="NIVEL 1"/>
    <s v="BODEGA CENTRAL"/>
    <s v="ACTIVO FIJO"/>
    <x v="1"/>
    <x v="0"/>
    <s v="N/A"/>
    <s v="CAMARA DE VIGILANCIA TIPO BULL"/>
    <s v="[ CAMARA DE VIGILANCIA TIPO BULLET ] - AÑO: 2012; ESTADO: BUENO; COLOR: PLOMO; ESTRUCTURA: ( SIN ESTRUCTURA ); COMPONENTE: ( SIN COMPONENTE ); CANTIDAD: 1"/>
    <s v="N/A"/>
    <s v="N/A"/>
    <s v="N/A"/>
    <s v="STV"/>
    <s v="ST-C165"/>
    <n v="21439190050066"/>
    <s v="GRIS"/>
    <s v="ND"/>
    <s v="ND"/>
    <s v="REGULAR"/>
    <n v="2012"/>
    <s v="USADO NO SE PUEDE VERIFICAR SI ESTA EN FUNCIONAMIENTO"/>
    <s v="MATRIZ"/>
    <n v="1"/>
    <n v="1"/>
    <n v="0"/>
    <s v="N/A"/>
    <s v="N/A"/>
    <n v="165"/>
    <n v="49.3"/>
    <n v="190"/>
    <n v="190"/>
    <n v="42.754999999999995"/>
    <n v="42.754999999999995"/>
    <n v="5.1305999999999994"/>
    <n v="47.885599999999997"/>
    <n v="38.479499999999994"/>
    <n v="38.479499999999994"/>
    <n v="4.6175399999999991"/>
    <n v="43.097039999999993"/>
  </r>
  <r>
    <n v="129"/>
    <n v="80042000004378"/>
    <s v="BIEN0569"/>
    <s v="BODEGA CENTRAL"/>
    <s v="ESTANTERIA 13"/>
    <s v="NIVEL 1"/>
    <s v="BODEGA CENTRAL"/>
    <s v="ACTIVO FIJO"/>
    <x v="1"/>
    <x v="0"/>
    <s v="N/A"/>
    <s v="CAMARA DE VIGILANCIA TIPO BULL"/>
    <s v="[ CAMARA DE VIGILANCIA TIPO BULLET ] - AÑO: 2012; ESTADO: BUENO; COLOR: PLOMO; ESTRUCTURA: ( SIN ESTRUCTURA ); COMPONENTE: ( SIN COMPONENTE ); CANTIDAD: 1"/>
    <s v="N/A"/>
    <s v="N/A"/>
    <s v="N/A"/>
    <s v="SONY"/>
    <s v="600TVL"/>
    <s v="ST-C165"/>
    <s v="GRIS"/>
    <s v="ND"/>
    <s v="ND"/>
    <s v="BUENO"/>
    <n v="2012"/>
    <s v="ND"/>
    <s v="MATRIZ"/>
    <n v="1"/>
    <n v="1"/>
    <n v="0"/>
    <s v="N/A"/>
    <s v="N/A"/>
    <n v="165"/>
    <n v="49.3"/>
    <n v="90"/>
    <n v="90"/>
    <n v="42.754999999999995"/>
    <n v="42.754999999999995"/>
    <n v="5.1305999999999994"/>
    <n v="47.885599999999997"/>
    <n v="38.479499999999994"/>
    <n v="38.479499999999994"/>
    <n v="4.6175399999999991"/>
    <n v="43.097039999999993"/>
  </r>
  <r>
    <n v="130"/>
    <n v="80042000004170"/>
    <s v="BIEN0570"/>
    <s v="BODEGA CENTRAL"/>
    <s v="ESTANTERIA 13"/>
    <s v="NIVEL 1"/>
    <s v="BODEGA CENTRAL"/>
    <s v="ACTIVO FIJO"/>
    <x v="1"/>
    <x v="0"/>
    <s v="N/A"/>
    <s v="CAMARA DE VIGILANCIA TIPO BULL"/>
    <s v="[ CAMARA DE VIGILANCIA TIPO BULLET ] - AÑO: 2012; ESTADO: BUENO; COLOR: PLOMO; ESTRUCTURA: ( SIN ESTRUCTURA ); COMPONENTE: ( SIN COMPONENTE ); CANTIDAD: 1"/>
    <s v="N/A"/>
    <s v="N/A"/>
    <s v="N/A"/>
    <s v="ND"/>
    <s v="ND"/>
    <s v="ND"/>
    <s v="GRIS"/>
    <s v="ND"/>
    <s v="ND"/>
    <s v="BUENO"/>
    <n v="2012"/>
    <s v="ND"/>
    <s v="MATRIZ"/>
    <n v="1"/>
    <n v="1"/>
    <n v="0"/>
    <s v="N/A"/>
    <s v="N/A"/>
    <n v="165"/>
    <n v="49.3"/>
    <n v="90"/>
    <n v="90"/>
    <n v="42.754999999999995"/>
    <n v="42.754999999999995"/>
    <n v="5.1305999999999994"/>
    <n v="47.885599999999997"/>
    <n v="38.479499999999994"/>
    <n v="38.479499999999994"/>
    <n v="4.6175399999999991"/>
    <n v="43.097039999999993"/>
  </r>
  <r>
    <n v="131"/>
    <n v="80042000000417"/>
    <s v="BIEN0459"/>
    <s v="EDIFICIO MATRIZ"/>
    <s v="ADMINISTRATIVO"/>
    <s v="ADMINISTRATIVO"/>
    <s v="USO OFICINA"/>
    <s v="ACTIVO FIJO"/>
    <x v="2"/>
    <x v="0"/>
    <s v="N/A"/>
    <s v="COPIADORA"/>
    <s v="[ COPIADORA ] - MARCA: HP; MODELO: LASERJET M4555 MFP; SERIE: CN1A021627; AÑO: 2014; ESTADO: BUENO; COLOR: CREMA; ESTRUCTURA: ( SIN ESTRUCTURA ); COMPONENTE: ( SIN COMPONENTE ); CANTIDAD: 1"/>
    <s v="N/A"/>
    <s v="N/A"/>
    <s v="N/A"/>
    <s v="HP"/>
    <s v="LASERJET M4555 MFP"/>
    <s v="CN1A021627"/>
    <s v="CREMA"/>
    <s v="ND"/>
    <s v="ND"/>
    <s v="BUENO"/>
    <n v="2014"/>
    <s v="ND"/>
    <s v="REVENTADOR"/>
    <n v="1"/>
    <n v="1"/>
    <n v="0"/>
    <s v="N/A"/>
    <s v="N/A"/>
    <n v="3808"/>
    <n v="2284.8000000000002"/>
    <n v="3780"/>
    <n v="3780"/>
    <n v="1371.48"/>
    <n v="1371.48"/>
    <n v="164.57759999999999"/>
    <n v="1536.0576000000001"/>
    <n v="1234.3320000000001"/>
    <n v="1234.3320000000001"/>
    <n v="148.11984000000001"/>
    <n v="1382.4518400000002"/>
  </r>
  <r>
    <n v="132"/>
    <n v="80042000008253"/>
    <s v="BIEN0514"/>
    <s v="BODEGA CENTRAL"/>
    <s v="ARMARIO 3"/>
    <s v="NIVEL 3"/>
    <s v="BODEGA CENTRAL"/>
    <s v="ACTIVO FIJO"/>
    <x v="2"/>
    <x v="0"/>
    <s v="N/A"/>
    <s v="EQUIPO PARA VIDEO CONFERENCIA"/>
    <s v="[ EQUIPO PARA VIDEO CONFERENCIA ] - MARCA: LIFESIZE; MODELO: TEAM 220; SERIE: FX67470644306; AÑO: 2012; ESTADO: BUENO; COLOR: GRIS; ESTRUCTURA: ( SIN ESTRUCTURA ); COMPONENTE: ( SIN COMPONENTE ); CANTIDAD: 1"/>
    <s v="N/A"/>
    <s v="N/A"/>
    <s v="N/A"/>
    <s v="LIFESIZE"/>
    <s v="TEAM 220"/>
    <s v="FX67470644306"/>
    <s v="GRIS"/>
    <s v="ND"/>
    <s v="ND"/>
    <s v="BUENO"/>
    <n v="2012"/>
    <s v="ES UN SOLO SISTEMA DE CONFERENCIA"/>
    <s v="MATRIZ"/>
    <n v="1"/>
    <n v="1"/>
    <n v="0"/>
    <s v="N/A"/>
    <s v="N/A"/>
    <n v="5643"/>
    <n v="1692.7"/>
    <n v="4152"/>
    <n v="4152"/>
    <n v="1280.3571428571427"/>
    <n v="1280.3571428571427"/>
    <n v="153.64285714285711"/>
    <n v="1433.9999999999998"/>
    <n v="1152.3214285714284"/>
    <n v="1152.3214285714284"/>
    <n v="138.27857142857141"/>
    <n v="1290.5999999999999"/>
  </r>
  <r>
    <n v="133"/>
    <n v="80042000000790"/>
    <s v="BIEN0382"/>
    <s v="BODEGA CENTRAL"/>
    <s v="CONTENEDOR No 2"/>
    <s v="INTERIOR CONTENEDOR No 2"/>
    <s v="BODEGA CENTRAL"/>
    <s v="ACTIVO FIJO"/>
    <x v="2"/>
    <x v="0"/>
    <s v="N/A"/>
    <s v="COPIADORA"/>
    <s v="[ COPIADORA ] - MARCA: HP; MODELO: LASERJET M4555 MFP; SERIE: CN1A057411; AÑO: 2012; ESTADO: BUENO; COLOR: CREMA; ESTRUCTURA: ( SIN ESTRUCTURA ); COMPONENTE: ( SIN COMPONENTE ); CANTIDAD: 1"/>
    <s v="N/A"/>
    <s v="N/A"/>
    <s v="N/A"/>
    <s v="HP"/>
    <s v="LASERJET M4555 MFP"/>
    <s v="CN1A057411"/>
    <s v="CREMA"/>
    <s v="ND"/>
    <s v="ND"/>
    <s v="BUENO"/>
    <n v="2012"/>
    <s v="ND"/>
    <s v="MATRIZ"/>
    <n v="1"/>
    <n v="1"/>
    <n v="0"/>
    <s v="N/A"/>
    <s v="N/A"/>
    <n v="2633"/>
    <n v="1579.7"/>
    <n v="3780"/>
    <n v="3780"/>
    <n v="1165.1785714285713"/>
    <n v="1165.1785714285713"/>
    <n v="139.82142857142856"/>
    <n v="1305"/>
    <n v="1048.6607142857142"/>
    <n v="1048.6607142857142"/>
    <n v="125.83928571428571"/>
    <n v="1174.5"/>
  </r>
  <r>
    <n v="134"/>
    <n v="80042000005047"/>
    <s v="BIEN0469"/>
    <s v="EDIFICIO MATRIZ"/>
    <s v="ADMINISTRATIVO"/>
    <s v="ADMINISTRATIVO"/>
    <s v="USO OFICINA"/>
    <s v="ACTIVO FIJO"/>
    <x v="2"/>
    <x v="0"/>
    <s v="N/A"/>
    <s v="COPIADORA"/>
    <s v="[ COPIADORA ] - MARCA: XEROX; MODELO: WORKCENTRE 7556; SERIE: 897E6032; AÑO: 2013; ESTADO: BUENO; COLOR: BLANCO; ESTRUCTURA: ( SIN ESTRUCTURA ); COMPONENTE: ( SIN COMPONENTE ); CANTIDAD: 1"/>
    <s v="N/A"/>
    <s v="N/A"/>
    <s v="N/A"/>
    <s v="XEROX"/>
    <s v="WORKCENTRE 7556"/>
    <s v="897E6032"/>
    <s v="BLANCO"/>
    <s v="ND"/>
    <s v="ND"/>
    <s v="BUENO (VALOR ADQUISICION SOBREVALORADO)"/>
    <n v="2013"/>
    <s v="ND"/>
    <s v="REVENTADOR"/>
    <n v="1"/>
    <n v="1"/>
    <n v="0"/>
    <s v="N/A"/>
    <s v="N/A"/>
    <n v="4591"/>
    <n v="2754.7"/>
    <n v="2760"/>
    <n v="2760"/>
    <n v="750"/>
    <n v="750"/>
    <n v="90"/>
    <n v="840"/>
    <n v="675"/>
    <n v="675"/>
    <n v="81"/>
    <n v="756"/>
  </r>
  <r>
    <n v="135"/>
    <n v="80042000003128"/>
    <s v="BIEN0526"/>
    <s v="EDIFICIO MATRIZ"/>
    <s v="ADMINISTRATIVO"/>
    <s v="ADMINISTRATIVO"/>
    <s v="ZAHER CHMAIT"/>
    <s v="ACTIVO FIJO"/>
    <x v="2"/>
    <x v="0"/>
    <s v="N/A"/>
    <s v="COPIADORA"/>
    <s v="[ COPIADORA ] - MARCA: HP; MODELO: LASERJET CP4525; SERIE: JPDCF1R02W; AÑO: 2013; ESTADO: BUENO; COLOR: BLANCO; ESTRUCTURA: ( SIN ESTRUCTURA ); COMPONENTE: ( SIN COMPONENTE ); CANTIDAD: 1"/>
    <s v="N/A"/>
    <s v="N/A"/>
    <s v="N/A"/>
    <s v="HP"/>
    <s v="LASERJET CP4525"/>
    <s v="JPDCF1R02W"/>
    <s v="BLANCO"/>
    <s v="ND"/>
    <s v="ND"/>
    <s v="BUENO"/>
    <n v="2013"/>
    <s v="ND"/>
    <s v="MOMPICHE"/>
    <n v="1"/>
    <n v="1"/>
    <n v="0"/>
    <s v="N/A"/>
    <s v="N/A"/>
    <n v="1607"/>
    <n v="964.3"/>
    <n v="1800"/>
    <n v="1800"/>
    <n v="585.53571428571422"/>
    <n v="585.53571428571422"/>
    <n v="70.264285714285705"/>
    <n v="655.8"/>
    <n v="526.98214285714278"/>
    <n v="526.98214285714278"/>
    <n v="63.237857142857131"/>
    <n v="590.21999999999991"/>
  </r>
  <r>
    <n v="136"/>
    <n v="80042000004958"/>
    <s v="BIEN0132"/>
    <s v="BODEGA CENTRAL"/>
    <s v="ARMARIO 3"/>
    <s v="NIVEL 2"/>
    <s v="BODEGA CENTRAL"/>
    <s v="ACTIVO FIJO"/>
    <x v="2"/>
    <x v="0"/>
    <s v="N/A"/>
    <s v="FILMADORA"/>
    <s v="[ FILMADORA ] - MARCA: SONY; MODELO: HXR-NX70N; SERIE: 412038; AÑO: 2010; ESTADO: BUENO; COLOR: NEGRO; ESTRUCTURA: ( SIN ESTRUCTURA ); COMPONENTE: ( SIN COMPONENTE ); CANTIDAD: 1"/>
    <s v="N/A"/>
    <s v="N/A"/>
    <s v="N/A"/>
    <s v="SONY"/>
    <s v="HXR-NX70N"/>
    <n v="412038"/>
    <s v="NEGRO"/>
    <s v="ND"/>
    <s v="ND"/>
    <s v="BUENO"/>
    <n v="2010"/>
    <s v="ND"/>
    <s v="MATRIZ"/>
    <n v="1"/>
    <n v="1"/>
    <n v="0"/>
    <s v="N/A"/>
    <s v="N/A"/>
    <n v="1080"/>
    <n v="648"/>
    <n v="2085"/>
    <n v="2085"/>
    <n v="572.142857142857"/>
    <n v="572.142857142857"/>
    <n v="68.657142857142844"/>
    <n v="640.79999999999984"/>
    <n v="514.92857142857133"/>
    <n v="514.92857142857133"/>
    <n v="61.791428571428554"/>
    <n v="576.71999999999991"/>
  </r>
  <r>
    <n v="137"/>
    <n v="80042000001803"/>
    <s v="BIEN0183"/>
    <s v="BODEGA CENTRAL"/>
    <s v="MANTENIMIENTO INFORMATICO Y CUSTODIO DE BODEGA"/>
    <s v="MANTENIMIENTO INFORMATICO Y CUSTODIO DE BODEGA"/>
    <s v="BODEGA CENTRAL"/>
    <s v="ACTIVO FIJO"/>
    <x v="2"/>
    <x v="0"/>
    <s v="N/A"/>
    <s v="COPIADORA"/>
    <s v="[ COPIADORA ] - MARCA: HP; MODELO: COLOR LASERJET CM4540MFP; SERIE: JPDCDDD0GN; AÑO: 2012; ESTADO: BUENO; COLOR: BLANCO; ESTRUCTURA: ( SIN ESTRUCTURA ); COMPONENTE: ( SIN COMPONENTE ); CANTIDAD: 1"/>
    <s v="N/A"/>
    <s v="N/A"/>
    <s v="N/A"/>
    <s v="HP"/>
    <s v="COLOR LASERJET CM4540MFP"/>
    <s v="JPDCDDD0GN"/>
    <s v="BLANCO"/>
    <s v="ND"/>
    <s v="ND"/>
    <s v="BUENO"/>
    <n v="2012"/>
    <s v="ND"/>
    <s v="MATRIZ"/>
    <n v="1"/>
    <n v="1"/>
    <n v="0"/>
    <s v="N/A"/>
    <s v="N/A"/>
    <n v="2116"/>
    <n v="1269.5999999999999"/>
    <n v="1800"/>
    <n v="1800"/>
    <n v="762.3599999999999"/>
    <n v="762.3599999999999"/>
    <n v="91.483199999999982"/>
    <n v="853.84319999999991"/>
    <n v="686.12399999999991"/>
    <n v="686.12399999999991"/>
    <n v="82.334879999999984"/>
    <n v="768.45887999999991"/>
  </r>
  <r>
    <n v="138"/>
    <n v="80042000008277"/>
    <s v="BIEN0515"/>
    <s v="BODEGA CENTRAL"/>
    <s v="ARMARIO 2"/>
    <s v="NIVEL 3"/>
    <s v="BODEGA CENTRAL"/>
    <s v="ACTIVO FIJO"/>
    <x v="2"/>
    <x v="0"/>
    <s v="N/A"/>
    <s v="CAMARA DE VIDEO CONFERENCIA"/>
    <s v="[ CAMARA DE VIDEO CONFERENCIA ] - MARCA: LIFESIZE; MODELO: LFZ-010; SERIE: GC6708009CF05; AÑO: 2012; ESTADO: BUENO; COLOR: GRIS; ESTRUCTURA: ( SIN ESTRUCTURA ); COMPONENTE: ( SIN COMPONENTE ); CANTIDAD: 1"/>
    <s v="N/A"/>
    <s v="N/A"/>
    <s v="N/A"/>
    <s v="LIFESIZE"/>
    <s v="LFZ-010"/>
    <s v="GC6708009CF05"/>
    <s v="GRIS"/>
    <s v="ND"/>
    <s v="ND"/>
    <s v="BUENO"/>
    <n v="2012"/>
    <s v="ES UN SOLO SISTEMA DE CONFERENCIA"/>
    <s v="MATRIZ"/>
    <n v="1"/>
    <n v="1"/>
    <n v="0"/>
    <s v="N/A"/>
    <s v="N/A"/>
    <n v="1213"/>
    <n v="727.7"/>
    <n v="2350.7999999999997"/>
    <n v="2350.7999999999997"/>
    <n v="591.93749999999989"/>
    <n v="591.93749999999989"/>
    <n v="71.032499999999985"/>
    <n v="662.96999999999991"/>
    <n v="532.74374999999986"/>
    <n v="532.74374999999986"/>
    <n v="63.929249999999982"/>
    <n v="596.67299999999989"/>
  </r>
  <r>
    <n v="139"/>
    <n v="80042000008260"/>
    <s v="BIEN0121"/>
    <s v="BODEGA CENTRAL"/>
    <s v="ARMARIO 3"/>
    <s v="NIVEL 3"/>
    <s v="BODEGA CENTRAL"/>
    <s v="ACTIVO FIJO"/>
    <x v="2"/>
    <x v="0"/>
    <s v="N/A"/>
    <s v="TELEFONO DE VIDEO CONFERENCIA"/>
    <s v="[ TELEFONO DE VIDEO CONFERENCIA ] - MARCA: LIFESIZE; MODELO: NMB-003; SERIE: BB6704067FC87; AÑO: 2012; ESTADO: BUENO; COLOR: GRIS; ESTRUCTURA: ( SIN ESTRUCTURA ); COMPONENTE: ( SIN COMPONENTE ); CANTIDAD: 1"/>
    <s v="N/A"/>
    <s v="N/A"/>
    <s v="N/A"/>
    <s v="LIFESIZE"/>
    <s v="NMB-003"/>
    <s v="BB6704067FC87"/>
    <s v="GRIS"/>
    <s v="ND"/>
    <s v="ND"/>
    <s v="BUENO"/>
    <n v="2012"/>
    <s v="ES UN SOLO SISTEMA DE CONFERENCIA"/>
    <s v="MATRIZ"/>
    <n v="1"/>
    <n v="1"/>
    <n v="0"/>
    <s v="N/A"/>
    <s v="N/A"/>
    <n v="1213"/>
    <n v="727.7"/>
    <n v="1587.5"/>
    <n v="1587.5"/>
    <n v="570.62499999999989"/>
    <n v="570.62499999999989"/>
    <n v="68.47499999999998"/>
    <n v="639.09999999999991"/>
    <n v="513.56249999999989"/>
    <n v="513.56249999999989"/>
    <n v="61.627499999999984"/>
    <n v="575.18999999999983"/>
  </r>
  <r>
    <n v="140"/>
    <n v="80042000008178"/>
    <s v="BIEN0452"/>
    <s v="EDIFICIO MATRIZ"/>
    <s v="ADMINISTRATIVO"/>
    <s v="ADMINISTRATIVO"/>
    <s v="USO OFICINA"/>
    <s v="ACTIVO FIJO"/>
    <x v="2"/>
    <x v="0"/>
    <s v="N/A"/>
    <s v="PROYECTOR DE VIDEO"/>
    <s v="[ PROYECTOR DE VIDEO ] - MARCA: EPSON; MODELO: POWER LITE 1776W; SERIE: RENF2X0140L; AÑO: 2012; ESTADO: BUENO; COLOR: BLANCO; ESTRUCTURA: ( SIN ESTRUCTURA ); COMPONENTE: ( SIN COMPONENTE ); CANTIDAD: 1"/>
    <s v="N/A"/>
    <s v="N/A"/>
    <s v="N/A"/>
    <s v="EPSON"/>
    <s v="POWER LITE 1776W"/>
    <s v="RENF2X0140L"/>
    <s v="BLANCO"/>
    <s v="ND"/>
    <s v="ND"/>
    <s v="BUENO"/>
    <n v="2012"/>
    <s v="USADO NO SE SABE SI ESTA EN FUNCIONAMIENTO CUSTODIO NO SE ENCUENTRA EN SU ESCRITORIO "/>
    <s v="MATRIZ"/>
    <n v="1"/>
    <n v="1"/>
    <n v="0"/>
    <s v="N/A"/>
    <s v="N/A"/>
    <n v="464"/>
    <n v="278.39999999999998"/>
    <n v="1899"/>
    <n v="1899"/>
    <n v="409.87499999999994"/>
    <n v="409.87499999999994"/>
    <n v="49.184999999999988"/>
    <n v="459.05999999999995"/>
    <n v="368.88749999999993"/>
    <n v="368.88749999999993"/>
    <n v="44.266499999999994"/>
    <n v="413.15399999999994"/>
  </r>
  <r>
    <n v="141"/>
    <n v="80042000018580"/>
    <s v="BIEN0492"/>
    <s v="EDIFICIO MATRIZ"/>
    <s v="ADMINISTRATIVO"/>
    <s v="ADMINISTRATIVO"/>
    <s v="ELIN KRISTENSEN "/>
    <s v="ACTIVO FIJO"/>
    <x v="2"/>
    <x v="0"/>
    <s v="N/A"/>
    <s v="SCANNER"/>
    <s v="SCANNER"/>
    <s v="N/A"/>
    <s v="N/A"/>
    <s v="N/A"/>
    <s v="XEROX"/>
    <s v="DOCUMATE 6440"/>
    <s v="68BUB20383"/>
    <s v="BLANCO"/>
    <s v="ND"/>
    <s v="ND"/>
    <s v="BUENO"/>
    <n v="2017"/>
    <s v="ND"/>
    <s v="MATRIZ"/>
    <n v="1"/>
    <n v="1"/>
    <n v="0"/>
    <s v="N/A"/>
    <s v="N/A"/>
    <n v="1461"/>
    <n v="438.42"/>
    <n v="594"/>
    <n v="594"/>
    <n v="263.65199999999999"/>
    <n v="263.65199999999999"/>
    <n v="31.638239999999996"/>
    <n v="295.29023999999998"/>
    <n v="237.2868"/>
    <n v="237.2868"/>
    <n v="28.474415999999998"/>
    <n v="265.76121599999999"/>
  </r>
  <r>
    <n v="142"/>
    <n v="80042000018603"/>
    <s v="BIEN0503"/>
    <s v="EDIFICIO MATRIZ"/>
    <s v="ADMINISTRATIVO"/>
    <s v="ADMINISTRATIVO"/>
    <s v="KAREN ZAMBRANO "/>
    <s v="ACTIVO FIJO"/>
    <x v="2"/>
    <x v="0"/>
    <s v="N/A"/>
    <s v="SCANNER"/>
    <s v="SCANNER"/>
    <s v="N/A"/>
    <s v="N/A"/>
    <s v="N/A"/>
    <s v="XEROX"/>
    <s v="DOCUMATE 6440"/>
    <s v="68BUB20551"/>
    <s v="BLANCO"/>
    <s v="ND"/>
    <s v="ND"/>
    <s v="BUENO"/>
    <n v="2017"/>
    <s v="ND"/>
    <s v="MATRIZ"/>
    <n v="1"/>
    <n v="1"/>
    <n v="0"/>
    <s v="N/A"/>
    <s v="N/A"/>
    <n v="1461"/>
    <n v="438.42"/>
    <n v="594"/>
    <n v="594"/>
    <n v="263.65199999999999"/>
    <n v="263.65199999999999"/>
    <n v="31.638239999999996"/>
    <n v="295.29023999999998"/>
    <n v="237.2868"/>
    <n v="237.2868"/>
    <n v="28.474415999999998"/>
    <n v="265.76121599999999"/>
  </r>
  <r>
    <n v="143"/>
    <n v="80042000018597"/>
    <s v="BIEN0529"/>
    <s v="EDIFICIO MATRIZ"/>
    <s v="ADMINISTRATIVO"/>
    <s v="ADMINISTRATIVO"/>
    <s v="MARCO DAVALOS"/>
    <s v="ACTIVO FIJO"/>
    <x v="2"/>
    <x v="0"/>
    <s v="N/A"/>
    <s v="SCANNER"/>
    <s v="SCANNER"/>
    <s v="N/A"/>
    <s v="N/A"/>
    <s v="N/A"/>
    <s v="XEROX"/>
    <s v="DOCUMATE 6440"/>
    <s v="68BUB20546"/>
    <s v="BLANCO"/>
    <s v="ND"/>
    <s v="ND"/>
    <s v="BUENO"/>
    <n v="2017"/>
    <s v="ND"/>
    <s v="MATRIZ"/>
    <n v="1"/>
    <n v="1"/>
    <n v="0"/>
    <s v="N/A"/>
    <s v="N/A"/>
    <n v="1461"/>
    <n v="438.42"/>
    <n v="594"/>
    <n v="594"/>
    <n v="263.65199999999999"/>
    <n v="263.65199999999999"/>
    <n v="31.638239999999996"/>
    <n v="295.29023999999998"/>
    <n v="237.2868"/>
    <n v="237.2868"/>
    <n v="28.474415999999998"/>
    <n v="265.76121599999999"/>
  </r>
  <r>
    <n v="144"/>
    <n v="80042000004910"/>
    <s v="BIEN0113"/>
    <s v="BODEGA CENTRAL"/>
    <s v="ARMARIO 3"/>
    <s v="NIVEL 2"/>
    <s v="BODEGA CENTRAL"/>
    <s v="ACTIVO FIJO"/>
    <x v="2"/>
    <x v="0"/>
    <s v="N/A"/>
    <s v="CAMARA PROFESIONAL"/>
    <s v="[ CAMARA PROFESIONAL ] - MARCA: SONY; MODELO: SLT-A37; SERIE: 310599; AÑO: 2012; ESTADO: BUENO; COLOR: NEGRO; ESTRUCTURA: ( SIN ESTRUCTURA ); COMPONENTE: ( SIN COMPONENTE ); CANTIDAD: 1"/>
    <s v="N/A"/>
    <s v="N/A"/>
    <s v="N/A"/>
    <s v="SONY"/>
    <s v="SLT-A37"/>
    <n v="310599"/>
    <s v="NEGRO"/>
    <s v="ND"/>
    <s v="ND"/>
    <s v="BUENO"/>
    <n v="2012"/>
    <s v="ND"/>
    <s v="MATRIZ"/>
    <n v="1"/>
    <n v="1"/>
    <n v="0"/>
    <s v="N/A"/>
    <s v="N/A"/>
    <n v="458"/>
    <n v="274.60000000000002"/>
    <n v="645.6"/>
    <n v="645.6"/>
    <n v="231.87499999999994"/>
    <n v="231.87499999999994"/>
    <n v="27.824999999999992"/>
    <n v="259.69999999999993"/>
    <n v="208.68749999999994"/>
    <n v="208.68749999999994"/>
    <n v="25.042499999999993"/>
    <n v="233.72999999999993"/>
  </r>
  <r>
    <n v="145"/>
    <n v="80042000004927"/>
    <s v="BIEN0116"/>
    <s v="BODEGA CENTRAL"/>
    <s v="ARMARIO 3"/>
    <s v="NIVEL 2"/>
    <s v="BODEGA CENTRAL"/>
    <s v="ACTIVO FIJO"/>
    <x v="2"/>
    <x v="0"/>
    <s v="N/A"/>
    <s v="CAMARA PROFESIONAL"/>
    <s v="[ CAMARA PROFESIONAL ] - MARCA: SONY; MODELO: SLT-A37; SERIE: 2517334; AÑO: 2012; ESTADO: BUENO; COLOR: NEGRO; ESTRUCTURA: ( SIN ESTRUCTURA ); COMPONENTE: ( SIN COMPONENTE ); CANTIDAD: 1"/>
    <s v="N/A"/>
    <s v="N/A"/>
    <s v="N/A"/>
    <s v="SONY"/>
    <s v="SLT-A37"/>
    <n v="2517334"/>
    <s v="NEGRO"/>
    <s v="ND"/>
    <s v="ND"/>
    <s v="BUENO"/>
    <n v="2012"/>
    <s v="ND"/>
    <s v="MATRIZ"/>
    <n v="1"/>
    <n v="1"/>
    <n v="0"/>
    <s v="N/A"/>
    <s v="N/A"/>
    <n v="458"/>
    <n v="274.60000000000002"/>
    <n v="645.6"/>
    <n v="645.6"/>
    <n v="231.87499999999994"/>
    <n v="231.87499999999994"/>
    <n v="27.824999999999992"/>
    <n v="259.69999999999993"/>
    <n v="208.68749999999994"/>
    <n v="208.68749999999994"/>
    <n v="25.042499999999993"/>
    <n v="233.72999999999993"/>
  </r>
  <r>
    <n v="146"/>
    <n v="80042000006952"/>
    <s v="BIEN0110"/>
    <s v="BODEGA CENTRAL"/>
    <s v="ARMARIO 3"/>
    <s v="NIVEL 1"/>
    <s v="BODEGA CENTRAL"/>
    <s v="ACTIVO FIJO"/>
    <x v="2"/>
    <x v="0"/>
    <s v="N/A"/>
    <s v="PROYECTOR DE VIDEO"/>
    <s v="[ PROYECTOR DE VIDEO ] - MARCA: EPSON; MODELO: 705 HD; SERIE: M5GFOX1178; AÑO: 2012; ESTADO: BUENO; COLOR: BLANCO; ESTRUCTURA: ( SIN ESTRUCTURA ); COMPONENTE: ( SIN COMPONENTE ); CANTIDAD: 1"/>
    <s v="N/A"/>
    <s v="N/A"/>
    <s v="N/A"/>
    <s v="EPSON"/>
    <s v="705 HD"/>
    <s v="M5GFOX1178L"/>
    <s v="BLANCO"/>
    <s v="ND"/>
    <s v="ND"/>
    <s v="BUENO"/>
    <n v="2012"/>
    <s v="USADO"/>
    <s v="MATRIZ"/>
    <n v="1"/>
    <n v="1"/>
    <n v="0"/>
    <s v="N/A"/>
    <s v="N/A"/>
    <n v="220"/>
    <n v="132"/>
    <n v="768"/>
    <n v="768"/>
    <n v="165.74999999999997"/>
    <n v="165.74999999999997"/>
    <n v="19.889999999999997"/>
    <n v="185.63999999999996"/>
    <n v="149.17499999999998"/>
    <n v="149.17499999999998"/>
    <n v="17.900999999999996"/>
    <n v="167.07599999999996"/>
  </r>
  <r>
    <n v="147"/>
    <n v="80042000007829"/>
    <s v="BIEN0131"/>
    <s v="BODEGA CENTRAL"/>
    <s v="ARMARIO 3"/>
    <s v="NIVEL 2"/>
    <s v="BODEGA CENTRAL"/>
    <s v="ACTIVO FIJO"/>
    <x v="2"/>
    <x v="0"/>
    <s v="N/A"/>
    <s v="CAMARA PROFESIONAL"/>
    <s v="[ CAMARA PROFESIONAL ] - MARCA: NIKON; MODELO: COOLPIX P520; SERIE: 30004852; AÑO: 2013; ESTADO: BUENO; COLOR: NEGRO; ESTRUCTURA: ( SIN ESTRUCTURA ); COMPONENTE: ( SIN COMPONENTE ); CANTIDAD: 1"/>
    <s v="N/A"/>
    <s v="N/A"/>
    <s v="N/A"/>
    <s v="NIKON"/>
    <s v="COOLPIX P520"/>
    <n v="30004852"/>
    <s v="NEGRO"/>
    <s v="ND"/>
    <s v="ND"/>
    <s v="BUENO"/>
    <n v="2013"/>
    <s v="ND"/>
    <s v="REVENTADOR"/>
    <n v="1"/>
    <n v="1"/>
    <n v="0"/>
    <s v="N/A"/>
    <s v="N/A"/>
    <n v="316"/>
    <n v="189.6"/>
    <n v="504"/>
    <n v="504"/>
    <n v="191.24999999999994"/>
    <n v="191.24999999999994"/>
    <n v="22.949999999999992"/>
    <n v="214.19999999999993"/>
    <n v="172.12499999999994"/>
    <n v="172.12499999999994"/>
    <n v="20.654999999999994"/>
    <n v="192.77999999999994"/>
  </r>
  <r>
    <n v="148"/>
    <n v="80042000001445"/>
    <s v="BIEN0490"/>
    <s v="EDIFICIO MATRIZ"/>
    <s v="ADMINISTRATIVO"/>
    <s v="ADMINISTRATIVO"/>
    <s v="USO OFICINA"/>
    <s v="ACTIVO FIJO"/>
    <x v="2"/>
    <x v="0"/>
    <s v="N/A"/>
    <s v="CENTRAL TELEFONICA"/>
    <s v="[ CENTRAL TELEFONICA ] - MARCA: PANASONIC; MODELO: KX-TDA100DBX; SERIE: 1JBCD013181; AÑO: 2012; ESTADO: BUENO; COLOR: AZUL; ESTRUCTURA: ( SIN ESTRUCTURA ); COMPONENTE: ( SIN COMPONENTE ); CANTIDAD: 1"/>
    <s v="N/A"/>
    <s v="N/A"/>
    <s v="N/A"/>
    <s v="PANASONIC"/>
    <s v="KX-TDA100DBX"/>
    <s v="1JBCD013181"/>
    <s v="AZUL"/>
    <s v="ND"/>
    <s v="ND"/>
    <s v="BUENO"/>
    <n v="2012"/>
    <s v="USADO  SIN TAPA FROMTAL TARJETA DE 16 PUERTOS COD 003-003-00004 TARJETA DE 16 PUERTOS COD 003-002-0003, TARJETA DE 8 LINEAS COD 003-003-00002"/>
    <s v="MATRIZ"/>
    <n v="1"/>
    <n v="1"/>
    <n v="0"/>
    <s v="N/A"/>
    <s v="N/A"/>
    <n v="329"/>
    <n v="197.3"/>
    <n v="667"/>
    <n v="667"/>
    <n v="167.56249999999994"/>
    <n v="167.56249999999994"/>
    <n v="20.107499999999991"/>
    <n v="187.66999999999993"/>
    <n v="150.80624999999995"/>
    <n v="150.80624999999995"/>
    <n v="18.096749999999993"/>
    <n v="168.90299999999993"/>
  </r>
  <r>
    <n v="149"/>
    <n v="80042000001636"/>
    <s v="BIEN0135"/>
    <s v="BODEGA CENTRAL"/>
    <s v="ARMARIO 3"/>
    <s v="NIVEL 1"/>
    <s v="BODEGA CENTRAL"/>
    <s v="ACTIVO FIJO"/>
    <x v="2"/>
    <x v="0"/>
    <s v="N/A"/>
    <s v="PROYECTOR DE VIDEO"/>
    <s v="[ PROYECTOR DE VIDEO ] - MARCA: SONY; MODELO: VPL-EX225; SERIE: 5000541; AÑO: 2012; ESTADO: BUENO; COLOR: BLANCO; ESTRUCTURA: ( SIN ESTRUCTURA ); COMPONENTE: ( SIN COMPONENTE ); CANTIDAD: 1"/>
    <s v="N/A"/>
    <s v="N/A"/>
    <s v="N/A"/>
    <s v="SONY"/>
    <s v="VPL-EX225"/>
    <n v="5000741"/>
    <s v="BLANCO"/>
    <s v="ND"/>
    <s v="ND"/>
    <s v="BUENO"/>
    <n v="2012"/>
    <s v="USADO"/>
    <s v="REVENTADOR"/>
    <n v="1"/>
    <n v="1"/>
    <n v="0"/>
    <s v="N/A"/>
    <s v="N/A"/>
    <n v="243"/>
    <n v="145.9"/>
    <n v="640"/>
    <n v="640"/>
    <n v="137.99999999999997"/>
    <n v="137.99999999999997"/>
    <n v="16.559999999999995"/>
    <n v="154.55999999999997"/>
    <n v="124.19999999999997"/>
    <n v="124.19999999999997"/>
    <n v="14.903999999999996"/>
    <n v="139.10399999999998"/>
  </r>
  <r>
    <n v="150"/>
    <n v="80042000004934"/>
    <s v="BIEN0114"/>
    <s v="BODEGA CENTRAL"/>
    <s v="ARMARIO 3"/>
    <s v="FRENTE DE BAÑOS ARMARIO 3"/>
    <s v="BODEGA CENTRAL"/>
    <s v="ACTIVO FIJO"/>
    <x v="2"/>
    <x v="0"/>
    <s v="N/A"/>
    <s v="LENTE"/>
    <s v="[ LENTE ] - MARCA: SONY; MODELO: SAL18250; SERIE: 1926898; AÑO: 2013; ESTADO: BUENO; COLOR: NEGRO; ESTRUCTURA: ( SIN ESTRUCTURA ); COMPONENTE: ( SIN COMPONENTE ); CANTIDAD: 1"/>
    <s v="N/A"/>
    <s v="N/A"/>
    <s v="N/A"/>
    <s v="SONY"/>
    <s v="SAL18250"/>
    <n v="1926898"/>
    <s v="NEGRO"/>
    <s v="ND"/>
    <s v="ND"/>
    <s v="BUENO"/>
    <n v="2013"/>
    <s v="ND"/>
    <s v="MATRIZ"/>
    <n v="1"/>
    <n v="1"/>
    <n v="0"/>
    <s v="N/A"/>
    <s v="N/A"/>
    <n v="292"/>
    <n v="175.2"/>
    <n v="300"/>
    <n v="300"/>
    <n v="113.03571428571428"/>
    <n v="113.03571428571428"/>
    <n v="13.564285714285713"/>
    <n v="126.6"/>
    <n v="101.73214285714285"/>
    <n v="101.73214285714285"/>
    <n v="12.207857142857142"/>
    <n v="113.93999999999998"/>
  </r>
  <r>
    <n v="151"/>
    <n v="80042000005030"/>
    <s v="BIEN0178"/>
    <s v="BODEGA CENTRAL"/>
    <s v="ARMARIO 1"/>
    <s v="FRENTE DE BAÑOS ARMARIO 1"/>
    <s v="BODEGA CENTRAL"/>
    <s v="ACTIVO FIJO"/>
    <x v="2"/>
    <x v="0"/>
    <s v="N/A"/>
    <s v="FLASH DE CAMARA"/>
    <s v="[ FLASH ] - MARCA: SONY; MODELO: HVL-F44AM; SERIE: 2021186; AÑO: 2013; ESTADO: BUENO; COLOR: NEGRO; ESTRUCTURA: ( SIN ESTRUCTURA ); COMPONENTE: ( SIN COMPONENTE ); CANTIDAD: 1"/>
    <s v="N/A"/>
    <s v="N/A"/>
    <s v="N/A"/>
    <s v="SONY"/>
    <s v="HBL-F43AM"/>
    <n v="2021186"/>
    <s v="NEGRO"/>
    <s v="ND"/>
    <s v="ND"/>
    <s v="BUENO"/>
    <n v="2013"/>
    <s v="ND"/>
    <s v="MATRIZ"/>
    <n v="1"/>
    <n v="1"/>
    <n v="0"/>
    <s v="N/A"/>
    <s v="N/A"/>
    <n v="175"/>
    <n v="105.1"/>
    <n v="477.6"/>
    <n v="477.6"/>
    <n v="126.87499999999997"/>
    <n v="126.87499999999997"/>
    <n v="15.224999999999996"/>
    <n v="142.09999999999997"/>
    <n v="114.18749999999997"/>
    <n v="114.18749999999997"/>
    <n v="13.702499999999995"/>
    <n v="127.88999999999997"/>
  </r>
  <r>
    <n v="152"/>
    <n v="80042000004941"/>
    <s v="BIEN0129"/>
    <s v="BODEGA CENTRAL"/>
    <s v="ARMARIO 3"/>
    <s v="NIVEL 2"/>
    <s v="BODEGA CENTRAL"/>
    <s v="ACTIVO FIJO"/>
    <x v="2"/>
    <x v="0"/>
    <s v="N/A"/>
    <s v="FILMADORA"/>
    <s v="[ FILMADORA ] - MARCA: SONY; MODELO: DCR-SR21; SERIE: 3963993; AÑO: 2010; ESTADO: BUENO; COLOR: NEGRO; ESTRUCTURA: ( SIN ESTRUCTURA ); COMPONENTE: ( SIN COMPONENTE ); CANTIDAD: 1"/>
    <s v="N/A"/>
    <s v="N/A"/>
    <s v="N/A"/>
    <s v="SONY"/>
    <s v="DCR-SR21"/>
    <n v="3963993"/>
    <s v="NEGRO"/>
    <s v="ND"/>
    <s v="ND"/>
    <s v="BUENO"/>
    <n v="2010"/>
    <s v="ND"/>
    <s v="REVENTADOR"/>
    <n v="1"/>
    <n v="1"/>
    <n v="0"/>
    <s v="N/A"/>
    <s v="N/A"/>
    <n v="122"/>
    <n v="73"/>
    <n v="514.79999999999995"/>
    <n v="514.79999999999995"/>
    <n v="98.624999999999986"/>
    <n v="98.624999999999986"/>
    <n v="11.834999999999997"/>
    <n v="110.45999999999998"/>
    <n v="88.762499999999989"/>
    <n v="88.762499999999989"/>
    <n v="10.651499999999999"/>
    <n v="99.413999999999987"/>
  </r>
  <r>
    <n v="153"/>
    <n v="80042000004972"/>
    <s v="BIEN0123"/>
    <s v="BODEGA CENTRAL"/>
    <s v="ARMARIO 3"/>
    <s v="NIVEL 1"/>
    <s v="BODEGA CENTRAL"/>
    <s v="ACTIVO FIJO"/>
    <x v="2"/>
    <x v="0"/>
    <s v="N/A"/>
    <s v="TRANSMISOR"/>
    <s v="[ TRANSMISOR ] - MARCA: SONY; MODELO: UTX-B03; SERIE: 100615; AÑO: 2012; ESTADO: BUENO; COLOR: NEGRO; ESTRUCTURA: ( SIN ESTRUCTURA ); COMPONENTE: ( SIN COMPONENTE ); CANTIDAD: 1"/>
    <s v="N/A"/>
    <s v="N/A"/>
    <s v="N/A"/>
    <s v="SONY"/>
    <s v="UTX-B03"/>
    <n v="100615"/>
    <s v="NEGRO"/>
    <s v="ND"/>
    <s v="ND"/>
    <s v="BUENO"/>
    <n v="2012"/>
    <s v="ND"/>
    <s v="MATRIZ"/>
    <n v="1"/>
    <n v="1"/>
    <n v="0"/>
    <s v="N/A"/>
    <s v="N/A"/>
    <n v="188"/>
    <n v="112.8"/>
    <n v="393.6"/>
    <n v="393.6"/>
    <n v="91.812499999999986"/>
    <n v="91.812499999999986"/>
    <n v="11.017499999999998"/>
    <n v="102.82999999999998"/>
    <n v="82.631249999999994"/>
    <n v="82.631249999999994"/>
    <n v="9.9157499999999992"/>
    <n v="92.546999999999997"/>
  </r>
  <r>
    <n v="154"/>
    <n v="80042000004989"/>
    <s v="BIEN0127"/>
    <s v="BODEGA CENTRAL"/>
    <s v="ARMARIO 3"/>
    <s v="NIVEL 1"/>
    <s v="BODEGA CENTRAL"/>
    <s v="ACTIVO FIJO"/>
    <x v="2"/>
    <x v="0"/>
    <s v="N/A"/>
    <s v="TRANSMISOR"/>
    <s v="[ TRANSMISOR ] - MARCA: SONY; MODELO: URX-P2; SERIE: 123134; AÑO: 2012; ESTADO: BUENO; COLOR: NEGRO; ESTRUCTURA: ( SIN ESTRUCTURA ); COMPONENTE: ( SIN COMPONENTE ); CANTIDAD: 1"/>
    <s v="N/A"/>
    <s v="N/A"/>
    <s v="N/A"/>
    <s v="SONY"/>
    <s v="URX-P242"/>
    <n v="123134"/>
    <s v="NEGRO"/>
    <s v="ND"/>
    <s v="ND"/>
    <s v="BUENO"/>
    <n v="2012"/>
    <s v="ND"/>
    <s v="MATRIZ"/>
    <n v="1"/>
    <n v="1"/>
    <n v="0"/>
    <s v="N/A"/>
    <s v="N/A"/>
    <n v="193"/>
    <n v="115.7"/>
    <n v="393.6"/>
    <n v="393.6"/>
    <n v="91.812499999999986"/>
    <n v="91.812499999999986"/>
    <n v="11.017499999999998"/>
    <n v="102.82999999999998"/>
    <n v="82.631249999999994"/>
    <n v="82.631249999999994"/>
    <n v="9.9157499999999992"/>
    <n v="92.546999999999997"/>
  </r>
  <r>
    <n v="155"/>
    <n v="80042000004026"/>
    <s v="BIEN0466"/>
    <s v="EDIFICIO MATRIZ"/>
    <s v="ADMINISTRATIVO"/>
    <s v="ADMINISTRATIVO"/>
    <s v="ZAHER CHMAIT"/>
    <s v="ACTIVO FIJO"/>
    <x v="2"/>
    <x v="0"/>
    <s v="N/A"/>
    <s v="TELEFONO FIJO CON PANTALLA"/>
    <s v="[ TELEFONO FIJO CON PANTALLA ] - MARCA: PANASONIC; MODELO: KX-DT343X; SERIE: OKACE017893; AÑO: 2012; ESTADO: BUENO; COLOR: BLANCO; ESTRUCTURA: ( SIN ESTRUCTURA ); COMPONENTE: ( SIN COMPONENTE ); CANTIDAD: 1"/>
    <s v="N/A"/>
    <s v="N/A"/>
    <s v="N/A"/>
    <s v="PANASONIC"/>
    <s v="KX-DT343X"/>
    <s v="OKACE017893"/>
    <s v="BLANCO"/>
    <s v="24 TECLAS PROGRAMABLES Y 3 LINEAS"/>
    <s v="ND"/>
    <s v="BUENO"/>
    <n v="2012"/>
    <s v="ND"/>
    <s v="MATRIZ"/>
    <n v="1"/>
    <n v="1"/>
    <n v="0"/>
    <s v="N/A"/>
    <s v="N/A"/>
    <n v="150"/>
    <n v="89.8"/>
    <n v="236.4"/>
    <n v="236.4"/>
    <n v="84.999999999999986"/>
    <n v="84.999999999999986"/>
    <n v="10.199999999999998"/>
    <n v="95.199999999999989"/>
    <n v="76.499999999999986"/>
    <n v="76.499999999999986"/>
    <n v="9.1799999999999979"/>
    <n v="85.679999999999978"/>
  </r>
  <r>
    <n v="156"/>
    <n v="80042000004118"/>
    <s v="BIEN0512"/>
    <s v="BODEGA CENTRAL"/>
    <s v="MANTENIMIENTO INFORMATICO Y CUSTODIO DE BODEGA"/>
    <s v="MANTENIMIENTO INFORMATICO Y CUSTODIO DE BODEGA"/>
    <s v="BODEGA CENTRAL"/>
    <s v="ACTIVO FIJO"/>
    <x v="2"/>
    <x v="0"/>
    <s v="N/A"/>
    <s v="LECTOR BIOMETRICO"/>
    <s v="[ LECTOR BIOMETRICO ] - AÑO: 2012; ESTADO: BUENO; COLOR: NEGRO; ESTRUCTURA: ( SIN ESTRUCTURA ); COMPONENTE: ( SIN COMPONENTE ); CANTIDAD: 1"/>
    <s v="N/A"/>
    <s v="N/A"/>
    <s v="N/A"/>
    <s v="FINGERPRINT TIME "/>
    <s v="H0201"/>
    <n v="958512160043"/>
    <s v="NEGRO"/>
    <s v="ND"/>
    <s v="ND"/>
    <s v="BUENO"/>
    <n v="2012"/>
    <s v="ND"/>
    <s v="MATRIZ"/>
    <n v="1"/>
    <n v="1"/>
    <n v="0"/>
    <s v="N/A"/>
    <s v="N/A"/>
    <n v="132"/>
    <n v="79.2"/>
    <n v="150"/>
    <n v="150"/>
    <n v="56.14"/>
    <n v="56.14"/>
    <n v="6.7367999999999997"/>
    <n v="62.876800000000003"/>
    <n v="50.526000000000003"/>
    <n v="50.526000000000003"/>
    <n v="6.0631200000000005"/>
    <n v="56.589120000000001"/>
  </r>
  <r>
    <n v="157"/>
    <n v="80042000013929"/>
    <s v="BIEN0290"/>
    <s v="BODEGA CENTRAL"/>
    <s v="CONTENEDOR No 2"/>
    <s v="INTERIOR CONTENEDOR No 2"/>
    <s v="BODEGA CENTRAL"/>
    <s v="ACTIVO FIJO"/>
    <x v="2"/>
    <x v="0"/>
    <s v="N/A"/>
    <s v="CAMARA DIGITAL"/>
    <s v="[ CAMARA DIGITAL ] - MARCA: SONY; MODELO: DSC-W710; SERIE: 5251080; AÑO: 2013; ESTADO: BUENO; CANTIDAD: 1"/>
    <s v="N/A"/>
    <s v="N/A"/>
    <s v="N/A"/>
    <s v="SONY"/>
    <s v="DSC-W710"/>
    <n v="5251080"/>
    <s v="PLOMO"/>
    <s v="ND"/>
    <s v="ND"/>
    <s v="BUENO"/>
    <n v="2013"/>
    <s v="INCLUYE CARGADOR Y CABLE DE DATOS"/>
    <s v="MOMPICHE"/>
    <n v="1"/>
    <n v="1"/>
    <n v="0"/>
    <s v="N/A"/>
    <s v="N/A"/>
    <n v="109"/>
    <n v="65.3"/>
    <n v="115"/>
    <n v="115"/>
    <n v="46.41"/>
    <n v="46.41"/>
    <n v="5.5691999999999995"/>
    <n v="51.979199999999999"/>
    <n v="41.768999999999998"/>
    <n v="41.768999999999998"/>
    <n v="5.0122799999999996"/>
    <n v="46.781279999999995"/>
  </r>
  <r>
    <n v="158"/>
    <n v="80042000006198"/>
    <s v="BIEN0517"/>
    <s v="BODEGA CENTRAL"/>
    <s v="MAQUINARIA"/>
    <s v="PARED DERECHA CONTENEDOR No 2 MAQUINARIA"/>
    <s v="BODEGA CENTRAL"/>
    <s v="ACTIVO FIJO"/>
    <x v="3"/>
    <x v="0"/>
    <s v="N/A"/>
    <s v="PERFORADORA INDUSTRIAL ACKER"/>
    <s v="[ PERFORADORA ] - MARCA: ACKER; MODELO: ACE; SERIE: 18635; AÑO: 2012; ESTADO: BUENO; COLOR: NARANJA; ESTRUCTURA: ACERO; LARGO: 220 CM; ANCHO: 85 CM; ALTO: 135 CM; CANTIDAD: 1"/>
    <s v="N/A"/>
    <s v="N/A"/>
    <s v="N/A"/>
    <s v="ACKER"/>
    <s v="ACKER-ACE"/>
    <n v="18635"/>
    <s v="SIN COLOR"/>
    <s v="ND"/>
    <s v="ND"/>
    <s v="BUENO"/>
    <n v="2012"/>
    <s v="ND"/>
    <s v="MOMPICHE"/>
    <n v="1"/>
    <n v="1"/>
    <n v="0"/>
    <s v="N/A"/>
    <s v="N/A"/>
    <n v="160788"/>
    <n v="112551.6"/>
    <n v="204493.2555"/>
    <n v="204493.2555"/>
    <n v="90636.42857142858"/>
    <n v="90636.42857142858"/>
    <n v="10876.371428571429"/>
    <n v="101512.8"/>
    <n v="81572.785714285725"/>
    <n v="81572.785714285725"/>
    <n v="9788.7342857142867"/>
    <n v="91361.520000000019"/>
  </r>
  <r>
    <n v="159"/>
    <n v="80042000006204"/>
    <s v="BIEN0520"/>
    <s v="BODEGA CENTRAL"/>
    <s v="MAQUINARIA"/>
    <s v="PARED DERECHA CONTENEDOR No 2 MAQUINARIA"/>
    <s v="BODEGA CENTRAL"/>
    <s v="ACTIVO FIJO"/>
    <x v="3"/>
    <x v="0"/>
    <s v="N/A"/>
    <s v="PERFORADORA INDUSTRIAL ACKER"/>
    <s v="[ PERFORADORA ] - MARCA: ACKER; MODELO: ACE; SERIE: 18634; AÑO: 2012; ESTADO: BUENO; COLOR: NARANJA; ESTRUCTURA: ACERO; LARGO: 220 CM; ANCHO: 85 CM; ALTO: 135 CM; CANTIDAD: 1"/>
    <s v="N/A"/>
    <s v="N/A"/>
    <s v="N/A"/>
    <s v="ACKER"/>
    <s v="ACKER-ACE"/>
    <n v="18634"/>
    <s v="SIN COLOR"/>
    <s v="ND"/>
    <s v="ND"/>
    <s v="BUENO"/>
    <n v="2012"/>
    <s v="ND"/>
    <s v="MOMPICHE"/>
    <n v="1"/>
    <n v="1"/>
    <n v="0"/>
    <s v="N/A"/>
    <s v="N/A"/>
    <n v="160788"/>
    <n v="112551.6"/>
    <n v="204493.2555"/>
    <n v="204493.2555"/>
    <n v="90636.42857142858"/>
    <n v="90636.42857142858"/>
    <n v="10876.371428571429"/>
    <n v="101512.8"/>
    <n v="81572.785714285725"/>
    <n v="81572.785714285725"/>
    <n v="9788.7342857142867"/>
    <n v="91361.520000000019"/>
  </r>
  <r>
    <n v="160"/>
    <n v="80042000017910"/>
    <s v="BIEN0551"/>
    <s v="BODEGA CENTRAL"/>
    <s v="PARQUEADERO CAMIONETAS"/>
    <s v="PARQUEADERO CAMIONETAS"/>
    <s v="BODEGA CENTRAL"/>
    <s v="ACTIVO FIJO"/>
    <x v="3"/>
    <x v="0"/>
    <s v="N/A"/>
    <s v="GRUA"/>
    <s v="[ GRUA ] - MARCA: PALFINGER CRANE; MODELO: PK10000; SERIE: 100152376; AÑO: 2013; ESTADO: BUENO; COLOR: ROJO; ESTRUCTURA: METAL; COMPONENTE: ( SIN COMPONENTE ); CAPACIDAD: 35.1 MPA; CANTIDAD: 1"/>
    <s v="N/A"/>
    <s v="N/A"/>
    <s v="N/A"/>
    <s v="PALFINGER CRANE"/>
    <s v="PK10000"/>
    <n v="100152376"/>
    <s v="SIN COLOR"/>
    <s v="ND"/>
    <s v="ND"/>
    <s v="BUENO"/>
    <n v="2013"/>
    <s v="ND"/>
    <s v="MOMPICHE"/>
    <n v="1"/>
    <n v="1"/>
    <n v="0"/>
    <s v="N/A"/>
    <s v="N/A"/>
    <n v="41224"/>
    <n v="28856.799999999999"/>
    <n v="48323.25"/>
    <n v="48323.25"/>
    <n v="21643.35"/>
    <n v="21643.35"/>
    <n v="2597.2019999999998"/>
    <n v="24240.552"/>
    <n v="19479.014999999999"/>
    <n v="19479.014999999999"/>
    <n v="2337.4818"/>
    <n v="21816.496800000001"/>
  </r>
  <r>
    <n v="161"/>
    <n v="80042000006228"/>
    <s v="BIEN0518"/>
    <s v="BODEGA CENTRAL"/>
    <s v="MAQUINARIA"/>
    <s v="PARED DERECHA CONTENEDOR No 2 MAQUINARIA"/>
    <s v="BODEGA CENTRAL"/>
    <s v="ACTIVO FIJO"/>
    <x v="3"/>
    <x v="0"/>
    <s v="N/A"/>
    <s v="MOTOBOMBA"/>
    <s v="[ MOTOBOMBA ] - MARCA: ACKER; MODELO: APS 8-20; SERIE: 19553; AÑO: 2012; ESTADO: BUENO; COLOR: NARANJA; ESTRUCTURA: FUNDICION; COMPONENTE: ACERO; LARGO: 150 CM; ANCHO: 90 CM; ALTO: 90 CM; CANTIDAD: 1"/>
    <s v="N/A"/>
    <s v="N/A"/>
    <s v="N/A"/>
    <s v="ACKER"/>
    <s v="APS 8-20"/>
    <n v="19553"/>
    <s v="NEGRO"/>
    <s v="ND"/>
    <s v="ND"/>
    <s v="BUENO"/>
    <n v="2012"/>
    <s v="ND"/>
    <s v="MOMPICHE"/>
    <n v="1"/>
    <n v="1"/>
    <n v="0"/>
    <s v="N/A"/>
    <s v="N/A"/>
    <n v="12178"/>
    <n v="8524.6"/>
    <n v="16107.75"/>
    <n v="16107.75"/>
    <n v="6693.080357142856"/>
    <n v="6693.080357142856"/>
    <n v="803.16964285714266"/>
    <n v="7496.2499999999982"/>
    <n v="6023.7723214285706"/>
    <n v="6023.7723214285706"/>
    <n v="722.85267857142844"/>
    <n v="6746.6249999999991"/>
  </r>
  <r>
    <n v="162"/>
    <n v="80042000006211"/>
    <s v="BIEN0519"/>
    <s v="BODEGA CENTRAL"/>
    <s v="MAQUINARIA"/>
    <s v="PARED DERECHA CONTENEDOR No 2 MAQUINARIA"/>
    <s v="BODEGA CENTRAL"/>
    <s v="ACTIVO FIJO"/>
    <x v="3"/>
    <x v="0"/>
    <s v="N/A"/>
    <s v="MOTOBOMBA"/>
    <s v="[ MOTOBOMBA ] - MARCA: ACKER; MODELO: APS 8-20; SERIE: 19552; AÑO: 2012; ESTADO: BUENO; COLOR: NARANJA; ESTRUCTURA: FUNDICION; COMPONENTE: ACERO; LARGO: 150 CM; ANCHO: 90 CM; ALTO: 90 CM; CANTIDAD: 1"/>
    <s v="N/A"/>
    <s v="N/A"/>
    <s v="N/A"/>
    <s v="ACKER"/>
    <s v="APS 8-20"/>
    <n v="19552"/>
    <s v="NEGRO"/>
    <s v="ND"/>
    <s v="ND"/>
    <s v="BUENO"/>
    <n v="2012"/>
    <s v="ND"/>
    <s v="MOMPICHE"/>
    <n v="1"/>
    <n v="1"/>
    <n v="0"/>
    <s v="N/A"/>
    <s v="N/A"/>
    <n v="12178"/>
    <n v="8524.6"/>
    <n v="16107.75"/>
    <n v="16107.75"/>
    <n v="6693.080357142856"/>
    <n v="6693.080357142856"/>
    <n v="803.16964285714266"/>
    <n v="7496.2499999999982"/>
    <n v="6023.7723214285706"/>
    <n v="6023.7723214285706"/>
    <n v="722.85267857142844"/>
    <n v="6746.6249999999991"/>
  </r>
  <r>
    <n v="163"/>
    <n v="80042000006273"/>
    <s v="BIEN0298"/>
    <s v="BODEGA CENTRAL"/>
    <s v="TANQUES DIESEL"/>
    <s v="TANQUES DE DIESEL"/>
    <s v="BODEGA CENTRAL"/>
    <s v="ACTIVO FIJO"/>
    <x v="3"/>
    <x v="0"/>
    <s v="N/A"/>
    <s v="TANQUE DE COMBUSTIBLE"/>
    <s v="[ TANQUE DE COMBUSTIBLE ] - AÑO: 2012; ESTADO: BUENO; COLOR: AMARILLO; ESTRUCTURA: ACERO; COMPONENTE: ( SIN COMPONENTE ); LARGO: 368 CM; DIAMETRO: 189 CM; CAPACIDAD: 2500 GAL; CANTIDAD: 1"/>
    <s v="N/A"/>
    <s v="N/A"/>
    <s v="N/A"/>
    <s v="ND"/>
    <s v="ND"/>
    <s v="ND"/>
    <s v="AMARILLO"/>
    <s v="2500 GL"/>
    <s v="ND"/>
    <s v="BUENO"/>
    <n v="2012"/>
    <s v="INCLUYE: SALIDA DE GASES Y ESCALERA, 1 BARRILLA DE TOMA A TIERRA DE COBRE, CUBIERTA TRIANGULAR DE 620x430x160 CM, EN ZING Y ESTRUCTURA DE ACERO CON 6 COLUMNAS DE 300 CM EN PERFIL CUADRADO DE 80x40 MM, 6 VIGAS EN PERFIL CUADRADO DE 80x40 MM L:250 CM, 3 VIGAS DE 180CM"/>
    <s v="MOMPICHE"/>
    <n v="1"/>
    <n v="1"/>
    <n v="0"/>
    <s v="N/A"/>
    <s v="N/A"/>
    <n v="7993"/>
    <n v="5594.9"/>
    <n v="10201.574999999999"/>
    <n v="10201.574999999999"/>
    <n v="3956.2499999999995"/>
    <n v="3956.2499999999995"/>
    <n v="474.74999999999994"/>
    <n v="4430.9999999999991"/>
    <n v="3560.6249999999995"/>
    <n v="3560.6249999999995"/>
    <n v="427.27499999999992"/>
    <n v="3987.8999999999996"/>
  </r>
  <r>
    <n v="164"/>
    <n v="80042000006013"/>
    <s v="BIEN0297"/>
    <s v="BODEGA CENTRAL"/>
    <s v="TANQUES DIESEL"/>
    <s v="TANQUES DE DIESEL"/>
    <s v="BODEGA CENTRAL"/>
    <s v="ACTIVO FIJO"/>
    <x v="3"/>
    <x v="0"/>
    <s v="N/A"/>
    <s v="TANQUE DE COMBUSTIBLE"/>
    <s v="[ TANQUE DE COMBUSTIBLE ] - AÑO: 2012; ESTADO: BUENO; COLOR: AMARILLO; ESTRUCTURA: ACERO; COMPONENTE: ( SIN COMPONENTE ); ALTO: 360 CM; DIAMETRO: 190 CM; CANTIDAD: 1"/>
    <s v="N/A"/>
    <s v="N/A"/>
    <s v="N/A"/>
    <s v="ND"/>
    <s v="ND"/>
    <s v="ND"/>
    <s v="AMARILLO"/>
    <s v="2500 GL"/>
    <s v="ND"/>
    <s v="BUENO"/>
    <n v="2012"/>
    <s v="CON BASE TIPO CAJON"/>
    <s v="REVENTADOR"/>
    <n v="1"/>
    <n v="1"/>
    <n v="0"/>
    <s v="N/A"/>
    <s v="N/A"/>
    <n v="7993"/>
    <n v="5594.9"/>
    <n v="10201.574999999999"/>
    <n v="10201.574999999999"/>
    <n v="3956.2499999999995"/>
    <n v="3956.2499999999995"/>
    <n v="474.74999999999994"/>
    <n v="4430.9999999999991"/>
    <n v="3560.6249999999995"/>
    <n v="3560.6249999999995"/>
    <n v="427.27499999999992"/>
    <n v="3987.8999999999996"/>
  </r>
  <r>
    <n v="165"/>
    <n v="80042000008949"/>
    <s v="BIEN0091"/>
    <s v="BODEGA CENTRAL"/>
    <s v="ESTANTERIA 15"/>
    <s v="NIVEL 1"/>
    <s v="BODEGA CENTRAL"/>
    <s v="ACTIVO FIJO"/>
    <x v="3"/>
    <x v="0"/>
    <s v="N/A"/>
    <s v="ESTACION TOTAL"/>
    <s v="[ ESTACION TOTAL ] - MARCA: TRIMBLE M3; MODELO: DR2; SERIE: C602604; AÑO: 2012; ESTADO: BUENO; COLOR: AMARILLO; ESTRUCTURA: ( SIN ESTRUCTURA ); COMPONENTE: ( SIN COMPONENTE ); CANTIDAD: 1"/>
    <s v="N/A"/>
    <s v="N/A"/>
    <s v="N/A"/>
    <s v="TRIMBLE"/>
    <s v="M3 DR2"/>
    <s v="C602604"/>
    <s v="AMARILLO"/>
    <s v="ND"/>
    <s v="ND"/>
    <s v="BUENO"/>
    <n v="2012"/>
    <s v="ND"/>
    <s v="MOMPICHE"/>
    <n v="1"/>
    <n v="1"/>
    <n v="0"/>
    <s v="N/A"/>
    <s v="N/A"/>
    <n v="7320"/>
    <n v="5124"/>
    <n v="7344"/>
    <n v="7344"/>
    <n v="3843.75"/>
    <n v="3843.75"/>
    <n v="461.25"/>
    <n v="4305"/>
    <n v="3459.375"/>
    <n v="3459.375"/>
    <n v="415.125"/>
    <n v="3874.5"/>
  </r>
  <r>
    <n v="166"/>
    <n v="80042000006242"/>
    <s v="BIEN0323"/>
    <s v="BODEGA CENTRAL"/>
    <s v="CONTENEDOR No 1"/>
    <s v="INTERIOR CONTENEDOR No 1"/>
    <s v="BODEGA CENTRAL"/>
    <s v="ACTIVO FIJO"/>
    <x v="3"/>
    <x v="0"/>
    <s v="N/A"/>
    <s v="CONTENEDOR"/>
    <s v="[ CONTENEDOR ] - AÑO: 2008; ESTADO: BUENO; COLOR: ROJO; ESTRUCTURA: METAL; COMPONENTE: ( SIN COMPONENTE ); LARGO: 600 CM; ANCHO: 240 CM; ALTO: 260 CM; CANTIDAD: 1"/>
    <s v="N/A"/>
    <s v="N/A"/>
    <s v="N/A"/>
    <s v="FLORENS"/>
    <s v="22G1"/>
    <n v="308590"/>
    <s v="ROJO"/>
    <s v="28260 KG"/>
    <s v="ND"/>
    <s v="BUENO"/>
    <n v="2008"/>
    <s v="PISO DE MADERA"/>
    <s v="MOMPICHE"/>
    <n v="1"/>
    <n v="1"/>
    <n v="0"/>
    <s v="N/A"/>
    <s v="N/A"/>
    <n v="5282"/>
    <n v="3697.4"/>
    <n v="6500"/>
    <n v="6500"/>
    <n v="2219.04"/>
    <n v="2219.04"/>
    <n v="266.28479999999996"/>
    <n v="2485.3247999999999"/>
    <n v="1997.136"/>
    <n v="1997.136"/>
    <n v="239.65631999999999"/>
    <n v="2236.79232"/>
  </r>
  <r>
    <n v="167"/>
    <n v="80042000006259"/>
    <s v="BIEN0381"/>
    <s v="BODEGA CENTRAL"/>
    <s v="CONTENEDOR No 2"/>
    <s v="INTERIOR CONTENEDOR No 2"/>
    <s v="BODEGA CENTRAL"/>
    <s v="ACTIVO FIJO"/>
    <x v="3"/>
    <x v="0"/>
    <s v="N/A"/>
    <s v="CONTENEDOR"/>
    <s v="[ CONTENEDOR ] - AÑO: 2008; ESTADO: BUENO; COLOR: ROJO; ESTRUCTURA: METAL; COMPONENTE: ( SIN COMPONENTE ); LARGO: 600 CM; ANCHO: 240 CM; ALTO: 260 CM; CANTIDAD: 1"/>
    <s v="N/A"/>
    <s v="N/A"/>
    <s v="N/A"/>
    <s v="FLORENS"/>
    <s v="22G1"/>
    <n v="385814"/>
    <s v="ROJO"/>
    <s v="28260 KG"/>
    <s v="ND"/>
    <s v="BUENO"/>
    <n v="2008"/>
    <s v="PISO DE MADERA"/>
    <s v="MOMPICHE"/>
    <n v="1"/>
    <n v="1"/>
    <n v="0"/>
    <s v="N/A"/>
    <s v="N/A"/>
    <n v="5282"/>
    <n v="3697.4"/>
    <n v="6500"/>
    <n v="6500"/>
    <n v="2219.04"/>
    <n v="2219.04"/>
    <n v="266.28479999999996"/>
    <n v="2485.3247999999999"/>
    <n v="1997.136"/>
    <n v="1997.136"/>
    <n v="239.65631999999999"/>
    <n v="2236.79232"/>
  </r>
  <r>
    <n v="168"/>
    <n v="80042000008956"/>
    <s v="BIEN0083"/>
    <s v="BODEGA CENTRAL"/>
    <s v="ESTANTERIA 15"/>
    <s v="NIVEL 3"/>
    <s v="BODEGA CENTRAL"/>
    <s v="ACTIVO FIJO"/>
    <x v="3"/>
    <x v="0"/>
    <s v="N/A"/>
    <s v="ESTACION TOTAL"/>
    <s v="[ ESTACION TOTAL ] - MARCA: SOKKIA; MODELO: SET550RX; SERIE: 117361; AÑO: 2007; ESTADO: BUENO; COLOR: VERDE; ESTRUCTURA: ( SIN ESTRUCTURA ); COMPONENTE: ( SIN COMPONENTE ); CANTIDAD: 1"/>
    <s v="N/A"/>
    <s v="N/A"/>
    <s v="N/A"/>
    <s v="SOKKIA"/>
    <s v="SET550RX"/>
    <n v="117361"/>
    <s v="PLOMO"/>
    <s v="ND"/>
    <s v="ND"/>
    <s v="BUENO"/>
    <n v="2007"/>
    <s v="ND"/>
    <s v="MOMPICHE"/>
    <n v="1"/>
    <n v="1"/>
    <n v="0"/>
    <s v="N/A"/>
    <s v="N/A"/>
    <n v="3979"/>
    <n v="2785.1"/>
    <n v="5226"/>
    <n v="5226"/>
    <n v="2089.5749999999998"/>
    <n v="2089.5749999999998"/>
    <n v="250.74899999999997"/>
    <n v="2340.3239999999996"/>
    <n v="1880.6174999999998"/>
    <n v="1880.6174999999998"/>
    <n v="225.67409999999998"/>
    <n v="2106.2916"/>
  </r>
  <r>
    <n v="169"/>
    <n v="80042000000813"/>
    <s v="BIEN0175"/>
    <s v="BODEGA CENTRAL"/>
    <s v="ARMARIO 1"/>
    <s v="NIVEL 2"/>
    <s v="BODEGA CENTRAL"/>
    <s v="ACTIVO FIJO"/>
    <x v="3"/>
    <x v="0"/>
    <s v="N/A"/>
    <s v="SONOMETRO"/>
    <s v="[ SONOMETRO ] - MARCA: DELTA OHM; MODELO: HD2010UC/A; AÑO: 2013; ESTADO: BUENO; COLOR: CELESTE; ESTRUCTURA: ( SIN ESTRUCTURA ); COMPONENTE: ( SIN COMPONENTE ); CANTIDAD: 1"/>
    <s v="N/A"/>
    <s v="N/A"/>
    <s v="N/A"/>
    <s v="DELTA OHM"/>
    <s v="HD2010UC/A"/>
    <n v="13041643112"/>
    <s v="CELESTE"/>
    <s v="ND"/>
    <s v="ND"/>
    <s v="BUENO"/>
    <n v="2013"/>
    <s v="ND"/>
    <s v="REVENTADOR"/>
    <n v="1"/>
    <n v="1"/>
    <n v="0"/>
    <s v="N/A"/>
    <s v="N/A"/>
    <n v="3546"/>
    <n v="2482.1999999999998"/>
    <n v="3072"/>
    <n v="3072"/>
    <n v="1986.56"/>
    <n v="1986.56"/>
    <n v="238.38719999999998"/>
    <n v="2224.9472000000001"/>
    <n v="1787.904"/>
    <n v="1787.904"/>
    <n v="214.54847999999998"/>
    <n v="2002.4524799999999"/>
  </r>
  <r>
    <n v="170"/>
    <n v="80042000013141"/>
    <s v="BIEN0182"/>
    <s v="BODEGA CENTRAL"/>
    <s v="ARMARIO 1"/>
    <s v="NIVEL 1"/>
    <s v="BODEGA CENTRAL"/>
    <s v="ACTIVO FIJO"/>
    <x v="3"/>
    <x v="0"/>
    <s v="N/A"/>
    <s v="PARARRAYOS"/>
    <s v="[ PARARRAYOS ] - AÑO: 2012; ESTADO: BUENO; ESTRUCTURA: METAL; CANTIDAD: 1"/>
    <s v="N/A"/>
    <s v="N/A"/>
    <s v="N/A"/>
    <s v="ND"/>
    <s v="ND"/>
    <s v="ND"/>
    <s v="SIN COLOR"/>
    <s v="ND"/>
    <s v="ND"/>
    <s v="BUENO"/>
    <n v="2012"/>
    <s v="ND"/>
    <s v="MOMPICHE"/>
    <n v="1"/>
    <n v="1"/>
    <n v="0"/>
    <s v="N/A"/>
    <s v="N/A"/>
    <n v="2322"/>
    <n v="1625.4"/>
    <n v="2040"/>
    <n v="2040"/>
    <n v="1138.48"/>
    <n v="1138.48"/>
    <n v="136.61760000000001"/>
    <n v="1275.0976000000001"/>
    <n v="1024.6320000000001"/>
    <n v="1024.6320000000001"/>
    <n v="122.95584000000001"/>
    <n v="1147.5878400000001"/>
  </r>
  <r>
    <n v="171"/>
    <n v="80042000017170"/>
    <s v="BIEN0273"/>
    <s v="BODEGA CENTRAL"/>
    <s v="CONTENEDOR No 2"/>
    <s v="INTERIOR CONTENEDOR No 2"/>
    <s v="BODEGA CENTRAL"/>
    <s v="ACTIVO FIJO"/>
    <x v="3"/>
    <x v="0"/>
    <s v="N/A"/>
    <s v="COLECTOR DE DATOS"/>
    <s v="[ COLECTOR DE DATOS ] - MARCA: ARCHER; MODELO: AR SERIES; SERIE: 106220; AÑO: 2012; ESTADO: BUENO; COLOR: NARANJA; ESTRUCTURA: ( SIN ESTRUCTURA ); CANTIDAD: 1"/>
    <s v="N/A"/>
    <s v="N/A"/>
    <s v="N/A"/>
    <s v="SOKKIA ARCHER"/>
    <s v="AR SERIES"/>
    <n v="106220"/>
    <s v="ROJO"/>
    <s v="ND"/>
    <s v="ND"/>
    <s v="BUENO"/>
    <n v="2012"/>
    <s v="ND"/>
    <s v="MOMPICHE"/>
    <n v="1"/>
    <n v="1"/>
    <n v="0"/>
    <s v="N/A"/>
    <s v="N/A"/>
    <n v="1260"/>
    <n v="882"/>
    <n v="2650"/>
    <n v="2650"/>
    <n v="616.49999999999989"/>
    <n v="616.49999999999989"/>
    <n v="73.97999999999999"/>
    <n v="690.4799999999999"/>
    <n v="554.84999999999991"/>
    <n v="554.84999999999991"/>
    <n v="66.581999999999994"/>
    <n v="621.4319999999999"/>
  </r>
  <r>
    <n v="172"/>
    <n v="80042000017187"/>
    <s v="BIEN0274"/>
    <s v="BODEGA CENTRAL"/>
    <s v="CONTENEDOR No 2"/>
    <s v="INTERIOR CONTENEDOR No 2"/>
    <s v="BODEGA CENTRAL"/>
    <s v="ACTIVO FIJO"/>
    <x v="3"/>
    <x v="0"/>
    <s v="N/A"/>
    <s v="COLECTOR DE DATOS"/>
    <s v="[ COLECTOR DE DATOS ] - MARCA: ARCHER; MODELO: AR SERIES; SERIE: 106221; AÑO: 2012; ESTADO: BUENO; COLOR: NARANJA; ESTRUCTURA: ( SIN ESTRUCTURA ); CANTIDAD: 1"/>
    <s v="N/A"/>
    <s v="N/A"/>
    <s v="N/A"/>
    <s v="SOKKIA ARCHER"/>
    <s v="AR SERIES"/>
    <n v="106221"/>
    <s v="ROJO"/>
    <s v="ND"/>
    <s v="ND"/>
    <s v="BUENO"/>
    <n v="2012"/>
    <s v="ND"/>
    <s v="REVENTADOR"/>
    <n v="1"/>
    <n v="1"/>
    <n v="0"/>
    <s v="N/A"/>
    <s v="N/A"/>
    <n v="1260"/>
    <n v="882"/>
    <n v="2650"/>
    <n v="2650"/>
    <n v="616.49999999999989"/>
    <n v="616.49999999999989"/>
    <n v="73.97999999999999"/>
    <n v="690.4799999999999"/>
    <n v="554.84999999999991"/>
    <n v="554.84999999999991"/>
    <n v="66.581999999999994"/>
    <n v="621.4319999999999"/>
  </r>
  <r>
    <n v="173"/>
    <n v="80042000018368"/>
    <s v="BIEN0279"/>
    <s v="BODEGA CENTRAL"/>
    <s v="CONTENEDOR No 2"/>
    <s v="INTERIOR CONTENEDOR No 2"/>
    <s v="BODEGA CENTRAL"/>
    <s v="ACTIVO FIJO"/>
    <x v="3"/>
    <x v="0"/>
    <s v="N/A"/>
    <s v="AUTOCLAVE AUTOMATICO"/>
    <s v="AUTOCLAVE AUTOMATICO"/>
    <s v="N/A"/>
    <s v="N/A"/>
    <s v="N/A"/>
    <s v="GNATUS"/>
    <s v="BIOCLAVE 12L"/>
    <n v="10229030042"/>
    <s v="GRIS"/>
    <s v="AUTOCLAVE AUTOMATICO TANQUE DE PRESIÓN EN ACERO INOXIDABLE CON ANILLO DE SILICONA PARA SELLADO DE LA PUERTA, ALTO 38 CM LARGO  40,7 CM FONDO 46,5 CM PESO EQUIPO 20 KILOS"/>
    <s v="ND"/>
    <s v="BUENO"/>
    <n v="2017"/>
    <s v="ND"/>
    <s v="MATRIZ"/>
    <n v="1"/>
    <n v="1"/>
    <n v="0"/>
    <s v="N/A"/>
    <s v="N/A"/>
    <n v="1376.84"/>
    <n v="949.92"/>
    <n v="1500"/>
    <n v="1500"/>
    <n v="800"/>
    <n v="800"/>
    <n v="96"/>
    <n v="896"/>
    <n v="720"/>
    <n v="720"/>
    <n v="86.399999999999991"/>
    <n v="806.4"/>
  </r>
  <r>
    <n v="174"/>
    <n v="80042000006280"/>
    <s v="BIEN0566"/>
    <s v="BODEGA CENTRAL"/>
    <s v="MAQUINARIA"/>
    <s v="PARED DERECHA CONTENEDOR No 2 MAQUINARIA"/>
    <s v="BODEGA CENTRAL"/>
    <s v="ACTIVO FIJO"/>
    <x v="3"/>
    <x v="0"/>
    <s v="N/A"/>
    <s v="SURTIDOR DE COMBUSTIBLE"/>
    <s v="[ SURTIDOR DE COMBUSTIBLE ] - MARCA: FILL-RITE; MODELO: SERIES 900; AÑO: 2012; ESTADO: BUENO; COLOR: ROJO; ESTRUCTURA: FUNDICION; COMPONENTE: ( SIN COMPONENTE ); CANTIDAD: 1"/>
    <s v="N/A"/>
    <s v="N/A"/>
    <s v="N/A"/>
    <s v="FILL-RITE"/>
    <s v="SERIES 900"/>
    <s v="CD-82210"/>
    <s v="ROJO"/>
    <s v="ND"/>
    <s v="ND"/>
    <s v="BUENO"/>
    <n v="2012"/>
    <s v="ND"/>
    <s v="MOMPICHE"/>
    <n v="1"/>
    <n v="1"/>
    <n v="0"/>
    <s v="N/A"/>
    <s v="N/A"/>
    <n v="837"/>
    <n v="585.70000000000005"/>
    <n v="1214"/>
    <n v="1214"/>
    <n v="470.62499999999994"/>
    <n v="470.62499999999994"/>
    <n v="56.474999999999994"/>
    <n v="527.09999999999991"/>
    <n v="423.56249999999994"/>
    <n v="423.56249999999994"/>
    <n v="50.827499999999993"/>
    <n v="474.38999999999993"/>
  </r>
  <r>
    <n v="175"/>
    <n v="80042000006174"/>
    <s v="BIEN0565"/>
    <s v="BODEGA CENTRAL"/>
    <s v="MAQUINARIA"/>
    <s v="PARED DERECHA CONTENEDOR No 2 MAQUINARIA"/>
    <s v="BODEGA CENTRAL"/>
    <s v="ACTIVO FIJO"/>
    <x v="3"/>
    <x v="0"/>
    <s v="N/A"/>
    <s v="SURTIDOR DE COMBUSTIBLE"/>
    <s v="[ SURTIDOR DE COMBUSTIBLE ] - MARCA: FILL-RITE; MODELO: SERIES 900; AÑO: 2012; ESTADO: BUENO; COLOR: ROJO; ESTRUCTURA: METAL; COMPONENTE: ( SIN COMPONENTE ); CANTIDAD: 1"/>
    <s v="N/A"/>
    <s v="N/A"/>
    <s v="N/A"/>
    <s v="FILL-RITE"/>
    <s v="SERIES 900"/>
    <s v="CD-82205"/>
    <s v="ROJO"/>
    <s v="ND"/>
    <s v="ND"/>
    <s v="BUENO"/>
    <n v="2012"/>
    <s v="ND"/>
    <s v="REVENTADOR"/>
    <n v="1"/>
    <n v="1"/>
    <n v="0"/>
    <s v="N/A"/>
    <s v="N/A"/>
    <n v="837"/>
    <n v="585.70000000000005"/>
    <n v="1214"/>
    <n v="1214"/>
    <n v="470.62499999999994"/>
    <n v="470.62499999999994"/>
    <n v="56.474999999999994"/>
    <n v="527.09999999999991"/>
    <n v="423.56249999999994"/>
    <n v="423.56249999999994"/>
    <n v="50.827499999999993"/>
    <n v="474.38999999999993"/>
  </r>
  <r>
    <n v="176"/>
    <n v="80042000006167"/>
    <s v="BIEN0400"/>
    <s v="BODEGA CENTRAL"/>
    <s v="MAQUINARIA"/>
    <s v="PARED DERECHA CONTENEDOR No 2 MAQUINARIA"/>
    <s v="BODEGA CENTRAL"/>
    <s v="ACTIVO FIJO"/>
    <x v="3"/>
    <x v="0"/>
    <s v="N/A"/>
    <s v="MOTOGENERADOR"/>
    <s v="[ MOTOGENERADOR ] - MARCA: ROBOT; MODELO: KJ3000A; AÑO: 2012; ESTADO: BUENO; COLOR: AMARILLO; ESTRUCTURA: METAL; COMPONENTE: ( SIN COMPONENTE ); CAPACIDAD: 6.5 HP; CANTIDAD: 1"/>
    <s v="N/A"/>
    <s v="N/A"/>
    <s v="N/A"/>
    <s v="ROBOT GENERATION"/>
    <s v="KJ3000A"/>
    <n v="130100044"/>
    <s v="AMARILLO"/>
    <s v="6.5 HP"/>
    <s v="ND"/>
    <s v="BUENO"/>
    <n v="2012"/>
    <s v="MODELO 168 F"/>
    <s v="MOMPICHE"/>
    <n v="1"/>
    <n v="1"/>
    <n v="0"/>
    <s v="N/A"/>
    <s v="N/A"/>
    <n v="846"/>
    <n v="592.20000000000005"/>
    <n v="699.6"/>
    <n v="699.6"/>
    <n v="444.90000000000003"/>
    <n v="444.90000000000003"/>
    <n v="53.388000000000005"/>
    <n v="498.28800000000001"/>
    <n v="400.41"/>
    <n v="400.41"/>
    <n v="48.049199999999999"/>
    <n v="448.45920000000001"/>
  </r>
  <r>
    <n v="177"/>
    <n v="80042000006150"/>
    <s v="BIEN0401"/>
    <s v="BODEGA CENTRAL"/>
    <s v="MAQUINARIA"/>
    <s v="PARED DERECHA CONTENEDOR No 2 MAQUINARIA"/>
    <s v="BODEGA CENTRAL"/>
    <s v="ACTIVO FIJO"/>
    <x v="3"/>
    <x v="0"/>
    <s v="N/A"/>
    <s v="MOTOGENERADOR"/>
    <s v="[ MOTOGENERADOR ] - MARCA: ROBOT; MODELO: KJ3000A; AÑO: 2012; ESTADO: BUENO; COLOR: AMARILLO; ESTRUCTURA: METAL; COMPONENTE: ( SIN COMPONENTE ); CAPACIDAD: 6.5 HP; CANTIDAD: 1"/>
    <s v="N/A"/>
    <s v="N/A"/>
    <s v="N/A"/>
    <s v="ROBOT GENERATION"/>
    <s v="KJ3000A"/>
    <n v="130100005"/>
    <s v="AMARILLO"/>
    <s v="6.5 HP"/>
    <s v="ND"/>
    <s v="BUENO"/>
    <n v="2012"/>
    <s v="MODELO 168 F"/>
    <s v="MOMPICHE"/>
    <n v="1"/>
    <n v="1"/>
    <n v="0"/>
    <s v="N/A"/>
    <s v="N/A"/>
    <n v="846"/>
    <n v="592.20000000000005"/>
    <n v="699.6"/>
    <n v="699.6"/>
    <n v="444.90000000000003"/>
    <n v="444.90000000000003"/>
    <n v="53.388000000000005"/>
    <n v="498.28800000000001"/>
    <n v="400.41"/>
    <n v="400.41"/>
    <n v="48.049199999999999"/>
    <n v="448.45920000000001"/>
  </r>
  <r>
    <n v="178"/>
    <n v="80042000006136"/>
    <s v="BIEN0402"/>
    <s v="BODEGA CENTRAL"/>
    <s v="MAQUINARIA"/>
    <s v="PARED DERECHA CONTENEDOR No 2 MAQUINARIA"/>
    <s v="BODEGA CENTRAL"/>
    <s v="ACTIVO FIJO"/>
    <x v="3"/>
    <x v="0"/>
    <s v="N/A"/>
    <s v="MOTOGENERADOR"/>
    <s v="[ MOTOGENERADOR ] - MARCA: ROBOT; MODELO: KJ3000A; AÑO: 2012; ESTADO: BUENO; COLOR: AMARILLO; ESTRUCTURA: ( SIN ESTRUCTURA ); COMPONENTE: ( SIN COMPONENTE ); CANTIDAD: 1"/>
    <s v="N/A"/>
    <s v="N/A"/>
    <s v="N/A"/>
    <s v="ROBOT GENERATOR"/>
    <s v="KJ300A"/>
    <n v="130100049"/>
    <s v="AMARILLO"/>
    <s v="6.5 HP"/>
    <s v="ND"/>
    <s v="BUENO"/>
    <n v="2012"/>
    <s v="MODELO 168F"/>
    <s v="REVENTADOR"/>
    <n v="1"/>
    <n v="1"/>
    <n v="0"/>
    <s v="N/A"/>
    <s v="N/A"/>
    <n v="846"/>
    <n v="592.20000000000005"/>
    <n v="699.6"/>
    <n v="699.6"/>
    <n v="444.90000000000003"/>
    <n v="444.90000000000003"/>
    <n v="53.388000000000005"/>
    <n v="498.28800000000001"/>
    <n v="400.41"/>
    <n v="400.41"/>
    <n v="48.049199999999999"/>
    <n v="448.45920000000001"/>
  </r>
  <r>
    <n v="179"/>
    <n v="80042000006129"/>
    <s v="BIEN0403"/>
    <s v="BODEGA CENTRAL"/>
    <s v="MAQUINARIA"/>
    <s v="PARED DERECHA CONTENEDOR No 2 MAQUINARIA"/>
    <s v="BODEGA CENTRAL"/>
    <s v="ACTIVO FIJO"/>
    <x v="3"/>
    <x v="0"/>
    <s v="N/A"/>
    <s v="MOTOGENERADOR"/>
    <s v="[ MOTOGENERADOR ] - MARCA: ROBOT; MODELO: KJ3000A; AÑO: 2012; ESTADO: BUENO; COLOR: AMARILLO; ESTRUCTURA: ( SIN ESTRUCTURA ); COMPONENTE: ( SIN COMPONENTE ); CANTIDAD: 1"/>
    <s v="N/A"/>
    <s v="N/A"/>
    <s v="N/A"/>
    <s v="ROBOT GENERATOR"/>
    <s v="KJ300A"/>
    <n v="130100028"/>
    <s v="AMARILLO"/>
    <s v="6.5 HP"/>
    <s v="ND"/>
    <s v="REGULAR"/>
    <n v="2012"/>
    <s v="MODELO 168F"/>
    <s v="REVENTADOR"/>
    <n v="1"/>
    <n v="1"/>
    <n v="0"/>
    <s v="N/A"/>
    <s v="N/A"/>
    <n v="846"/>
    <n v="592.20000000000005"/>
    <n v="699.6"/>
    <n v="699.6"/>
    <n v="444.90000000000003"/>
    <n v="444.90000000000003"/>
    <n v="53.388000000000005"/>
    <n v="498.28800000000001"/>
    <n v="400.41"/>
    <n v="400.41"/>
    <n v="48.049199999999999"/>
    <n v="448.45920000000001"/>
  </r>
  <r>
    <n v="180"/>
    <n v="80042000007386"/>
    <s v="BIEN0536"/>
    <s v="BODEGA CENTRAL"/>
    <s v="MAQUINARIA"/>
    <s v="PARED DERECHA CONTENEDOR No 2 MAQUINARIA"/>
    <s v="BODEGA CENTRAL"/>
    <s v="ACTIVO FIJO"/>
    <x v="3"/>
    <x v="0"/>
    <s v="N/A"/>
    <s v="MOTOSIERRA"/>
    <s v="[ MOTOSIERRA ] - MARCA: STHIL; MODELO: MS361; AÑO: 2012; ESTADO: BUENO; COLOR: NARANJA; ESTRUCTURA: ( SIN ESTRUCTURA ); COMPONENTE: ( SIN COMPONENTE ); CANTIDAD: 1"/>
    <s v="N/A"/>
    <s v="N/A"/>
    <s v="N/A"/>
    <s v="STHIL"/>
    <s v="MS361"/>
    <s v="ND"/>
    <s v="TOMATE"/>
    <s v="ND"/>
    <s v="ND"/>
    <s v="BUENO"/>
    <n v="2012"/>
    <s v="ND"/>
    <s v="MOMPICHE"/>
    <n v="1"/>
    <n v="1"/>
    <n v="0"/>
    <s v="N/A"/>
    <s v="N/A"/>
    <n v="453"/>
    <n v="316.89999999999998"/>
    <n v="620"/>
    <n v="620"/>
    <n v="257.14285714285711"/>
    <n v="257.14285714285711"/>
    <n v="30.857142857142851"/>
    <n v="287.99999999999994"/>
    <n v="231.42857142857142"/>
    <n v="231.42857142857142"/>
    <n v="27.771428571428569"/>
    <n v="259.2"/>
  </r>
  <r>
    <n v="181"/>
    <n v="80042000007379"/>
    <s v="BIEN0537"/>
    <s v="BODEGA CENTRAL"/>
    <s v="MAQUINARIA"/>
    <s v="PARED DERECHA CONTENEDOR No 2 MAQUINARIA"/>
    <s v="BODEGA CENTRAL"/>
    <s v="ACTIVO FIJO"/>
    <x v="3"/>
    <x v="0"/>
    <s v="N/A"/>
    <s v="MOTOSIERRA"/>
    <s v="[ MOTOSIERRA ] - MARCA: STHIL; MODELO: MS361; AÑO: 2012; ESTADO: BUENO; COLOR: NARANJA; ESTRUCTURA: ( SIN ESTRUCTURA ); COMPONENTE: ( SIN COMPONENTE ); CANTIDAD: 1"/>
    <s v="N/A"/>
    <s v="N/A"/>
    <s v="N/A"/>
    <s v="STHIL"/>
    <s v="MS361"/>
    <s v="ND"/>
    <s v="TOMATE"/>
    <s v="ND"/>
    <s v="ND"/>
    <s v="BUENO"/>
    <n v="2012"/>
    <s v="ND"/>
    <s v="MOMPICHE"/>
    <n v="1"/>
    <n v="1"/>
    <n v="0"/>
    <s v="N/A"/>
    <s v="N/A"/>
    <n v="453"/>
    <n v="316.89999999999998"/>
    <n v="620"/>
    <n v="620"/>
    <n v="257.14285714285711"/>
    <n v="257.14285714285711"/>
    <n v="30.857142857142851"/>
    <n v="287.99999999999994"/>
    <n v="231.42857142857142"/>
    <n v="231.42857142857142"/>
    <n v="27.771428571428569"/>
    <n v="259.2"/>
  </r>
  <r>
    <n v="182"/>
    <n v="80042000000820"/>
    <s v="BIEN0163"/>
    <s v="BODEGA CENTRAL"/>
    <s v="ARMARIO 1"/>
    <s v="NIVEL 2"/>
    <s v="BODEGA CENTRAL"/>
    <s v="ACTIVO FIJO"/>
    <x v="3"/>
    <x v="0"/>
    <s v="N/A"/>
    <s v="LUXOMETRO"/>
    <s v="[ LUXOMETRO ] - MARCA: TESTO; MODELO: 545; AÑO: 2013; ESTADO: BUENO; COLOR: AZUL; ESTRUCTURA: ( SIN ESTRUCTURA ); COMPONENTE: ( SIN COMPONENTE ); CANTIDAD: 1"/>
    <s v="N/A"/>
    <s v="N/A"/>
    <s v="N/A"/>
    <s v="TESTO"/>
    <n v="545"/>
    <n v="2548825"/>
    <s v="AZUL"/>
    <s v="ND"/>
    <s v="ND"/>
    <s v="BUENO"/>
    <n v="2013"/>
    <s v="ND"/>
    <s v="REVENTADOR"/>
    <n v="1"/>
    <n v="1"/>
    <n v="0"/>
    <s v="N/A"/>
    <s v="N/A"/>
    <n v="567"/>
    <n v="396.7"/>
    <n v="781"/>
    <n v="781"/>
    <n v="298.27499999999998"/>
    <n v="298.27499999999998"/>
    <n v="35.792999999999999"/>
    <n v="334.06799999999998"/>
    <n v="268.44749999999999"/>
    <n v="268.44749999999999"/>
    <n v="32.213699999999996"/>
    <n v="300.66120000000001"/>
  </r>
  <r>
    <n v="183"/>
    <n v="80042000018566"/>
    <s v="INV00665"/>
    <s v="BODEGA CENTRAL"/>
    <s v="ESTRUCTURA DE MADERA TRAS CONTENEDOR No 1"/>
    <s v="SOBRE ESTRUCTURA DE MADERA TRAS CONTENEDOR No 1"/>
    <s v="BODEGA CENTRAL"/>
    <s v="ACTIVO FIJO"/>
    <x v="3"/>
    <x v="0"/>
    <s v="N/A"/>
    <s v="BALANZA CON TALLIMETRO"/>
    <s v="BASCULA ROMANA CON TALLIMETRO 200 KG. ADE M318800"/>
    <s v="N/A"/>
    <s v="N/A"/>
    <s v="N/A"/>
    <s v="ADE"/>
    <s v="M318800"/>
    <s v="16329-0000802"/>
    <s v="GRIS"/>
    <s v="ND"/>
    <s v="ND"/>
    <s v="MUY BUENO"/>
    <n v="2017"/>
    <s v="ND"/>
    <s v="MATRIZ"/>
    <n v="1"/>
    <n v="1"/>
    <n v="0"/>
    <s v="N/A"/>
    <s v="N/A"/>
    <n v="450"/>
    <n v="310.36"/>
    <n v="364.93599999999998"/>
    <n v="364.93599999999998"/>
    <n v="217.952"/>
    <n v="217.952"/>
    <n v="26.154239999999998"/>
    <n v="244.10623999999999"/>
    <n v="196.1568"/>
    <n v="196.1568"/>
    <n v="23.538816000000001"/>
    <n v="219.695616"/>
  </r>
  <r>
    <n v="184"/>
    <n v="80042000018573"/>
    <s v="INV00669"/>
    <s v="BODEGA CENTRAL"/>
    <s v="ESTRUCTURA DE MADERA TRAS CONTENEDOR No 1"/>
    <s v="SOBRE ESTRUCTURA DE MADERA TRAS CONTENEDOR No 1"/>
    <s v="BODEGA CENTRAL"/>
    <s v="ACTIVO FIJO"/>
    <x v="3"/>
    <x v="0"/>
    <s v="N/A"/>
    <s v="BALANZA CON TALLIMETRO"/>
    <s v="BASCULA ROMANA CON TALLIMETRO 200 KG. ADE M318800"/>
    <s v="N/A"/>
    <s v="N/A"/>
    <s v="N/A"/>
    <s v="ADE"/>
    <s v="M318800"/>
    <s v="16329-0005890"/>
    <s v="GRIS"/>
    <s v="ND"/>
    <s v="ND"/>
    <s v="MUY BUENO"/>
    <n v="2017"/>
    <s v="ND"/>
    <s v="MATRIZ"/>
    <n v="1"/>
    <n v="1"/>
    <n v="0"/>
    <s v="N/A"/>
    <s v="N/A"/>
    <n v="450"/>
    <n v="310.36"/>
    <n v="364.93599999999998"/>
    <n v="364.93599999999998"/>
    <n v="217.952"/>
    <n v="217.952"/>
    <n v="26.154239999999998"/>
    <n v="244.10623999999999"/>
    <n v="196.1568"/>
    <n v="196.1568"/>
    <n v="23.538816000000001"/>
    <n v="219.695616"/>
  </r>
  <r>
    <n v="185"/>
    <n v="80042000006181"/>
    <s v="BIEN0404"/>
    <s v="BODEGA CENTRAL"/>
    <s v="MAQUINARIA"/>
    <s v="PARED DERECHA CONTENEDOR No 2 MAQUINARIA"/>
    <s v="BODEGA CENTRAL"/>
    <s v="ACTIVO FIJO"/>
    <x v="3"/>
    <x v="0"/>
    <s v="N/A"/>
    <s v="MOTOBOMBA"/>
    <s v="[ MOTOBOMBA ] - MARCA: BRIGGS &amp; STRATTON; MODELO: WP2-55; AÑO: 2012; ESTADO: BUENO; COLOR: NEGRO; ESTRUCTURA: ( SIN ESTRUCTURA ); COMPONENTE: ( SIN COMPONENTE ); CANTIDAD: 1"/>
    <s v="N/A"/>
    <s v="N/A"/>
    <s v="N/A"/>
    <s v="BRIGGS &amp; STRATION"/>
    <s v="WP2-55"/>
    <n v="1012232151"/>
    <s v="NEGRO-ROJO"/>
    <s v="ND"/>
    <s v="ND"/>
    <s v="MUY BUENO"/>
    <n v="2012"/>
    <s v="ND"/>
    <s v="MOMPICHE"/>
    <n v="1"/>
    <n v="1"/>
    <n v="0"/>
    <s v="N/A"/>
    <s v="N/A"/>
    <n v="481"/>
    <n v="336.5"/>
    <n v="415.2"/>
    <n v="415.2"/>
    <n v="253.125"/>
    <n v="253.125"/>
    <n v="30.375"/>
    <n v="283.5"/>
    <n v="227.8125"/>
    <n v="227.8125"/>
    <n v="27.337499999999999"/>
    <n v="255.15"/>
  </r>
  <r>
    <n v="186"/>
    <n v="80042000007782"/>
    <s v="BIEN0574"/>
    <s v="BODEGA CENTRAL"/>
    <s v="ESTANTERIA 2"/>
    <s v="PASILLO ESTANTERIA 2"/>
    <s v="BODEGA CENTRAL"/>
    <s v="ACTIVO FIJO"/>
    <x v="3"/>
    <x v="0"/>
    <s v="N/A"/>
    <s v="BALANZA DE PLATAFORMA"/>
    <s v="[ BALANZA DE PLATAFORMA ] - MODELO: A12E; AÑO: 2012; ESTADO: BUENO; COLOR: (SIN COLOR); ESTRUCTURA: ACERO INOXIDABLE; COMPONENTE: ( SIN COMPONENTE ); CAPACIDAD: 8 KG; CANTIDAD: 1"/>
    <s v="N/A"/>
    <s v="N/A"/>
    <s v="N/A"/>
    <s v="AC LOW BATERY"/>
    <s v="A12E"/>
    <s v="ND"/>
    <s v="SIN COLOR"/>
    <s v="8 KG"/>
    <s v="ND"/>
    <s v="BUENO"/>
    <n v="2012"/>
    <s v="ND"/>
    <s v="MOMPICHE"/>
    <n v="1"/>
    <n v="1"/>
    <n v="0"/>
    <s v="N/A"/>
    <s v="N/A"/>
    <n v="346"/>
    <n v="242.2"/>
    <n v="500"/>
    <n v="500"/>
    <n v="193.74999999999997"/>
    <n v="193.74999999999997"/>
    <n v="23.249999999999996"/>
    <n v="216.99999999999997"/>
    <n v="174.37499999999997"/>
    <n v="174.37499999999997"/>
    <n v="20.924999999999997"/>
    <n v="195.29999999999995"/>
  </r>
  <r>
    <n v="187"/>
    <n v="80042000018351"/>
    <s v="INV00664"/>
    <s v="BODEGA CENTRAL"/>
    <s v="ESTRUCTURA DE MADERA TRAS CONTENEDOR No 1"/>
    <s v="SOBRE ESTRUCTURA DE MADERA TRAS CONTENEDOR No 1"/>
    <s v="BODEGA CENTRAL"/>
    <s v="ACTIVO FIJO"/>
    <x v="3"/>
    <x v="0"/>
    <s v="N/A"/>
    <s v="BALANZA CON TALLIMETRO"/>
    <s v="BASCULA ROMANA CON TALLIMETRO 200 KG. ADE M318800"/>
    <s v="N/A"/>
    <s v="N/A"/>
    <s v="N/A"/>
    <s v="ADE"/>
    <s v="M318800"/>
    <s v="16329-0000588"/>
    <s v="GRIS"/>
    <s v="ND"/>
    <s v="ND"/>
    <s v="BUENO"/>
    <n v="2017"/>
    <s v="ND"/>
    <s v="MATRIZ"/>
    <n v="1"/>
    <n v="1"/>
    <n v="0"/>
    <s v="N/A"/>
    <s v="N/A"/>
    <n v="450"/>
    <n v="310.36"/>
    <n v="364.93599999999998"/>
    <n v="364.93599999999998"/>
    <n v="217.952"/>
    <n v="217.952"/>
    <n v="26.154239999999998"/>
    <n v="244.10623999999999"/>
    <n v="196.1568"/>
    <n v="196.1568"/>
    <n v="23.538816000000001"/>
    <n v="219.695616"/>
  </r>
  <r>
    <n v="188"/>
    <n v="80042000006082"/>
    <s v="BIEN0393"/>
    <s v="BODEGA CENTRAL"/>
    <s v="MAQUINARIA"/>
    <s v="PARED DERECHA CONTENEDOR No 2 MAQUINARIA"/>
    <s v="BODEGA CENTRAL"/>
    <s v="ACTIVO FIJO"/>
    <x v="3"/>
    <x v="0"/>
    <s v="N/A"/>
    <s v="MOTOBOMBA"/>
    <s v="[ MOTOBOMBA ] - MARCA: BRIGGS &amp; STRATTON; MODELO: 73609; SERIE: 1012232136; AÑO: 2012; ESTADO: BUENO; COLOR: NEGRO; ESTRUCTURA: ( SIN ESTRUCTURA ); COMPONENTE: ( SIN COMPONENTE ); CANTIDAD: 1"/>
    <s v="N/A"/>
    <s v="N/A"/>
    <s v="N/A"/>
    <s v="BRIGGS &amp; STRATION"/>
    <s v="WP2-55"/>
    <n v="1012232136"/>
    <s v="NEGRO-ROJO"/>
    <s v="ND"/>
    <s v="ND"/>
    <s v="BUENO"/>
    <n v="2012"/>
    <s v="ND"/>
    <s v="MOMPICHE"/>
    <n v="1"/>
    <n v="1"/>
    <n v="0"/>
    <s v="N/A"/>
    <s v="N/A"/>
    <n v="481"/>
    <n v="336.5"/>
    <n v="415.2"/>
    <n v="415.2"/>
    <n v="253.125"/>
    <n v="253.125"/>
    <n v="30.375"/>
    <n v="283.5"/>
    <n v="227.8125"/>
    <n v="227.8125"/>
    <n v="27.337499999999999"/>
    <n v="255.15"/>
  </r>
  <r>
    <n v="189"/>
    <n v="80042000006266"/>
    <s v="BIEN0394"/>
    <s v="BODEGA CENTRAL"/>
    <s v="MAQUINARIA"/>
    <s v="PARED DERECHA CONTENEDOR No 2 MAQUINARIA"/>
    <s v="BODEGA CENTRAL"/>
    <s v="ACTIVO FIJO"/>
    <x v="3"/>
    <x v="0"/>
    <s v="N/A"/>
    <s v="MOTOBOMBA"/>
    <s v="[ MOTOBOMBA ] - MARCA: BRIGGS &amp; STRATTON; MODELO: WP2-55; AÑO: 2012; ESTADO: BUENO; COLOR: NEGRO; ESTRUCTURA: ( SIN ESTRUCTURA ); COMPONENTE: ( SIN COMPONENTE ); CANTIDAD: 1"/>
    <s v="N/A"/>
    <s v="N/A"/>
    <s v="N/A"/>
    <s v="BRIGGS &amp; STRATION"/>
    <s v="WP2-55"/>
    <n v="1012232158"/>
    <s v="NEGRO-ROJO"/>
    <s v="ND"/>
    <s v="ND"/>
    <s v="BUENO"/>
    <n v="2012"/>
    <s v="ND"/>
    <s v="MOMPICHE"/>
    <n v="1"/>
    <n v="1"/>
    <n v="0"/>
    <s v="N/A"/>
    <s v="N/A"/>
    <n v="481"/>
    <n v="336.5"/>
    <n v="415.2"/>
    <n v="415.2"/>
    <n v="253.125"/>
    <n v="253.125"/>
    <n v="30.375"/>
    <n v="283.5"/>
    <n v="227.8125"/>
    <n v="227.8125"/>
    <n v="27.337499999999999"/>
    <n v="255.15"/>
  </r>
  <r>
    <n v="190"/>
    <n v="80042000006143"/>
    <s v="BIEN0396"/>
    <s v="BODEGA CENTRAL"/>
    <s v="MAQUINARIA"/>
    <s v="PARED DERECHA CONTENEDOR No 2 MAQUINARIA"/>
    <s v="BODEGA CENTRAL"/>
    <s v="ACTIVO FIJO"/>
    <x v="3"/>
    <x v="0"/>
    <s v="N/A"/>
    <s v="MOTOBOMBA"/>
    <s v="[ MOTOBOMBA ] - MARCA: BRIGGS &amp; STRATTON; MODELO: WP2-55; SERIE: 1012232137; AÑO: 2012; ESTADO: BUENO; COLOR: NEGRO; ESTRUCTURA: ( SIN ESTRUCTURA ); COMPONENTE: ( SIN COMPONENTE ); CANTIDAD: 1"/>
    <s v="N/A"/>
    <s v="N/A"/>
    <s v="N/A"/>
    <s v="BRIGGS &amp; STRATION"/>
    <s v="WP2-55"/>
    <n v="1012232137"/>
    <s v="NEGRO-ROJO"/>
    <s v="ND"/>
    <s v="ND"/>
    <s v="BUENO"/>
    <n v="2012"/>
    <s v="ND"/>
    <s v="MOMPICHE"/>
    <n v="1"/>
    <n v="1"/>
    <n v="0"/>
    <s v="N/A"/>
    <s v="N/A"/>
    <n v="481"/>
    <n v="336.5"/>
    <n v="415.2"/>
    <n v="415.2"/>
    <n v="253.125"/>
    <n v="253.125"/>
    <n v="30.375"/>
    <n v="283.5"/>
    <n v="227.8125"/>
    <n v="227.8125"/>
    <n v="27.337499999999999"/>
    <n v="255.15"/>
  </r>
  <r>
    <n v="191"/>
    <n v="80042000006099"/>
    <s v="BIEN0398"/>
    <s v="BODEGA CENTRAL"/>
    <s v="MAQUINARIA"/>
    <s v="PARED DERECHA CONTENEDOR No 2 MAQUINARIA"/>
    <s v="BODEGA CENTRAL"/>
    <s v="ACTIVO FIJO"/>
    <x v="3"/>
    <x v="0"/>
    <s v="N/A"/>
    <s v="MOTOBOMBA"/>
    <s v="[ MOTOBOMBA ] - MARCA: BRIGGS &amp; STRATTON; MODELO: 73609; SERIE: 1012232129; AÑO: 2012; ESTADO: BUENO; COLOR: NEGRO; ESTRUCTURA: ( SIN ESTRUCTURA ); COMPONENTE: ( SIN COMPONENTE ); CANTIDAD: 1"/>
    <s v="N/A"/>
    <s v="N/A"/>
    <s v="N/A"/>
    <s v="BRIGGS &amp; STRATION"/>
    <s v="WP2-55"/>
    <n v="1012232129"/>
    <s v="NEGRO-ROJO"/>
    <s v="ND"/>
    <s v="ND"/>
    <s v="BUENO"/>
    <n v="2012"/>
    <s v="ND"/>
    <s v="MOMPICHE"/>
    <n v="1"/>
    <n v="1"/>
    <n v="0"/>
    <s v="N/A"/>
    <s v="N/A"/>
    <n v="481"/>
    <n v="336.5"/>
    <n v="415.2"/>
    <n v="415.2"/>
    <n v="253.125"/>
    <n v="253.125"/>
    <n v="30.375"/>
    <n v="283.5"/>
    <n v="227.8125"/>
    <n v="227.8125"/>
    <n v="27.337499999999999"/>
    <n v="255.15"/>
  </r>
  <r>
    <n v="192"/>
    <n v="80042000006105"/>
    <s v="BIEN0399"/>
    <s v="BODEGA CENTRAL"/>
    <s v="MAQUINARIA"/>
    <s v="PARED DERECHA CONTENEDOR No 2 MAQUINARIA"/>
    <s v="BODEGA CENTRAL"/>
    <s v="ACTIVO FIJO"/>
    <x v="3"/>
    <x v="0"/>
    <s v="N/A"/>
    <s v="MOTOBOMBA"/>
    <s v="[ MOTOBOMBA ] - MARCA: BRIGGS &amp; STRATTON; MODELO: 73609; SERIE: 1012232139; AÑO: 2012; ESTADO: BUENO; COLOR: NEGRO; ESTRUCTURA: ( SIN ESTRUCTURA ); COMPONENTE: ( SIN COMPONENTE ); CANTIDAD: 1"/>
    <s v="N/A"/>
    <s v="N/A"/>
    <s v="N/A"/>
    <s v="BRIGGS &amp; STRATTON"/>
    <n v="73609"/>
    <n v="1012232139"/>
    <s v="NEGRO-ROJO"/>
    <s v="ND"/>
    <s v="ND"/>
    <s v="BUENO"/>
    <n v="2012"/>
    <s v="ND"/>
    <s v="MOMPICHE"/>
    <n v="1"/>
    <n v="1"/>
    <n v="0"/>
    <s v="N/A"/>
    <s v="N/A"/>
    <n v="481"/>
    <n v="336.5"/>
    <n v="415.2"/>
    <n v="415.2"/>
    <n v="253.125"/>
    <n v="253.125"/>
    <n v="30.375"/>
    <n v="283.5"/>
    <n v="227.8125"/>
    <n v="227.8125"/>
    <n v="27.337499999999999"/>
    <n v="255.15"/>
  </r>
  <r>
    <n v="193"/>
    <n v="80042000009656"/>
    <s v="BIEN0294"/>
    <s v="BODEGA CENTRAL"/>
    <s v="ESTRUCTURA DE MADERA TRAS CONTENEDOR No 1"/>
    <s v="BAJO ESTRUCTURA DE MADERA TRAS CONTENEDOR No 1"/>
    <s v="BODEGA CENTRAL"/>
    <s v="ACTIVO FIJO"/>
    <x v="3"/>
    <x v="0"/>
    <s v="N/A"/>
    <s v="EXTINTOR PQS"/>
    <s v="[ EXTINTOR PQS ] - AÑO: 2013; ESTADO: BUENO; COLOR: ROJO; ESTRUCTURA: ACERO; COMPONENTE: ( SIN COMPONENTE ); CAPACIDAD: 100 LB; CANTIDAD: 1"/>
    <s v="N/A"/>
    <s v="N/A"/>
    <s v="N/A"/>
    <s v="PREDEXE"/>
    <s v="ND"/>
    <s v="ND"/>
    <s v="ROJO"/>
    <s v="100 lb"/>
    <s v="ND"/>
    <s v="BUENO"/>
    <n v="2013"/>
    <s v="CON CARRO DE 2 RUEDAS, 100 LIBRAS "/>
    <s v="MOMPICHE"/>
    <n v="1"/>
    <n v="1"/>
    <n v="0"/>
    <s v="N/A"/>
    <s v="N/A"/>
    <n v="484"/>
    <n v="338.8"/>
    <n v="390"/>
    <n v="390"/>
    <n v="203.88"/>
    <n v="203.88"/>
    <n v="24.465599999999998"/>
    <n v="228.34559999999999"/>
    <n v="183.49199999999999"/>
    <n v="183.49199999999999"/>
    <n v="22.019039999999997"/>
    <n v="205.51103999999998"/>
  </r>
  <r>
    <n v="194"/>
    <n v="80042000009649"/>
    <s v="BIEN0295"/>
    <s v="BODEGA CENTRAL"/>
    <s v="ESTRUCTURA DE MADERA TRAS CONTENEDOR No 1"/>
    <s v="BAJO ESTRUCTURA DE MADERA TRAS CONTENEDOR No 1"/>
    <s v="BODEGA CENTRAL"/>
    <s v="ACTIVO FIJO"/>
    <x v="3"/>
    <x v="0"/>
    <s v="N/A"/>
    <s v="EXTINTOR PQS"/>
    <s v="[ EXTINTOR PQS ] - AÑO: 2013; ESTADO: BUENO; COLOR: ROJO; ESTRUCTURA: ACERO; COMPONENTE: ( SIN COMPONENTE ); CAPACIDAD: 100 LB; CANTIDAD: 1"/>
    <s v="N/A"/>
    <s v="N/A"/>
    <s v="N/A"/>
    <s v="PREDEXE"/>
    <s v="ND"/>
    <s v="ND"/>
    <s v="ROJO"/>
    <s v="100 lb"/>
    <s v="ND"/>
    <s v="BUENO"/>
    <n v="2013"/>
    <s v="CON CARRO DE 2 RUEDAS, 100 LIBRAS "/>
    <s v="MOMPICHE"/>
    <n v="1"/>
    <n v="1"/>
    <n v="0"/>
    <s v="N/A"/>
    <s v="N/A"/>
    <n v="484"/>
    <n v="338.8"/>
    <n v="390"/>
    <n v="390"/>
    <n v="203.88"/>
    <n v="203.88"/>
    <n v="24.465599999999998"/>
    <n v="228.34559999999999"/>
    <n v="183.49199999999999"/>
    <n v="183.49199999999999"/>
    <n v="22.019039999999997"/>
    <n v="205.51103999999998"/>
  </r>
  <r>
    <n v="195"/>
    <n v="80042000008512"/>
    <s v="BIEN0538"/>
    <s v="BODEGA CENTRAL"/>
    <s v="MAQUINARIA"/>
    <s v="PARED DERECHA CONTENEDOR No 2 MAQUINARIA"/>
    <s v="BODEGA CENTRAL"/>
    <s v="ACTIVO FIJO"/>
    <x v="3"/>
    <x v="0"/>
    <s v="N/A"/>
    <s v="TABLERO DE CONTROL"/>
    <s v="[ TABLERO DE CONTROL ] - AÑO: 2012; ESTADO: BUENO; COLOR: BEIGE; ESTRUCTURA: METAL; COMPONENTE: ( SIN COMPONENTE ); LARGO: 40 CM; ANCHO: 20 CM; ALTO: 60 CM; CANTIDAD: 1"/>
    <s v="N/A"/>
    <s v="N/A"/>
    <s v="N/A"/>
    <s v="ND"/>
    <s v="ND"/>
    <s v="ND"/>
    <s v="BEIGE"/>
    <s v="ND"/>
    <s v="ND"/>
    <s v="BUENO"/>
    <n v="2012"/>
    <s v="ND"/>
    <s v="REVENTADOR"/>
    <n v="1"/>
    <n v="1"/>
    <n v="0"/>
    <s v="N/A"/>
    <s v="N/A"/>
    <n v="154"/>
    <n v="107.8"/>
    <n v="214.76999999999998"/>
    <n v="214.76999999999998"/>
    <n v="83.124999999999986"/>
    <n v="83.124999999999986"/>
    <n v="9.9749999999999979"/>
    <n v="93.09999999999998"/>
    <n v="74.812499999999986"/>
    <n v="74.812499999999986"/>
    <n v="8.9774999999999974"/>
    <n v="83.789999999999978"/>
  </r>
  <r>
    <n v="196"/>
    <n v="80042000008147"/>
    <s v="BIEN0397"/>
    <s v="BODEGA CENTRAL"/>
    <s v="ESTANTERIA 4"/>
    <s v="NIVEL 1"/>
    <s v="BODEGA CENTRAL"/>
    <s v="ACTIVO FIJO"/>
    <x v="3"/>
    <x v="0"/>
    <s v="N/A"/>
    <s v="SOPLADOR DE AIRE"/>
    <s v="[ SOPLADOR DE AIRE ] - MARCA: MAKITA; MODELO: UB1100; SERIE: 00200057K; AÑO: 2013; ESTADO: BUENO; COLOR: VERDE; ESTRUCTURA: ( SIN ESTRUCTURA ); COMPONENTE: ( SIN COMPONENTE ); CANTIDAD: 1"/>
    <s v="N/A"/>
    <s v="N/A"/>
    <s v="N/A"/>
    <s v="MAKITA"/>
    <s v="UB1101"/>
    <s v="00200057K"/>
    <s v="VERDE"/>
    <s v="ND"/>
    <s v="ND"/>
    <s v="BUENO"/>
    <n v="2013"/>
    <s v="ND"/>
    <s v="MATRIZ"/>
    <n v="1"/>
    <n v="1"/>
    <n v="0"/>
    <s v="N/A"/>
    <s v="N/A"/>
    <n v="110"/>
    <n v="77"/>
    <n v="238.8"/>
    <n v="238.8"/>
    <n v="77"/>
    <n v="77"/>
    <n v="9.24"/>
    <n v="86.24"/>
    <n v="69.3"/>
    <n v="69.3"/>
    <n v="8.3159999999999989"/>
    <n v="77.616"/>
  </r>
  <r>
    <n v="197"/>
    <n v="80042000009267"/>
    <s v="BIEN0571"/>
    <s v="BODEGA CENTRAL"/>
    <s v="ESTANTERIA 8"/>
    <s v="NIVEL 3"/>
    <s v="BODEGA CENTRAL"/>
    <s v="ACTIVO FIJO"/>
    <x v="3"/>
    <x v="0"/>
    <s v="N/A"/>
    <s v="BOMBA SUMERGIBLE"/>
    <s v="[ BOMBA SUMERGIBLE ] - MARCA: LITTLE GIANT; MODELO: PE-2H; SERIE: 12D140201495W; AÑO: 2012; ESTADO: BUENO; COLOR: NEGRO; ESTRUCTURA: ( SIN ESTRUCTURA ); COMPONENTE: ( SIN COMPONENTE ); CANTIDAD: 1"/>
    <s v="N/A"/>
    <s v="N/A"/>
    <s v="N/A"/>
    <s v="LITTLE GIANT"/>
    <s v="PE-2H"/>
    <s v="12D140201495W"/>
    <s v="NEGRO"/>
    <s v="ND"/>
    <s v="ND"/>
    <s v="BUENO"/>
    <n v="2012"/>
    <s v="ND"/>
    <s v="REVENTADOR"/>
    <n v="1"/>
    <n v="1"/>
    <n v="0"/>
    <s v="N/A"/>
    <s v="N/A"/>
    <n v="115"/>
    <n v="80.3"/>
    <n v="124"/>
    <n v="124"/>
    <n v="48.779999999999994"/>
    <n v="48.779999999999994"/>
    <n v="5.8535999999999992"/>
    <n v="54.633599999999994"/>
    <n v="43.901999999999994"/>
    <n v="43.901999999999994"/>
    <n v="5.2682399999999987"/>
    <n v="49.170239999999993"/>
  </r>
  <r>
    <n v="198"/>
    <n v="80042000004293"/>
    <s v="BIEN0292"/>
    <s v="BODEGA CENTRAL"/>
    <s v="ESTRUCTURA DE MADERA TRAS CONTENEDOR No 1"/>
    <s v="BAJO ESTRUCTURA DE MADERA TRAS CONTENEDOR No 1"/>
    <s v="BODEGA CENTRAL"/>
    <s v="ACTIVO FIJO"/>
    <x v="3"/>
    <x v="0"/>
    <s v="N/A"/>
    <s v="EXTINTOR CO2"/>
    <s v="[ EXTINTOR CO2 ] - AÑO: 2012; ESTADO: BUENO; COLOR: ROJO; ESTRUCTURA: ACERO; COMPONENTE: ( SIN COMPONENTE ); CAPACIDAD: 20 LB; CANTIDAD: 1"/>
    <s v="N/A"/>
    <s v="N/A"/>
    <s v="N/A"/>
    <s v="AC PLANETA"/>
    <s v="ND"/>
    <s v="ND"/>
    <s v="ROJO"/>
    <s v="20 lb"/>
    <s v="ND"/>
    <s v="BUENO (VALOR ADQUISICION SOBREVALORADO)"/>
    <n v="2012"/>
    <s v="CON COCHE DE 2 RUEDAS, CO2 , 20 LIBRAS "/>
    <s v="MATRIZ"/>
    <n v="1"/>
    <n v="1"/>
    <n v="0"/>
    <s v="N/A"/>
    <s v="N/A"/>
    <n v="135"/>
    <n v="94.3"/>
    <n v="50"/>
    <n v="50"/>
    <n v="12"/>
    <n v="12"/>
    <n v="1.44"/>
    <n v="13.44"/>
    <n v="10.8"/>
    <n v="10.8"/>
    <n v="1.296"/>
    <n v="12.096"/>
  </r>
  <r>
    <n v="199"/>
    <n v="80042000007362"/>
    <s v="BIEN0293"/>
    <s v="BODEGA CENTRAL"/>
    <s v="ESTRUCTURA DE MADERA TRAS CONTENEDOR No 1"/>
    <s v="BAJO ESTRUCTURA DE MADERA TRAS CONTENEDOR No 1"/>
    <s v="BODEGA CENTRAL"/>
    <s v="ACTIVO FIJO"/>
    <x v="3"/>
    <x v="0"/>
    <s v="N/A"/>
    <s v="EXTINTOR CO2"/>
    <s v="[ EXTINTOR CO2 ] - MARCA: PREDEXE; AÑO: 2012; ESTADO: BUENO; COLOR: ROJO; ESTRUCTURA: ACERO; COMPONENTE: ( SIN COMPONENTE ); CAPACIDAD: 20 LB; CANTIDAD: 1"/>
    <s v="N/A"/>
    <s v="N/A"/>
    <s v="N/A"/>
    <s v="AC PLANETA"/>
    <s v="ND"/>
    <s v="ND"/>
    <s v="ROJO"/>
    <s v="20 lb"/>
    <s v="ND"/>
    <s v="BUENO (VALOR ADQUISICION SOBREVALORADO)"/>
    <n v="2012"/>
    <s v="CON COCHE DE 2 RUEDAS, CO2 , 20 LIBRAS "/>
    <s v="MOMPICHE"/>
    <n v="1"/>
    <n v="1"/>
    <n v="0"/>
    <s v="N/A"/>
    <s v="N/A"/>
    <n v="135"/>
    <n v="94.3"/>
    <n v="50"/>
    <n v="50"/>
    <n v="12"/>
    <n v="12"/>
    <n v="1.44"/>
    <n v="13.44"/>
    <n v="10.8"/>
    <n v="10.8"/>
    <n v="1.296"/>
    <n v="12.096"/>
  </r>
  <r>
    <n v="200"/>
    <n v="80042000018610"/>
    <s v="BIEN0568"/>
    <s v="BODEGA CENTRAL"/>
    <s v="ESTANTERIA 58"/>
    <s v="PASILLO ESTANTERIA 58"/>
    <s v="BODEGA CENTRAL"/>
    <s v="ACTIVO FIJO"/>
    <x v="4"/>
    <x v="0"/>
    <s v="N/A"/>
    <s v="ARCHIVADOR RODANTE"/>
    <s v="ARCHIVADOR RODANTE"/>
    <s v="N/A"/>
    <s v="N/A"/>
    <s v="N/A"/>
    <s v="ND"/>
    <s v="ND"/>
    <s v="ND"/>
    <s v="PLOMO"/>
    <s v="ND"/>
    <s v="METAL Y MDF"/>
    <s v="BUENO"/>
    <n v="2017"/>
    <s v="DESARMADA"/>
    <s v="MATRIZ"/>
    <n v="1"/>
    <n v="1"/>
    <n v="0"/>
    <s v="N/A"/>
    <s v="N/A"/>
    <n v="3712"/>
    <n v="2784"/>
    <n v="2600"/>
    <n v="2600"/>
    <n v="1949.4999999999998"/>
    <n v="1949.4999999999998"/>
    <n v="233.93999999999997"/>
    <n v="2183.4399999999996"/>
    <n v="1754.5499999999997"/>
    <n v="1754.5499999999997"/>
    <n v="210.54599999999996"/>
    <n v="1965.0959999999998"/>
  </r>
  <r>
    <n v="201"/>
    <n v="80042000010669"/>
    <s v="BIEN0502"/>
    <s v="EDIFICIO MATRIZ"/>
    <s v="ADMINISTRATIVO"/>
    <s v="ADMINISTRATIVO"/>
    <s v="USO OFICINA"/>
    <s v="ACTIVO FIJO"/>
    <x v="4"/>
    <x v="0"/>
    <s v="N/A"/>
    <s v="ASPIRADORA"/>
    <s v="[ ASPIRADORA ] - MARCA: RAINBOW; SERIE: 20463570312; AÑO: 2013; ESTADO: BUENO; COLOR: NEGRO; ESTRUCTURA: PLASTICO; COMPONENTE: ( SIN COMPONENTE ); CANTIDAD: 1"/>
    <s v="N/A"/>
    <s v="N/A"/>
    <s v="N/A"/>
    <s v="RAINBOW"/>
    <s v="E2 TIPE 12"/>
    <n v="20463570312"/>
    <s v="NEGRO"/>
    <s v="ND"/>
    <s v="ND"/>
    <s v="BUENO"/>
    <n v="2013"/>
    <s v="ND"/>
    <s v="MATRIZ"/>
    <n v="1"/>
    <n v="1"/>
    <n v="0"/>
    <s v="N/A"/>
    <s v="N/A"/>
    <n v="1148"/>
    <n v="688.8"/>
    <n v="1630.8"/>
    <n v="1630.8"/>
    <n v="756.42857142857144"/>
    <n v="756.42857142857144"/>
    <n v="90.771428571428572"/>
    <n v="847.2"/>
    <n v="680.78571428571433"/>
    <n v="680.78571428571433"/>
    <n v="81.694285714285712"/>
    <n v="762.48"/>
  </r>
  <r>
    <n v="202"/>
    <n v="80042000018320"/>
    <s v="BIEN0111"/>
    <s v="BODEGA CENTRAL"/>
    <s v="ARMARIO 3"/>
    <s v="NIVEL 4"/>
    <s v="BODEGA CENTRAL"/>
    <s v="ACTIVO FIJO"/>
    <x v="4"/>
    <x v="0"/>
    <s v="N/A"/>
    <s v="SET DE DIAGNOSTICO DE PARED"/>
    <s v="SET DE DIAGNOSTICO DE PARED"/>
    <s v="N/A"/>
    <s v="N/A"/>
    <s v="N/A"/>
    <s v="RIESTER"/>
    <s v="RI-THERMO N"/>
    <s v="ND"/>
    <s v="CREMA"/>
    <s v="ND"/>
    <s v="ND"/>
    <s v="BUENO"/>
    <n v="2017"/>
    <s v="ND"/>
    <s v="MATRIZ"/>
    <n v="1"/>
    <n v="1"/>
    <n v="0"/>
    <s v="N/A"/>
    <s v="N/A"/>
    <n v="2025"/>
    <n v="1397.18"/>
    <n v="1090"/>
    <n v="1090"/>
    <n v="1118.5440000000001"/>
    <n v="1118.5440000000001"/>
    <n v="134.22528"/>
    <n v="1252.76928"/>
    <n v="1006.6896000000002"/>
    <n v="1006.6896000000002"/>
    <n v="120.80275200000001"/>
    <n v="1127.4923520000002"/>
  </r>
  <r>
    <n v="203"/>
    <n v="80042000004095"/>
    <s v="BIEN0535"/>
    <s v="BODEGA CENTRAL"/>
    <s v="MAQUINARIA"/>
    <s v="PARED DERECHA CONTENEDOR No 2 MAQUINARIA"/>
    <s v="BODEGA CENTRAL"/>
    <s v="ACTIVO FIJO"/>
    <x v="4"/>
    <x v="0"/>
    <s v="N/A"/>
    <s v="MAQUETA DE PROYECTO"/>
    <s v="[ MAQUETA ] - AÑO: 2012; ESTADO: BUENO; COLOR: NEGRO; ESTRUCTURA: METAL; COMPONENTE: VIDRIO; LARGO: 110 CM; ANCHO: 90 CM; ALTO: 102 CM; CANTIDAD: 1"/>
    <s v="N/A"/>
    <s v="N/A"/>
    <s v="N/A"/>
    <s v="ND"/>
    <s v="ND"/>
    <s v="ND"/>
    <s v="NEGRO"/>
    <s v="ND"/>
    <s v="ND"/>
    <s v="BUENO"/>
    <n v="2012"/>
    <s v="ND"/>
    <s v="MATRIZ"/>
    <n v="1"/>
    <n v="1"/>
    <n v="0"/>
    <s v="N/A"/>
    <s v="N/A"/>
    <n v="829"/>
    <n v="497.3"/>
    <n v="1689.9125000000001"/>
    <n v="1689.9125000000001"/>
    <n v="527.99999999999989"/>
    <n v="527.99999999999989"/>
    <n v="63.359999999999985"/>
    <n v="591.3599999999999"/>
    <n v="475.19999999999993"/>
    <n v="475.19999999999993"/>
    <n v="57.023999999999987"/>
    <n v="532.22399999999993"/>
  </r>
  <r>
    <n v="204"/>
    <n v="80042000004415"/>
    <s v="INV00685"/>
    <s v="BODEGA CENTRAL"/>
    <s v="ESTRUCTURA DE MADERA TRAS CONTENEDOR No 1"/>
    <s v="BAJO ESTRUCTURA DE MADERA TRAS CONTENEDOR No 1"/>
    <s v="BODEGA CENTRAL"/>
    <s v="ACTIVO FIJO"/>
    <x v="4"/>
    <x v="0"/>
    <s v="N/A"/>
    <s v="ASPIRADORA"/>
    <s v="[ ASPIRADORA ] - MARCA: RAINBOW; MODELO: E2 TIPE 12; SERIE: 20446990312; AÑO: 2012; ESTADO: BUENO; COLOR: NEGRO; ESTRUCTURA: ( SIN ESTRUCTURA ); COMPONENTE: ( SIN COMPONENTE ); CANTIDAD: 1"/>
    <s v="N/A"/>
    <s v="N/A"/>
    <s v="N/A"/>
    <s v="RAINBOW"/>
    <s v="E2 TIPE 12"/>
    <n v="20446990312"/>
    <s v="NEGRO"/>
    <s v="ND"/>
    <s v="ND"/>
    <s v="BUENO"/>
    <n v="2012"/>
    <s v="ND"/>
    <s v="MATRIZ"/>
    <n v="1"/>
    <n v="1"/>
    <n v="0"/>
    <s v="N/A"/>
    <s v="N/A"/>
    <n v="941"/>
    <n v="564.5"/>
    <n v="1630.8"/>
    <n v="1630.8"/>
    <n v="509.49999999999994"/>
    <n v="509.49999999999994"/>
    <n v="61.139999999999993"/>
    <n v="570.64"/>
    <n v="458.54999999999995"/>
    <n v="458.54999999999995"/>
    <n v="55.025999999999989"/>
    <n v="513.57599999999991"/>
  </r>
  <r>
    <n v="205"/>
    <n v="80042000001650"/>
    <s v="BIEN0004"/>
    <s v="BODEGA CENTRAL"/>
    <s v="ESTANTERIA 3"/>
    <s v="NIVEL 6"/>
    <s v="BODEGA CENTRAL"/>
    <s v="ACTIVO FIJO"/>
    <x v="4"/>
    <x v="0"/>
    <s v="N/A"/>
    <s v="TELEVISOR PANTALLA PLANA"/>
    <s v="[ TELEVISOR PANTALLA PLANA ] - MARCA: SAMSUNG; MODELO: UN55ES6100G; SERIE: Z5KV3CYC700176N; AÑO: 2012; ESTADO: BUENO; COLOR: NEGRO; ESTRUCTURA: ( SIN ESTRUCTURA ); COMPONENTE: ( SIN COMPONENTE ); CANTIDAD: 1"/>
    <s v="N/A"/>
    <s v="N/A"/>
    <s v="N/A"/>
    <s v="SAMSUNG"/>
    <s v="UN55ES61006"/>
    <s v="Z5KU3CYC700176N"/>
    <s v="NEGRO"/>
    <s v="ND"/>
    <s v="ND"/>
    <s v="BUENO"/>
    <n v="2012"/>
    <s v="ND"/>
    <s v="MATRIZ"/>
    <n v="1"/>
    <n v="1"/>
    <n v="0"/>
    <s v="N/A"/>
    <s v="N/A"/>
    <n v="1178"/>
    <n v="706.6"/>
    <n v="1095"/>
    <n v="1095"/>
    <n v="566.08000000000004"/>
    <n v="566.08000000000004"/>
    <n v="67.929600000000008"/>
    <n v="634.00960000000009"/>
    <n v="509.47200000000004"/>
    <n v="509.47200000000004"/>
    <n v="61.13664"/>
    <n v="570.60864000000004"/>
  </r>
  <r>
    <n v="206"/>
    <n v="80042000005849"/>
    <s v="BIEN0608"/>
    <s v="BODEGA CENTRAL"/>
    <s v="CONTENEDOR No 2"/>
    <s v="INTERIOR CONTENEDOR No 2"/>
    <s v="BODEGA CENTRAL"/>
    <s v="ACTIVO FIJO"/>
    <x v="4"/>
    <x v="0"/>
    <s v="N/A"/>
    <s v="SET PUBLICITARIO PORTATIL"/>
    <s v="[ SET PUBLICITARIO PORTATIL ] - AÑO: 2012; ESTADO: BUENO; COLOR: NEGRO; ESTRUCTURA: ALUMINIO; COMPONENTE: LONA; CANTIDAD: 1"/>
    <s v="N/A"/>
    <s v="N/A"/>
    <s v="N/A"/>
    <s v="ND"/>
    <s v="ND"/>
    <s v="ND"/>
    <s v="NEGRO"/>
    <s v="ND"/>
    <s v="ND"/>
    <s v="BUENO"/>
    <n v="2012"/>
    <s v="ND"/>
    <s v="MATRIZ"/>
    <n v="1"/>
    <n v="1"/>
    <n v="0"/>
    <s v="N/A"/>
    <s v="N/A"/>
    <n v="550"/>
    <n v="329.8"/>
    <n v="1256.4044999999999"/>
    <n v="1256.4044999999999"/>
    <n v="417.03124999999994"/>
    <n v="417.03124999999994"/>
    <n v="50.043749999999989"/>
    <n v="467.07499999999993"/>
    <n v="375.32812499999994"/>
    <n v="375.32812499999994"/>
    <n v="45.039374999999993"/>
    <n v="420.36749999999995"/>
  </r>
  <r>
    <n v="207"/>
    <n v="80042000008802"/>
    <s v="BIEN0005"/>
    <s v="BODEGA CENTRAL"/>
    <s v="ESTANTERIA 2"/>
    <s v="NIVEL 6"/>
    <s v="BODEGA CENTRAL"/>
    <s v="ACTIVO FIJO"/>
    <x v="4"/>
    <x v="0"/>
    <s v="N/A"/>
    <s v="TELEVISOR PANTALLA PLANA"/>
    <s v="[ TELEVISOR PANTALLA PLANA ] - MARCA: SONY; MODELO: KDL-42W655A; SERIE: 6503102; AÑO: 2013; ESTADO: BUENO; COLOR: NEGRO; ESTRUCTURA: ( SIN ESTRUCTURA ); COMPONENTE: ( SIN COMPONENTE ); CANTIDAD: 1"/>
    <s v="N/A"/>
    <s v="N/A"/>
    <s v="N/A"/>
    <s v="SONY"/>
    <s v="KDL-42W655A"/>
    <n v="6503102"/>
    <s v="NEGRO"/>
    <s v="ND"/>
    <s v="ND"/>
    <s v="BUENO"/>
    <n v="2013"/>
    <s v="ND"/>
    <s v="REVENTADOR"/>
    <n v="1"/>
    <n v="1"/>
    <n v="0"/>
    <s v="N/A"/>
    <s v="N/A"/>
    <n v="765"/>
    <n v="458.9"/>
    <n v="750"/>
    <n v="750"/>
    <n v="390.91499999999996"/>
    <n v="390.91499999999996"/>
    <n v="46.909799999999997"/>
    <n v="437.82479999999998"/>
    <n v="351.82349999999997"/>
    <n v="351.82349999999997"/>
    <n v="42.218819999999994"/>
    <n v="394.04231999999996"/>
  </r>
  <r>
    <n v="208"/>
    <n v="80042000004088"/>
    <s v="BIEN0003"/>
    <s v="BODEGA CENTRAL"/>
    <s v="ESTANTERIA 3"/>
    <s v="NIVEL 6"/>
    <s v="BODEGA CENTRAL"/>
    <s v="ACTIVO FIJO"/>
    <x v="4"/>
    <x v="0"/>
    <s v="N/A"/>
    <s v="TELEVISOR PANTALLA PLANA"/>
    <s v="[ TELEVISOR PANTALLA PLANA ] - MARCA: SONY; MODELO: KDL-40EX520; SERIE: 3007978; AÑO: 2011; ESTADO: BUENO; COLOR: NEGRO; ESTRUCTURA: ( SIN ESTRUCTURA ); COMPONENTE: ( SIN COMPONENTE ); CANTIDAD: 1"/>
    <s v="N/A"/>
    <s v="N/A"/>
    <s v="N/A"/>
    <s v="SONY"/>
    <s v="KDL-40EX520"/>
    <n v="3007978"/>
    <s v="NEGRO"/>
    <s v="ND"/>
    <s v="ND"/>
    <s v="BUENO"/>
    <n v="2011"/>
    <s v="ND"/>
    <s v="MATRIZ"/>
    <n v="1"/>
    <n v="1"/>
    <n v="0"/>
    <s v="N/A"/>
    <s v="N/A"/>
    <n v="447"/>
    <n v="268.3"/>
    <n v="1112"/>
    <n v="1112"/>
    <n v="354.34374999999994"/>
    <n v="354.34374999999994"/>
    <n v="42.521249999999995"/>
    <n v="396.86499999999995"/>
    <n v="318.90937499999995"/>
    <n v="318.90937499999995"/>
    <n v="38.269124999999995"/>
    <n v="357.17849999999993"/>
  </r>
  <r>
    <n v="209"/>
    <n v="80042000001384"/>
    <s v="BIEN0491"/>
    <s v="EDIFICIO MATRIZ"/>
    <s v="ADMINISTRATIVO"/>
    <s v="ADMINISTRATIVO"/>
    <s v="USO OFICINA"/>
    <s v="ACTIVO FIJO"/>
    <x v="4"/>
    <x v="0"/>
    <s v="N/A"/>
    <s v="RACK DE PISO TIPO GABINETE"/>
    <s v="[ RACK DE PISO TIPO GABINETE ] - AÑO: 2012; ESTADO: BUENO; COLOR: NEGRO; ESTRUCTURA: METAL; COMPONENTE: VIDRIO; LARGO: 60 CM; ANCHO: 75 CM; ALTO: 204 CM; PUERTAS: 2; CANTIDAD: 1"/>
    <s v="N/A"/>
    <s v="N/A"/>
    <s v="N/A"/>
    <s v="ND"/>
    <s v="ND"/>
    <s v="ND"/>
    <s v="NEGRO"/>
    <s v="ND"/>
    <s v="VIDRIO"/>
    <s v="BUENO"/>
    <n v="2012"/>
    <s v="USADO INCLUYE PATCH PANEL COD 003-001-0001 (42 U) PUERTA DE VIDRIO "/>
    <s v="MATRIZ"/>
    <n v="1"/>
    <n v="1"/>
    <n v="0"/>
    <s v="N/A"/>
    <s v="N/A"/>
    <n v="608"/>
    <n v="364.8"/>
    <n v="1039"/>
    <n v="1039"/>
    <n v="344.78124999999994"/>
    <n v="344.78124999999994"/>
    <n v="41.373749999999994"/>
    <n v="386.15499999999992"/>
    <n v="310.30312499999997"/>
    <n v="310.30312499999997"/>
    <n v="37.236374999999995"/>
    <n v="347.53949999999998"/>
  </r>
  <r>
    <n v="210"/>
    <n v="80042000005627"/>
    <s v="BIEN0001"/>
    <s v="BODEGA CENTRAL"/>
    <s v="ESTANTERIA 1"/>
    <s v="NIVEL 6"/>
    <s v="BODEGA CENTRAL"/>
    <s v="ACTIVO FIJO"/>
    <x v="4"/>
    <x v="0"/>
    <s v="N/A"/>
    <s v="TELEVISOR PANTALLA PLANA"/>
    <s v="[ TELEVISOR PANTALLA PLANA ] - MARCA: LG; MODELO: 42LB5800-SB; SERIE: 404RMYA3Z722; AÑO: 2014; ESTADO: BUENO; COLOR: GRIS; ESTRUCTURA: ( SIN ESTRUCTURA ); COMPONENTE: ( SIN COMPONENTE ); CANTIDAD: 1"/>
    <s v="N/A"/>
    <s v="N/A"/>
    <s v="N/A"/>
    <s v="LG"/>
    <s v="42LB5800"/>
    <s v="404RMYA3Z722"/>
    <s v="NEGRO"/>
    <s v="ND"/>
    <s v="ND"/>
    <s v="BUENO"/>
    <n v="2014"/>
    <s v="ND"/>
    <s v="MATRIZ"/>
    <n v="1"/>
    <n v="1"/>
    <n v="0"/>
    <s v="N/A"/>
    <s v="N/A"/>
    <n v="796"/>
    <n v="477.6"/>
    <n v="600"/>
    <n v="600"/>
    <n v="406.81"/>
    <n v="406.81"/>
    <n v="48.8172"/>
    <n v="455.62720000000002"/>
    <n v="366.12900000000002"/>
    <n v="366.12900000000002"/>
    <n v="43.935479999999998"/>
    <n v="410.06448"/>
  </r>
  <r>
    <n v="211"/>
    <n v="80042000018313"/>
    <s v="BIEN0500"/>
    <s v="EDIFICIO MATRIZ"/>
    <s v="ADMINISTRATIVO"/>
    <s v="ADMINISTRATIVO"/>
    <s v="USO OFICINA"/>
    <s v="ACTIVO FIJO"/>
    <x v="4"/>
    <x v="0"/>
    <s v="N/A"/>
    <s v="RELOJ BIOMETRICO"/>
    <s v="RELOJ BIOMETRICO"/>
    <s v="N/A"/>
    <s v="N/A"/>
    <s v="N/A"/>
    <s v="BIOSYSTEM"/>
    <s v="ND"/>
    <s v="6180154900093"/>
    <s v="PLOMO"/>
    <s v="ND"/>
    <s v="ND"/>
    <s v="REGULAR"/>
    <n v="2017"/>
    <s v="EL LECTOR ESTA EMPOTRADO NO SE OBSERVA CARACTERISTICAS TECNICAS."/>
    <s v="MATRIZ"/>
    <n v="1"/>
    <n v="1"/>
    <n v="0"/>
    <s v="N/A"/>
    <s v="N/A"/>
    <n v="1350"/>
    <n v="931.64"/>
    <n v="530.4"/>
    <n v="530.4"/>
    <n v="746.11200000000008"/>
    <n v="746.11200000000008"/>
    <n v="89.533440000000013"/>
    <n v="835.64544000000012"/>
    <n v="671.50080000000014"/>
    <n v="671.50080000000014"/>
    <n v="80.580096000000012"/>
    <n v="752.08089600000017"/>
  </r>
  <r>
    <n v="212"/>
    <n v="80042000005801"/>
    <s v="BIEN0202"/>
    <s v="BODEGA CENTRAL"/>
    <s v="CONTENEDOR No 2"/>
    <s v="INTERIOR CONTENEDOR No 2"/>
    <s v="BODEGA CENTRAL"/>
    <s v="ACTIVO FIJO"/>
    <x v="4"/>
    <x v="0"/>
    <s v="N/A"/>
    <s v="PARLANTE"/>
    <s v="[ PARLANTE ] - MARCA: JBL; MODELO: SELENIUM JS151A; SERIE: X004130629; AÑO: 2013; ESTADO: BUENO; COLOR: NEGRO; ESTRUCTURA: ( SIN ESTRUCTURA ); COMPONENTE: ( SIN COMPONENTE ); CANTIDAD: 1"/>
    <s v="N/A"/>
    <s v="N/A"/>
    <s v="N/A"/>
    <s v="JBL"/>
    <s v="SELENIUM JS151A"/>
    <s v="X004130629"/>
    <s v="NEGRO"/>
    <s v="ND"/>
    <s v="ND"/>
    <s v="BUENO"/>
    <n v="2013"/>
    <s v="ND"/>
    <s v="MATRIZ"/>
    <n v="1"/>
    <n v="1"/>
    <n v="0"/>
    <s v="N/A"/>
    <s v="N/A"/>
    <n v="344"/>
    <n v="206.4"/>
    <n v="656"/>
    <n v="656"/>
    <n v="226.31249999999994"/>
    <n v="226.31249999999994"/>
    <n v="27.157499999999992"/>
    <n v="253.46999999999994"/>
    <n v="203.68124999999995"/>
    <n v="203.68124999999995"/>
    <n v="24.441749999999992"/>
    <n v="228.12299999999993"/>
  </r>
  <r>
    <n v="213"/>
    <n v="80042000001629"/>
    <s v="BIEN0567"/>
    <s v="BODEGA CENTRAL"/>
    <s v="ESTANTERIA 58"/>
    <s v="PASILLO ESTANTERIA 58"/>
    <s v="BODEGA CENTRAL"/>
    <s v="ACTIVO FIJO"/>
    <x v="4"/>
    <x v="0"/>
    <s v="N/A"/>
    <s v="MESA DE REUNIONES"/>
    <s v="[ MESA DE REUNIONES ] - AÑO: 2012; ESTADO: BUENO; COLOR: CAFE; ESTRUCTURA: METAL; COMPONENTE: MDF; LARGO: 480 CM; ANCHO: 120 CM; ALTO: 75 CM; CANTIDAD: 1"/>
    <s v="N/A"/>
    <s v="N/A"/>
    <s v="N/A"/>
    <s v="ND"/>
    <s v="ND"/>
    <s v="ND"/>
    <s v="CAFE"/>
    <s v="480X120X75"/>
    <s v="MDF"/>
    <s v="BUENO"/>
    <n v="2012"/>
    <s v="DESARMADA"/>
    <s v="MATRIZ"/>
    <n v="1"/>
    <n v="1"/>
    <n v="0"/>
    <s v="N/A"/>
    <s v="N/A"/>
    <n v="885"/>
    <n v="530.9"/>
    <n v="476"/>
    <n v="476"/>
    <n v="425.52"/>
    <n v="425.52"/>
    <n v="51.062399999999997"/>
    <n v="476.58240000000001"/>
    <n v="382.96800000000002"/>
    <n v="382.96800000000002"/>
    <n v="45.956159999999997"/>
    <n v="428.92416000000003"/>
  </r>
  <r>
    <n v="214"/>
    <n v="80042000008796"/>
    <s v="BIEN0002"/>
    <s v="BODEGA CENTRAL"/>
    <s v="ESTANTERIA 2"/>
    <s v="NIVEL 6"/>
    <s v="BODEGA CENTRAL"/>
    <s v="ACTIVO FIJO"/>
    <x v="4"/>
    <x v="0"/>
    <s v="N/A"/>
    <s v="TELEVISOR PANTALLA PLANA"/>
    <s v="[ TELEVISOR PANTALLA PLANA ] - MARCA: LG; MODELO: 32LN570B-SH; SERIE: 305MXQA3X364; AÑO: 2013; ESTADO: BUENO; COLOR: NEGRO; ESTRUCTURA: ( SIN ESTRUCTURA ); COMPONENTE: ( SIN COMPONENTE ); CANTIDAD: 1"/>
    <s v="N/A"/>
    <s v="N/A"/>
    <s v="N/A"/>
    <s v="LG"/>
    <s v="32LN570B-SH"/>
    <s v="305MXQA3X364"/>
    <s v="NEGRO"/>
    <s v="SMART TV, WIFI, FULL HD"/>
    <s v="ND"/>
    <s v="BUENO"/>
    <n v="2013"/>
    <s v="ND"/>
    <s v="MOMPICHE"/>
    <n v="1"/>
    <n v="1"/>
    <n v="0"/>
    <s v="N/A"/>
    <s v="N/A"/>
    <n v="542"/>
    <n v="325"/>
    <n v="446.59999999999997"/>
    <n v="446.59999999999997"/>
    <n v="277.09999999999997"/>
    <n v="277.09999999999997"/>
    <n v="33.251999999999995"/>
    <n v="310.35199999999998"/>
    <n v="249.39"/>
    <n v="249.39"/>
    <n v="29.926799999999997"/>
    <n v="279.3168"/>
  </r>
  <r>
    <n v="215"/>
    <n v="80042000002985"/>
    <s v="BIEN0451"/>
    <s v="EDIFICIO MATRIZ"/>
    <s v="ADMINISTRATIVO"/>
    <s v="ADMINISTRATIVO"/>
    <s v="USO OFICINA"/>
    <s v="ACTIVO FIJO"/>
    <x v="4"/>
    <x v="0"/>
    <s v="N/A"/>
    <s v="TELEVISOR PANTALLA PLANA"/>
    <s v="[ TELEVISOR PANTALLA PLANA ] - MARCA: LG; MODELO: WN8122E1; SERIE: 305MXGL3X367; AÑO: 2013; ESTADO: BUENO; COLOR: NEGRO; ESTRUCTURA: ( SIN ESTRUCTURA ); COMPONENTE: ( SIN COMPONENTE ); CANTIDAD: 1"/>
    <s v="N/A"/>
    <s v="N/A"/>
    <s v="N/A"/>
    <s v="LG"/>
    <s v="32LN570B-SH"/>
    <s v="305MXGL3X367"/>
    <s v="NEGRO"/>
    <s v="SMART TV, WIFI, FULL HD"/>
    <s v="ND"/>
    <s v="BUENO"/>
    <n v="2013"/>
    <s v="ND"/>
    <s v="REVENTADOR"/>
    <n v="1"/>
    <n v="1"/>
    <n v="0"/>
    <s v="N/A"/>
    <s v="N/A"/>
    <n v="542"/>
    <n v="325"/>
    <n v="446.59999999999997"/>
    <n v="446.59999999999997"/>
    <n v="277.09999999999997"/>
    <n v="277.09999999999997"/>
    <n v="33.251999999999995"/>
    <n v="310.35199999999998"/>
    <n v="249.39"/>
    <n v="249.39"/>
    <n v="29.926799999999997"/>
    <n v="279.3168"/>
  </r>
  <r>
    <n v="216"/>
    <n v="80042000003968"/>
    <s v="BIEN0573"/>
    <s v="BODEGA CENTRAL"/>
    <s v="ESTANTERIA 58"/>
    <s v="ESTANTERIA 58"/>
    <s v="BODEGA CENTRAL"/>
    <s v="ACTIVO FIJO"/>
    <x v="4"/>
    <x v="0"/>
    <s v="N/A"/>
    <s v="COUNTER"/>
    <s v="[ COUNTER ] - AÑO: 2012; ESTADO: BUENO; COLOR: CAFE; ESTRUCTURA: MDF; COMPONENTE: VIDRIO; LARGO: 180 CM; ANCHO: 70 CM; ALTO: 110 CM; CANTIDAD: 1"/>
    <s v="N/A"/>
    <s v="N/A"/>
    <s v="N/A"/>
    <s v="ND"/>
    <s v="ND"/>
    <s v="ND"/>
    <s v="CAFE"/>
    <s v="ND"/>
    <s v="ND"/>
    <s v="BUENO"/>
    <n v="2012"/>
    <s v="DESARMADO"/>
    <s v="MATRIZ"/>
    <n v="1"/>
    <n v="1"/>
    <n v="0"/>
    <s v="N/A"/>
    <s v="N/A"/>
    <n v="247"/>
    <n v="148.30000000000001"/>
    <n v="502.4673166666667"/>
    <n v="502.4673166666667"/>
    <n v="166.81249999999997"/>
    <n v="166.81249999999997"/>
    <n v="20.017499999999995"/>
    <n v="186.82999999999996"/>
    <n v="150.13124999999997"/>
    <n v="150.13124999999997"/>
    <n v="18.015749999999993"/>
    <n v="168.14699999999996"/>
  </r>
  <r>
    <n v="217"/>
    <n v="80042000018344"/>
    <s v="BIEN0168"/>
    <s v="BODEGA CENTRAL"/>
    <s v="ARMARIO 3"/>
    <s v="NIVEL 1"/>
    <s v="BODEGA CENTRAL"/>
    <s v="ACTIVO FIJO"/>
    <x v="4"/>
    <x v="0"/>
    <s v="N/A"/>
    <s v="SET DE LARINGOSCOPIO"/>
    <s v="SET DE LARINGOSCOPIO"/>
    <s v="N/A"/>
    <s v="N/A"/>
    <s v="N/A"/>
    <s v="RIESTER"/>
    <s v="MRTE001"/>
    <s v="ND"/>
    <s v="GRIS"/>
    <s v="ND"/>
    <s v="ND"/>
    <s v="BUENO"/>
    <n v="2017"/>
    <s v="ND"/>
    <s v="MATRIZ"/>
    <n v="1"/>
    <n v="1"/>
    <n v="0"/>
    <s v="N/A"/>
    <s v="N/A"/>
    <n v="155"/>
    <n v="107.02"/>
    <n v="350"/>
    <n v="350"/>
    <n v="139.18749999999997"/>
    <n v="139.18749999999997"/>
    <n v="16.702499999999997"/>
    <n v="155.88999999999996"/>
    <n v="125.26874999999998"/>
    <n v="125.26874999999998"/>
    <n v="15.032249999999998"/>
    <n v="140.30099999999999"/>
  </r>
  <r>
    <n v="218"/>
    <n v="80042000018559"/>
    <s v="BIEN0169"/>
    <s v="BODEGA CENTRAL"/>
    <s v="ARMARIO 3"/>
    <s v="NIVEL 1"/>
    <s v="BODEGA CENTRAL"/>
    <s v="ACTIVO FIJO"/>
    <x v="4"/>
    <x v="0"/>
    <s v="N/A"/>
    <s v="SET DE LARINGOSCOPIO"/>
    <s v="SET DE LARINGOSCOPIO"/>
    <s v="N/A"/>
    <s v="N/A"/>
    <s v="N/A"/>
    <s v="RIESTER"/>
    <s v="MRTE001"/>
    <s v="ND"/>
    <s v="GRIS"/>
    <s v="ND"/>
    <s v="ND"/>
    <s v="BUENO"/>
    <n v="2017"/>
    <s v="ND"/>
    <s v="MATRIZ"/>
    <n v="1"/>
    <n v="1"/>
    <n v="0"/>
    <s v="N/A"/>
    <s v="N/A"/>
    <n v="155"/>
    <n v="107.02"/>
    <n v="350"/>
    <n v="350"/>
    <n v="139.18749999999997"/>
    <n v="139.18749999999997"/>
    <n v="16.702499999999997"/>
    <n v="155.88999999999996"/>
    <n v="125.26874999999998"/>
    <n v="125.26874999999998"/>
    <n v="15.032249999999998"/>
    <n v="140.30099999999999"/>
  </r>
  <r>
    <n v="219"/>
    <n v="80042000018337"/>
    <s v="BIEN0147"/>
    <s v="BODEGA CENTRAL"/>
    <s v="ARMARIO 3"/>
    <s v="NIVEL 1"/>
    <s v="BODEGA CENTRAL"/>
    <s v="ACTIVO FIJO"/>
    <x v="4"/>
    <x v="0"/>
    <s v="N/A"/>
    <s v="SET DE DIAGNOSTICO PORTATIL"/>
    <s v="SET DE DIAGNOSTICO PORTATIL"/>
    <s v="N/A"/>
    <s v="N/A"/>
    <s v="N/A"/>
    <s v="RIESTER"/>
    <s v="MRTE001"/>
    <s v="ND"/>
    <s v="GRIS"/>
    <s v="ND"/>
    <s v="ND"/>
    <s v="BUENO"/>
    <n v="2017"/>
    <s v="ND"/>
    <s v="MATRIZ"/>
    <n v="1"/>
    <n v="1"/>
    <n v="0"/>
    <s v="N/A"/>
    <s v="N/A"/>
    <n v="199"/>
    <n v="137.38"/>
    <n v="215"/>
    <n v="215"/>
    <n v="121.4285714285714"/>
    <n v="121.4285714285714"/>
    <n v="14.571428571428568"/>
    <n v="135.99999999999997"/>
    <n v="109.28571428571426"/>
    <n v="109.28571428571426"/>
    <n v="13.11428571428571"/>
    <n v="122.39999999999998"/>
  </r>
  <r>
    <n v="220"/>
    <n v="80042000018535"/>
    <s v="BIEN0148"/>
    <s v="BODEGA CENTRAL"/>
    <s v="ARMARIO 3"/>
    <s v="NIVEL 1"/>
    <s v="BODEGA CENTRAL"/>
    <s v="ACTIVO FIJO"/>
    <x v="4"/>
    <x v="0"/>
    <s v="N/A"/>
    <s v="SET DE DIAGNOSTICO PORTATIL"/>
    <s v="SET DE DIAGNOSTICO PORTATIL"/>
    <s v="N/A"/>
    <s v="N/A"/>
    <s v="N/A"/>
    <s v="RIESTER"/>
    <s v="MRTE001"/>
    <s v="ND"/>
    <s v="GRIS"/>
    <s v="ND"/>
    <s v="ND"/>
    <s v="BUENO"/>
    <n v="2017"/>
    <s v="ND"/>
    <s v="MATRIZ"/>
    <n v="1"/>
    <n v="1"/>
    <n v="0"/>
    <s v="N/A"/>
    <s v="N/A"/>
    <n v="199"/>
    <n v="137.38"/>
    <n v="215"/>
    <n v="215"/>
    <n v="121.4285714285714"/>
    <n v="121.4285714285714"/>
    <n v="14.571428571428568"/>
    <n v="135.99999999999997"/>
    <n v="109.28571428571426"/>
    <n v="109.28571428571426"/>
    <n v="13.11428571428571"/>
    <n v="122.39999999999998"/>
  </r>
  <r>
    <n v="221"/>
    <n v="80042000018542"/>
    <s v="BIEN0149"/>
    <s v="BODEGA CENTRAL"/>
    <s v="ARMARIO 3"/>
    <s v="NIVEL 1"/>
    <s v="BODEGA CENTRAL"/>
    <s v="ACTIVO FIJO"/>
    <x v="4"/>
    <x v="0"/>
    <s v="N/A"/>
    <s v="SET DE DIAGNOSTICO PORTATIL"/>
    <s v="SET DE DIAGNOSTICO PORTATIL"/>
    <s v="N/A"/>
    <s v="N/A"/>
    <s v="N/A"/>
    <s v="RIESTER"/>
    <s v="MRTE001"/>
    <s v="ND"/>
    <s v="GRIS"/>
    <s v="ND"/>
    <s v="ND"/>
    <s v="BUENO"/>
    <n v="2017"/>
    <s v="ND"/>
    <s v="MATRIZ"/>
    <n v="1"/>
    <n v="1"/>
    <n v="0"/>
    <s v="N/A"/>
    <s v="N/A"/>
    <n v="199"/>
    <n v="137.38"/>
    <n v="215"/>
    <n v="215"/>
    <n v="121.4285714285714"/>
    <n v="121.4285714285714"/>
    <n v="14.571428571428568"/>
    <n v="135.99999999999997"/>
    <n v="109.28571428571426"/>
    <n v="109.28571428571426"/>
    <n v="13.11428571428571"/>
    <n v="122.39999999999998"/>
  </r>
  <r>
    <n v="222"/>
    <n v="80042000000868"/>
    <s v="BIEN0310"/>
    <s v="BODEGA CENTRAL"/>
    <s v="ESTRUCTURA DE MADERA TRAS CONTENEDOR No 1"/>
    <s v="MOBILIARIO 1"/>
    <s v="BODEGA CENTRAL"/>
    <s v="ACTIVO FIJO"/>
    <x v="4"/>
    <x v="0"/>
    <s v="N/A"/>
    <s v="MESA DE REUNIONES"/>
    <s v="[ MESA DE REUNIONES ] - AÑO: 2012; ESTADO: BUENO; COLOR: NEGRO; ESTRUCTURA: METAL; COMPONENTE: MDF; LARGO: 190 CM; ANCHO: 105 CM; ALTO: 71 CM; CANTIDAD: 1"/>
    <s v="N/A"/>
    <s v="N/A"/>
    <s v="N/A"/>
    <s v="ND"/>
    <s v="ND"/>
    <s v="ND"/>
    <s v="NEGRO"/>
    <s v="190X105X75"/>
    <s v="MDF"/>
    <s v="BUENO"/>
    <n v="2012"/>
    <s v="SEMI OVALADA"/>
    <s v="MATRIZ"/>
    <n v="1"/>
    <n v="1"/>
    <n v="0"/>
    <s v="N/A"/>
    <s v="N/A"/>
    <n v="387"/>
    <n v="232.3"/>
    <n v="252"/>
    <n v="252"/>
    <n v="198.30500000000001"/>
    <n v="198.30500000000001"/>
    <n v="23.796600000000002"/>
    <n v="222.10160000000002"/>
    <n v="178.47450000000001"/>
    <n v="178.47450000000001"/>
    <n v="21.41694"/>
    <n v="199.89144000000002"/>
  </r>
  <r>
    <n v="223"/>
    <n v="80042000009137"/>
    <s v="BIEN0278"/>
    <s v="BODEGA CENTRAL"/>
    <s v="CONTENEDOR No 2"/>
    <s v="INTERIOR CONTENEDOR No 2"/>
    <s v="BODEGA CENTRAL"/>
    <s v="ACTIVO FIJO"/>
    <x v="4"/>
    <x v="0"/>
    <s v="N/A"/>
    <s v="MINI REFRIGERADOR"/>
    <s v="[ MINIBAR ] - MARCA: MIDEA; MODELO: HS-120L; SERIE: BKT2126068910146; AÑO: 2012; ESTADO: BUENO; COLOR: GRIS; ESTRUCTURA: ( SIN ESTRUCTURA ); COMPONENTE: ( SIN COMPONENTE ); CAPACIDAD: 100 W; CANTIDAD: 1"/>
    <s v="N/A"/>
    <s v="N/A"/>
    <s v="N/A"/>
    <s v="MIDEA"/>
    <s v="HS-120L"/>
    <s v="BKT2126068910146"/>
    <s v="NEGRO"/>
    <s v="100 W"/>
    <s v="ND"/>
    <s v="BUENO"/>
    <n v="2012"/>
    <s v="ND"/>
    <s v="REVENTADOR"/>
    <n v="1"/>
    <n v="1"/>
    <n v="0"/>
    <s v="N/A"/>
    <s v="N/A"/>
    <n v="166"/>
    <n v="99.4"/>
    <n v="245"/>
    <n v="245"/>
    <n v="116.1160714285714"/>
    <n v="116.1160714285714"/>
    <n v="13.933928571428568"/>
    <n v="130.04999999999998"/>
    <n v="104.50446428571426"/>
    <n v="104.50446428571426"/>
    <n v="12.540535714285712"/>
    <n v="117.04499999999997"/>
  </r>
  <r>
    <n v="224"/>
    <n v="80042000001285"/>
    <s v="BIEN0356"/>
    <s v="BODEGA CENTRAL"/>
    <s v="MOBILIARIO 2"/>
    <s v="MOBILIARIO 2"/>
    <s v="BODEGA CENTRAL"/>
    <s v="ACTIVO FIJO"/>
    <x v="4"/>
    <x v="0"/>
    <s v="N/A"/>
    <s v="ESCRITORIO RECTANGULAR"/>
    <s v="[ ESCRITORIO ] - AÑO: 2012; ESTADO: BUENO; COLOR: CAFE; ESTRUCTURA: METAL; COMPONENTE: MDF; LARGO: 150 CM; ANCHO: 60 CM; ALTO: 73 CM; CANTIDAD: 1"/>
    <s v="N/A"/>
    <s v="N/A"/>
    <s v="N/A"/>
    <s v="ND"/>
    <s v="ND"/>
    <s v="ND"/>
    <s v="CAFE"/>
    <s v="150X75X60"/>
    <s v="MDF"/>
    <s v="BUENO"/>
    <n v="2012"/>
    <s v="GABRIELA DUARTE ESTA PRESTADO EN PLANIFICACION"/>
    <s v="MATRIZ"/>
    <n v="1"/>
    <n v="1"/>
    <n v="0"/>
    <s v="N/A"/>
    <s v="N/A"/>
    <n v="315"/>
    <n v="189.1"/>
    <n v="245"/>
    <n v="245"/>
    <n v="161.58499999999998"/>
    <n v="161.58499999999998"/>
    <n v="19.390199999999997"/>
    <n v="180.97519999999997"/>
    <n v="145.42649999999998"/>
    <n v="145.42649999999998"/>
    <n v="17.451179999999997"/>
    <n v="162.87767999999997"/>
  </r>
  <r>
    <n v="225"/>
    <n v="80042000007515"/>
    <s v="BIEN0309"/>
    <s v="BODEGA CENTRAL"/>
    <s v="ESTRUCTURA DE MADERA TRAS CONTENEDOR No 1"/>
    <s v="MOBILIARIO 1"/>
    <s v="BODEGA CENTRAL"/>
    <s v="ACTIVO FIJO"/>
    <x v="4"/>
    <x v="0"/>
    <s v="N/A"/>
    <s v="ESCRITORIO RECTANGULAR"/>
    <s v="[ ESCRITORIO ] - AÑO: 2012; ESTADO: BUENO; COLOR: CAFE; ESTRUCTURA: METAL; COMPONENTE: MDF; LARGO: 150 CM; ANCHO: 60 CM; ALTO: 73 CM; CANTIDAD: 1"/>
    <s v="N/A"/>
    <s v="N/A"/>
    <s v="N/A"/>
    <s v="ND"/>
    <s v="ND"/>
    <s v="ND"/>
    <s v="CAFE"/>
    <s v="150X75X60"/>
    <s v="MDF"/>
    <s v="BUENO"/>
    <n v="2012"/>
    <s v="2 GAVETAS"/>
    <s v="REVENTADOR"/>
    <n v="1"/>
    <n v="1"/>
    <n v="0"/>
    <s v="N/A"/>
    <s v="N/A"/>
    <n v="315"/>
    <n v="189.1"/>
    <n v="245"/>
    <n v="245"/>
    <n v="161.58499999999998"/>
    <n v="161.58499999999998"/>
    <n v="19.390199999999997"/>
    <n v="180.97519999999997"/>
    <n v="145.42649999999998"/>
    <n v="145.42649999999998"/>
    <n v="17.451179999999997"/>
    <n v="162.87767999999997"/>
  </r>
  <r>
    <n v="226"/>
    <n v="80042000018382"/>
    <s v="BIEN0112"/>
    <s v="BODEGA CENTRAL"/>
    <s v="ARMARIO 3"/>
    <s v="NIVEL 4"/>
    <s v="BODEGA CENTRAL"/>
    <s v="ACTIVO FIJO"/>
    <x v="4"/>
    <x v="0"/>
    <s v="N/A"/>
    <s v="TENSIOMETRO DE PEDESTAL"/>
    <s v="TENSIOMETRO DE PEDESTAL"/>
    <s v="N/A"/>
    <s v="N/A"/>
    <s v="N/A"/>
    <s v="RIESTER"/>
    <s v="BIG BEN SQUARE"/>
    <s v="ND"/>
    <s v="GRIS"/>
    <s v="ND"/>
    <s v="ND"/>
    <s v="BUENO"/>
    <n v="2017"/>
    <s v="ND"/>
    <s v="MATRIZ"/>
    <n v="1"/>
    <n v="1"/>
    <n v="0"/>
    <s v="N/A"/>
    <s v="N/A"/>
    <n v="193"/>
    <n v="133.1"/>
    <n v="186"/>
    <n v="186"/>
    <n v="113.98499999999999"/>
    <n v="113.98499999999999"/>
    <n v="13.678199999999999"/>
    <n v="127.66319999999999"/>
    <n v="102.58649999999999"/>
    <n v="102.58649999999999"/>
    <n v="12.310379999999999"/>
    <n v="114.89687999999998"/>
  </r>
  <r>
    <n v="227"/>
    <n v="80042000007805"/>
    <s v="BIEN0549"/>
    <s v="BODEGA CENTRAL"/>
    <s v="MANTENIMIENTO INFORMATICO Y CUSTODIO DE BODEGA"/>
    <s v="MANTENIMIENTO INFORMATICO Y CUSTODIO DE BODEGA"/>
    <s v="BODEGA CENTRAL"/>
    <s v="ACTIVO FIJO"/>
    <x v="4"/>
    <x v="0"/>
    <s v="N/A"/>
    <s v="ESCRITORIO RECTANGULAR"/>
    <s v="[ ESCRITORIO ] - AÑO: 2012; ESTADO: BUENO; COLOR: CAFE; ESTRUCTURA: METAL; COMPONENTE: MDF; LARGO: 116 CM; ANCHO: 60 CM; ALTO: 83 CM; CANTIDAD: 1"/>
    <s v="N/A"/>
    <s v="N/A"/>
    <s v="N/A"/>
    <s v="ND"/>
    <s v="ND"/>
    <s v="ND"/>
    <s v="CAFE"/>
    <s v="115X75X60"/>
    <s v="MDF"/>
    <s v="BUENO"/>
    <n v="2012"/>
    <s v="2 GAVETAS"/>
    <s v="REVENTADOR"/>
    <n v="1"/>
    <n v="1"/>
    <n v="0"/>
    <s v="N/A"/>
    <s v="N/A"/>
    <n v="205"/>
    <n v="122.9"/>
    <n v="220"/>
    <n v="220"/>
    <n v="105.315"/>
    <n v="105.315"/>
    <n v="12.637799999999999"/>
    <n v="117.9528"/>
    <n v="94.783500000000004"/>
    <n v="94.783500000000004"/>
    <n v="11.37402"/>
    <n v="106.15752000000001"/>
  </r>
  <r>
    <n v="228"/>
    <n v="80042000009526"/>
    <s v="BIEN0511"/>
    <s v="BODEGA CENTRAL"/>
    <s v="MANTENIMIENTO INFORMATICO Y CUSTODIO DE BODEGA"/>
    <s v="MANTENIMIENTO INFORMATICO Y CUSTODIO DE BODEGA"/>
    <s v="BODEGA CENTRAL"/>
    <s v="ACTIVO FIJO"/>
    <x v="4"/>
    <x v="0"/>
    <s v="N/A"/>
    <s v="DISPENSADOR DE AGUA"/>
    <s v="[ DISPENSADOR DE AGUA ] - MARCA: ELECTROLUX; MODELO: EQC153MBHS; SERIE: 33700297; AÑO: 2013; ESTADO: BUENO; COLOR: BEIGE; ESTRUCTURA: ( SIN ESTRUCTURA ); COMPONENTE: ( SIN COMPONENTE ); LARGO: 30 CM; ANCHO: 35 CM; ALTO: 96 CM; CANTIDAD: 1"/>
    <s v="N/A"/>
    <s v="N/A"/>
    <s v="N/A"/>
    <s v="ELECTROLUX"/>
    <s v="EQC153MBHS"/>
    <n v="33700297"/>
    <s v="BEIGE"/>
    <s v="ND"/>
    <s v="ND"/>
    <s v="BUENO"/>
    <n v="2013"/>
    <s v="PARA AGUA CALIENTE Y FRIA, CON NEVERA"/>
    <s v="MOMPICHE"/>
    <n v="1"/>
    <n v="1"/>
    <n v="0"/>
    <s v="N/A"/>
    <s v="N/A"/>
    <n v="165"/>
    <n v="98.9"/>
    <n v="206"/>
    <n v="206"/>
    <n v="100.93749999999999"/>
    <n v="100.93749999999999"/>
    <n v="12.112499999999997"/>
    <n v="113.04999999999998"/>
    <n v="90.843749999999986"/>
    <n v="90.843749999999986"/>
    <n v="10.901249999999997"/>
    <n v="101.74499999999998"/>
  </r>
  <r>
    <n v="229"/>
    <n v="80042000001896"/>
    <s v="BIEN0349"/>
    <s v="BODEGA CENTRAL"/>
    <s v="MOBILIARIO 2"/>
    <s v="MOBILIARIO 2"/>
    <s v="BODEGA CENTRAL"/>
    <s v="ACTIVO FIJO"/>
    <x v="4"/>
    <x v="0"/>
    <s v="N/A"/>
    <s v="CREDENZA"/>
    <s v="[ CREDENZA ] - AÑO: 2012; ESTADO: BUENO; COLOR: NEGRO; ESTRUCTURA: METAL; COMPONENTE: MDF; LARGO: 150 CM; ANCHO: 45 CM; ALTO: 72 CM; CANTIDAD: 1"/>
    <s v="N/A"/>
    <s v="N/A"/>
    <s v="N/A"/>
    <s v="ND"/>
    <s v="ND"/>
    <s v="ND"/>
    <s v="NEGRO"/>
    <s v="ND"/>
    <s v="MDF"/>
    <s v="BUENO"/>
    <n v="2012"/>
    <s v="2 PUERTAS A LOS EXTREMOS 2 SERVICIOS EN EL CENTRO"/>
    <s v="MATRIZ"/>
    <n v="1"/>
    <n v="1"/>
    <n v="0"/>
    <s v="N/A"/>
    <s v="N/A"/>
    <n v="160"/>
    <n v="96"/>
    <n v="210"/>
    <n v="210"/>
    <n v="99.419642857142847"/>
    <n v="99.419642857142847"/>
    <n v="11.930357142857142"/>
    <n v="111.35"/>
    <n v="89.477678571428569"/>
    <n v="89.477678571428569"/>
    <n v="10.737321428571429"/>
    <n v="100.215"/>
  </r>
  <r>
    <n v="230"/>
    <n v="80042000004552"/>
    <s v="BIEN0351"/>
    <s v="BODEGA CENTRAL"/>
    <s v="MOBILIARIO 2"/>
    <s v="MOBILIARIO 2"/>
    <s v="BODEGA CENTRAL"/>
    <s v="ACTIVO FIJO"/>
    <x v="4"/>
    <x v="0"/>
    <s v="N/A"/>
    <s v="CREDENZA"/>
    <s v="[ CREDENZA ] - AÑO: 2012; ESTADO: BUENO; COLOR: NEGRO; ESTRUCTURA: METAL; COMPONENTE: MDF; LARGO: 150 CM; ANCHO: 45 CM; ALTO: 72 CM; CANTIDAD: 1"/>
    <s v="N/A"/>
    <s v="N/A"/>
    <s v="N/A"/>
    <s v="ND"/>
    <s v="ND"/>
    <s v="ND"/>
    <s v="NEGRO"/>
    <s v="ND"/>
    <s v="MDF"/>
    <s v="BUENO"/>
    <n v="2012"/>
    <s v="2 PUERTAS A LOS EXTREMOS 2 SERVICIOS EN EL CENTRO"/>
    <s v="MATRIZ"/>
    <n v="1"/>
    <n v="1"/>
    <n v="0"/>
    <s v="N/A"/>
    <s v="N/A"/>
    <n v="160"/>
    <n v="96"/>
    <n v="210"/>
    <n v="210"/>
    <n v="99.419642857142847"/>
    <n v="99.419642857142847"/>
    <n v="11.930357142857142"/>
    <n v="111.35"/>
    <n v="89.477678571428569"/>
    <n v="89.477678571428569"/>
    <n v="10.737321428571429"/>
    <n v="100.215"/>
  </r>
  <r>
    <n v="231"/>
    <n v="80042000009519"/>
    <s v="INV00697"/>
    <s v="BODEGA CENTRAL"/>
    <s v="ESTRUCTURA DE MADERA TRAS CONTENEDOR No 1"/>
    <s v="SOBRE ESTRUCTURA DE MADERA TRAS CONTENEDOR No 1"/>
    <s v="BODEGA CENTRAL"/>
    <s v="ACTIVO FIJO"/>
    <x v="4"/>
    <x v="0"/>
    <s v="N/A"/>
    <s v="CAMILLA TIPO CANASTA DE ALUMINIO"/>
    <s v="[ CAMILLA ] - AÑO: 2013; ESTADO: BUENO; COLOR: (SIN COLOR); ESTRUCTURA: ALUMINIO; COMPONENTE: ACERO; LARGO: 60 CM; ANCHO: 25 CM; ALTO: 210 CM; CANTIDAD: 1"/>
    <s v="N/A"/>
    <s v="N/A"/>
    <s v="N/A"/>
    <s v="ND"/>
    <s v="ND"/>
    <s v="ND"/>
    <s v="NEGRO"/>
    <s v="ND"/>
    <s v="CAMILLA DE RESCATE"/>
    <s v="BUENO"/>
    <n v="2013"/>
    <s v="ND"/>
    <s v="MOMPICHE"/>
    <n v="1"/>
    <n v="1"/>
    <n v="0"/>
    <s v="N/A"/>
    <s v="N/A"/>
    <n v="163"/>
    <n v="97.9"/>
    <n v="199.2"/>
    <n v="199.2"/>
    <n v="97.901785714285708"/>
    <n v="97.901785714285708"/>
    <n v="11.748214285714285"/>
    <n v="109.64999999999999"/>
    <n v="88.111607142857139"/>
    <n v="88.111607142857139"/>
    <n v="10.573392857142856"/>
    <n v="98.685000000000002"/>
  </r>
  <r>
    <n v="232"/>
    <n v="80042000018436"/>
    <s v="BIEN0115"/>
    <s v="BODEGA CENTRAL"/>
    <s v="ARMARIO 3"/>
    <s v="NIVEL 4"/>
    <s v="BODEGA CENTRAL"/>
    <s v="ACTIVO FIJO"/>
    <x v="4"/>
    <x v="0"/>
    <s v="N/A"/>
    <s v="TENSIOMETRO DE PEDESTAL"/>
    <s v="TENSIOMETRO DE PEDESTAL"/>
    <s v="N/A"/>
    <s v="N/A"/>
    <s v="N/A"/>
    <s v="RIESTER"/>
    <s v="MRTE023"/>
    <s v="14680000001603044773"/>
    <s v="GRIS"/>
    <s v="ND"/>
    <s v="ND"/>
    <s v="BUENO"/>
    <n v="2017"/>
    <s v="ND"/>
    <s v="MATRIZ"/>
    <n v="1"/>
    <n v="1"/>
    <n v="0"/>
    <s v="N/A"/>
    <s v="N/A"/>
    <n v="193"/>
    <n v="133.1"/>
    <n v="171"/>
    <n v="171"/>
    <n v="113.98499999999999"/>
    <n v="113.98499999999999"/>
    <n v="13.678199999999999"/>
    <n v="127.66319999999999"/>
    <n v="102.58649999999999"/>
    <n v="102.58649999999999"/>
    <n v="12.310379999999999"/>
    <n v="114.89687999999998"/>
  </r>
  <r>
    <n v="233"/>
    <n v="80042000018443"/>
    <s v="BIEN0117"/>
    <s v="BODEGA CENTRAL"/>
    <s v="ARMARIO 3"/>
    <s v="NIVEL 4"/>
    <s v="BODEGA CENTRAL"/>
    <s v="ACTIVO FIJO"/>
    <x v="4"/>
    <x v="0"/>
    <s v="N/A"/>
    <s v="TENSIOMETRO DE PEDESTAL"/>
    <s v="TENSIOMETRO DE PEDESTAL"/>
    <s v="N/A"/>
    <s v="N/A"/>
    <s v="N/A"/>
    <s v="RIESTER"/>
    <s v="MRTE023"/>
    <s v="14680000001603044771"/>
    <s v="GRIS"/>
    <s v="ND"/>
    <s v="ND"/>
    <s v="BUENO"/>
    <n v="2017"/>
    <s v="ND"/>
    <s v="MATRIZ"/>
    <n v="1"/>
    <n v="1"/>
    <n v="0"/>
    <s v="N/A"/>
    <s v="N/A"/>
    <n v="193"/>
    <n v="133.1"/>
    <n v="171"/>
    <n v="171"/>
    <n v="113.98499999999999"/>
    <n v="113.98499999999999"/>
    <n v="13.678199999999999"/>
    <n v="127.66319999999999"/>
    <n v="102.58649999999999"/>
    <n v="102.58649999999999"/>
    <n v="12.310379999999999"/>
    <n v="114.89687999999998"/>
  </r>
  <r>
    <n v="234"/>
    <n v="80042000005436"/>
    <s v="BIEN0190"/>
    <s v="BODEGA CENTRAL"/>
    <s v="ESTRUCTURA DE MADERA TRAS CONTENEDOR No 1"/>
    <s v="MOBILIARIO 1"/>
    <s v="BODEGA CENTRAL"/>
    <s v="ACTIVO FIJO"/>
    <x v="4"/>
    <x v="0"/>
    <s v="N/A"/>
    <s v="ESTACION DE TRABAJO EN L"/>
    <s v="[ ESTACION DE TRABAJO EN L ] - AÑO: 2012; ESTADO: BUENO; COLOR: NEGRO; ESTRUCTURA: METAL; COMPONENTE: MDF; LARGO: 250 CM; ANCHO: 60 CM; ALTO: 73 CM; CANTIDAD: 1"/>
    <s v="N/A"/>
    <s v="N/A"/>
    <s v="N/A"/>
    <s v="ND"/>
    <s v="ND"/>
    <s v="ND"/>
    <s v="NEGRO"/>
    <s v="COJONERA METALICA 3 SERVICIOS"/>
    <s v="INCLUYE: ARCHIVADOR METALICO 3 CAJONES"/>
    <s v="BUENO"/>
    <n v="2012"/>
    <s v="MDF Y METAL"/>
    <s v="MATRIZ"/>
    <n v="1"/>
    <n v="1"/>
    <n v="0"/>
    <s v="N/A"/>
    <s v="N/A"/>
    <n v="173"/>
    <n v="103.7"/>
    <n v="200"/>
    <n v="200"/>
    <n v="94.866071428571416"/>
    <n v="94.866071428571416"/>
    <n v="11.383928571428569"/>
    <n v="106.24999999999999"/>
    <n v="85.379464285714278"/>
    <n v="85.379464285714278"/>
    <n v="10.245535714285714"/>
    <n v="95.624999999999986"/>
  </r>
  <r>
    <n v="235"/>
    <n v="80042000001155"/>
    <s v="BIEN0192"/>
    <s v="BODEGA CENTRAL"/>
    <s v="ESTRUCTURA DE MADERA TRAS CONTENEDOR No 1"/>
    <s v="MOBILIARIO 1"/>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s v="BUENO"/>
    <n v="2012"/>
    <s v="MDF Y METAL"/>
    <s v="MATRIZ"/>
    <n v="1"/>
    <n v="1"/>
    <n v="0"/>
    <s v="N/A"/>
    <s v="N/A"/>
    <n v="173"/>
    <n v="103.7"/>
    <n v="200"/>
    <n v="200"/>
    <n v="94.866071428571416"/>
    <n v="94.866071428571416"/>
    <n v="11.383928571428569"/>
    <n v="106.24999999999999"/>
    <n v="85.379464285714278"/>
    <n v="85.379464285714278"/>
    <n v="10.245535714285714"/>
    <n v="95.624999999999986"/>
  </r>
  <r>
    <n v="236"/>
    <n v="80042000003715"/>
    <s v="BIEN0193"/>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GAVETA DE 3 CAJONES"/>
    <s v="BUENO"/>
    <n v="2012"/>
    <s v="MDF Y METAL"/>
    <s v="MATRIZ"/>
    <n v="1"/>
    <n v="1"/>
    <n v="0"/>
    <s v="N/A"/>
    <s v="N/A"/>
    <n v="126"/>
    <n v="75.400000000000006"/>
    <n v="200"/>
    <n v="200"/>
    <n v="94.866071428571416"/>
    <n v="94.866071428571416"/>
    <n v="11.383928571428569"/>
    <n v="106.24999999999999"/>
    <n v="85.379464285714278"/>
    <n v="85.379464285714278"/>
    <n v="10.245535714285714"/>
    <n v="95.624999999999986"/>
  </r>
  <r>
    <n v="237"/>
    <n v="80042000002800"/>
    <s v="BIEN0196"/>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ARCHIVADOR METALICO 3 CAJONES"/>
    <s v="BUENO"/>
    <n v="2012"/>
    <s v="MDF Y METAL"/>
    <s v="MATRIZ"/>
    <n v="1"/>
    <n v="1"/>
    <n v="0"/>
    <s v="N/A"/>
    <s v="N/A"/>
    <n v="165"/>
    <n v="98.9"/>
    <n v="200"/>
    <n v="200"/>
    <n v="94.866071428571416"/>
    <n v="94.866071428571416"/>
    <n v="11.383928571428569"/>
    <n v="106.24999999999999"/>
    <n v="85.379464285714278"/>
    <n v="85.379464285714278"/>
    <n v="10.245535714285714"/>
    <n v="95.624999999999986"/>
  </r>
  <r>
    <n v="238"/>
    <n v="80042000000523"/>
    <s v="BIEN0197"/>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JONES/GAVETAS: 3; CANTIDAD: 1"/>
    <s v="N/A"/>
    <s v="N/A"/>
    <s v="N/A"/>
    <s v="ND"/>
    <s v="ND"/>
    <s v="ND"/>
    <s v="NEGRO"/>
    <s v="ND"/>
    <s v="ARCHIVADOR DE 3 GAVETAS"/>
    <s v="BUENO"/>
    <n v="2012"/>
    <s v="MDF Y METAL"/>
    <s v="MATRIZ"/>
    <n v="1"/>
    <n v="1"/>
    <n v="0"/>
    <s v="N/A"/>
    <s v="N/A"/>
    <n v="165"/>
    <n v="98.9"/>
    <n v="200"/>
    <n v="200"/>
    <n v="94.866071428571416"/>
    <n v="94.866071428571416"/>
    <n v="11.383928571428569"/>
    <n v="106.24999999999999"/>
    <n v="85.379464285714278"/>
    <n v="85.379464285714278"/>
    <n v="10.245535714285714"/>
    <n v="95.624999999999986"/>
  </r>
  <r>
    <n v="239"/>
    <n v="80042000000141"/>
    <s v="BIEN0198"/>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CON ARCHIVADOR DE 3 GAVETAS. ESTA CERRADO CON LLAVE"/>
    <s v="BUENO"/>
    <n v="2012"/>
    <s v="MDF Y METAL"/>
    <s v="MATRIZ"/>
    <n v="1"/>
    <n v="1"/>
    <n v="0"/>
    <s v="N/A"/>
    <s v="N/A"/>
    <n v="165"/>
    <n v="98.9"/>
    <n v="200"/>
    <n v="200"/>
    <n v="94.866071428571416"/>
    <n v="94.866071428571416"/>
    <n v="11.383928571428569"/>
    <n v="106.24999999999999"/>
    <n v="85.379464285714278"/>
    <n v="85.379464285714278"/>
    <n v="10.245535714285714"/>
    <n v="95.624999999999986"/>
  </r>
  <r>
    <n v="240"/>
    <n v="80042000005979"/>
    <s v="BIEN0277"/>
    <s v="BODEGA CENTRAL"/>
    <s v="ESTRUCTURA DE MADERA TRAS CONTENEDOR No 1"/>
    <s v="MOBILIARIO 1"/>
    <s v="BODEGA CENTRAL"/>
    <s v="ACTIVO FIJO"/>
    <x v="4"/>
    <x v="0"/>
    <s v="N/A"/>
    <s v="ESTACION DE TRABAJO EN L"/>
    <s v="[ ESTACION DE TRABAJO EN L ] - AÑO: 2012; ESTADO: BUENO; COLOR: CAFE; ESTRUCTURA: METAL; COMPONENTE: MDF; LARGO: 230 CM; ANCHO: 60 CM; ALTO: 74 CM; CANTIDAD: 1"/>
    <s v="N/A"/>
    <s v="N/A"/>
    <s v="N/A"/>
    <s v="ND"/>
    <s v="ND"/>
    <s v="ND"/>
    <s v="CAFE"/>
    <s v="ND"/>
    <s v="INCLUYE ARCHIVADOR METALICO DE TRES CAJONES CHAPA DAÑADA"/>
    <s v="BUENO"/>
    <n v="2012"/>
    <s v="MDF Y METAL"/>
    <s v="MATRIZ"/>
    <n v="1"/>
    <n v="1"/>
    <n v="0"/>
    <s v="N/A"/>
    <s v="N/A"/>
    <n v="159"/>
    <n v="95.5"/>
    <n v="200"/>
    <n v="200"/>
    <n v="94.866071428571416"/>
    <n v="94.866071428571416"/>
    <n v="11.383928571428569"/>
    <n v="106.24999999999999"/>
    <n v="85.379464285714278"/>
    <n v="85.379464285714278"/>
    <n v="10.245535714285714"/>
    <n v="95.624999999999986"/>
  </r>
  <r>
    <n v="241"/>
    <n v="80042000002480"/>
    <s v="BIEN0299"/>
    <s v="BODEGA CENTRAL"/>
    <s v="MOBILIARIO 2"/>
    <s v="MOBILIARIO 2"/>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ARCHIVADOR DE 3 CAJONES"/>
    <s v="BUENO"/>
    <n v="2012"/>
    <s v="MDF Y METAL"/>
    <s v="MATRIZ"/>
    <n v="1"/>
    <n v="1"/>
    <n v="0"/>
    <s v="N/A"/>
    <s v="N/A"/>
    <n v="165"/>
    <n v="98.9"/>
    <n v="200"/>
    <n v="200"/>
    <n v="94.866071428571416"/>
    <n v="94.866071428571416"/>
    <n v="11.383928571428569"/>
    <n v="106.24999999999999"/>
    <n v="85.379464285714278"/>
    <n v="85.379464285714278"/>
    <n v="10.245535714285714"/>
    <n v="95.624999999999986"/>
  </r>
  <r>
    <n v="242"/>
    <n v="80042000003821"/>
    <s v="BIEN0307"/>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UN ARCHIVADOR DE TRES CAJONES Y UN PORTA TECLADO."/>
    <s v="BUENO"/>
    <n v="2012"/>
    <s v="MDF Y METAL"/>
    <s v="MATRIZ"/>
    <n v="1"/>
    <n v="1"/>
    <n v="0"/>
    <s v="N/A"/>
    <s v="N/A"/>
    <n v="165"/>
    <n v="98.9"/>
    <n v="200"/>
    <n v="200"/>
    <n v="94.866071428571416"/>
    <n v="94.866071428571416"/>
    <n v="11.383928571428569"/>
    <n v="106.24999999999999"/>
    <n v="85.379464285714278"/>
    <n v="85.379464285714278"/>
    <n v="10.245535714285714"/>
    <n v="95.624999999999986"/>
  </r>
  <r>
    <n v="243"/>
    <n v="80042000005993"/>
    <s v="BIEN0311"/>
    <s v="BODEGA CENTRAL"/>
    <s v="ESTRUCTURA DE MADERA TRAS CONTENEDOR No 1"/>
    <s v="MOBILIARIO 1"/>
    <s v="BODEGA CENTRAL"/>
    <s v="ACTIVO FIJO"/>
    <x v="4"/>
    <x v="0"/>
    <s v="N/A"/>
    <s v="ESTACION DE TRABAJO EN L"/>
    <s v="[ ESTACION DE TRABAJO EN L ] - AÑO: 2012; ESTADO: BUENO; COLOR: NEGRO; ESTRUCTURA: METAL; COMPONENTE: ( SIN COMPONENTE ); LARGO: 230 CM; ANCHO: 60 CM; ALTO: 74 CM; CANTIDAD: 1"/>
    <s v="N/A"/>
    <s v="N/A"/>
    <s v="N/A"/>
    <s v="ND"/>
    <s v="ND"/>
    <s v="ND"/>
    <s v="NEGRO"/>
    <s v="ND"/>
    <s v="DE PROYECTO EL REVENTADOR. INCLUYE ARCHIVADOR DE TRES GAVETAS. SE ENCUENTRA DESARMADA"/>
    <s v="BUENO"/>
    <n v="2012"/>
    <s v="MDF Y METAL"/>
    <s v="MATRIZ"/>
    <n v="1"/>
    <n v="1"/>
    <n v="0"/>
    <s v="N/A"/>
    <s v="N/A"/>
    <n v="173"/>
    <n v="103.7"/>
    <n v="200"/>
    <n v="200"/>
    <n v="94.866071428571416"/>
    <n v="94.866071428571416"/>
    <n v="11.383928571428569"/>
    <n v="106.24999999999999"/>
    <n v="85.379464285714278"/>
    <n v="85.379464285714278"/>
    <n v="10.245535714285714"/>
    <n v="95.624999999999986"/>
  </r>
  <r>
    <n v="244"/>
    <n v="80042000000875"/>
    <s v="BIEN0320"/>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s v="BUENO"/>
    <n v="2012"/>
    <s v="MDF Y METAL"/>
    <s v="MATRIZ"/>
    <n v="1"/>
    <n v="1"/>
    <n v="0"/>
    <s v="N/A"/>
    <s v="N/A"/>
    <n v="173"/>
    <n v="103.7"/>
    <n v="200"/>
    <n v="200"/>
    <n v="94.866071428571416"/>
    <n v="94.866071428571416"/>
    <n v="11.383928571428569"/>
    <n v="106.24999999999999"/>
    <n v="85.379464285714278"/>
    <n v="85.379464285714278"/>
    <n v="10.245535714285714"/>
    <n v="95.624999999999986"/>
  </r>
  <r>
    <n v="245"/>
    <n v="80042000002060"/>
    <s v="BIEN0322"/>
    <s v="BODEGA CENTRAL"/>
    <s v="MOBILIARIO 2"/>
    <s v="MOBILIARIO 2"/>
    <s v="BODEGA CENTRAL"/>
    <s v="ACTIVO FIJO"/>
    <x v="4"/>
    <x v="0"/>
    <s v="N/A"/>
    <s v="ESTACION DE TRABAJO EN L"/>
    <s v="[ ESTACION DE TRABAJO EN L ] - AÑO: 2012; ESTADO: BUENO; COLOR: NEGRO; ESTRUCTURA: METAL; LARGO: 240 CM; ANCHO: 60 CM; ALTO: 73 CM; CANTIDAD: 1"/>
    <s v="N/A"/>
    <s v="N/A"/>
    <s v="N/A"/>
    <s v="ND"/>
    <s v="ND"/>
    <s v="ND"/>
    <s v="NEGRO"/>
    <s v="ND"/>
    <s v="INCLUYE: ARCHIVADOR METALICO 3 CAJONES"/>
    <s v="BUENO"/>
    <n v="2012"/>
    <s v="MDF Y METAL"/>
    <s v="MATRIZ"/>
    <n v="1"/>
    <n v="1"/>
    <n v="0"/>
    <s v="N/A"/>
    <s v="N/A"/>
    <n v="165"/>
    <n v="98.9"/>
    <n v="200"/>
    <n v="200"/>
    <n v="94.866071428571416"/>
    <n v="94.866071428571416"/>
    <n v="11.383928571428569"/>
    <n v="106.24999999999999"/>
    <n v="85.379464285714278"/>
    <n v="85.379464285714278"/>
    <n v="10.245535714285714"/>
    <n v="95.624999999999986"/>
  </r>
  <r>
    <n v="246"/>
    <n v="80042000000301"/>
    <s v="BIEN0328"/>
    <s v="BODEGA CENTRAL"/>
    <s v="MOBILIARIO 2"/>
    <s v="MOBILIARIO 2"/>
    <s v="BODEGA CENTRAL"/>
    <s v="ACTIVO FIJO"/>
    <x v="4"/>
    <x v="0"/>
    <s v="N/A"/>
    <s v="ESTACION DE TRABAJO EN L"/>
    <s v="[ ESTACION DE TRABAJO EN L ] - AÑO: 2012; ESTADO: BUENO; COLOR: NEGRO; ESTRUCTURA: METAL; COMPONENTE: MDF; LARGO: 240 CM; ANCHO: 60 CM; ALTO: 73 CM; CANTIDAD: 1"/>
    <s v="N/A"/>
    <s v="N/A"/>
    <s v="N/A"/>
    <s v="ND"/>
    <s v="ND"/>
    <s v="ND"/>
    <s v="NEGRO"/>
    <s v="ND"/>
    <s v="CON ARCHIVADOR DE 3 GAVETAS"/>
    <s v="BUENO"/>
    <n v="2012"/>
    <s v="MDF Y METAL"/>
    <s v="MATRIZ"/>
    <n v="1"/>
    <n v="1"/>
    <n v="0"/>
    <s v="N/A"/>
    <s v="N/A"/>
    <n v="165"/>
    <n v="98.9"/>
    <n v="200"/>
    <n v="200"/>
    <n v="94.866071428571416"/>
    <n v="94.866071428571416"/>
    <n v="11.383928571428569"/>
    <n v="106.24999999999999"/>
    <n v="85.379464285714278"/>
    <n v="85.379464285714278"/>
    <n v="10.245535714285714"/>
    <n v="95.624999999999986"/>
  </r>
  <r>
    <n v="247"/>
    <n v="80042000003395"/>
    <s v="BIEN0329"/>
    <s v="BODEGA CENTRAL"/>
    <s v="MOBILIARIO 2"/>
    <s v="MOBILIARIO 2"/>
    <s v="BODEGA CENTRAL"/>
    <s v="ACTIVO FIJO"/>
    <x v="4"/>
    <x v="0"/>
    <s v="N/A"/>
    <s v="ESTACION DE TRABAJO EN L"/>
    <s v="[ ESTACION DE TRABAJO EN L ] - AÑO: 2012; ESTADO: BUENO; COLOR: NEGRO; ESTRUCTURA: METAL; COMPONENTE: MDF; LARGO: 240 CM; ANCHO: 60 CM; ALTO: 73 CM; CAJONES/GAVETAS: 3; CANTIDAD: 1"/>
    <s v="N/A"/>
    <s v="N/A"/>
    <s v="N/A"/>
    <s v="ND"/>
    <s v="ND"/>
    <s v="ND"/>
    <s v="NEGRO"/>
    <s v="ND"/>
    <s v="CON ARCHIVADOR 3 GAVETAS"/>
    <s v="BUENO"/>
    <n v="2012"/>
    <s v="MDF Y METAL"/>
    <s v="MATRIZ"/>
    <n v="1"/>
    <n v="1"/>
    <n v="0"/>
    <s v="N/A"/>
    <s v="N/A"/>
    <n v="165"/>
    <n v="98.9"/>
    <n v="200"/>
    <n v="200"/>
    <n v="94.866071428571416"/>
    <n v="94.866071428571416"/>
    <n v="11.383928571428569"/>
    <n v="106.24999999999999"/>
    <n v="85.379464285714278"/>
    <n v="85.379464285714278"/>
    <n v="10.245535714285714"/>
    <n v="95.624999999999986"/>
  </r>
  <r>
    <n v="248"/>
    <n v="80042000005085"/>
    <s v="BIEN0330"/>
    <s v="BODEGA CENTRAL"/>
    <s v="MOBILIARIO 2"/>
    <s v="MOBILIARIO 2"/>
    <s v="BODEGA CENTRAL"/>
    <s v="ACTIVO FIJO"/>
    <x v="4"/>
    <x v="0"/>
    <s v="N/A"/>
    <s v="ESTACION DE TRABAJO EN L"/>
    <s v="[ ESTACION DE TRABAJO EN L ] - AÑO: 2012; ESTADO: BUENO; COLOR: NEGRO; ESTRUCTURA: METAL; COMPONENTE: MDF; LARGO: 250 CM; ANCHO: 60 CM; ALTO: 73 CM; CANTIDAD: 1"/>
    <s v="N/A"/>
    <s v="N/A"/>
    <s v="N/A"/>
    <s v="ND"/>
    <s v="ND"/>
    <s v="ND"/>
    <s v="NEGRO"/>
    <s v="ND"/>
    <s v="INCLUYE: ARCHIVADOR METALICO 3 CAJONES"/>
    <s v="BUENO"/>
    <n v="2012"/>
    <s v="MDF Y METAL"/>
    <s v="MATRIZ"/>
    <n v="1"/>
    <n v="1"/>
    <n v="0"/>
    <s v="N/A"/>
    <s v="N/A"/>
    <n v="173"/>
    <n v="103.7"/>
    <n v="200"/>
    <n v="200"/>
    <n v="94.866071428571416"/>
    <n v="94.866071428571416"/>
    <n v="11.383928571428569"/>
    <n v="106.24999999999999"/>
    <n v="85.379464285714278"/>
    <n v="85.379464285714278"/>
    <n v="10.245535714285714"/>
    <n v="95.624999999999986"/>
  </r>
  <r>
    <n v="249"/>
    <n v="80042000000226"/>
    <s v="BIEN0331"/>
    <s v="BODEGA CENTRAL"/>
    <s v="MOBILIARIO 2"/>
    <s v="MOBILIARIO 2"/>
    <s v="BODEGA CENTRAL"/>
    <s v="ACTIVO FIJO"/>
    <x v="4"/>
    <x v="0"/>
    <s v="N/A"/>
    <s v="ESTACION DE TRABAJO EN L"/>
    <s v="[ ESTACION DE TRABAJO EN L ] - AÑO: 2012; ESTADO: BUENO; COLOR: NEGRO; ESTRUCTURA: METAL; COMPONENTE: MDF; LARGO: 240 CM; ANCHO: 60 CM; ALTO: 73 CM; CANTIDAD: 1"/>
    <s v="N/A"/>
    <s v="N/A"/>
    <s v="N/A"/>
    <s v="ND"/>
    <s v="ND"/>
    <s v="ND"/>
    <s v="NEGRO"/>
    <s v="ND"/>
    <s v="CON ARCHIVADOR 3 GVETAS Y 1 PORTA TECLADO"/>
    <s v="BUENO"/>
    <n v="2012"/>
    <s v="MDF Y METAL"/>
    <s v="MATRIZ"/>
    <n v="1"/>
    <n v="1"/>
    <n v="0"/>
    <s v="N/A"/>
    <s v="N/A"/>
    <n v="165"/>
    <n v="98.9"/>
    <n v="200"/>
    <n v="200"/>
    <n v="94.866071428571416"/>
    <n v="94.866071428571416"/>
    <n v="11.383928571428569"/>
    <n v="106.24999999999999"/>
    <n v="85.379464285714278"/>
    <n v="85.379464285714278"/>
    <n v="10.245535714285714"/>
    <n v="95.624999999999986"/>
  </r>
  <r>
    <n v="250"/>
    <n v="80042000000660"/>
    <s v="BIEN0332"/>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s v="BUENO"/>
    <n v="2012"/>
    <s v="MDF Y METAL"/>
    <s v="MATRIZ"/>
    <n v="1"/>
    <n v="1"/>
    <n v="0"/>
    <s v="N/A"/>
    <s v="N/A"/>
    <n v="173"/>
    <n v="103.7"/>
    <n v="200"/>
    <n v="200"/>
    <n v="94.866071428571416"/>
    <n v="94.866071428571416"/>
    <n v="11.383928571428569"/>
    <n v="106.24999999999999"/>
    <n v="85.379464285714278"/>
    <n v="85.379464285714278"/>
    <n v="10.245535714285714"/>
    <n v="95.624999999999986"/>
  </r>
  <r>
    <n v="251"/>
    <n v="80042000001728"/>
    <s v="BIEN0333"/>
    <s v="BODEGA CENTRAL"/>
    <s v="MOBILIARIO 2"/>
    <s v="MOBILIARIO 2"/>
    <s v="BODEGA CENTRAL"/>
    <s v="ACTIVO FIJO"/>
    <x v="4"/>
    <x v="0"/>
    <s v="N/A"/>
    <s v="ESTACION DE TRABAJO EN L"/>
    <s v="[ ESTACION DE TRABAJO EN L ] - AÑO: 2012; ESTADO: BUENO; COLOR: NEGRO; ESTRUCTURA: METAL; COMPONENTE: MDF; LARGO: 240 CM; ANCHO: 65 CM; ALTO: 72 CM; CANTIDAD: 1"/>
    <s v="N/A"/>
    <s v="N/A"/>
    <s v="N/A"/>
    <s v="ND"/>
    <s v="ND"/>
    <s v="ND"/>
    <s v="NEGRO"/>
    <s v="ND"/>
    <s v="INCLUYE ARCHIVADOR METALICO 3 CAJONES"/>
    <s v="BUENO"/>
    <n v="2012"/>
    <s v="MDF Y METAL"/>
    <s v="MATRIZ"/>
    <n v="1"/>
    <n v="1"/>
    <n v="0"/>
    <s v="N/A"/>
    <s v="N/A"/>
    <n v="179"/>
    <n v="107.5"/>
    <n v="200"/>
    <n v="200"/>
    <n v="94.866071428571416"/>
    <n v="94.866071428571416"/>
    <n v="11.383928571428569"/>
    <n v="106.24999999999999"/>
    <n v="85.379464285714278"/>
    <n v="85.379464285714278"/>
    <n v="10.245535714285714"/>
    <n v="95.624999999999986"/>
  </r>
  <r>
    <n v="252"/>
    <n v="80042000004514"/>
    <s v="BIEN0352"/>
    <s v="BODEGA CENTRAL"/>
    <s v="MOBILIARIO 2"/>
    <s v="MOBILIARIO 2"/>
    <s v="BODEGA CENTRAL"/>
    <s v="ACTIVO FIJO"/>
    <x v="4"/>
    <x v="0"/>
    <s v="N/A"/>
    <s v="ESTACION DE TRABAJO EN L"/>
    <s v="[ ESTACION DE TRABAJO EN L ] - AÑO: 2012; ESTADO: BUENO; COLOR: NEGRO; ESTRUCTURA: METAL; COMPONENTE: MDF; LARGO: 280 CM; ANCHO: 79 CM; ALTO: 74 CM; CANTIDAD: 1"/>
    <s v="N/A"/>
    <s v="N/A"/>
    <s v="N/A"/>
    <s v="ND"/>
    <s v="ND"/>
    <s v="ND"/>
    <s v="NEGRO"/>
    <s v="ND"/>
    <s v="INCLUYE: ARCHIVADOR METALICO 2 CAJONES, CON EXTESION DE TRABAJO Y  MADERA DE PINO"/>
    <s v="BUENO"/>
    <n v="2012"/>
    <s v="MDF Y METAL"/>
    <s v="MATRIZ"/>
    <n v="1"/>
    <n v="1"/>
    <n v="0"/>
    <s v="N/A"/>
    <s v="N/A"/>
    <n v="254"/>
    <n v="152.19999999999999"/>
    <n v="200"/>
    <n v="200"/>
    <n v="130.22"/>
    <n v="130.22"/>
    <n v="15.626399999999999"/>
    <n v="145.84639999999999"/>
    <n v="117.19800000000001"/>
    <n v="117.19800000000001"/>
    <n v="14.06376"/>
    <n v="131.26176000000001"/>
  </r>
  <r>
    <n v="253"/>
    <n v="80042000001834"/>
    <s v="BIEN0353"/>
    <s v="BODEGA CENTRAL"/>
    <s v="MOBILIARIO 2"/>
    <s v="MOBILIARIO 2"/>
    <s v="BODEGA CENTRAL"/>
    <s v="ACTIVO FIJO"/>
    <x v="4"/>
    <x v="0"/>
    <s v="N/A"/>
    <s v="ESTACION DE TRABAJO EN L"/>
    <s v="[ ESTACION DE TRABAJO EN L ] - AÑO: 2012; ESTADO: BUENO; COLOR: NEGRO; ESTRUCTURA: METAL; COMPONENTE: MDF; LARGO: 320 CM; ANCHO: 80 CM; ALTO: 72 CM; CANTIDAD: 1"/>
    <s v="N/A"/>
    <s v="N/A"/>
    <s v="N/A"/>
    <s v="ND"/>
    <s v="ND"/>
    <s v="ND"/>
    <s v="NEGRO"/>
    <s v="ND"/>
    <s v="INCLUYE UN ARCHIVADOR DE 2 CAJONES DE METAL, CON EXTESION DE TRABAJO Y MADERA DE PINO"/>
    <s v="BUENO"/>
    <n v="2012"/>
    <s v="MDF Y METAL"/>
    <s v="MATRIZ"/>
    <n v="1"/>
    <n v="1"/>
    <n v="0"/>
    <s v="N/A"/>
    <s v="N/A"/>
    <n v="294"/>
    <n v="176.2"/>
    <n v="200"/>
    <n v="200"/>
    <n v="150.61999999999998"/>
    <n v="150.61999999999998"/>
    <n v="18.074399999999997"/>
    <n v="168.69439999999997"/>
    <n v="135.55799999999999"/>
    <n v="135.55799999999999"/>
    <n v="16.266959999999997"/>
    <n v="151.82495999999998"/>
  </r>
  <r>
    <n v="254"/>
    <n v="80042000003616"/>
    <s v="BIEN0357"/>
    <s v="BODEGA CENTRAL"/>
    <s v="MOBILIARIO 2"/>
    <s v="MOBILIARIO 2"/>
    <s v="BODEGA CENTRAL"/>
    <s v="ACTIVO FIJO"/>
    <x v="4"/>
    <x v="0"/>
    <s v="N/A"/>
    <s v="ESTACION DE TRABAJO EN L"/>
    <s v="[ ESTACION DE TRABAJO EN L ] - AÑO: 2012; ESTADO: BUENO; COLOR: NEGRO; ESTRUCTURA: METAL; COMPONENTE: MDF; LARGO: 240 CM; ANCHO: 60 CM; ALTO: 72 CM; CANTIDAD: 1"/>
    <s v="N/A"/>
    <s v="N/A"/>
    <s v="N/A"/>
    <s v="ND"/>
    <s v="ND"/>
    <s v="ND"/>
    <s v="NEGRO"/>
    <s v="ND"/>
    <s v="INCLUYE 1 ARCHIVADOR DE TRES CAJONES, Y UN PORTA TECLADO"/>
    <s v="BUENO"/>
    <n v="2012"/>
    <s v="MDF Y METAL"/>
    <s v="MATRIZ"/>
    <n v="1"/>
    <n v="1"/>
    <n v="0"/>
    <s v="N/A"/>
    <s v="N/A"/>
    <n v="165"/>
    <n v="98.9"/>
    <n v="200"/>
    <n v="200"/>
    <n v="94.866071428571416"/>
    <n v="94.866071428571416"/>
    <n v="11.383928571428569"/>
    <n v="106.24999999999999"/>
    <n v="85.379464285714278"/>
    <n v="85.379464285714278"/>
    <n v="10.245535714285714"/>
    <n v="95.624999999999986"/>
  </r>
  <r>
    <n v="255"/>
    <n v="80042000003166"/>
    <s v="BIEN0358"/>
    <s v="BODEGA CENTRAL"/>
    <s v="MOBILIARIO 2"/>
    <s v="MOBILIARIO 2"/>
    <s v="BODEGA CENTRAL"/>
    <s v="ACTIVO FIJO"/>
    <x v="4"/>
    <x v="0"/>
    <s v="N/A"/>
    <s v="ESTACION DE TRABAJO EN L"/>
    <s v="[ ESTACION DE TRABAJO EN L ] - AÑO: 2012; ESTADO: BUENO; COLOR: NEGRO; ESTRUCTURA: METAL; COMPONENTE: MDF; LARGO: 240 CM; ANCHO: 60 CM; ALTO: 73 CM; CAJONES/GAVETAS: 3; CANTIDAD: 1"/>
    <s v="N/A"/>
    <s v="N/A"/>
    <s v="N/A"/>
    <s v="ND"/>
    <s v="ND"/>
    <s v="ND"/>
    <s v="NEGRO"/>
    <s v="ND"/>
    <s v="CON ARCHIVADOR DE 3 GAVETAS Y 1 PORTATECLADO"/>
    <s v="BUENO"/>
    <n v="2012"/>
    <s v="MDF Y METAL"/>
    <s v="MATRIZ"/>
    <n v="1"/>
    <n v="1"/>
    <n v="0"/>
    <s v="N/A"/>
    <s v="N/A"/>
    <n v="165"/>
    <n v="98.9"/>
    <n v="200"/>
    <n v="200"/>
    <n v="94.866071428571416"/>
    <n v="94.866071428571416"/>
    <n v="11.383928571428569"/>
    <n v="106.24999999999999"/>
    <n v="85.379464285714278"/>
    <n v="85.379464285714278"/>
    <n v="10.245535714285714"/>
    <n v="95.624999999999986"/>
  </r>
  <r>
    <n v="256"/>
    <n v="80042000000011"/>
    <s v="BIEN0378"/>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Y 1 PORTA TECLADO"/>
    <s v="BUENO"/>
    <n v="2012"/>
    <s v="MDF Y METAL"/>
    <s v="MATRIZ"/>
    <n v="1"/>
    <n v="1"/>
    <n v="0"/>
    <s v="N/A"/>
    <s v="N/A"/>
    <n v="173"/>
    <n v="103.7"/>
    <n v="200"/>
    <n v="200"/>
    <n v="94.866071428571416"/>
    <n v="94.866071428571416"/>
    <n v="11.383928571428569"/>
    <n v="106.24999999999999"/>
    <n v="85.379464285714278"/>
    <n v="85.379464285714278"/>
    <n v="10.245535714285714"/>
    <n v="95.624999999999986"/>
  </r>
  <r>
    <n v="257"/>
    <n v="80042000002329"/>
    <s v="BIEN0380"/>
    <s v="BODEGA CENTRAL"/>
    <s v="MOBILIARIO 2"/>
    <s v="MOBILIARIO 2"/>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ARCHIVADOR METALICO DE 3 CAJONES"/>
    <s v="BUENO"/>
    <n v="2012"/>
    <s v="MDF Y METAL"/>
    <s v="MATRIZ"/>
    <n v="1"/>
    <n v="1"/>
    <n v="0"/>
    <s v="N/A"/>
    <s v="N/A"/>
    <n v="165"/>
    <n v="98.9"/>
    <n v="200"/>
    <n v="200"/>
    <n v="94.866071428571416"/>
    <n v="94.866071428571416"/>
    <n v="11.383928571428569"/>
    <n v="106.24999999999999"/>
    <n v="85.379464285714278"/>
    <n v="85.379464285714278"/>
    <n v="10.245535714285714"/>
    <n v="95.624999999999986"/>
  </r>
  <r>
    <n v="258"/>
    <n v="80042000004774"/>
    <s v="BIEN0321"/>
    <s v="BODEGA CENTRAL"/>
    <s v="MOBILIARIO 2"/>
    <s v="MOBILIARIO 2"/>
    <s v="BODEGA CENTRAL"/>
    <s v="ACTIVO FIJO"/>
    <x v="4"/>
    <x v="0"/>
    <s v="N/A"/>
    <s v="ESTACION DE TRABAJO EN L"/>
    <s v="[ ESTACION DE TRABAJO EN L ] - AÑO: 2012; ESTADO: BUENO; COLOR: NEGRO; ESTRUCTURA: METAL; COMPONENTE: MDF; LARGO: 250 CM; ANCHO: 60 CM; ALTO: 73 CM; CANTIDAD: 1"/>
    <s v="N/A"/>
    <s v="N/A"/>
    <s v="N/A"/>
    <s v="ND"/>
    <s v="ND"/>
    <s v="ND"/>
    <s v="NEGRO"/>
    <s v="ND"/>
    <s v="INCLUYE: ARCHIVADOR METALICO 3 CAJONES"/>
    <s v="BUENO"/>
    <n v="2012"/>
    <s v="MDF Y METAL"/>
    <s v="MOMPICHE"/>
    <n v="1"/>
    <n v="1"/>
    <n v="0"/>
    <s v="N/A"/>
    <s v="N/A"/>
    <n v="173"/>
    <n v="103.7"/>
    <n v="200"/>
    <n v="200"/>
    <n v="94.866071428571416"/>
    <n v="94.866071428571416"/>
    <n v="11.383928571428569"/>
    <n v="106.24999999999999"/>
    <n v="85.379464285714278"/>
    <n v="85.379464285714278"/>
    <n v="10.245535714285714"/>
    <n v="95.624999999999986"/>
  </r>
  <r>
    <n v="259"/>
    <n v="80042000004835"/>
    <s v="BIEN0188"/>
    <s v="BODEGA CENTRAL"/>
    <s v="ESTRUCTURA DE MADERA TRAS CONTENEDOR No 1"/>
    <s v="MOBILIARIO 1"/>
    <s v="BODEGA CENTRAL"/>
    <s v="ACTIVO FIJO"/>
    <x v="4"/>
    <x v="0"/>
    <s v="N/A"/>
    <s v="ESTACION DE TRABAJO EN L"/>
    <s v="[ ESTACION DE TRABAJO EN L ] - AÑO: 2012; ESTADO: BUENO; COLOR: NEGRO; ESTRUCTURA: METAL; COMPONENTE: MDF; LARGO: 250 CM; ANCHO: 60 CM; ALTO: 73 CM; CANTIDAD: 1"/>
    <s v="N/A"/>
    <s v="N/A"/>
    <s v="N/A"/>
    <s v="ND"/>
    <s v="ND"/>
    <s v="ND"/>
    <s v="NEGRO"/>
    <s v="CAJONERA METAL 3 SERVICIOS"/>
    <s v="INCLUYE: ARCHIVADOR METALICO 3 CAJONES"/>
    <s v="BUENO"/>
    <n v="2012"/>
    <s v="MDF Y METAL"/>
    <s v="REVENTADOR"/>
    <n v="1"/>
    <n v="1"/>
    <n v="0"/>
    <s v="N/A"/>
    <s v="N/A"/>
    <n v="173"/>
    <n v="103.7"/>
    <n v="200"/>
    <n v="200"/>
    <n v="94.866071428571416"/>
    <n v="94.866071428571416"/>
    <n v="11.383928571428569"/>
    <n v="106.24999999999999"/>
    <n v="85.379464285714278"/>
    <n v="85.379464285714278"/>
    <n v="10.245535714285714"/>
    <n v="95.624999999999986"/>
  </r>
  <r>
    <n v="260"/>
    <n v="80042000005313"/>
    <s v="BIEN0194"/>
    <s v="BODEGA CENTRAL"/>
    <s v="ESTRUCTURA DE MADERA TRAS CONTENEDOR No 1"/>
    <s v="MOBILIARIO 1"/>
    <s v="BODEGA CENTRAL"/>
    <s v="ACTIVO FIJO"/>
    <x v="4"/>
    <x v="0"/>
    <s v="N/A"/>
    <s v="ESTACION DE TRABAJO EN L"/>
    <s v="[ ESTACION DE TRABAJO EN L ] - AÑO: 2012; ESTADO: BUENO; COLOR: NEGRO; ESTRUCTURA: METAL; COMPONENTE: MDF; LARGO: 250 CM; ANCHO: 60 CM; ALTO: 73 CM; CANTIDAD: 1"/>
    <s v="N/A"/>
    <s v="N/A"/>
    <s v="N/A"/>
    <s v="ND"/>
    <s v="ND"/>
    <s v="ND"/>
    <s v="NEGRO"/>
    <s v="ND"/>
    <s v="INCLUYE: ARCHIVADOR METALICO 3 CAJONES"/>
    <s v="BUENO"/>
    <n v="2012"/>
    <s v="MDF Y METAL"/>
    <s v="REVENTADOR"/>
    <n v="1"/>
    <n v="1"/>
    <n v="0"/>
    <s v="N/A"/>
    <s v="N/A"/>
    <n v="173"/>
    <n v="103.7"/>
    <n v="200"/>
    <n v="200"/>
    <n v="94.866071428571416"/>
    <n v="94.866071428571416"/>
    <n v="11.383928571428569"/>
    <n v="106.24999999999999"/>
    <n v="85.379464285714278"/>
    <n v="85.379464285714278"/>
    <n v="10.245535714285714"/>
    <n v="95.624999999999986"/>
  </r>
  <r>
    <n v="261"/>
    <n v="80042000003258"/>
    <s v="BIEN0195"/>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CON ARCHIVADOR DE 3 GAVETAS"/>
    <s v="BUENO"/>
    <n v="2012"/>
    <s v="MDF Y METAL"/>
    <s v="REVENTADOR"/>
    <n v="1"/>
    <n v="1"/>
    <n v="0"/>
    <s v="N/A"/>
    <s v="N/A"/>
    <n v="165"/>
    <n v="98.9"/>
    <n v="200"/>
    <n v="200"/>
    <n v="94.866071428571416"/>
    <n v="94.866071428571416"/>
    <n v="11.383928571428569"/>
    <n v="106.24999999999999"/>
    <n v="85.379464285714278"/>
    <n v="85.379464285714278"/>
    <n v="10.245535714285714"/>
    <n v="95.624999999999986"/>
  </r>
  <r>
    <n v="262"/>
    <n v="80042000002640"/>
    <s v="BIEN0308"/>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ARCHIVADOR METALICO 3 CAJONES SIN LLAVE"/>
    <s v="BUENO"/>
    <n v="2012"/>
    <s v="MDF Y METAL"/>
    <s v="REVENTADOR"/>
    <n v="1"/>
    <n v="1"/>
    <n v="0"/>
    <s v="N/A"/>
    <s v="N/A"/>
    <n v="165"/>
    <n v="98.9"/>
    <n v="200"/>
    <n v="200"/>
    <n v="94.866071428571416"/>
    <n v="94.866071428571416"/>
    <n v="11.383928571428569"/>
    <n v="106.24999999999999"/>
    <n v="85.379464285714278"/>
    <n v="85.379464285714278"/>
    <n v="10.245535714285714"/>
    <n v="95.624999999999986"/>
  </r>
  <r>
    <n v="263"/>
    <n v="80042000005535"/>
    <s v="BIEN0348"/>
    <s v="BODEGA CENTRAL"/>
    <s v="MOBILIARIO 2"/>
    <s v="MOBILIARIO 2"/>
    <s v="BODEGA CENTRAL"/>
    <s v="ACTIVO FIJO"/>
    <x v="4"/>
    <x v="0"/>
    <s v="N/A"/>
    <s v="ESTACION DE TRABAJO EN L"/>
    <s v="[ ESTACION DE TRABAJO EN L ] - AÑO: 2012; ESTADO: BUENO; COLOR: NEGRO; ESTRUCTURA: METAL; COMPONENTE: MDF; LARGO: 250 CM; ANCHO: 60 CM; ALTO: 73 CM; CANTIDAD: 1"/>
    <s v="N/A"/>
    <s v="N/A"/>
    <s v="N/A"/>
    <s v="ND"/>
    <s v="ND"/>
    <s v="ND"/>
    <s v="NEGRO"/>
    <s v="ND"/>
    <s v="INCLUYE: ARCHIVADOR METALICO 3 CAJONES"/>
    <s v="BUENO"/>
    <n v="2012"/>
    <s v="MDF Y METAL"/>
    <s v="REVENTADOR"/>
    <n v="1"/>
    <n v="1"/>
    <n v="0"/>
    <s v="N/A"/>
    <s v="N/A"/>
    <n v="173"/>
    <n v="103.7"/>
    <n v="200"/>
    <n v="200"/>
    <n v="94.866071428571416"/>
    <n v="94.866071428571416"/>
    <n v="11.383928571428569"/>
    <n v="106.24999999999999"/>
    <n v="85.379464285714278"/>
    <n v="85.379464285714278"/>
    <n v="10.245535714285714"/>
    <n v="95.624999999999986"/>
  </r>
  <r>
    <n v="264"/>
    <n v="80042000003951"/>
    <s v="BIEN0524"/>
    <s v="EDIFICIO MATRIZ"/>
    <s v="ADMINISTRATIVO"/>
    <s v="ADMINISTRATIVO"/>
    <s v="USO OFICINA"/>
    <s v="ACTIVO FIJO"/>
    <x v="4"/>
    <x v="0"/>
    <s v="N/A"/>
    <s v="SILLA TRIPERSONAL CON APOYA BRAZOS"/>
    <s v="[ SILLA TRIPERSONAL CON APOYA BRAZOS ] - AÑO: 2012; ESTADO: BUENO; COLOR: NEGRO; ESTRUCTURA: METAL; COMPONENTE: ( SIN COMPONENTE ); CANTIDAD: 1"/>
    <s v="N/A"/>
    <s v="N/A"/>
    <s v="N/A"/>
    <s v="ND"/>
    <s v="ND"/>
    <s v="ND"/>
    <s v="NEGRO"/>
    <s v="ND"/>
    <s v="ND"/>
    <s v="BUENO"/>
    <n v="2012"/>
    <s v="ND"/>
    <s v="MATRIZ"/>
    <n v="1"/>
    <n v="1"/>
    <n v="0"/>
    <s v="N/A"/>
    <s v="N/A"/>
    <n v="138"/>
    <n v="82.6"/>
    <n v="269"/>
    <n v="269"/>
    <n v="89.249999999999986"/>
    <n v="89.249999999999986"/>
    <n v="10.709999999999997"/>
    <n v="99.95999999999998"/>
    <n v="80.324999999999989"/>
    <n v="80.324999999999989"/>
    <n v="9.6389999999999976"/>
    <n v="89.963999999999984"/>
  </r>
  <r>
    <n v="265"/>
    <n v="80042000002176"/>
    <s v="BIEN0504"/>
    <s v="EDIFICIO MATRIZ"/>
    <s v="ADMINISTRATIVO"/>
    <s v="ADMINISTRATIVO"/>
    <s v="USO OFICINA"/>
    <s v="ACTIVO FIJO"/>
    <x v="4"/>
    <x v="0"/>
    <s v="N/A"/>
    <s v="DISPENSADOR DE AGUA"/>
    <s v="[ DISPENSADOR DE AGUA ] - MARCA: ELECTROLUX; MODELO: EQC153MBHW; SERIE: 13500375; AÑO: 2012; ESTADO: BUENO; COLOR: BLANCO; ESTRUCTURA: ( SIN ESTRUCTURA ); COMPONENTE: ( SIN COMPONENTE ); LARGO: 31 CM; ANCHO: 30 CM; ALTO: 93 CM; CANTIDAD: 1"/>
    <s v="N/A"/>
    <s v="N/A"/>
    <s v="N/A"/>
    <s v="ELECTROLUX"/>
    <s v="EQC153MBHW"/>
    <n v="13500375"/>
    <s v="BLANCO"/>
    <s v="ND"/>
    <s v="ND"/>
    <s v="BUENO"/>
    <n v="2012"/>
    <s v="USADO PARA AGUA CALIENTE Y AGUA FRIA, CON NEVERA"/>
    <s v="MATRIZ"/>
    <n v="1"/>
    <n v="1"/>
    <n v="0"/>
    <s v="N/A"/>
    <s v="N/A"/>
    <n v="132"/>
    <n v="79.2"/>
    <n v="175"/>
    <n v="175"/>
    <n v="82.723214285714263"/>
    <n v="82.723214285714263"/>
    <n v="9.9267857142857121"/>
    <n v="92.649999999999977"/>
    <n v="74.450892857142833"/>
    <n v="74.450892857142833"/>
    <n v="8.9341071428571404"/>
    <n v="83.384999999999977"/>
  </r>
  <r>
    <n v="266"/>
    <n v="80042000003944"/>
    <s v="INV01787"/>
    <s v="BODEGA CENTRAL"/>
    <s v="MAQUINARIA"/>
    <s v="PARED DERECHA CONTENEDOR No 2 MAQUINARIA"/>
    <s v="BODEGA CENTRAL"/>
    <s v="ACTIVO FIJO"/>
    <x v="4"/>
    <x v="0"/>
    <s v="N/A"/>
    <s v="SILLA BIPERSONAL CON APOYA BRA"/>
    <s v="[ SILLA BIPERSONAL CON APOYA BRAZOS ] - AÑO: 2012; ESTADO: BUENO; COLOR: NEGRO; ESTRUCTURA: METAL; COMPONENTE: ( SIN COMPONENTE ); CANTIDAD: 1"/>
    <s v="N/A"/>
    <s v="N/A"/>
    <s v="N/A"/>
    <s v="ND"/>
    <s v="ND"/>
    <s v="ND"/>
    <s v="NEGRO"/>
    <s v="ND"/>
    <s v="ND"/>
    <s v="BUENO"/>
    <n v="2012"/>
    <s v="ND"/>
    <s v="MATRIZ"/>
    <n v="1"/>
    <n v="1"/>
    <n v="0"/>
    <s v="N/A"/>
    <s v="N/A"/>
    <n v="138"/>
    <n v="82.6"/>
    <n v="249"/>
    <n v="249"/>
    <n v="82.343749999999986"/>
    <n v="82.343749999999986"/>
    <n v="9.8812499999999979"/>
    <n v="92.22499999999998"/>
    <n v="74.109374999999986"/>
    <n v="74.109374999999986"/>
    <n v="8.8931249999999977"/>
    <n v="83.002499999999984"/>
  </r>
  <r>
    <n v="267"/>
    <n v="80042000005832"/>
    <s v="BIEN0134"/>
    <s v="BODEGA CENTRAL"/>
    <s v="ARMARIO 3"/>
    <s v="NIVEL 2"/>
    <s v="BODEGA CENTRAL"/>
    <s v="ACTIVO FIJO"/>
    <x v="4"/>
    <x v="0"/>
    <s v="N/A"/>
    <s v="CONSOLA DE SONIDO"/>
    <s v="[ CONSOLA DE SONIDO ] - MARCA: BEHRINGER; MODELO: XENYX QX1202; SERIE: S1203627ALR; AÑO: 2012; ESTADO: BUENO; COLOR: NEGRO; ESTRUCTURA: ( SIN ESTRUCTURA ); COMPONENTE: ( SIN COMPONENTE ); CANTIDAD: 1"/>
    <s v="N/A"/>
    <s v="N/A"/>
    <s v="N/A"/>
    <s v="BEHRINGER"/>
    <s v="XENYX QX1202 USB"/>
    <s v="S1203627ALR"/>
    <s v="NEGRO"/>
    <s v="ND"/>
    <s v="ND"/>
    <s v="BUENO"/>
    <n v="2012"/>
    <s v="USADO"/>
    <s v="MATRIZ"/>
    <n v="1"/>
    <n v="1"/>
    <n v="0"/>
    <s v="N/A"/>
    <s v="N/A"/>
    <n v="127"/>
    <n v="76.3"/>
    <n v="240"/>
    <n v="240"/>
    <n v="79.687499999999986"/>
    <n v="79.687499999999986"/>
    <n v="9.5624999999999982"/>
    <n v="89.249999999999986"/>
    <n v="71.718749999999986"/>
    <n v="71.718749999999986"/>
    <n v="8.6062499999999975"/>
    <n v="80.324999999999989"/>
  </r>
  <r>
    <n v="268"/>
    <n v="80042000003548"/>
    <s v="BIEN0313"/>
    <s v="BODEGA CENTRAL"/>
    <s v="MOBILIARIO 2"/>
    <s v="MOBILIARIO 2"/>
    <s v="BODEGA CENTRAL"/>
    <s v="ACTIVO FIJO"/>
    <x v="4"/>
    <x v="0"/>
    <s v="N/A"/>
    <s v="ARCHIVADOR VERTICAL TIPO ARMARIO"/>
    <s v="[ ARCHIVADOR VERTICAL ] - AÑO: 2012; ESTADO: BUENO; COLOR: NEGRO; ESTRUCTURA: METAL; COMPONENTE: VIDRIO; LARGO: 90 CM; ANCHO: 40 CM; ALTO: 170 CM;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69"/>
    <n v="80042000002503"/>
    <s v="BIEN0314"/>
    <s v="BODEGA CENTRAL"/>
    <s v="MOBILIARIO 2"/>
    <s v="MOBILIARIO 2"/>
    <s v="BODEGA CENTRAL"/>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0"/>
    <n v="80042000000967"/>
    <s v="BIEN0315"/>
    <s v="BODEGA CENTRAL"/>
    <s v="MOBILIARIO 2"/>
    <s v="MOBILIARIO 2"/>
    <s v="BODEGA CENTRAL"/>
    <s v="ACTIVO FIJO"/>
    <x v="4"/>
    <x v="0"/>
    <s v="N/A"/>
    <s v="ARCHIVADOR VERTICAL TIPO ARMARIO"/>
    <s v="[ ARCHIVADOR VERTICAL ] - AÑO: 2012; ESTADO: BUENO; COLOR: NEGRO; ESTRUCTURA: METAL; COMPONENTE: VIDRIO; LARGO: 90 CM; ANCHO: 40 CM; ALTO: 170 CM; DIVISIONES/SERVICIOS/NIVELES: 2;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1"/>
    <n v="80042000000110"/>
    <s v="BIEN0316"/>
    <s v="BODEGA CENTRAL"/>
    <s v="MOBILIARIO 2"/>
    <s v="MOBILIARIO 2"/>
    <s v="BODEGA CENTRAL"/>
    <s v="ACTIVO FIJO"/>
    <x v="4"/>
    <x v="0"/>
    <s v="N/A"/>
    <s v="ARCHIVADOR VERTICAL TIPO ARMARIO"/>
    <s v="[ ARCHIVADOR VERTICAL ] - AÑO: 2012; ESTADO: BUENO; COLOR: NEGRO; ESTRUCTURA: METAL; COMPONENTE: VIDRIO;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2"/>
    <n v="80042000000608"/>
    <s v="BIEN0317"/>
    <s v="BODEGA CENTRAL"/>
    <s v="MOBILIARIO 2"/>
    <s v="MOBILIARIO 2"/>
    <s v="BODEGA CENTRAL"/>
    <s v="ACTIVO FIJO"/>
    <x v="4"/>
    <x v="0"/>
    <s v="N/A"/>
    <s v="ARCHIVADOR VERTICAL TIPO ARMARIO"/>
    <s v="[ ARCHIVADOR VERTICAL ] - AÑO: 2012; ESTADO: BUENO; COLOR: NEGRO; ESTRUCTURA: METAL; COMPONENTE: VIDRIO; LARGO: 90 CM; ANCHO: 40 CM; ALTO: 170 CM; DIVISIONES/SERVICIOS/NIVELES: 2;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3"/>
    <n v="80042000002121"/>
    <s v="BIEN0318"/>
    <s v="BODEGA CENTRAL"/>
    <s v="MOBILIARIO 2"/>
    <s v="MOBILIARIO 2"/>
    <s v="BODEGA CENTRAL"/>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4"/>
    <n v="80042000005672"/>
    <s v="BIEN0319"/>
    <s v="BODEGA CENTRAL"/>
    <s v="MOBILIARIO 2"/>
    <s v="MOBILIARIO 2"/>
    <s v="BODEGA CENTRAL"/>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5"/>
    <n v="80042000002145"/>
    <s v="BIEN0547"/>
    <s v="BODEGA CENTRAL"/>
    <s v="ARMARIO 3"/>
    <s v="FRENTE DE BAÑOS ARMARIO 3"/>
    <s v="BODEGA CENTRAL"/>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6"/>
    <n v="80042000003531"/>
    <s v="BIEN0548"/>
    <s v="BODEGA CENTRAL"/>
    <s v="ARMARIO 2"/>
    <s v="FRENTE DE BAÑOS ARMARIO 2"/>
    <s v="BODEGA CENTRAL"/>
    <s v="ACTIVO FIJO"/>
    <x v="4"/>
    <x v="0"/>
    <s v="N/A"/>
    <s v="ARCHIVADOR VERTICAL TIPO ARMARIO"/>
    <s v="[ ARCHIVADOR VERTICAL ] - AÑO: 2012; ESTADO: BUENO; COLOR: NEGRO; ESTRUCTURA: METAL; COMPONENTE: VIDRIO; LARGO: 90 CM; ANCHO: 40 CM; ALTO: 170 CM;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7"/>
    <n v="80042000000394"/>
    <s v="BIEN0454"/>
    <s v="EDIFICIO MATRIZ"/>
    <s v="ADMINISTRATIVO"/>
    <s v="ADMINISTRATIVO"/>
    <s v="USO OFICINA"/>
    <s v="ACTIVO FIJO"/>
    <x v="4"/>
    <x v="0"/>
    <s v="N/A"/>
    <s v="ARCHIVADOR VERTICAL TIPO ARMARIO"/>
    <s v="[ ARCHIVADOR VERTICAL ] - AÑO: 2012; ESTADO: BUENO; COLOR: NEGRO; ESTRUCTURA: METAL; COMPONENTE: VIDRIO; LARGO: 90 CM; ANCHO: 40 CM; ALTO: 170 CM; DIVISIONES/SERVICIOS/NIVELES: 2;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8"/>
    <n v="80042000004545"/>
    <s v="BIEN0455"/>
    <s v="EDIFICIO MATRIZ"/>
    <s v="ADMINISTRATIVO"/>
    <s v="ADMINISTRATIVO"/>
    <s v="USO OFICINA"/>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79"/>
    <n v="80042000002138"/>
    <s v="BIEN0465"/>
    <s v="EDIFICIO MATRIZ"/>
    <s v="ADMINISTRATIVO"/>
    <s v="ADMINISTRATIVO"/>
    <s v="USO OFICINA"/>
    <s v="ACTIVO FIJO"/>
    <x v="4"/>
    <x v="0"/>
    <s v="N/A"/>
    <s v="ARCHIVADOR VERTICAL TIPO ARMARIO"/>
    <s v="[ ARCHIVADOR VERTICAL ] - AÑO: 2012; ESTADO: BUENO; COLOR: NEGRO; ESTRUCTURA: METAL; COMPONENTE: MDF; LARGO: 90 CM; ANCHO: 40 CM; ALTO: 170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80"/>
    <n v="80042000004699"/>
    <s v="BIEN0475"/>
    <s v="EDIFICIO MATRIZ"/>
    <s v="ADMINISTRATIVO"/>
    <s v="ADMINISTRATIVO"/>
    <s v="ELIN KRISTENSEN "/>
    <s v="ACTIVO FIJO"/>
    <x v="4"/>
    <x v="0"/>
    <s v="N/A"/>
    <s v="ARCHIVADOR VERTICAL TIPO ARMARIO"/>
    <s v="[ ARCHIVADOR VERTICAL ] - AÑO: 2012; ESTADO: BUENO; COLOR: NEGRO; ESTRUCTURA: METAL; COMPONENTE: MDF; LARGO: 90 CM; ANCHO: 40 CM; ALTO: 170 CM; DIVISIONES/SERVICIOS/NIVELES: 4;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81"/>
    <n v="80042000003593"/>
    <s v="BIEN0476"/>
    <s v="EDIFICIO MATRIZ"/>
    <s v="ADMINISTRATIVO"/>
    <s v="ADMINISTRATIVO"/>
    <s v="MARCO DAVALOS "/>
    <s v="ACTIVO FIJO"/>
    <x v="4"/>
    <x v="0"/>
    <s v="N/A"/>
    <s v="ARCHIVADOR VERTICAL TIPO ARMARIO"/>
    <s v="[ ARCHIVADOR VERTICAL ] - AÑO: 2012; ESTADO: BUENO; COLOR: NEGRO; ESTRUCTURA: METAL; COMPONENTE: VIDRIO; LARGO: 90 CM; ANCHO: 40 CM; ALTO: 170 CM; PUERTAS: 4;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82"/>
    <n v="80042000001810"/>
    <s v="BIEN0525"/>
    <s v="EDIFICIO MATRIZ"/>
    <s v="ADMINISTRATIVO"/>
    <s v="ADMINISTRATIVO"/>
    <s v="ZAHER CHMAIT"/>
    <s v="ACTIVO FIJO"/>
    <x v="4"/>
    <x v="0"/>
    <s v="N/A"/>
    <s v="ARCHIVADOR VERTICAL TIPO ARMARIO"/>
    <s v="[ ARCHIVADOR VERTICAL ] - AÑO: 2012; ESTADO: BUENO; COLOR: NEGRO; ESTRUCTURA: METAL; COMPONENTE: MDF; LARGO: 90 CM; ANCHO: 42 CM; ALTO: 171 CM; CANTIDAD: 1"/>
    <s v="N/A"/>
    <s v="N/A"/>
    <s v="N/A"/>
    <s v="ND"/>
    <s v="ND"/>
    <s v="ND"/>
    <s v="NEGRO"/>
    <s v="90X170X40"/>
    <s v="4 PUERTAS DE VIDRIO Y MDF 2 SERVICIOS, LATERALES DE METAL"/>
    <s v="BUENO"/>
    <n v="2012"/>
    <s v="ND"/>
    <s v="MATRIZ"/>
    <n v="1"/>
    <n v="1"/>
    <n v="0"/>
    <s v="N/A"/>
    <s v="N/A"/>
    <n v="109"/>
    <n v="65.3"/>
    <n v="160"/>
    <n v="160"/>
    <n v="75.892857142857139"/>
    <n v="75.892857142857139"/>
    <n v="9.1071428571428559"/>
    <n v="85"/>
    <n v="68.303571428571431"/>
    <n v="68.303571428571431"/>
    <n v="8.1964285714285712"/>
    <n v="76.5"/>
  </r>
  <r>
    <n v="283"/>
    <n v="80042000004682"/>
    <s v="BIEN0201"/>
    <s v="BODEGA CENTRAL"/>
    <s v="ESTANTERIA 21"/>
    <s v="PASILLO ESTANTERIA 21"/>
    <s v="BODEGA CENTRAL"/>
    <s v="ACTIVO FIJO"/>
    <x v="4"/>
    <x v="0"/>
    <s v="N/A"/>
    <s v="SILLON GERENCIAL"/>
    <s v="[ SILLA GERENCIAL ] - AÑO: 2012; ESTADO: REGULAR; COLOR: NEGRO; ESTRUCTURA: METAL; COMPONENTE: CUERINA; CANTIDAD: 1"/>
    <s v="N/A"/>
    <s v="N/A"/>
    <s v="N/A"/>
    <s v="ND"/>
    <s v="ND"/>
    <s v="ND"/>
    <s v="SIN COLOR"/>
    <s v="ND"/>
    <s v="CUERINA"/>
    <s v="REGULAR"/>
    <n v="2012"/>
    <s v="APOYABRAZOS DESGASTADOS"/>
    <s v="MATRIZ"/>
    <n v="1"/>
    <n v="1"/>
    <n v="0"/>
    <s v="N/A"/>
    <s v="N/A"/>
    <n v="123"/>
    <n v="73.900000000000006"/>
    <n v="210"/>
    <n v="210"/>
    <n v="71.339285714285708"/>
    <n v="71.339285714285708"/>
    <n v="8.5607142857142851"/>
    <n v="79.899999999999991"/>
    <n v="64.205357142857139"/>
    <n v="64.205357142857139"/>
    <n v="7.704642857142856"/>
    <n v="71.91"/>
  </r>
  <r>
    <n v="284"/>
    <n v="80042000018405"/>
    <s v="INV00705"/>
    <s v="BODEGA CENTRAL"/>
    <s v="ESTRUCTURA DE MADERA TRAS CONTENEDOR No 1"/>
    <s v="SOBRE ESTRUCTURA DE MADERA TRAS CONTENEDOR No 1"/>
    <s v="BODEGA CENTRAL"/>
    <s v="ACTIVO FIJO"/>
    <x v="4"/>
    <x v="0"/>
    <s v="N/A"/>
    <s v="BOTIQUIN TIPO MOCHILA"/>
    <s v="MOCHILA DE EMERGENCIA , GUANTES GASAS, ALGONDON, COTONETES, INMOVILIZADOR "/>
    <s v="N/A"/>
    <s v="N/A"/>
    <s v="N/A"/>
    <s v="RIESTER"/>
    <s v="MVRA3916"/>
    <s v="ND"/>
    <s v="ROJO"/>
    <s v="ND"/>
    <s v="ND"/>
    <s v="BUENO"/>
    <n v="2017"/>
    <s v="ND"/>
    <s v="MATRIZ"/>
    <n v="1"/>
    <n v="1"/>
    <n v="0"/>
    <s v="N/A"/>
    <s v="N/A"/>
    <n v="165"/>
    <n v="113.78"/>
    <n v="125"/>
    <n v="125"/>
    <n v="97.563000000000002"/>
    <n v="97.563000000000002"/>
    <n v="11.707559999999999"/>
    <n v="109.27056"/>
    <n v="87.806700000000006"/>
    <n v="87.806700000000006"/>
    <n v="10.536804"/>
    <n v="98.34350400000001"/>
  </r>
  <r>
    <n v="285"/>
    <n v="80042000018498"/>
    <s v="INV00706"/>
    <s v="BODEGA CENTRAL"/>
    <s v="ESTRUCTURA DE MADERA TRAS CONTENEDOR No 1"/>
    <s v="SOBRE ESTRUCTURA DE MADERA TRAS CONTENEDOR No 1"/>
    <s v="BODEGA CENTRAL"/>
    <s v="ACTIVO FIJO"/>
    <x v="4"/>
    <x v="0"/>
    <s v="N/A"/>
    <s v="BOTIQUIN TIPO MOCHILA"/>
    <s v="MOCHILA DE EMERGENCIA , GUANTES GASAS, ALGONDON, COTONETES, INMOVILIZADOR "/>
    <s v="N/A"/>
    <s v="N/A"/>
    <s v="N/A"/>
    <s v="RIESTER"/>
    <s v="MVRA3916"/>
    <s v="ND"/>
    <s v="ROJO"/>
    <s v="ND"/>
    <s v="ND"/>
    <s v="BUENO"/>
    <n v="2017"/>
    <s v="ND"/>
    <s v="MATRIZ"/>
    <n v="1"/>
    <n v="1"/>
    <n v="0"/>
    <s v="N/A"/>
    <s v="N/A"/>
    <n v="165"/>
    <n v="113.78"/>
    <n v="125"/>
    <n v="125"/>
    <n v="97.563000000000002"/>
    <n v="97.563000000000002"/>
    <n v="11.707559999999999"/>
    <n v="109.27056"/>
    <n v="87.806700000000006"/>
    <n v="87.806700000000006"/>
    <n v="10.536804"/>
    <n v="98.34350400000001"/>
  </r>
  <r>
    <n v="286"/>
    <n v="80042000018504"/>
    <s v="INV00707"/>
    <s v="BODEGA CENTRAL"/>
    <s v="ESTRUCTURA DE MADERA TRAS CONTENEDOR No 1"/>
    <s v="SOBRE ESTRUCTURA DE MADERA TRAS CONTENEDOR No 1"/>
    <s v="BODEGA CENTRAL"/>
    <s v="ACTIVO FIJO"/>
    <x v="4"/>
    <x v="0"/>
    <s v="N/A"/>
    <s v="BOTIQUIN TIPO MOCHILA"/>
    <s v="MOCHILA DE EMERGENCIA , GUANTES GASAS, ALGONDON, COTONETES, INMOVILIZADOR "/>
    <s v="N/A"/>
    <s v="N/A"/>
    <s v="N/A"/>
    <s v="RIESTER"/>
    <s v="MVRA3916"/>
    <s v="ND"/>
    <s v="ROJO"/>
    <s v="ND"/>
    <s v="ND"/>
    <s v="BUENO"/>
    <n v="2017"/>
    <s v="ND"/>
    <s v="MATRIZ"/>
    <n v="1"/>
    <n v="1"/>
    <n v="0"/>
    <s v="N/A"/>
    <s v="N/A"/>
    <n v="165"/>
    <n v="113.78"/>
    <n v="125"/>
    <n v="125"/>
    <n v="97.563000000000002"/>
    <n v="97.563000000000002"/>
    <n v="11.707559999999999"/>
    <n v="109.27056"/>
    <n v="87.806700000000006"/>
    <n v="87.806700000000006"/>
    <n v="10.536804"/>
    <n v="98.34350400000001"/>
  </r>
  <r>
    <n v="287"/>
    <n v="80042000018511"/>
    <s v="INV00708"/>
    <s v="BODEGA CENTRAL"/>
    <s v="ESTRUCTURA DE MADERA TRAS CONTENEDOR No 1"/>
    <s v="SOBRE ESTRUCTURA DE MADERA TRAS CONTENEDOR No 1"/>
    <s v="BODEGA CENTRAL"/>
    <s v="ACTIVO FIJO"/>
    <x v="4"/>
    <x v="0"/>
    <s v="N/A"/>
    <s v="BOTIQUIN TIPO MOCHILA"/>
    <s v="MOCHILA DE EMERGENCIA , GUANTES GASAS, ALGONDON, COTONETES, INMOVILIZADOR "/>
    <s v="N/A"/>
    <s v="N/A"/>
    <s v="N/A"/>
    <s v="RIESTER"/>
    <s v="MVRA3916"/>
    <s v="ND"/>
    <s v="ROJO"/>
    <s v="ND"/>
    <s v="ND"/>
    <s v="BUENO"/>
    <n v="2017"/>
    <s v="ND"/>
    <s v="MATRIZ"/>
    <n v="1"/>
    <n v="1"/>
    <n v="0"/>
    <s v="N/A"/>
    <s v="N/A"/>
    <n v="165"/>
    <n v="113.78"/>
    <n v="125"/>
    <n v="125"/>
    <n v="97.563000000000002"/>
    <n v="97.563000000000002"/>
    <n v="11.707559999999999"/>
    <n v="109.27056"/>
    <n v="87.806700000000006"/>
    <n v="87.806700000000006"/>
    <n v="10.536804"/>
    <n v="98.34350400000001"/>
  </r>
  <r>
    <n v="288"/>
    <n v="80042000018429"/>
    <s v="BIEN0159"/>
    <s v="BODEGA CENTRAL"/>
    <s v="ARMARIO 3"/>
    <s v="NIVEL 1"/>
    <s v="BODEGA CENTRAL"/>
    <s v="ACTIVO FIJO"/>
    <x v="4"/>
    <x v="0"/>
    <s v="N/A"/>
    <s v="GLUCOMETRO"/>
    <s v="GLUCOMETRO"/>
    <s v="N/A"/>
    <s v="N/A"/>
    <s v="N/A"/>
    <s v="RIESTER"/>
    <s v="GU ACCU-CHECK"/>
    <s v="GU07213949"/>
    <s v="GRIS"/>
    <s v="ND"/>
    <s v="BATERIA, TUBO DE TIRAS REACTIVAS, 1 DISPOSITIVO DE PUNCION"/>
    <s v="MUY BUENO"/>
    <n v="2017"/>
    <s v="ND"/>
    <s v="MATRIZ"/>
    <n v="1"/>
    <n v="1"/>
    <n v="0"/>
    <s v="N/A"/>
    <s v="N/A"/>
    <n v="120"/>
    <n v="82.8"/>
    <n v="145"/>
    <n v="145"/>
    <n v="71.22999999999999"/>
    <n v="71.22999999999999"/>
    <n v="8.5475999999999992"/>
    <n v="79.777599999999993"/>
    <n v="64.106999999999999"/>
    <n v="64.106999999999999"/>
    <n v="7.6928399999999995"/>
    <n v="71.799840000000003"/>
  </r>
  <r>
    <n v="289"/>
    <n v="80042000009465"/>
    <s v="BIEN0312"/>
    <s v="BODEGA CENTRAL"/>
    <s v="ESTRUCTURA DE MADERA TRAS CONTENEDOR No 1"/>
    <s v="MOBILIARIO 1"/>
    <s v="BODEGA CENTRAL"/>
    <s v="ACTIVO FIJO"/>
    <x v="4"/>
    <x v="0"/>
    <s v="N/A"/>
    <s v="ESTACION DE TRABAJO EN L"/>
    <s v="[ ESTACION DE TRABAJO EN L ] - AÑO: 2013; ESTADO: BUENO; COLOR: CAFE; ESTRUCTURA: METAL; COMPONENTE: MDF; LARGO: 150 CM; ANCHO: 60 CM; ALTO: 73 CM; CANTIDAD: 1"/>
    <s v="N/A"/>
    <s v="N/A"/>
    <s v="N/A"/>
    <s v="ND"/>
    <s v="ND"/>
    <s v="ND"/>
    <s v="CAFE"/>
    <s v="ND"/>
    <s v="ESTACION DE TRABAJO DESARMADA, 4 PATAS, ARCHIVADOR METALICO 3 CAJONES"/>
    <s v="BUENO"/>
    <n v="2013"/>
    <s v="MDF Y METAL"/>
    <s v="MOMPICHE"/>
    <n v="1"/>
    <n v="1"/>
    <n v="0"/>
    <s v="N/A"/>
    <s v="N/A"/>
    <n v="120"/>
    <n v="72"/>
    <n v="200"/>
    <n v="200"/>
    <n v="68.531249999999986"/>
    <n v="68.531249999999986"/>
    <n v="8.2237499999999972"/>
    <n v="76.754999999999981"/>
    <n v="61.678124999999987"/>
    <n v="61.678124999999987"/>
    <n v="7.401374999999998"/>
    <n v="69.079499999999982"/>
  </r>
  <r>
    <n v="290"/>
    <n v="80042000002572"/>
    <s v="BIEN0191"/>
    <s v="BODEGA CENTRAL"/>
    <s v="ESTRUCTURA DE MADERA TRAS CONTENEDOR No 1"/>
    <s v="MOBILIARIO 1"/>
    <s v="BODEGA CENTRAL"/>
    <s v="ACTIVO FIJO"/>
    <x v="4"/>
    <x v="0"/>
    <s v="N/A"/>
    <s v="ESTACION DE TRABAJO EN L"/>
    <s v="[ ESTACION DE TRABAJO EN L ] - AÑO: 2012; ESTADO: BUENO; COLOR: NEGRO; ESTRUCTURA: METAL; COMPONENTE: MDF; LARGO: 240 CM; ANCHO: 60 CM; ALTO: 73 CM; CANTIDAD: 1"/>
    <s v="N/A"/>
    <s v="N/A"/>
    <s v="N/A"/>
    <s v="ND"/>
    <s v="ND"/>
    <s v="ND"/>
    <s v="NEGRO"/>
    <s v="ND"/>
    <s v="INCLUYE: ARCHIVADOR METALICO 3 CAJONES"/>
    <s v="REGULAR"/>
    <n v="2012"/>
    <s v="MDF Y METAL"/>
    <s v="MATRIZ"/>
    <n v="1"/>
    <n v="1"/>
    <n v="0"/>
    <s v="N/A"/>
    <s v="N/A"/>
    <n v="165"/>
    <n v="98.9"/>
    <n v="200"/>
    <n v="200"/>
    <n v="84.915000000000006"/>
    <n v="84.915000000000006"/>
    <n v="10.1898"/>
    <n v="95.104800000000012"/>
    <n v="76.423500000000004"/>
    <n v="76.423500000000004"/>
    <n v="9.1708200000000009"/>
    <n v="85.59432000000001"/>
  </r>
  <r>
    <n v="291"/>
    <n v="80042000003036"/>
    <s v="BIEN0354"/>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Y 1 PORTATECLADO"/>
    <s v="REGULAR"/>
    <n v="2012"/>
    <s v="MDF Y METAL"/>
    <s v="MATRIZ"/>
    <n v="1"/>
    <n v="1"/>
    <n v="0"/>
    <s v="N/A"/>
    <s v="N/A"/>
    <n v="173"/>
    <n v="103.7"/>
    <n v="200"/>
    <n v="200"/>
    <n v="88.995000000000005"/>
    <n v="88.995000000000005"/>
    <n v="10.679399999999999"/>
    <n v="99.674400000000006"/>
    <n v="80.095500000000001"/>
    <n v="80.095500000000001"/>
    <n v="9.6114599999999992"/>
    <n v="89.706959999999995"/>
  </r>
  <r>
    <n v="292"/>
    <n v="80042000000974"/>
    <s v="BIEN0355"/>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Y 1 PORTA TECLADO"/>
    <s v="REGULAR"/>
    <n v="2012"/>
    <s v="MDF Y METAL"/>
    <s v="MATRIZ"/>
    <n v="1"/>
    <n v="1"/>
    <n v="0"/>
    <s v="N/A"/>
    <s v="N/A"/>
    <n v="173"/>
    <n v="103.7"/>
    <n v="200"/>
    <n v="200"/>
    <n v="88.995000000000005"/>
    <n v="88.995000000000005"/>
    <n v="10.679399999999999"/>
    <n v="99.674400000000006"/>
    <n v="80.095500000000001"/>
    <n v="80.095500000000001"/>
    <n v="9.6114599999999992"/>
    <n v="89.706959999999995"/>
  </r>
  <r>
    <n v="293"/>
    <n v="80042000001063"/>
    <s v="BIEN0379"/>
    <s v="BODEGA CENTRAL"/>
    <s v="MOBILIARIO 2"/>
    <s v="MOBILIARIO 2"/>
    <s v="BODEGA CENTRAL"/>
    <s v="ACTIVO FIJO"/>
    <x v="4"/>
    <x v="0"/>
    <s v="N/A"/>
    <s v="ESTACION DE TRABAJO EN L"/>
    <s v="[ ESTACION DE TRABAJO EN L ] - AÑO: 2012; ESTADO: BUENO; COLOR: NEGRO; ESTRUCTURA: METAL; COMPONENTE: MDF; LARGO: 250 CM; ANCHO: 60 CM; ALTO: 73 CM; CAJONES/GAVETAS: 3; CANTIDAD: 1"/>
    <s v="N/A"/>
    <s v="N/A"/>
    <s v="N/A"/>
    <s v="ND"/>
    <s v="ND"/>
    <s v="ND"/>
    <s v="NEGRO"/>
    <s v="ND"/>
    <s v="CON ARCHIVADOR DE 3 GAVETAS"/>
    <s v="REGULAR"/>
    <n v="2012"/>
    <s v="MDF Y METAL"/>
    <s v="MATRIZ"/>
    <n v="1"/>
    <n v="1"/>
    <n v="0"/>
    <s v="N/A"/>
    <s v="N/A"/>
    <n v="173"/>
    <n v="103.7"/>
    <n v="200"/>
    <n v="200"/>
    <n v="88.995000000000005"/>
    <n v="88.995000000000005"/>
    <n v="10.679399999999999"/>
    <n v="99.674400000000006"/>
    <n v="80.095500000000001"/>
    <n v="80.095500000000001"/>
    <n v="9.6114599999999992"/>
    <n v="89.706959999999995"/>
  </r>
  <r>
    <n v="294"/>
    <n v="80042000018399"/>
    <s v="INV00670"/>
    <s v="BODEGA CENTRAL"/>
    <s v="ESTRUCTURA DE MADERA TRAS CONTENEDOR No 1"/>
    <s v="SOBRE ESTRUCTURA DE MADERA TRAS CONTENEDOR No 1"/>
    <s v="BODEGA CENTRAL"/>
    <s v="ACTIVO FIJO"/>
    <x v="4"/>
    <x v="0"/>
    <s v="N/A"/>
    <s v="BOTIQUIN DE PARED MEDIANO"/>
    <s v="BOTIQUIN DE PARED MEDIANO"/>
    <s v="N/A"/>
    <s v="N/A"/>
    <s v="N/A"/>
    <s v="AMERICAN HOME "/>
    <s v="ND"/>
    <s v="ND"/>
    <s v="BLANCO"/>
    <s v="ND"/>
    <s v="ND"/>
    <s v="BUENO"/>
    <n v="2017"/>
    <s v="ND"/>
    <s v="MATRIZ"/>
    <n v="1"/>
    <n v="1"/>
    <n v="0"/>
    <s v="N/A"/>
    <s v="N/A"/>
    <n v="155"/>
    <n v="107.02"/>
    <n v="120"/>
    <n v="120"/>
    <n v="91.816999999999993"/>
    <n v="91.816999999999993"/>
    <n v="11.018039999999999"/>
    <n v="102.83503999999999"/>
    <n v="82.635300000000001"/>
    <n v="82.635300000000001"/>
    <n v="9.9162359999999996"/>
    <n v="92.551535999999999"/>
  </r>
  <r>
    <n v="295"/>
    <n v="80042000018450"/>
    <s v="INV00671"/>
    <s v="BODEGA CENTRAL"/>
    <s v="ESTRUCTURA DE MADERA TRAS CONTENEDOR No 1"/>
    <s v="SOBRE ESTRUCTURA DE MADERA TRAS CONTENEDOR No 1"/>
    <s v="BODEGA CENTRAL"/>
    <s v="ACTIVO FIJO"/>
    <x v="4"/>
    <x v="0"/>
    <s v="N/A"/>
    <s v="BOTIQUIN DE PARED MEDIANO"/>
    <s v="BOTIQUIN DE PARED MEDIANO"/>
    <s v="N/A"/>
    <s v="N/A"/>
    <s v="N/A"/>
    <s v="AMERICAN HOME "/>
    <s v="ND"/>
    <s v="ND"/>
    <s v="BLANCO"/>
    <s v="ND"/>
    <s v="ND"/>
    <s v="BUENO"/>
    <n v="2017"/>
    <s v="ND"/>
    <s v="MATRIZ"/>
    <n v="1"/>
    <n v="1"/>
    <n v="0"/>
    <s v="N/A"/>
    <s v="N/A"/>
    <n v="155"/>
    <n v="107.02"/>
    <n v="120"/>
    <n v="120"/>
    <n v="91.816999999999993"/>
    <n v="91.816999999999993"/>
    <n v="11.018039999999999"/>
    <n v="102.83503999999999"/>
    <n v="82.635300000000001"/>
    <n v="82.635300000000001"/>
    <n v="9.9162359999999996"/>
    <n v="92.551535999999999"/>
  </r>
  <r>
    <n v="296"/>
    <n v="80042000018481"/>
    <s v="INV01816"/>
    <s v="BODEGA CENTRAL"/>
    <s v="BAÑOS"/>
    <s v="PARED FRONTAL DE BAÑOS"/>
    <s v="BODEGA CENTRAL"/>
    <s v="ACTIVO FIJO"/>
    <x v="4"/>
    <x v="0"/>
    <s v="N/A"/>
    <s v="BOTIQUIN DE PARED MEDIANO"/>
    <s v="BOTIQUIN DE PARED MEDIANO"/>
    <s v="N/A"/>
    <s v="N/A"/>
    <s v="N/A"/>
    <s v="AMERICAN HOME "/>
    <s v="ND"/>
    <s v="ND"/>
    <s v="BLANCO"/>
    <s v="ND"/>
    <s v="ND"/>
    <s v="BUENO"/>
    <n v="2017"/>
    <s v="ND"/>
    <s v="MATRIZ"/>
    <n v="1"/>
    <n v="1"/>
    <n v="0"/>
    <s v="N/A"/>
    <s v="N/A"/>
    <n v="155"/>
    <n v="107.02"/>
    <n v="120"/>
    <n v="120"/>
    <n v="91.816999999999993"/>
    <n v="91.816999999999993"/>
    <n v="11.018039999999999"/>
    <n v="102.83503999999999"/>
    <n v="82.635300000000001"/>
    <n v="82.635300000000001"/>
    <n v="9.9162359999999996"/>
    <n v="92.551535999999999"/>
  </r>
  <r>
    <n v="297"/>
    <n v="80042000018474"/>
    <s v="INV01535"/>
    <s v="EDIFICIO MATRIZ"/>
    <s v="ADMINISTRATIVO"/>
    <s v="ADMINISTRATIVO"/>
    <s v="BODEGA CENTRAL"/>
    <s v="ACTIVO FIJO"/>
    <x v="4"/>
    <x v="0"/>
    <s v="N/A"/>
    <s v="BOTIQUIN DE PARED MEDIANO"/>
    <s v="BOTIQUIN DE PARED MEDIANO"/>
    <s v="N/A"/>
    <s v="N/A"/>
    <s v="N/A"/>
    <s v="AMERICAN HOME "/>
    <s v="ND"/>
    <s v="ND"/>
    <s v="BLANCO"/>
    <s v="ND"/>
    <s v="ND"/>
    <s v="BUENO"/>
    <n v="2017"/>
    <s v="USADO GUANTES, GASAS, CURITAS"/>
    <s v="MATRIZ"/>
    <n v="1"/>
    <n v="1"/>
    <n v="0"/>
    <s v="N/A"/>
    <s v="N/A"/>
    <n v="155"/>
    <n v="107.02"/>
    <n v="120"/>
    <n v="120"/>
    <n v="91.816999999999993"/>
    <n v="91.816999999999993"/>
    <n v="11.018039999999999"/>
    <n v="102.83503999999999"/>
    <n v="82.635300000000001"/>
    <n v="82.635300000000001"/>
    <n v="9.9162359999999996"/>
    <n v="92.551535999999999"/>
  </r>
  <r>
    <n v="298"/>
    <n v="80042000018467"/>
    <s v="INV01536"/>
    <s v="EDIFICIO MATRIZ"/>
    <s v="ADMINISTRATIVO"/>
    <s v="ADMINISTRATIVO"/>
    <s v="BODEGA CENTRAL"/>
    <s v="ACTIVO FIJO"/>
    <x v="4"/>
    <x v="0"/>
    <s v="N/A"/>
    <s v="BOTIQUIN DE PARED MEDIANO"/>
    <s v="BOTIQUIN DE PARED MEDIANO"/>
    <s v="N/A"/>
    <s v="N/A"/>
    <s v="N/A"/>
    <s v="AMERICAN HOME "/>
    <s v="ND"/>
    <s v="ND"/>
    <s v="BLANCO"/>
    <s v="ND"/>
    <s v="ND"/>
    <s v="BUENO"/>
    <n v="2017"/>
    <s v="ND"/>
    <s v="MATRIZ"/>
    <n v="1"/>
    <n v="1"/>
    <n v="0"/>
    <s v="N/A"/>
    <s v="N/A"/>
    <n v="155"/>
    <n v="107.02"/>
    <n v="120"/>
    <n v="120"/>
    <n v="91.816999999999993"/>
    <n v="91.816999999999993"/>
    <n v="11.018039999999999"/>
    <n v="102.83503999999999"/>
    <n v="82.635300000000001"/>
    <n v="82.635300000000001"/>
    <n v="9.9162359999999996"/>
    <n v="92.551535999999999"/>
  </r>
  <r>
    <n v="299"/>
    <n v="80042000004675"/>
    <s v="BIEN0346"/>
    <s v="BODEGA CENTRAL"/>
    <s v="MOBILIARIO 2"/>
    <s v="MOBILIARIO 2"/>
    <s v="BODEGA CENTRAL"/>
    <s v="ACTIVO FIJO"/>
    <x v="4"/>
    <x v="0"/>
    <s v="N/A"/>
    <s v="ESTACION DE TRABAJO EN L"/>
    <s v="[ ESTACION DE TRABAJO EN L ] - AÑO: 2012; ESTADO: BUENO; COLOR: NEGRO; ESTRUCTURA: METAL; COMPONENTE: MDF; LARGO: 150 CM; ANCHO: 60 CM; ALTO: 73 CM; CANTIDAD: 1"/>
    <s v="N/A"/>
    <s v="N/A"/>
    <s v="N/A"/>
    <s v="ND"/>
    <s v="ND"/>
    <s v="ND"/>
    <s v="NEGRO"/>
    <s v="ND"/>
    <s v="INCLUYE: ARCHIVADOR METALICO 3 CAJONES"/>
    <s v="BUENO"/>
    <n v="2012"/>
    <s v="MDF Y METAL"/>
    <s v="MATRIZ"/>
    <n v="1"/>
    <n v="1"/>
    <n v="0"/>
    <s v="N/A"/>
    <s v="N/A"/>
    <n v="104"/>
    <n v="62.4"/>
    <n v="200"/>
    <n v="200"/>
    <n v="66.406249999999986"/>
    <n v="66.406249999999986"/>
    <n v="7.9687499999999982"/>
    <n v="74.374999999999986"/>
    <n v="59.765624999999986"/>
    <n v="59.765624999999986"/>
    <n v="7.1718749999999982"/>
    <n v="66.937499999999986"/>
  </r>
  <r>
    <n v="300"/>
    <n v="80042000009328"/>
    <s v="INV00672"/>
    <s v="BODEGA CENTRAL"/>
    <s v="ESTRUCTURA DE MADERA TRAS CONTENEDOR No 1"/>
    <s v="SOBRE ESTRUCTURA DE MADERA TRAS CONTENEDOR No 1"/>
    <s v="BODEGA CENTRAL"/>
    <s v="ACTIVO FIJO"/>
    <x v="4"/>
    <x v="0"/>
    <s v="N/A"/>
    <s v="CAMILLA"/>
    <s v="[ CAMILLA ] - AÑO: 2013; ESTADO: BUENO; COLOR: NEGRO; ESTRUCTURA: METAL; COMPONENTE: CUERINA; LARGO: 180 CM; ANCHO: 60 CM; ALTO: 75 CM; CANTIDAD: 1"/>
    <s v="N/A"/>
    <s v="N/A"/>
    <s v="N/A"/>
    <s v="ND"/>
    <s v="ND"/>
    <s v="ND"/>
    <s v="NEGRO"/>
    <s v="ND"/>
    <s v="CAMILLA CHASE LONG, CON CABECERA REGULABLE"/>
    <s v="BUENO"/>
    <n v="2013"/>
    <s v="ND"/>
    <s v="MOMPICHE"/>
    <n v="1"/>
    <n v="1"/>
    <n v="0"/>
    <s v="N/A"/>
    <s v="N/A"/>
    <n v="147"/>
    <n v="88.3"/>
    <n v="135"/>
    <n v="135"/>
    <n v="75.905000000000001"/>
    <n v="75.905000000000001"/>
    <n v="9.1085999999999991"/>
    <n v="85.013599999999997"/>
    <n v="68.31450000000001"/>
    <n v="68.31450000000001"/>
    <n v="8.1977400000000014"/>
    <n v="76.512240000000006"/>
  </r>
  <r>
    <n v="301"/>
    <n v="80042000004231"/>
    <s v="INV00680"/>
    <s v="BODEGA CENTRAL"/>
    <s v="ESTRUCTURA DE MADERA TRAS CONTENEDOR No 1"/>
    <s v="SOBRE ESTRUCTURA DE MADERA TRAS CONTENEDOR No 1"/>
    <s v="BODEGA CENTRAL"/>
    <s v="ACTIVO FIJO"/>
    <x v="4"/>
    <x v="0"/>
    <s v="N/A"/>
    <s v="CAMILLA"/>
    <s v="[ CAMILLA ] - AÑO: 2012; ESTADO: BUENO; COLOR: NEGRO; ESTRUCTURA: METAL; COMPONENTE: CUERINA; CANTIDAD: 1"/>
    <s v="N/A"/>
    <s v="N/A"/>
    <s v="N/A"/>
    <s v="ND"/>
    <s v="ND"/>
    <s v="ND"/>
    <s v="NEGRO"/>
    <s v="ND"/>
    <s v="CAMILLA CHASE LONG, CON CABECERA REGULABLE"/>
    <s v="BUENO"/>
    <n v="2012"/>
    <s v="ND"/>
    <s v="MATRIZ"/>
    <n v="1"/>
    <n v="1"/>
    <n v="0"/>
    <s v="N/A"/>
    <s v="N/A"/>
    <n v="127"/>
    <n v="76.3"/>
    <n v="135"/>
    <n v="135"/>
    <n v="65.704999999999998"/>
    <n v="65.704999999999998"/>
    <n v="7.8845999999999998"/>
    <n v="73.589600000000004"/>
    <n v="59.134500000000003"/>
    <n v="59.134500000000003"/>
    <n v="7.0961400000000001"/>
    <n v="66.230640000000008"/>
  </r>
  <r>
    <n v="302"/>
    <n v="80042000004224"/>
    <s v="INV00682"/>
    <s v="BODEGA CENTRAL"/>
    <s v="ESTRUCTURA DE MADERA TRAS CONTENEDOR No 1"/>
    <s v="SOBRE ESTRUCTURA DE MADERA TRAS CONTENEDOR No 1"/>
    <s v="BODEGA CENTRAL"/>
    <s v="ACTIVO FIJO"/>
    <x v="4"/>
    <x v="0"/>
    <s v="N/A"/>
    <s v="CAMILLA"/>
    <s v="[ CAMILLA ] - AÑO: 2012; ESTADO: BUENO; COLOR: NEGRO; ESTRUCTURA: METAL; COMPONENTE: CUERINA; CANTIDAD: 1"/>
    <s v="N/A"/>
    <s v="N/A"/>
    <s v="N/A"/>
    <s v="ND"/>
    <s v="ND"/>
    <s v="ND"/>
    <s v="NEGRO"/>
    <s v="ND"/>
    <s v="CAMILLA CHASE LONG, CON CABECERA REGULABLE"/>
    <s v="BUENO"/>
    <n v="2012"/>
    <s v="ND"/>
    <s v="MATRIZ"/>
    <n v="1"/>
    <n v="1"/>
    <n v="0"/>
    <s v="N/A"/>
    <s v="N/A"/>
    <n v="100"/>
    <n v="60"/>
    <n v="135"/>
    <n v="135"/>
    <n v="63.749999999999986"/>
    <n v="63.749999999999986"/>
    <n v="7.6499999999999977"/>
    <n v="71.399999999999977"/>
    <n v="57.374999999999986"/>
    <n v="57.374999999999986"/>
    <n v="6.884999999999998"/>
    <n v="64.259999999999991"/>
  </r>
  <r>
    <n v="303"/>
    <n v="80042000012281"/>
    <s v="BIEN0232"/>
    <s v="BODEGA CENTRAL"/>
    <s v="CONTENEDOR No 2"/>
    <s v="INTERIOR CONTENEDOR No 2"/>
    <s v="BODEGA CENTRAL"/>
    <s v="ACTIVO FIJO"/>
    <x v="4"/>
    <x v="0"/>
    <s v="N/A"/>
    <s v="TRIPODE"/>
    <s v="[ TRIPODE ] - MARCA: SOKKIA; AÑO: 2012; ESTADO: BUENO; COLOR: ROJO; ESTRUCTURA: METAL; COMPONENTE: ( SIN COMPONENTE ); ALTO: 105 CM; DIAMETRO: 14.5 CM; CANTIDAD: 1"/>
    <s v="N/A"/>
    <s v="N/A"/>
    <s v="N/A"/>
    <s v="SOKKIA"/>
    <s v="ND"/>
    <s v="ND"/>
    <s v="NEGRO"/>
    <s v="ND"/>
    <s v="ND"/>
    <s v="BUENO"/>
    <n v="2012"/>
    <s v="ND"/>
    <s v="MATRIZ"/>
    <n v="1"/>
    <n v="1"/>
    <n v="0"/>
    <s v="N/A"/>
    <s v="N/A"/>
    <n v="118"/>
    <n v="70.599999999999994"/>
    <n v="130"/>
    <n v="130"/>
    <n v="61.473214285714285"/>
    <n v="61.473214285714285"/>
    <n v="7.3767857142857141"/>
    <n v="68.849999999999994"/>
    <n v="55.325892857142854"/>
    <n v="55.325892857142854"/>
    <n v="6.6391071428571422"/>
    <n v="61.964999999999996"/>
  </r>
  <r>
    <n v="304"/>
    <n v="80042000012274"/>
    <s v="BIEN0233"/>
    <s v="BODEGA CENTRAL"/>
    <s v="CONTENEDOR No 2"/>
    <s v="INTERIOR CONTENEDOR No 2"/>
    <s v="BODEGA CENTRAL"/>
    <s v="ACTIVO FIJO"/>
    <x v="4"/>
    <x v="0"/>
    <s v="N/A"/>
    <s v="TRIPODE"/>
    <s v="[ TRIPODE ] - MARCA: SOKKIA; AÑO: 2012; ESTADO: BUENO; COLOR: ROJO; ESTRUCTURA: METAL; COMPONENTE: ( SIN COMPONENTE ); ALTO: 105 CM; DIAMETRO: 14.5 CM; CANTIDAD: 1"/>
    <s v="N/A"/>
    <s v="N/A"/>
    <s v="N/A"/>
    <s v="SOKKIA"/>
    <s v="ND"/>
    <s v="ND"/>
    <s v="NEGRO"/>
    <s v="ND"/>
    <s v="ND"/>
    <s v="BUENO"/>
    <n v="2012"/>
    <s v="ND"/>
    <s v="MATRIZ"/>
    <n v="1"/>
    <n v="1"/>
    <n v="0"/>
    <s v="N/A"/>
    <s v="N/A"/>
    <n v="118"/>
    <n v="70.599999999999994"/>
    <n v="130"/>
    <n v="130"/>
    <n v="61.473214285714285"/>
    <n v="61.473214285714285"/>
    <n v="7.3767857142857141"/>
    <n v="68.849999999999994"/>
    <n v="55.325892857142854"/>
    <n v="55.325892857142854"/>
    <n v="6.6391071428571422"/>
    <n v="61.964999999999996"/>
  </r>
  <r>
    <n v="305"/>
    <n v="80042000012250"/>
    <s v="BIEN0236"/>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NEGRO"/>
    <s v="ND"/>
    <s v="ND"/>
    <s v="BUENO"/>
    <n v="2012"/>
    <s v="T-04"/>
    <s v="MATRIZ"/>
    <n v="1"/>
    <n v="1"/>
    <n v="0"/>
    <s v="N/A"/>
    <s v="N/A"/>
    <n v="118"/>
    <n v="70.599999999999994"/>
    <n v="130"/>
    <n v="130"/>
    <n v="61.473214285714285"/>
    <n v="61.473214285714285"/>
    <n v="7.3767857142857141"/>
    <n v="68.849999999999994"/>
    <n v="55.325892857142854"/>
    <n v="55.325892857142854"/>
    <n v="6.6391071428571422"/>
    <n v="61.964999999999996"/>
  </r>
  <r>
    <n v="306"/>
    <n v="80042000011895"/>
    <s v="BIEN0237"/>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BLANCO"/>
    <s v="ND"/>
    <s v="ND"/>
    <s v="BUENO"/>
    <n v="2012"/>
    <s v="PARA ESTACION TOTAL T-06"/>
    <s v="MATRIZ"/>
    <n v="1"/>
    <n v="1"/>
    <n v="0"/>
    <s v="N/A"/>
    <s v="N/A"/>
    <n v="118"/>
    <n v="70.599999999999994"/>
    <n v="130"/>
    <n v="130"/>
    <n v="61.473214285714285"/>
    <n v="61.473214285714285"/>
    <n v="7.3767857142857141"/>
    <n v="68.849999999999994"/>
    <n v="55.325892857142854"/>
    <n v="55.325892857142854"/>
    <n v="6.6391071428571422"/>
    <n v="61.964999999999996"/>
  </r>
  <r>
    <n v="307"/>
    <n v="80042000011901"/>
    <s v="BIEN0238"/>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BLANCO"/>
    <s v="ND"/>
    <s v="ND"/>
    <s v="BUENO"/>
    <n v="2012"/>
    <s v="PARA ESTACION TOTAL T-01"/>
    <s v="MATRIZ"/>
    <n v="1"/>
    <n v="1"/>
    <n v="0"/>
    <s v="N/A"/>
    <s v="N/A"/>
    <n v="118"/>
    <n v="70.599999999999994"/>
    <n v="130"/>
    <n v="130"/>
    <n v="61.473214285714285"/>
    <n v="61.473214285714285"/>
    <n v="7.3767857142857141"/>
    <n v="68.849999999999994"/>
    <n v="55.325892857142854"/>
    <n v="55.325892857142854"/>
    <n v="6.6391071428571422"/>
    <n v="61.964999999999996"/>
  </r>
  <r>
    <n v="308"/>
    <n v="80042000011871"/>
    <s v="BIEN0239"/>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GRIS"/>
    <s v="ND"/>
    <s v="ND"/>
    <s v="BUENO"/>
    <n v="2012"/>
    <s v="PARA ESTACION TOTAL T-07"/>
    <s v="MATRIZ"/>
    <n v="1"/>
    <n v="1"/>
    <n v="0"/>
    <s v="N/A"/>
    <s v="N/A"/>
    <n v="118"/>
    <n v="70.599999999999994"/>
    <n v="130"/>
    <n v="130"/>
    <n v="61.473214285714285"/>
    <n v="61.473214285714285"/>
    <n v="7.3767857142857141"/>
    <n v="68.849999999999994"/>
    <n v="55.325892857142854"/>
    <n v="55.325892857142854"/>
    <n v="6.6391071428571422"/>
    <n v="61.964999999999996"/>
  </r>
  <r>
    <n v="309"/>
    <n v="80042000012267"/>
    <s v="BIEN0240"/>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GRIS"/>
    <s v="ND"/>
    <s v="ND"/>
    <s v="BUENO"/>
    <n v="2012"/>
    <s v="T-03"/>
    <s v="MATRIZ"/>
    <n v="1"/>
    <n v="1"/>
    <n v="0"/>
    <s v="N/A"/>
    <s v="N/A"/>
    <n v="118"/>
    <n v="70.599999999999994"/>
    <n v="130"/>
    <n v="130"/>
    <n v="61.473214285714285"/>
    <n v="61.473214285714285"/>
    <n v="7.3767857142857141"/>
    <n v="68.849999999999994"/>
    <n v="55.325892857142854"/>
    <n v="55.325892857142854"/>
    <n v="6.6391071428571422"/>
    <n v="61.964999999999996"/>
  </r>
  <r>
    <n v="310"/>
    <n v="80042000012243"/>
    <s v="BIEN0241"/>
    <s v="BODEGA CENTRAL"/>
    <s v="CONTENEDOR No 2"/>
    <s v="INTERIOR CONTENEDOR No 2"/>
    <s v="BODEGA CENTRAL"/>
    <s v="ACTIVO FIJO"/>
    <x v="4"/>
    <x v="0"/>
    <s v="N/A"/>
    <s v="TRIPODE"/>
    <s v="[ TRIPODE ] - MARCA: CRAIN; AÑO: 2012; ESTADO: BUENO; COLOR: AMARILLO; ESTRUCTURA: METAL; COMPONENTE: ( SIN COMPONENTE ); ALTO: 105 CM; DIAMETRO: 14.5 CM; CANTIDAD: 1"/>
    <s v="N/A"/>
    <s v="N/A"/>
    <s v="N/A"/>
    <s v="CRAIN"/>
    <s v="ND"/>
    <s v="ND"/>
    <s v="GRIS"/>
    <s v="ND"/>
    <s v="ND"/>
    <s v="BUENO"/>
    <n v="2012"/>
    <s v="T-02"/>
    <s v="MATRIZ"/>
    <n v="1"/>
    <n v="1"/>
    <n v="0"/>
    <s v="N/A"/>
    <s v="N/A"/>
    <n v="118"/>
    <n v="70.599999999999994"/>
    <n v="130"/>
    <n v="130"/>
    <n v="61.473214285714285"/>
    <n v="61.473214285714285"/>
    <n v="7.3767857142857141"/>
    <n v="68.849999999999994"/>
    <n v="55.325892857142854"/>
    <n v="55.325892857142854"/>
    <n v="6.6391071428571422"/>
    <n v="61.964999999999996"/>
  </r>
  <r>
    <n v="311"/>
    <n v="80042000011888"/>
    <s v="BIEN0242"/>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GRIS"/>
    <s v="ND"/>
    <s v="ND"/>
    <s v="BUENO"/>
    <n v="2012"/>
    <s v="PARA ESTACION TOTAL T-05"/>
    <s v="MATRIZ"/>
    <n v="1"/>
    <n v="1"/>
    <n v="0"/>
    <s v="N/A"/>
    <s v="N/A"/>
    <n v="118"/>
    <n v="70.599999999999994"/>
    <n v="130"/>
    <n v="130"/>
    <n v="61.473214285714285"/>
    <n v="61.473214285714285"/>
    <n v="7.3767857142857141"/>
    <n v="68.849999999999994"/>
    <n v="55.325892857142854"/>
    <n v="55.325892857142854"/>
    <n v="6.6391071428571422"/>
    <n v="61.964999999999996"/>
  </r>
  <r>
    <n v="312"/>
    <n v="80042000012304"/>
    <s v="BIEN0325"/>
    <s v="BODEGA CENTRAL"/>
    <s v="CONTENEDOR No 2"/>
    <s v="INTERIOR CONTENEDOR No 2"/>
    <s v="BODEGA CENTRAL"/>
    <s v="ACTIVO FIJO"/>
    <x v="4"/>
    <x v="0"/>
    <s v="N/A"/>
    <s v="TRIPODE"/>
    <s v="[ TRIPODE ] - AÑO: 2012; ESTADO: BUENO; COLOR: NEGRO; ESTRUCTURA: METAL; COMPONENTE: ( SIN COMPONENTE ); ALTO: 105 CM; DIAMETRO: 14.5 CM; CANTIDAD: 1"/>
    <s v="N/A"/>
    <s v="N/A"/>
    <s v="N/A"/>
    <s v="SOKKIA"/>
    <s v="ND"/>
    <s v="ND"/>
    <s v="GRIS"/>
    <s v="ND"/>
    <s v="ND"/>
    <s v="MUY BUENO"/>
    <n v="2012"/>
    <s v="ND"/>
    <s v="MATRIZ"/>
    <n v="1"/>
    <n v="1"/>
    <n v="0"/>
    <s v="N/A"/>
    <s v="N/A"/>
    <n v="118"/>
    <n v="70.599999999999994"/>
    <n v="130"/>
    <n v="130"/>
    <n v="61.473214285714285"/>
    <n v="61.473214285714285"/>
    <n v="7.3767857142857141"/>
    <n v="68.849999999999994"/>
    <n v="55.325892857142854"/>
    <n v="55.325892857142854"/>
    <n v="6.6391071428571422"/>
    <n v="61.964999999999996"/>
  </r>
  <r>
    <n v="313"/>
    <n v="80042000012328"/>
    <s v="BIEN0326"/>
    <s v="BODEGA CENTRAL"/>
    <s v="CONTENEDOR No 2"/>
    <s v="INTERIOR CONTENEDOR No 2"/>
    <s v="BODEGA CENTRAL"/>
    <s v="ACTIVO FIJO"/>
    <x v="4"/>
    <x v="0"/>
    <s v="N/A"/>
    <s v="TRIPODE"/>
    <s v="[ TRIPODE ] - MARCA: SOKKIA; AÑO: 2012; ESTADO: BUENO; COLOR: AMARILLO; ESTRUCTURA: METAL; COMPONENTE: ( SIN COMPONENTE ); ALTO: 105 CM; DIAMETRO: 14.5 CM; CANTIDAD: 1"/>
    <s v="N/A"/>
    <s v="N/A"/>
    <s v="N/A"/>
    <s v="SOKKIA"/>
    <s v="ND"/>
    <s v="ND"/>
    <s v="GRIS"/>
    <s v="ND"/>
    <s v="ND"/>
    <s v="BUENO"/>
    <n v="2012"/>
    <s v="ND"/>
    <s v="MATRIZ"/>
    <n v="1"/>
    <n v="1"/>
    <n v="0"/>
    <s v="N/A"/>
    <s v="N/A"/>
    <n v="118"/>
    <n v="70.599999999999994"/>
    <n v="130"/>
    <n v="130"/>
    <n v="61.473214285714285"/>
    <n v="61.473214285714285"/>
    <n v="7.3767857142857141"/>
    <n v="68.849999999999994"/>
    <n v="55.325892857142854"/>
    <n v="55.325892857142854"/>
    <n v="6.6391071428571422"/>
    <n v="61.964999999999996"/>
  </r>
  <r>
    <n v="314"/>
    <n v="80042000009502"/>
    <s v="INV00698"/>
    <s v="BODEGA CENTRAL"/>
    <s v="ESTRUCTURA DE MADERA TRAS CONTENEDOR No 1"/>
    <s v="SOBRE ESTRUCTURA DE MADERA TRAS CONTENEDOR No 1"/>
    <s v="BODEGA CENTRAL"/>
    <s v="ACTIVO FIJO"/>
    <x v="4"/>
    <x v="0"/>
    <s v="N/A"/>
    <s v="CAMILLA"/>
    <s v="[ CAMILLA ] - MARCA: NAJO LITE; AÑO: 2013; ESTADO: BUENO; COLOR: TOMATE; ESTRUCTURA: PLASTICO; COMPONENTE: ( SIN COMPONENTE ); LARGO: 40 CM; ANCHO: 4 CM; ALTO: 182 CM; CANTIDAD: 1"/>
    <s v="N/A"/>
    <s v="N/A"/>
    <s v="N/A"/>
    <s v="NAJO LITE"/>
    <s v="ND"/>
    <s v="ND"/>
    <s v="NARANJA"/>
    <s v="ND"/>
    <s v="CAMILLA DE PRIMEROS AUXILIOS"/>
    <s v="BUENO"/>
    <n v="2013"/>
    <s v="ND"/>
    <s v="MOMPICHE"/>
    <n v="1"/>
    <n v="1"/>
    <n v="0"/>
    <s v="N/A"/>
    <s v="N/A"/>
    <n v="107"/>
    <n v="64.3"/>
    <n v="125"/>
    <n v="125"/>
    <n v="61.473214285714285"/>
    <n v="61.473214285714285"/>
    <n v="7.3767857142857141"/>
    <n v="68.849999999999994"/>
    <n v="55.325892857142854"/>
    <n v="55.325892857142854"/>
    <n v="6.6391071428571422"/>
    <n v="61.964999999999996"/>
  </r>
  <r>
    <n v="315"/>
    <n v="80042000003937"/>
    <s v="INV01786"/>
    <s v="BODEGA CENTRAL"/>
    <s v="MAQUINARIA"/>
    <s v="PARED DERECHA CONTENEDOR No 2 MAQUINARIA"/>
    <s v="BODEGA CENTRAL"/>
    <s v="ACTIVO FIJO"/>
    <x v="4"/>
    <x v="0"/>
    <s v="N/A"/>
    <s v="SILLA BIPERSONAL CON APOYA BRA"/>
    <s v="[ SILLA BIPERSONAL CON APOYA BRAZOS ] - AÑO: 2012; ESTADO: BUENO; COLOR: NEGRO; ESTRUCTURA: METAL; COMPONENTE: ( SIN COMPONENTE ); CANTIDAD: 1"/>
    <s v="N/A"/>
    <s v="N/A"/>
    <s v="N/A"/>
    <s v="ND"/>
    <s v="ND"/>
    <s v="ND"/>
    <s v="NEGRO"/>
    <s v="ND"/>
    <s v="ND"/>
    <s v="MALO "/>
    <n v="2012"/>
    <s v="ND"/>
    <s v="MATRIZ"/>
    <n v="1"/>
    <n v="1"/>
    <n v="0"/>
    <s v="N/A"/>
    <s v="N/A"/>
    <n v="138"/>
    <n v="82.6"/>
    <n v="249"/>
    <n v="249"/>
    <n v="25"/>
    <n v="25"/>
    <n v="3"/>
    <n v="28"/>
    <n v="22.5"/>
    <n v="22.5"/>
    <n v="2.6999999999999997"/>
    <n v="25.2"/>
  </r>
  <r>
    <n v="316"/>
    <n v="80042000004569"/>
    <s v="BIEN0501"/>
    <s v="EDIFICIO MATRIZ"/>
    <s v="ADMINISTRATIVO"/>
    <s v="ADMINISTRATIVO"/>
    <s v="USO OFICINA"/>
    <s v="ACTIVO FIJO"/>
    <x v="4"/>
    <x v="0"/>
    <s v="N/A"/>
    <s v="DISPENSADOR DE AGUA"/>
    <s v="[ DISPENSADOR DE AGUA ] - MARCA: ELECTROLUX; MODELO: EQC153MBHW; SERIE: 13500753; AÑO: 2012; ESTADO: BUENO; COLOR: BLANCO; ESTRUCTURA: ( SIN ESTRUCTURA ); COMPONENTE: ( SIN COMPONENTE ); CANTIDAD: 1"/>
    <s v="N/A"/>
    <s v="N/A"/>
    <s v="N/A"/>
    <s v="ELECTROLUX"/>
    <s v="EQC153MBHW"/>
    <n v="13500753"/>
    <s v="BLANCO"/>
    <s v="ND"/>
    <s v="ND"/>
    <s v="REGULAR"/>
    <n v="2012"/>
    <s v="PARA AGUA CALIENTE Y FRIA, CON NEVERA"/>
    <s v="MATRIZ"/>
    <n v="1"/>
    <n v="1"/>
    <n v="0"/>
    <s v="N/A"/>
    <s v="N/A"/>
    <n v="132"/>
    <n v="79.2"/>
    <n v="175"/>
    <n v="175"/>
    <n v="68.17"/>
    <n v="68.17"/>
    <n v="8.1804000000000006"/>
    <n v="76.350400000000008"/>
    <n v="61.353000000000002"/>
    <n v="61.353000000000002"/>
    <n v="7.3623599999999998"/>
    <n v="68.715360000000004"/>
  </r>
  <r>
    <n v="317"/>
    <n v="80042000007232"/>
    <s v="INV00699"/>
    <s v="BODEGA CENTRAL"/>
    <s v="ESTRUCTURA DE MADERA TRAS CONTENEDOR No 1"/>
    <s v="SOBRE ESTRUCTURA DE MADERA TRAS CONTENEDOR No 1"/>
    <s v="BODEGA CENTRAL"/>
    <s v="ACTIVO FIJO"/>
    <x v="4"/>
    <x v="0"/>
    <s v="N/A"/>
    <s v="CAMILLA"/>
    <s v="[ CAMILLA ] - MARCA: NAJO LITE; AÑO: 2012; ESTADO: BUENO; COLOR: NARANJA; ESTRUCTURA: PLASTICO; COMPONENTE: ( SIN COMPONENTE ); LARGO: 180 CM; ANCHO: 40 CM; CANTIDAD: 1"/>
    <s v="N/A"/>
    <s v="N/A"/>
    <s v="N/A"/>
    <s v="NAJO LITE"/>
    <s v="ND"/>
    <s v="ND"/>
    <s v="NARANJA"/>
    <s v="ND"/>
    <s v="CAMILLA DE PRIMEROS AUXILIOS"/>
    <s v="BUENO"/>
    <n v="2012"/>
    <s v="ND"/>
    <s v="REVENTADOR"/>
    <n v="1"/>
    <n v="1"/>
    <n v="0"/>
    <s v="N/A"/>
    <s v="N/A"/>
    <n v="142"/>
    <n v="85"/>
    <n v="125"/>
    <n v="125"/>
    <n v="73.099999999999994"/>
    <n v="73.099999999999994"/>
    <n v="8.7719999999999985"/>
    <n v="81.871999999999986"/>
    <n v="65.789999999999992"/>
    <n v="65.789999999999992"/>
    <n v="7.8947999999999992"/>
    <n v="73.684799999999996"/>
  </r>
  <r>
    <n v="318"/>
    <n v="80042000018375"/>
    <s v="BIEN0158"/>
    <s v="BODEGA CENTRAL"/>
    <s v="ARMARIO 3"/>
    <s v="NIVEL 1"/>
    <s v="BODEGA CENTRAL"/>
    <s v="ACTIVO FIJO"/>
    <x v="4"/>
    <x v="0"/>
    <s v="N/A"/>
    <s v="GLUCOMETRO"/>
    <s v="GLUCOMETRO"/>
    <s v="N/A"/>
    <s v="N/A"/>
    <s v="N/A"/>
    <s v="RIESTER"/>
    <s v="GU ACCU-CHECK"/>
    <s v="GU07210461"/>
    <s v="GRIS"/>
    <s v="ND"/>
    <s v="BATERIA, TUBO DE TIRAS REACTIVAS, 1 DISPOSITIVO DE PUNCION"/>
    <s v="BUENO"/>
    <n v="2017"/>
    <s v="ND"/>
    <s v="MATRIZ"/>
    <n v="1"/>
    <n v="1"/>
    <n v="0"/>
    <s v="N/A"/>
    <s v="N/A"/>
    <n v="120"/>
    <n v="82.8"/>
    <n v="145"/>
    <n v="145"/>
    <n v="71.22999999999999"/>
    <n v="71.22999999999999"/>
    <n v="8.5475999999999992"/>
    <n v="79.777599999999993"/>
    <n v="64.106999999999999"/>
    <n v="64.106999999999999"/>
    <n v="7.6928399999999995"/>
    <n v="71.799840000000003"/>
  </r>
  <r>
    <n v="319"/>
    <n v="80042000002169"/>
    <s v="BIEN0203"/>
    <s v="BODEGA CENTRAL"/>
    <s v="CONTENEDOR No 2"/>
    <s v="INTERIOR CONTENEDOR No 2"/>
    <s v="BODEGA CENTRAL"/>
    <s v="ACTIVO FIJO"/>
    <x v="4"/>
    <x v="0"/>
    <s v="N/A"/>
    <s v="MINI REFRIGERADOR"/>
    <s v="[ MINIBAR ] - MARCA: ELECTROLUX; MODELO: ERDW093MSJW; SERIE: 13002283; AÑO: 2012; ESTADO: BUENO; COLOR: BLANCO; ESTRUCTURA: ( SIN ESTRUCTURA ); COMPONENTE: ( SIN COMPONENTE ); LARGO: 47 CM; ANCHO: 45 CM; ALTO: 82 CM; PUERTAS: 1; CANTIDAD: 1"/>
    <s v="N/A"/>
    <s v="N/A"/>
    <s v="N/A"/>
    <s v="ELECTROLUX"/>
    <s v="ERDW093MSJW"/>
    <n v="13002283"/>
    <s v="NEGRO"/>
    <s v="ND"/>
    <s v="ND"/>
    <s v="MALO"/>
    <n v="2012"/>
    <s v="CAPACIDAD DE 92 L"/>
    <s v="MATRIZ"/>
    <n v="1"/>
    <n v="1"/>
    <n v="0"/>
    <s v="N/A"/>
    <s v="N/A"/>
    <n v="163"/>
    <n v="97.9"/>
    <n v="216"/>
    <n v="216"/>
    <n v="35"/>
    <n v="35"/>
    <n v="4.2"/>
    <n v="39.200000000000003"/>
    <n v="31.5"/>
    <n v="31.5"/>
    <n v="3.78"/>
    <n v="35.28"/>
  </r>
  <r>
    <n v="320"/>
    <n v="80042000004521"/>
    <s v="BIEN0532"/>
    <s v="EDIFICIO MATRIZ"/>
    <s v="ADMINISTRATIVO"/>
    <s v="ADMINISTRATIVO"/>
    <s v="JHONNY HERRERA "/>
    <s v="ACTIVO FIJO"/>
    <x v="4"/>
    <x v="0"/>
    <s v="N/A"/>
    <s v="SILLON GERENCIAL"/>
    <s v="[ SILLA GERENCIAL ] - AÑO: 2012; ESTADO: REGULAR; COLOR: NEGRO; ESTRUCTURA: METAL; COMPONENTE: CUERINA; CANTIDAD: 1"/>
    <s v="N/A"/>
    <s v="N/A"/>
    <s v="N/A"/>
    <s v="ND"/>
    <s v="ND"/>
    <s v="ND"/>
    <s v="NEGRO"/>
    <s v="ND"/>
    <s v="CUERINA"/>
    <s v="MALO"/>
    <n v="2012"/>
    <s v="CUERINA DESGASTADA APOYABRAZOS DEGASTADOS"/>
    <s v="MATRIZ"/>
    <n v="1"/>
    <n v="1"/>
    <n v="0"/>
    <s v="N/A"/>
    <s v="N/A"/>
    <n v="123"/>
    <n v="73.900000000000006"/>
    <n v="210"/>
    <n v="210"/>
    <n v="20"/>
    <n v="20"/>
    <n v="2.4"/>
    <n v="22.4"/>
    <n v="18"/>
    <n v="18"/>
    <n v="2.16"/>
    <n v="20.16"/>
  </r>
  <r>
    <n v="321"/>
    <n v="80042000001940"/>
    <s v="BIEN0347"/>
    <s v="BODEGA CENTRAL"/>
    <s v="MOBILIARIO 2"/>
    <s v="MOBILIARIO 2"/>
    <s v="BODEGA CENTRAL"/>
    <s v="ACTIVO FIJO"/>
    <x v="4"/>
    <x v="0"/>
    <s v="N/A"/>
    <s v="ESTACION DE TRABAJO EN L"/>
    <s v="[ ESTACION DE TRABAJO EN L ] - AÑO: 2012; ESTADO: BUENO; COLOR: NEGRO; ESTRUCTURA: METAL; COMPONENTE: MDF; LARGO: 240 CM; ANCHO: 60 CM; ALTO: 72 CM; CANTIDAD: 1"/>
    <s v="N/A"/>
    <s v="N/A"/>
    <s v="N/A"/>
    <s v="ND"/>
    <s v="ND"/>
    <s v="ND"/>
    <s v="NEGRO"/>
    <s v="ND"/>
    <s v="INCLUYE ARCHIVADOR METALICO 3 CAJONES, FALTA UNA PATA"/>
    <s v="MALO"/>
    <n v="2012"/>
    <s v="MDF Y METAL"/>
    <s v="MATRIZ"/>
    <n v="1"/>
    <n v="1"/>
    <n v="0"/>
    <s v="N/A"/>
    <s v="N/A"/>
    <n v="165"/>
    <n v="98.9"/>
    <n v="200"/>
    <n v="200"/>
    <n v="30"/>
    <n v="30"/>
    <n v="3.5999999999999996"/>
    <n v="33.6"/>
    <n v="27"/>
    <n v="27"/>
    <n v="3.2399999999999998"/>
    <n v="30.24"/>
  </r>
  <r>
    <n v="322"/>
    <n v="80042000001674"/>
    <s v="BIEN0185"/>
    <s v="BODEGA CENTRAL"/>
    <s v="ESTANTERIA 32"/>
    <s v="NIVEL 8"/>
    <s v="BODEGA CENTRAL"/>
    <s v="ACTIVO FIJO"/>
    <x v="4"/>
    <x v="0"/>
    <s v="N/A"/>
    <s v="PANTALLA DE PROYECCION DE PARED"/>
    <s v="[ PANTALLA DE PROYECCION DE PARED ] - MARCA: LOCH; AÑO: 2012; ESTADO: BUENO; COLOR: BLANCO; ESTRUCTURA: METAL; COMPONENTE: LONA; LARGO: 230 CM; ALTO: 200 CM; CANTIDAD: 1"/>
    <s v="N/A"/>
    <s v="N/A"/>
    <s v="N/A"/>
    <s v="LOCH"/>
    <s v="ND"/>
    <s v="ND"/>
    <s v="BLANCO"/>
    <s v="ND"/>
    <s v="LONA"/>
    <s v="BUENO"/>
    <n v="2012"/>
    <s v="PANTALLA ELECTRICA"/>
    <s v="MATRIZ"/>
    <n v="1"/>
    <n v="1"/>
    <n v="0"/>
    <s v="N/A"/>
    <s v="N/A"/>
    <n v="169"/>
    <n v="101.3"/>
    <n v="135"/>
    <n v="135"/>
    <n v="86.954999999999998"/>
    <n v="86.954999999999998"/>
    <n v="10.4346"/>
    <n v="97.389600000000002"/>
    <n v="78.259500000000003"/>
    <n v="78.259500000000003"/>
    <n v="9.39114"/>
    <n v="87.65064000000001"/>
  </r>
  <r>
    <n v="323"/>
    <n v="80042000010041"/>
    <s v="INV00715"/>
    <s v="BODEGA CENTRAL"/>
    <s v="ESTRUCTURA DE MADERA TRAS CONTENEDOR No 1"/>
    <s v="SOBRE ESTRUCTURA DE MADERA TRAS CONTENEDOR No 1"/>
    <s v="BODEGA CENTRAL"/>
    <s v="ACTIVO FIJO"/>
    <x v="5"/>
    <x v="0"/>
    <s v="N/A"/>
    <s v="KIT ANTIDERRAME"/>
    <s v="[ KIT ANTIDERRAME ] - MARCA: NEW PIG; MODELO: KIT 273; AÑO: 2012; ESTADO: BUENO; COLOR: AMARILLO; ESTRUCTURA: PLASTICO; COMPONENTE: ( SIN COMPONENTE ); LARGO: 60 CM; ANCHO: 60 CM; ALTO: 94 CM; CANTIDAD: 1"/>
    <s v="N/A"/>
    <s v="N/A"/>
    <s v="N/A"/>
    <s v="NEW PIG"/>
    <s v="KIT 273"/>
    <s v="ND"/>
    <s v="AMARILLO"/>
    <s v="ND"/>
    <s v="ND"/>
    <s v="BUENO"/>
    <n v="2012"/>
    <s v="CON RUEDAS, TAP, INCLUYE: ABSORBEDOR"/>
    <s v="MOMPICHE"/>
    <n v="1"/>
    <n v="1"/>
    <n v="0"/>
    <s v="N/A"/>
    <s v="N/A"/>
    <n v="329"/>
    <n v="172.9"/>
    <n v="526.79999999999995"/>
    <n v="526.79999999999995"/>
    <n v="199.28571428571428"/>
    <n v="199.28571428571428"/>
    <n v="23.914285714285711"/>
    <n v="223.2"/>
    <n v="179.35714285714286"/>
    <n v="179.35714285714286"/>
    <n v="21.522857142857141"/>
    <n v="200.88"/>
  </r>
  <r>
    <n v="324"/>
    <n v="80042000009694"/>
    <s v="INV00716"/>
    <s v="BODEGA CENTRAL"/>
    <s v="ESTRUCTURA DE MADERA TRAS CONTENEDOR No 1"/>
    <s v="SOBRE ESTRUCTURA DE MADERA TRAS CONTENEDOR No 1"/>
    <s v="BODEGA CENTRAL"/>
    <s v="ACTIVO FIJO"/>
    <x v="5"/>
    <x v="0"/>
    <s v="N/A"/>
    <s v="KIT ANTIDERRAME"/>
    <s v="[ KIT ANTIDERRAME ] - MARCA: NEW PIG; MODELO: KIT 273; AÑO: 2013; ESTADO: BUENO; COLOR: AMARILLO; ESTRUCTURA: PLASTICO; COMPONENTE: ( SIN COMPONENTE ); LARGO: 60 CM; ANCHO: 90 CM; ALTO: 60 CM; CANTIDAD: 1"/>
    <s v="N/A"/>
    <s v="N/A"/>
    <s v="N/A"/>
    <s v="NEW PIG"/>
    <s v="KIT 273"/>
    <s v="ND"/>
    <s v="AMARILLO"/>
    <s v="ND"/>
    <s v="ND"/>
    <s v="BUENO"/>
    <n v="2013"/>
    <s v="CON RUEDAS, TAP, INCLUYE: ABSORBEDOR"/>
    <s v="MOMPICHE"/>
    <n v="1"/>
    <n v="1"/>
    <n v="0"/>
    <s v="N/A"/>
    <s v="N/A"/>
    <n v="402"/>
    <n v="211"/>
    <n v="526.79999999999995"/>
    <n v="526.79999999999995"/>
    <n v="199.28571428571428"/>
    <n v="199.28571428571428"/>
    <n v="23.914285714285711"/>
    <n v="223.2"/>
    <n v="179.35714285714286"/>
    <n v="179.35714285714286"/>
    <n v="21.522857142857141"/>
    <n v="200.88"/>
  </r>
  <r>
    <n v="325"/>
    <n v="80042000018412"/>
    <s v="INV00713"/>
    <s v="BODEGA CENTRAL"/>
    <s v="ESTRUCTURA DE MADERA TRAS CONTENEDOR No 1"/>
    <s v="BAJO ESTRUCTURA DE MADERA TRAS CONTENEDOR No 1"/>
    <s v="BODEGA CENTRAL"/>
    <s v="ACTIVO FIJO"/>
    <x v="5"/>
    <x v="0"/>
    <s v="N/A"/>
    <s v="KIT TANQUE DE OXIGENO"/>
    <s v="KIT TANQUE DE OXIGENO"/>
    <s v="N/A"/>
    <s v="N/A"/>
    <s v="N/A"/>
    <s v="LINDE"/>
    <s v="LVRE3925"/>
    <s v="ND"/>
    <s v="BLANCO"/>
    <s v="ND"/>
    <s v="ND"/>
    <s v="BUENO"/>
    <n v="2017"/>
    <s v="ND"/>
    <s v="MATRIZ"/>
    <n v="1"/>
    <n v="1"/>
    <n v="0"/>
    <s v="N/A"/>
    <s v="N/A"/>
    <n v="269"/>
    <n v="185.54"/>
    <n v="250"/>
    <n v="250"/>
    <n v="149.232"/>
    <n v="149.232"/>
    <n v="17.90784"/>
    <n v="167.13983999999999"/>
    <n v="134.30879999999999"/>
    <n v="134.30879999999999"/>
    <n v="16.117055999999998"/>
    <n v="150.42585599999998"/>
  </r>
  <r>
    <n v="326"/>
    <n v="80042000018528"/>
    <s v="INV00723"/>
    <s v="BODEGA CENTRAL"/>
    <s v="ESTRUCTURA DE MADERA TRAS CONTENEDOR No 1"/>
    <s v="BAJO ESTRUCTURA DE MADERA TRAS CONTENEDOR No 1"/>
    <s v="BODEGA CENTRAL"/>
    <s v="ACTIVO FIJO"/>
    <x v="5"/>
    <x v="0"/>
    <s v="N/A"/>
    <s v="KIT TANQUE DE OXIGENO"/>
    <s v="KIT TANQUE DE OXIGENO"/>
    <s v="N/A"/>
    <s v="N/A"/>
    <s v="N/A"/>
    <s v="LINDE"/>
    <s v="LVRE3925"/>
    <s v="ND"/>
    <s v="BLANCO"/>
    <s v="ND"/>
    <s v="ND"/>
    <s v="BUENO"/>
    <n v="2017"/>
    <s v="ND"/>
    <s v="MATRIZ"/>
    <n v="1"/>
    <n v="1"/>
    <n v="0"/>
    <s v="N/A"/>
    <s v="N/A"/>
    <n v="269"/>
    <n v="185.54"/>
    <n v="250"/>
    <n v="250"/>
    <n v="149.232"/>
    <n v="149.232"/>
    <n v="17.90784"/>
    <n v="167.13983999999999"/>
    <n v="134.30879999999999"/>
    <n v="134.30879999999999"/>
    <n v="16.117055999999998"/>
    <n v="150.42585599999998"/>
  </r>
  <r>
    <n v="327"/>
    <n v="80042000007690"/>
    <s v="BIEN0044"/>
    <s v="BODEGA CENTRAL"/>
    <s v="PARQUEADERO CAMIONETAS"/>
    <s v="PARQUEADERO CAMIONETAS"/>
    <s v="BODEGA CENTRAL"/>
    <s v="ACTIVO FIJO"/>
    <x v="6"/>
    <x v="0"/>
    <s v="N/A"/>
    <s v="CAMION TIPO PLATAFORMA PLACA: PEI2885"/>
    <s v="[ CAMION TIPO PLATAFORMA ] - MARCA: HINO; MODELO: GD8JLSA TM 7.68 2P 4X2; AÑO: 2013; ESTADO: BUENO; COLOR: BLANCO; ESTRUCTURA: METAL; COMPONENTE: ( SIN COMPONENTE ); CAPACIDAD: 10 T; PLACA: PEI2885; # CHASIS: J08EUD17988; # MOTOR: 9F3GD8JLSDXX13436; CILINDRAJE: 7684 CC; COMBUSTIBLE: DIESEL; KILOMETRAJE: 34614 KM; CANTIDAD: 1"/>
    <s v="N/A"/>
    <s v="N/A"/>
    <s v="N/A"/>
    <s v="HINO"/>
    <s v="GD8JLSA TM 7.68 2P 4X2"/>
    <s v="9F3GD8JLSDXX13436"/>
    <s v="SIN COLOR"/>
    <s v="ND"/>
    <s v="ND"/>
    <s v="BUENO"/>
    <n v="2013"/>
    <s v="47786km"/>
    <s v="MOMPICHE"/>
    <n v="1"/>
    <n v="1"/>
    <n v="0"/>
    <s v="N/A"/>
    <s v="N/A"/>
    <n v="58354"/>
    <n v="37930.199999999997"/>
    <n v="85908"/>
    <n v="85908"/>
    <n v="34447.494642857113"/>
    <n v="34447.494642857113"/>
    <n v="4133.6993571428538"/>
    <n v="38581.193999999967"/>
    <n v="31002.745178571404"/>
    <n v="31002.745178571404"/>
    <n v="3720.3294214285684"/>
    <n v="34723.074599999971"/>
  </r>
  <r>
    <n v="328"/>
    <n v="80042000007645"/>
    <s v="BIEN0022"/>
    <s v="BODEGA CENTRAL"/>
    <s v="PARQUEADERO CAMIONETAS"/>
    <s v="PARQUEADERO CAMIONETAS"/>
    <s v="MARCO DAVALOS "/>
    <s v="ACTIVO FIJO"/>
    <x v="6"/>
    <x v="0"/>
    <s v="N/A"/>
    <s v="CAMIONETA 4X4 CABINA DOBLE PLACA: PEI7301"/>
    <s v="[ CAMIONETA 4X4 CABINA DOBLE ] - MARCA: CHEVROLET; MODELO: D-MAX CRDI FULL AC 3.0 CD 4X4 TM DIESEL; AÑO: 2014; ESTADO: BUENO; COLOR: PLATEADO; ESTRUCTURA: METAL; COMPONENTE: ( SIN COMPONENTE ); CAPACIDAD: 1.05 T; PLACA: PEI7301; # CHASIS: 4JJ1LW2749; # MOTOR: 8LBETF3N7E0254917; CILINDRAJE: 3000 CC; COMBUSTIBLE: DIESEL; TRANSMISION: DOBLE TRANSMISION 4X4; KILOMETRAJE: 27236 KM; CANTIDAD: 1"/>
    <s v="N/A"/>
    <s v="N/A"/>
    <s v="N/A"/>
    <s v="CHEVROLET"/>
    <s v="D-MAX CRDI FULL AC 3.0 CD 4X4 TM DIESEL"/>
    <s v="4JJ1LW2749"/>
    <s v="SIN COLOR"/>
    <s v="ND"/>
    <s v="ND"/>
    <s v="BUENO"/>
    <n v="2014"/>
    <s v="36051 KM"/>
    <s v="MOMPICHE"/>
    <n v="1"/>
    <n v="1"/>
    <n v="0"/>
    <s v="N/A"/>
    <s v="N/A"/>
    <n v="30603"/>
    <n v="18361.900000000001"/>
    <n v="41990"/>
    <n v="41990"/>
    <n v="16672.928571428558"/>
    <n v="16672.928571428558"/>
    <n v="2000.7514285714269"/>
    <n v="18673.679999999986"/>
    <n v="15005.635714285703"/>
    <n v="15005.635714285703"/>
    <n v="1800.6762857142844"/>
    <n v="16806.311999999987"/>
  </r>
  <r>
    <n v="329"/>
    <n v="80042000007713"/>
    <s v="BIEN0552"/>
    <s v="BODEGA CENTRAL"/>
    <s v="PARQUEADERO CAMIONETAS"/>
    <s v="PARQUEADERO CAMIONETAS"/>
    <s v="BODEGA CENTRAL"/>
    <s v="ACTIVO FIJO"/>
    <x v="6"/>
    <x v="0"/>
    <s v="N/A"/>
    <s v="CAMIONETA 4X4 CABINA DOBLE PLACA: PEI7302"/>
    <s v="[ CAMIONETA 4X4 CABINA DOBLE ] - MARCA: CHEVROLET; MODELO: D-MAX CRDI FULL AC 3.0 CD 4X4 TM DIESEL; AÑO: 2014; ESTADO: BUENO; COLOR: PLATEADO; ESTRUCTURA: METAL; COMPONENTE: ( SIN COMPONENTE ); CAPACIDAD: 1.05 T; PLACA: PEI7302; # CHASIS: 4JJ1LW2753; # MOTOR: 8LBETF3N9E0254918; CILINDRAJE: 3000 CC; COMBUSTIBLE: DIESEL; TRANSMISION: DOBLE TRANSMISION 4X4; KILOMETRAJE: 19034 KM; CANTIDAD: 1"/>
    <s v="N/A"/>
    <s v="N/A"/>
    <s v="N/A"/>
    <s v="CHEVROLET"/>
    <s v="D-MAX CRDI FULL AC 3.0 CD 4X4 TM DIESEL"/>
    <s v="4JJ1LW2753"/>
    <s v="PLATEADO"/>
    <s v="ND"/>
    <s v="ND"/>
    <s v="BUENO"/>
    <n v="2014"/>
    <s v="42352 KM"/>
    <s v="REVENTADOR"/>
    <n v="1"/>
    <n v="1"/>
    <n v="0"/>
    <s v="N/A"/>
    <s v="N/A"/>
    <n v="30603"/>
    <n v="18361.900000000001"/>
    <n v="41990"/>
    <n v="41990"/>
    <n v="16464.516964285678"/>
    <n v="16464.516964285678"/>
    <n v="1975.7420357142812"/>
    <n v="18440.258999999958"/>
    <n v="14818.065267857111"/>
    <n v="14818.065267857111"/>
    <n v="1778.1678321428533"/>
    <n v="16596.233099999965"/>
  </r>
  <r>
    <n v="330"/>
    <n v="80042000006495"/>
    <s v="BIEN0043"/>
    <s v="BODEGA CENTRAL"/>
    <s v="PARQUEADERO CAMIONETAS"/>
    <s v="PARQUEADERO CAMIONETAS"/>
    <s v="BODEGA CENTRAL"/>
    <s v="ACTIVO FIJO"/>
    <x v="6"/>
    <x v="0"/>
    <s v="N/A"/>
    <s v="CAMIONETA 4X4 CABINA DOBLE PLACA: PEI7303"/>
    <s v="[ CAMIONETA 4X4 CABINA DOBLE ] - MARCA: CHEVROLET; MODELO: D-MAX CRDI FULL AC 3.0 CD 4X4 TM; AÑO: 2014; ESTADO: BUENO; COLOR: PLATEADO; ESTRUCTURA: ( SIN ESTRUCTURA ); COMPONENTE: ( SIN COMPONENTE ); CAPACIDAD: 1.05 T; PLACA: PEI7303; # CHASIS: 4JJ1LW1926; # MOTOR: 8LBETF3N0E0254919; CILINDRAJE: 2999 CC; COMBUSTIBLE: DIESEL; TRANSMISION: MANUAL; KILOMETRAJE: 25057 KM; CANTIDAD: 1"/>
    <s v="N/A"/>
    <s v="N/A"/>
    <s v="N/A"/>
    <s v="CHEVROLET"/>
    <s v="D-MAX CRDI FULL AC 3.0 CD 4X4 TM"/>
    <s v="4JJ1LW1926"/>
    <s v="SIN COLOR"/>
    <s v="ND"/>
    <s v="ND"/>
    <s v="BUENO"/>
    <n v="2014"/>
    <s v="52139 KM"/>
    <s v="MOMPICHE"/>
    <n v="1"/>
    <n v="1"/>
    <n v="0"/>
    <s v="N/A"/>
    <s v="N/A"/>
    <n v="30603"/>
    <n v="18361.900000000001"/>
    <n v="41990"/>
    <n v="41990"/>
    <n v="16069.253571428597"/>
    <n v="16069.253571428597"/>
    <n v="1928.3104285714317"/>
    <n v="17997.564000000028"/>
    <n v="14462.328214285737"/>
    <n v="14462.328214285737"/>
    <n v="1735.4793857142884"/>
    <n v="16197.807600000026"/>
  </r>
  <r>
    <n v="331"/>
    <n v="80042000007720"/>
    <s v="BIEN0595"/>
    <s v="BODEGA CENTRAL"/>
    <s v="PARQUEADERO CAMIONETAS"/>
    <s v="PARQUEADERO CAMIONETAS"/>
    <s v="BODEGA CENTRAL"/>
    <s v="ACTIVO FIJO"/>
    <x v="6"/>
    <x v="0"/>
    <s v="N/A"/>
    <s v="CAMIONETA 4X4 CABINA DOBLE PLACA: PEI7299"/>
    <s v="[ CAMIONETA 4X4 CABINA DOBLE ] - MARCA: CHEVROLET; MODELO: D-MAX CRDI FULL AC 3.0 CD 4X4 TM DIESEL; AÑO: 2014; ESTADO: BUENO; COLOR: PLATEADO; ESTRUCTURA: METAL; COMPONENTE: ( SIN COMPONENTE ); CAPACIDAD: 1.05 T; PLACA: PEI7299; # CHASIS: 4JJ1LW2754; # MOTOR: 8LBETF3N3E0254915; CILINDRAJE: 3000 CC; COMBUSTIBLE: DIESEL; TRANSMISION: DOBLE TRANSMISION 4X4; KILOMETRAJE: 26500 KM; CANTIDAD: 1"/>
    <s v="N/A"/>
    <s v="N/A"/>
    <s v="N/A"/>
    <s v="CHEVROLET"/>
    <s v="D-MAX CRDI FULL AC 3.0 CD 4X4 TM"/>
    <s v="4JJ1LW2754"/>
    <s v="PLATEADO"/>
    <s v="ND"/>
    <s v="ND"/>
    <s v="BUENO"/>
    <n v="2014"/>
    <s v="53727 KM"/>
    <s v="REVENTADOR"/>
    <n v="1"/>
    <n v="1"/>
    <n v="0"/>
    <s v="N/A"/>
    <s v="N/A"/>
    <n v="30603"/>
    <n v="18361.900000000001"/>
    <n v="41990"/>
    <n v="41990"/>
    <n v="15966.245535714299"/>
    <n v="15966.245535714299"/>
    <n v="1915.9494642857157"/>
    <n v="17882.195000000014"/>
    <n v="14369.620982142869"/>
    <n v="14369.620982142869"/>
    <n v="1724.3545178571442"/>
    <n v="16093.975500000013"/>
  </r>
  <r>
    <n v="332"/>
    <n v="80042000007638"/>
    <s v="BIEN0553"/>
    <s v="BODEGA CENTRAL"/>
    <s v="PARQUEADERO CAMIONETAS"/>
    <s v="PARQUEADERO CAMIONETAS"/>
    <s v="BODEGA CENTRAL"/>
    <s v="ACTIVO FIJO"/>
    <x v="6"/>
    <x v="0"/>
    <s v="N/A"/>
    <s v="CAMIONETA 4X4 CABINA DOBLE PLACA: PEI7300"/>
    <s v="[ CAMIONETA 4X4 CABINA DOBLE ] - MARCA: CHEVROLET; MODELO: D-MAX CRDI FULL AC 3.0 CD 4X4 TM DIESEL; AÑO: 2014; ESTADO: BUENO; COLOR: PLATEADO; ESTRUCTURA: METAL; COMPONENTE: ( SIN COMPONENTE ); CAPACIDAD: 1.05 T; PLACA: PEI7300; # CHASIS: 4JJ1LV8595; # MOTOR: 8LBETF3N5E0254916; CILINDRAJE: 3000 CC; COMBUSTIBLE: DIESEL; TRANSMISION: DOBLE TRANSMISION 4X4; KILOMETRAJE: 30552 KM; CANTIDAD: 1"/>
    <s v="N/A"/>
    <s v="N/A"/>
    <s v="N/A"/>
    <s v="CHEVROLET"/>
    <s v="D-MAX CRDI FULL AC 3.0 CD 4X4 TM DIESEL"/>
    <s v="4JJ1LV8595"/>
    <s v="SIN COLOR"/>
    <s v="ND"/>
    <s v="ND"/>
    <s v="BUENO"/>
    <n v="2014"/>
    <s v="63658 KM"/>
    <s v="MOMPICHE"/>
    <n v="1"/>
    <n v="1"/>
    <n v="0"/>
    <s v="N/A"/>
    <s v="N/A"/>
    <n v="30603"/>
    <n v="18361.900000000001"/>
    <n v="41990"/>
    <n v="41990"/>
    <n v="15792.094000000001"/>
    <n v="15792.094000000001"/>
    <n v="1895.0512800000001"/>
    <n v="17687.145280000001"/>
    <n v="14212.884600000001"/>
    <n v="14212.884600000001"/>
    <n v="1705.5461520000001"/>
    <n v="15918.430752000002"/>
  </r>
  <r>
    <n v="333"/>
    <n v="80042000004484"/>
    <s v="BIEN0546"/>
    <s v="BODEGA CENTRAL"/>
    <s v="PARQUEADERO CAMIONETAS"/>
    <s v="PARQUEADERO CAMIONETAS"/>
    <s v="BODEGA CENTRAL"/>
    <s v="ACTIVO FIJO"/>
    <x v="6"/>
    <x v="0"/>
    <s v="N/A"/>
    <s v="CAMIONETA 4X4 CABINA DOBLE PLACA: PEI7304"/>
    <s v="[ CAMIONETA 4X4 CABINA DOBLE ] - MARCA: CHEVROLET; MODELO: D-MAX CRDI FULL AC 3.0 CD 4X4 TM; AÑO: 2014; ESTADO: BUENO; COLOR: PLATEADO; ESTRUCTURA: ( SIN ESTRUCTURA ); COMPONENTE: ( SIN COMPONENTE ); CAPACIDAD: 1.05 T; PLACA: PEI7304; # CHASIS: 4JJ1LW2758; # MOTOR: 8LBETF3N7E0254920; CILINDRAJE: 2999 CC; COMBUSTIBLE: DIESEL; TRANSMISION: MANUAL; KILOMETRAJE: 32947 KM; CANTIDAD: 1"/>
    <s v="N/A"/>
    <s v="N/A"/>
    <s v="N/A"/>
    <s v="CHEVROLET"/>
    <s v="D-MAX CRDI FULL AC 3.0 CD 4X4 TM"/>
    <s v="4JJ1LW2758"/>
    <s v="SIN COLOR"/>
    <s v="ND"/>
    <s v="ND"/>
    <s v="BUENO"/>
    <n v="2014"/>
    <s v="65829 KM"/>
    <s v="MOMPICHE"/>
    <n v="1"/>
    <n v="1"/>
    <n v="0"/>
    <s v="N/A"/>
    <s v="N/A"/>
    <n v="30603"/>
    <n v="18361.900000000001"/>
    <n v="41990"/>
    <n v="41990"/>
    <n v="15620.094000000001"/>
    <n v="15620.094000000001"/>
    <n v="1874.41128"/>
    <n v="17494.505280000001"/>
    <n v="14058.084600000002"/>
    <n v="14058.084600000002"/>
    <n v="1686.9701520000001"/>
    <n v="15745.054752000002"/>
  </r>
  <r>
    <n v="334"/>
    <n v="80042000007652"/>
    <s v="BIEN0596"/>
    <s v="BODEGA CENTRAL"/>
    <s v="PARQUEADERO CAMIONETAS"/>
    <s v="PARQUEADERO CAMIONETAS"/>
    <s v="BODEGA CENTRAL"/>
    <s v="ACTIVO FIJO"/>
    <x v="6"/>
    <x v="0"/>
    <s v="N/A"/>
    <s v="CAMIONETA 4X4 CABINA DOBLE PLACA: PEI7297"/>
    <s v="[ CAMIONETA 4X4 CABINA SIMPLE ] - MARCA: CHEVROLET; MODELO: D-MAX CRDI AC 3.0 CS 4X4 TM DIESEL; AÑO: 2014; ESTADO: BUENO; COLOR: PLATEADO; ESTRUCTURA: METAL; COMPONENTE: ( SIN COMPONENTE ); CAPACIDAD: 1.12 T; PLACA: PEI7297; # CHASIS: 4JJ1LS9606; # MOTOR: 8LBETF4N8E0248722; CILINDRAJE: 3000 CC; COMBUSTIBLE: DIESEL; TRANSMISION: DOBLE TRANSMISION 4X4; KILOMETRAJE: 20583 KM; CANTIDAD: 1"/>
    <s v="N/A"/>
    <s v="N/A"/>
    <s v="N/A"/>
    <s v="CHEVROLET"/>
    <s v="D-MAX CRDI  AC 3.0 CS 4X4 TM"/>
    <s v="4JJ1LS9606"/>
    <s v="SIN COLOR"/>
    <s v="ND"/>
    <s v="ND"/>
    <s v="BUENO"/>
    <n v="2014"/>
    <s v="31304KM"/>
    <s v="MOMPICHE"/>
    <n v="1"/>
    <n v="1"/>
    <n v="0"/>
    <s v="N/A"/>
    <s v="N/A"/>
    <n v="27203"/>
    <n v="16321.9"/>
    <n v="28550"/>
    <n v="28550"/>
    <n v="14760"/>
    <n v="14760"/>
    <n v="1771.2"/>
    <n v="16531.2"/>
    <n v="13284"/>
    <n v="13284"/>
    <n v="1594.08"/>
    <n v="14878.08"/>
  </r>
  <r>
    <n v="335"/>
    <n v="80042000007669"/>
    <s v="BIEN0598"/>
    <s v="BODEGA CENTRAL"/>
    <s v="PARQUEADERO CAMIONETAS"/>
    <s v="PARQUEADERO CAMIONETAS"/>
    <s v="BODEGA CENTRAL"/>
    <s v="ACTIVO FIJO"/>
    <x v="6"/>
    <x v="0"/>
    <s v="N/A"/>
    <s v="CAMIONETA 4X4 CABINA SIMPLE PLACA: PEI7298"/>
    <s v="[ CAMIONETA 4X4 CABINA SIMPLE ] - MARCA: CHEVROLET; MODELO: D-MAX CRDI AC 3.0 CS 4X4 TM DIESEL; AÑO: 2014; ESTADO: BUENO; COLOR: PLATEADO; ESTRUCTURA: ( SIN ESTRUCTURA ); COMPONENTE: ( SIN COMPONENTE ); CAPACIDAD: 1.12 T; PLACA: PEI 7298; # CHASIS: 4JJ1LS9597; # MOTOR: 8LBETF4NXE0248723; CILINDRAJE: 2999 CC; COMBUSTIBLE: DIESEL; TRANSMISION: MANUAL; KILOMETRAJE: 14180 KM; CANTIDAD: 1"/>
    <s v="N/A"/>
    <s v="N/A"/>
    <s v="N/A"/>
    <s v="CHEVROLET"/>
    <s v="D-MAX CRDI AC 3.0 CS 4X4 TM"/>
    <s v="ND"/>
    <s v="PLATEADO"/>
    <s v="ND"/>
    <s v="ND"/>
    <s v="BUENO"/>
    <n v="2014"/>
    <s v="19909 KM"/>
    <s v="REVENTADOR"/>
    <n v="1"/>
    <n v="1"/>
    <n v="0"/>
    <s v="N/A"/>
    <s v="N/A"/>
    <n v="25842"/>
    <n v="15505"/>
    <n v="28550"/>
    <n v="28550"/>
    <n v="14760"/>
    <n v="14760"/>
    <n v="1771.2"/>
    <n v="16531.2"/>
    <n v="13284"/>
    <n v="13284"/>
    <n v="1594.08"/>
    <n v="14878.08"/>
  </r>
  <r>
    <n v="336"/>
    <n v="80042000004491"/>
    <s v="BIEN0555"/>
    <s v="BODEGA CENTRAL"/>
    <s v="PARQUEADERO CAMIONETAS"/>
    <s v="PARQUEADERO CAMIONETAS"/>
    <s v="BODEGA CENTRAL"/>
    <s v="ACTIVO FIJO"/>
    <x v="6"/>
    <x v="0"/>
    <s v="N/A"/>
    <s v="CAMIONETA 4X4 CABINA DOBLE PLACA: PEI2809"/>
    <s v="[ CAMIONETA 4X4 CABINA DOBLE ] - MARCA: CHEVROLET; MODELO: LUV D-MAX 3.0L C/D DIESEL 4X4 T/M; AÑO: 2013; ESTADO: BUENO; COLOR: PLATEADO; ESTRUCTURA: ( SIN ESTRUCTURA ); COMPONENTE: ( SIN COMPONENTE ); CAPACIDAD: 1.05 T; PLACA: PEI2809; # CHASIS: 4JH1353162; # MOTOR: 8LBETF3EXD0211509; CILINDRAJE: 3000 CC; COMBUSTIBLE: DIESEL; TRANSMISION: MANUAL; KILOMETRAJE: 76762 KM; CANTIDAD: 1"/>
    <s v="N/A"/>
    <s v="N/A"/>
    <s v="N/A"/>
    <s v="CHEVROLET"/>
    <s v="D-MAX CRDI FULL AC 3.0 CD 4X4 TM"/>
    <s v="4JH1353162"/>
    <s v="PLATEADO"/>
    <s v="ND"/>
    <s v="ROOLLBACK WINCH, BULLBAR (DELANTERO, POSTERIOR Y EN CAJON)"/>
    <s v="BUENO"/>
    <n v="2013"/>
    <s v="94824 KM"/>
    <s v="REVENTADOR"/>
    <n v="1"/>
    <n v="1"/>
    <n v="0"/>
    <s v="N/A"/>
    <s v="N/A"/>
    <n v="22956"/>
    <n v="13773.6"/>
    <n v="41990"/>
    <n v="41990"/>
    <n v="14374.654285714298"/>
    <n v="14374.654285714298"/>
    <n v="1724.9585142857156"/>
    <n v="16099.612800000014"/>
    <n v="12937.188857142868"/>
    <n v="12937.188857142868"/>
    <n v="1552.4626628571441"/>
    <n v="14489.651520000012"/>
  </r>
  <r>
    <n v="337"/>
    <n v="80042000007706"/>
    <s v="BIEN0556"/>
    <s v="BODEGA CENTRAL"/>
    <s v="PARQUEADERO CAMIONETAS"/>
    <s v="PARQUEADERO CAMIONETAS"/>
    <s v="BODEGA CENTRAL"/>
    <s v="ACTIVO FIJO"/>
    <x v="6"/>
    <x v="0"/>
    <s v="N/A"/>
    <s v="CAMIONETA 4X4 CABINA DOBLE PLACA: PEI2808"/>
    <s v="[ CAMIONETA 4X4 CABINA DOBLE ] - MARCA: CHEVROLET; MODELO: LUV D-MAX TM 3.0 4X4 DIESEL CD EXTREME; AÑO: 2013; ESTADO: BUENO; COLOR: PLATEADO; ESTRUCTURA: METAL; COMPONENTE: ( SIN COMPONENTE ); CAPACIDAD: 1.05 T; PLACA: PEI2808; # CHASIS: 4JH1353122; # MOTOR: 8LBETF3E8D0211508; CILINDRAJE: 3000 CC; COMBUSTIBLE: DIESEL; TRANSMISION: DOBLE TRANSMISION 4X4; KILOMETRAJE: 84427 KM; CANTIDAD: 1"/>
    <s v="N/A"/>
    <s v="N/A"/>
    <s v="N/A"/>
    <s v="CHEVROLET"/>
    <s v="D-MAX CRDI FULL AC 3.0 CD 4X4 TM"/>
    <s v="4JH1353122"/>
    <s v="PLATEADO"/>
    <s v="ND"/>
    <s v="ROOLLBACK WINCH, BULLBAR (DELANTERO, POSTERIOR Y EN CAJON)"/>
    <s v="BUENO"/>
    <n v="2013"/>
    <s v="94967 KM"/>
    <s v="REVENTADOR"/>
    <n v="1"/>
    <n v="1"/>
    <n v="0"/>
    <s v="KM"/>
    <s v="N/A"/>
    <n v="22956"/>
    <n v="13773.6"/>
    <n v="41990"/>
    <n v="41990"/>
    <n v="14340.155999999999"/>
    <n v="14340.155999999999"/>
    <n v="1720.8187199999998"/>
    <n v="16060.974719999998"/>
    <n v="12906.1404"/>
    <n v="12906.1404"/>
    <n v="1548.736848"/>
    <n v="14454.877248000001"/>
  </r>
  <r>
    <n v="338"/>
    <n v="80042000006501"/>
    <s v="BIEN0557"/>
    <s v="BODEGA CENTRAL"/>
    <s v="PARQUEADERO CAMIONETAS"/>
    <s v="PARQUEADERO CAMIONETAS"/>
    <s v="BODEGA CENTRAL"/>
    <s v="ACTIVO FIJO"/>
    <x v="6"/>
    <x v="0"/>
    <s v="N/A"/>
    <s v="CAMIONETA 4X4 CABINA DOBLE PLACA: PEI2807"/>
    <s v="[ CAMIONETA 4X4 CABINA DOBLE ] - MARCA: CHEVROLET; MODELO: LUV D-MAX 3.0L C/D DIESEL 4X4 T/M; AÑO: 2013; ESTADO: BUENO; COLOR: PLATEADO; ESTRUCTURA: ( SIN ESTRUCTURA ); COMPONENTE: ( SIN COMPONENTE ); CAPACIDAD: 1.05 T; PLACA: PEI2807; # CHASIS: 4JH1352707; # MOTOR: 8LBETF3E8D0211265; CILINDRAJE: 3000 CC; COMBUSTIBLE: DIESEL; TRANSMISION: MANUAL; KILOMETRAJE: 80830 KM; CANTIDAD: 1"/>
    <s v="N/A"/>
    <s v="N/A"/>
    <s v="N/A"/>
    <s v="CHEVROLET"/>
    <s v="LUV D-MAX 3.0L C/D DIESEL 4X4 T/M"/>
    <s v="4JH1352707"/>
    <s v="SIN COLOR"/>
    <s v="ND"/>
    <s v="ROOLLBACK WINCH, BULLBAR (DELANTERO, POSTERIOR Y EN CAJON)"/>
    <s v="BUENO"/>
    <n v="2013"/>
    <s v="101726KM"/>
    <s v="MOMPICHE"/>
    <n v="1"/>
    <n v="1"/>
    <n v="0"/>
    <s v="N/A"/>
    <s v="N/A"/>
    <n v="22956"/>
    <n v="13773.6"/>
    <n v="36990"/>
    <n v="36990"/>
    <n v="14202.162857142892"/>
    <n v="14202.162857142892"/>
    <n v="1704.2595428571469"/>
    <n v="15906.422400000039"/>
    <n v="12781.946571428603"/>
    <n v="12781.946571428603"/>
    <n v="1533.8335885714323"/>
    <n v="14315.780160000035"/>
  </r>
  <r>
    <n v="339"/>
    <n v="80042000004453"/>
    <s v="BIEN0020"/>
    <s v="BODEGA CENTRAL"/>
    <s v="PARQUEADERO CAMIONETAS"/>
    <s v="PARQUEADERO CAMIONETAS"/>
    <s v="BODEGA CENTRAL"/>
    <s v="ACTIVO FIJO"/>
    <x v="6"/>
    <x v="0"/>
    <s v="N/A"/>
    <s v="CAMIONETA 4X4 CABINA DOBLE PLACA: PEI2806"/>
    <s v="[ CAMIONETA 4X4 CABINA DOBLE ] - MARCA: CHEVROLET; MODELO: LUV D-MAX 3.0L C/D DIESEL 4X4 T/M; AÑO: 2013; ESTADO: BUENO; COLOR: PLATEADO; ESTRUCTURA: ( SIN ESTRUCTURA ); COMPONENTE: ( SIN COMPONENTE ); CAPACIDAD: 1.05 T; PLACA: PEI2806; # CHASIS: 4JH1352618; # MOTOR: 8LBETF3E6D0211264; CILINDRAJE: 3000 CC; COMBUSTIBLE: DIESEL; TRANSMISION: MANUAL; KILOMETRAJE: 91815 KM; CANTIDAD: 1"/>
    <s v="N/A"/>
    <s v="N/A"/>
    <s v="N/A"/>
    <s v="CHEVROLET"/>
    <s v="D-MAX CRDI FULL AC 3.0 CD 4X4 TM"/>
    <s v="4JH1352618"/>
    <s v="PLATEADO"/>
    <s v="ND"/>
    <s v="ROOLLBACK WINCH, BULLBAR (DELANTERO, POSTERIOR Y EN CAJON)"/>
    <s v="BUENO"/>
    <n v="2013"/>
    <s v="100140 KM"/>
    <s v="REVENTADOR"/>
    <n v="1"/>
    <n v="1"/>
    <n v="0"/>
    <s v="N/A"/>
    <s v="N/A"/>
    <n v="22956"/>
    <n v="13773.6"/>
    <n v="41990"/>
    <n v="41990"/>
    <n v="14150.415428571403"/>
    <n v="14150.415428571403"/>
    <n v="1698.0498514285682"/>
    <n v="15848.465279999971"/>
    <n v="12735.373885714263"/>
    <n v="12735.373885714263"/>
    <n v="1528.2448662857116"/>
    <n v="14263.618751999975"/>
  </r>
  <r>
    <n v="340"/>
    <n v="80042000007676"/>
    <s v="BIEN0599"/>
    <s v="BODEGA CENTRAL"/>
    <s v="PARQUEADERO CAMIONETAS"/>
    <s v="PARQUEADERO CAMIONETAS"/>
    <s v="BODEGA CENTRAL"/>
    <s v="ACTIVO FIJO"/>
    <x v="6"/>
    <x v="0"/>
    <s v="N/A"/>
    <s v="CAMIONETA 4X4 CABINA DOBLE PLACA: PEI4177"/>
    <s v="[ CAMIONETA 4X4 CABINA DOBLE ] - MARCA: CHEVROLET; MODELO: LUV D-MAX TM 3.0 4X4 DIESEL CD EXTREME; AÑO: 2013; ESTADO: BUENO; COLOR: PLATEADO; ESTRUCTURA: ( SIN ESTRUCTURA ); COMPONENTE: ( SIN COMPONENTE ); CAPACIDAD: 0.75 T; PLACA: PEI4177; # CHASIS: 4JH1292821; # MOTOR: 8LBETF3E7D0190070; CILINDRAJE: 3000 CC; COMBUSTIBLE: DIESEL; TRANSMISION: MANUAL; KILOMETRAJE: 96184 KM; CANTIDAD: 1"/>
    <s v="N/A"/>
    <s v="N/A"/>
    <s v="N/A"/>
    <s v="CHEVROLET"/>
    <s v="D-MAX CRDI FULL AC 3.0 CD 4X4 TM"/>
    <s v="4JH1292821"/>
    <s v="PLATEADO"/>
    <s v="ND"/>
    <s v="ROOLLBACK WINCH, BULLBAR (DELANTERO, POSTERIOR Y EN CAJON)"/>
    <s v="BUENO"/>
    <n v="2013"/>
    <s v="106563 KM"/>
    <s v="REVENTADOR"/>
    <n v="1"/>
    <n v="1"/>
    <n v="0"/>
    <s v="N/A"/>
    <s v="N/A"/>
    <n v="22956"/>
    <n v="13773.6"/>
    <n v="41990"/>
    <n v="41990"/>
    <n v="13978.415428571403"/>
    <n v="13978.415428571403"/>
    <n v="1677.4098514285683"/>
    <n v="15655.825279999972"/>
    <n v="12580.573885714262"/>
    <n v="12580.573885714262"/>
    <n v="1509.6688662857114"/>
    <n v="14090.242751999973"/>
  </r>
  <r>
    <n v="341"/>
    <n v="80042000004460"/>
    <s v="BIEN0021"/>
    <s v="BODEGA CENTRAL"/>
    <s v="PARQUEADERO CAMIONETAS"/>
    <s v="PARQUEADERO CAMIONETAS"/>
    <s v="BODEGA CENTRAL"/>
    <s v="ACTIVO FIJO"/>
    <x v="6"/>
    <x v="0"/>
    <s v="N/A"/>
    <s v="CAMIONETA 4X4 CABINA DOBLE PLACA: PEI4083"/>
    <s v="[ CAMIONETA 4X4 CABINA DOBLE ] - MARCA: CHEVROLET; MODELO: LUV D-MAX 3.0L C/D DIESEL 4X4 T/M; AÑO: 2013; ESTADO: BUENO; COLOR: PLATEADO; ESTRUCTURA: ( SIN ESTRUCTURA ); COMPONENTE: ( SIN COMPONENTE ); CAPACIDAD: 0.75 T; PLACA: PEI4083; # CHASIS: 4JH1292783; # MOTOR: 8LBETF3E9D0190071; CILINDRAJE: 3000 CC; COMBUSTIBLE: DIESEL; TRANSMISION: MANUAL; KILOMETRAJE: 106463 KM; CANTIDAD: 1"/>
    <s v="N/A"/>
    <s v="N/A"/>
    <s v="N/A"/>
    <s v="CHEVROLET"/>
    <s v="D-MAX CRDI FULL AC 3.0 CD 4X4 TM"/>
    <s v="4JH1292783"/>
    <s v="PLATEADO"/>
    <s v="ND"/>
    <s v="ROOLLBACK WINCH, BULLBAR (DELANTERO, POSTERIOR Y EN CAJON)"/>
    <s v="BUENO"/>
    <n v="2013"/>
    <s v="116139 KM"/>
    <s v="REVENTADOR"/>
    <n v="1"/>
    <n v="1"/>
    <n v="0"/>
    <s v="N/A"/>
    <s v="N/A"/>
    <n v="22956"/>
    <n v="13773.6"/>
    <n v="41990"/>
    <n v="41990"/>
    <n v="13908.927428571404"/>
    <n v="13908.927428571404"/>
    <n v="1669.0712914285684"/>
    <n v="15577.998719999972"/>
    <n v="12518.034685714263"/>
    <n v="12518.034685714263"/>
    <n v="1502.1641622857114"/>
    <n v="14020.198847999975"/>
  </r>
  <r>
    <n v="342"/>
    <n v="80042000007683"/>
    <s v="BIEN0539"/>
    <s v="BODEGA CENTRAL"/>
    <s v="PARQUEADERO CAMIONETAS"/>
    <s v="PARQUEADERO CAMIONETAS"/>
    <s v="BODEGA CENTRAL"/>
    <s v="ACTIVO FIJO"/>
    <x v="6"/>
    <x v="0"/>
    <s v="N/A"/>
    <s v="CAMIONETA 4X4 CABINA DOBLE PLACA: PEI1471"/>
    <s v="[ CAMIONETA 4X4 CABINA DOBLE ] - MARCA: CHEVROLET; MODELO: LUV D-MAX 3.5L V6 CD TM 4X4 EXTREM; AÑO: 2012; ESTADO: BUENO; COLOR: PLATEADO; ESTRUCTURA: ( SIN ESTRUCTURA ); COMPONENTE: ( SIN COMPONENTE ); CAPACIDAD: 0.75 T; PLACA: PEI1471; # CHASIS: 6VE1295932; # MOTOR: 8LBETF3G0C0135279; CILINDRAJE: 3500 CC; COMBUSTIBLE: GASOLINA; TRANSMISION: MANUAL; KILOMETRAJE: 115503 KM; CANTIDAD: 1"/>
    <s v="N/A"/>
    <s v="N/A"/>
    <s v="N/A"/>
    <s v="CHEVROLET"/>
    <s v="LUV D-MAX 3.5L V6 CD TM 4X4 EXTREM"/>
    <s v="6VE1295932"/>
    <s v="SIN COLOR"/>
    <s v="ND"/>
    <s v="ROOLLBACK WINCH, BULLBAR (DELANTERO, POSTERIOR Y EN CAJON)"/>
    <s v="BUENO"/>
    <n v="2012"/>
    <s v="123596KM"/>
    <s v="MOMPICHE"/>
    <n v="1"/>
    <n v="1"/>
    <n v="0"/>
    <s v="N/A"/>
    <s v="N/A"/>
    <n v="18810"/>
    <n v="11285.8"/>
    <n v="36990"/>
    <n v="36990"/>
    <n v="13929.428571428611"/>
    <n v="13929.428571428611"/>
    <n v="1671.5314285714333"/>
    <n v="15600.960000000045"/>
    <n v="12536.485714285749"/>
    <n v="12536.485714285749"/>
    <n v="1504.3782857142899"/>
    <n v="14040.86400000004"/>
  </r>
  <r>
    <n v="343"/>
    <n v="80042000004507"/>
    <s v="BIEN0554"/>
    <s v="BODEGA CENTRAL"/>
    <s v="PARQUEADERO CAMIONETAS"/>
    <s v="PARQUEADERO CAMIONETAS"/>
    <s v="BODEGA CENTRAL"/>
    <s v="ACTIVO FIJO"/>
    <x v="6"/>
    <x v="0"/>
    <s v="N/A"/>
    <s v="CAMIONETA 4X4 CABINA DOBLE PLACA: PEI1469"/>
    <s v="[ CAMIONETA 4X4 CABINA DOBLE ] - MARCA: CHEVROLET; MODELO: LUV D-MAX 3.5L V6 CD TM 4X4 EXTREM; AÑO: 2012; ESTADO: BUENO; COLOR: PLATEADO; ESTRUCTURA: ( SIN ESTRUCTURA ); COMPONENTE: ( SIN COMPONENTE ); CAPACIDAD: 0.75 T; PLACA: PEI1469; # CHASIS: 6VE1295921; # MOTOR: 8LBETF3G7C0135280; CILINDRAJE: 3500 CC; COMBUSTIBLE: GASOLINA; TRANSMISION: MANUAL; KILOMETRAJE: 128537 KM; CANTIDAD: 1"/>
    <s v="N/A"/>
    <s v="N/A"/>
    <s v="N/A"/>
    <s v="CHEVROLET"/>
    <s v="D-MAX CRDI FULL AC 3.0 CD 4X4 TM"/>
    <s v="6VE1295921"/>
    <s v="PLATEADO"/>
    <s v="ND"/>
    <s v="ROOLLBACK WINCH, BULLBAR (DELANTERO, POSTERIOR Y EN CAJON)"/>
    <s v="BUENO"/>
    <n v="2012"/>
    <s v="137464 KM"/>
    <s v="REVENTADOR"/>
    <n v="1"/>
    <n v="1"/>
    <n v="0"/>
    <s v="N/A"/>
    <s v="N/A"/>
    <n v="18810"/>
    <n v="11285.8"/>
    <n v="41990"/>
    <n v="41990"/>
    <n v="12983.343214285702"/>
    <n v="12983.343214285702"/>
    <n v="1558.0011857142842"/>
    <n v="14541.344399999985"/>
    <n v="11685.008892857131"/>
    <n v="11685.008892857131"/>
    <n v="1402.2010671428557"/>
    <n v="13087.209959999987"/>
  </r>
  <r>
    <n v="344"/>
    <n v="80042000004477"/>
    <s v="BIEN0597"/>
    <s v="BODEGA CENTRAL"/>
    <s v="PARQUEADERO CAMIONETAS"/>
    <s v="PARQUEADERO CAMIONETAS"/>
    <s v="BODEGA CENTRAL"/>
    <s v="ACTIVO FIJO"/>
    <x v="6"/>
    <x v="0"/>
    <s v="N/A"/>
    <s v="JEEP PLACA: PEI4176"/>
    <s v="[ JEEP ] - MARCA: SUZUKI; MODELO: GRAND VITARA SZ TM 2.4 5P 4X4; AÑO: 2013; ESTADO: BUENO; COLOR: PLATEADO; ESTRUCTURA: ( SIN ESTRUCTURA ); COMPONENTE: ( SIN COMPONENTE ); CAPACIDAD: 0.75 T; PLACA: PEI4176; # CHASIS: J24B1201009; # MOTOR: 8LDCK7378D0176347; CILINDRAJE: 2400 CC; COMBUSTIBLE: GASOLINA; TRANSMISION: MANUAL; KILOMETRAJE: 111681 KM; CANTIDAD: 1"/>
    <s v="N/A"/>
    <s v="N/A"/>
    <s v="N/A"/>
    <s v="SUZUKI"/>
    <s v="GRAND VITARA SZ TM 2.4 5P 4X4"/>
    <s v="J24B1201009"/>
    <s v="SIN COLOR"/>
    <s v="ND"/>
    <s v="ND"/>
    <s v="BUENO"/>
    <n v="2013"/>
    <s v="137666km"/>
    <s v="MOMPICHE"/>
    <n v="1"/>
    <n v="1"/>
    <n v="0"/>
    <s v="N/A"/>
    <s v="N/A"/>
    <n v="19799"/>
    <n v="11879.5"/>
    <n v="26990"/>
    <n v="26990"/>
    <n v="10907.180357142894"/>
    <n v="10907.180357142894"/>
    <n v="1308.8616428571472"/>
    <n v="12216.042000000041"/>
    <n v="9816.4623214286039"/>
    <n v="9816.4623214286039"/>
    <n v="1177.9754785714324"/>
    <n v="10994.437800000036"/>
  </r>
  <r>
    <n v="345"/>
    <n v="80042000006440"/>
    <s v="BIEN0584"/>
    <s v="BODEGA CENTRAL"/>
    <s v="PARQUEADERO CAMIONETAS"/>
    <s v="PARQUEADERO CAMIONETAS"/>
    <s v="BODEGA CENTRAL"/>
    <s v="ACTIVO FIJO"/>
    <x v="6"/>
    <x v="0"/>
    <s v="N/A"/>
    <s v="JEEP PLACA: PEI1449"/>
    <s v="[ JEEP ] - MARCA: SUZUKI; MODELO: GRAND VITARA SZ 5P 4X42.7LT/A; AÑO: 2012; ESTADO: BUENO; COLOR: DORADO; ESTRUCTURA: ( SIN ESTRUCTURA ); COMPONENTE: ( SIN COMPONENTE ); CAPACIDAD: 0.75 T; PLACA: PEI1449; # CHASIS: J24B1160467; # MOTOR: 8LDCK8378C0127637; CILINDRAJE: 2400 CC; COMBUSTIBLE: GASOLINA; TRANSMISION: MANUAL; KILOMETRAJE: 116391 KM; CANTIDAD: 1"/>
    <s v="N/A"/>
    <s v="N/A"/>
    <s v="N/A"/>
    <s v="SUZUKI"/>
    <s v="GRAND VITARA SZ 5P 4X4 2.7L T/A"/>
    <s v="J24B1160467"/>
    <s v="DORADO"/>
    <s v="ND"/>
    <s v="ND"/>
    <s v="BUENO"/>
    <n v="2012"/>
    <s v="144720 KM"/>
    <s v="MATRIZ"/>
    <n v="1"/>
    <n v="1"/>
    <n v="0"/>
    <s v="N/A"/>
    <s v="N/A"/>
    <n v="16224"/>
    <n v="9734.4"/>
    <n v="25990"/>
    <n v="25990"/>
    <n v="10736.485714285702"/>
    <n v="10736.485714285702"/>
    <n v="1288.3782857142842"/>
    <n v="12024.863999999987"/>
    <n v="9662.8371428571318"/>
    <n v="9662.8371428571318"/>
    <n v="1159.5404571428558"/>
    <n v="10822.377599999987"/>
  </r>
  <r>
    <n v="346"/>
    <n v="80042000006716"/>
    <s v="BIEN0334"/>
    <s v="BODEGA CENTRAL"/>
    <s v="ESTANTERIA 56"/>
    <s v="ESTANTERIA 56"/>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47"/>
    <n v="80042000006679"/>
    <s v="BIEN0335"/>
    <s v="BODEGA CENTRAL"/>
    <s v="ESTANTERIA 42"/>
    <s v="ESTANTERIA 42"/>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48"/>
    <n v="80042000006723"/>
    <s v="BIEN0337"/>
    <s v="BODEGA CENTRAL"/>
    <s v="ESTANTERIA 38"/>
    <s v="ESTANTERIA 38"/>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49"/>
    <n v="80042000006662"/>
    <s v="BIEN0338"/>
    <s v="BODEGA CENTRAL"/>
    <s v="ESTANTERIA 31"/>
    <s v="ESTANTERIA 31"/>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50"/>
    <n v="80042000006730"/>
    <s v="BIEN0363"/>
    <s v="BODEGA CENTRAL"/>
    <s v="ESTANTERIA 37 "/>
    <s v="ESTANTERIA 37 "/>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51"/>
    <n v="80042000006686"/>
    <s v="BIEN0366"/>
    <s v="BODEGA CENTRAL"/>
    <s v="ESTANTERIA 39"/>
    <s v="ESTANTERIA 39"/>
    <s v="BODEGA CENTRAL"/>
    <s v="ACTIVO FIJO"/>
    <x v="4"/>
    <x v="0"/>
    <s v="N/A"/>
    <s v="ESTANTERIA"/>
    <s v="[ ESTANTERIA ] - AÑO: 2015; ESTADO: BUENO; COLOR: PLOMO; ESTRUCTURA: METAL; COMPONENTE: ( SIN COMPONENTE ); LARGO: 160 CM; ANCHO: 60 CM; ALTO: 250 CM; DIVISIONES/SERVICIOS/NIVELES: 8; CANTIDAD: 1"/>
    <s v="N/A"/>
    <s v="N/A"/>
    <s v="N/A"/>
    <s v="ND"/>
    <s v="ND"/>
    <s v="ND"/>
    <s v="PLOMO"/>
    <s v="165X250X60"/>
    <s v="ND"/>
    <s v="BUENO"/>
    <n v="2015"/>
    <s v="ND"/>
    <s v="MOMPICHE"/>
    <n v="1"/>
    <n v="1"/>
    <n v="0"/>
    <s v="N/A"/>
    <s v="N/A"/>
    <n v="278"/>
    <n v="166.6"/>
    <n v="182"/>
    <n v="182"/>
    <n v="99.721999999999994"/>
    <n v="99.721999999999994"/>
    <n v="11.966639999999998"/>
    <n v="111.68863999999999"/>
    <n v="89.749799999999993"/>
    <n v="89.749799999999993"/>
    <n v="10.769975999999998"/>
    <n v="100.51977599999999"/>
  </r>
  <r>
    <n v="352"/>
    <n v="80042000006693"/>
    <s v="BIEN0367"/>
    <s v="BODEGA CENTRAL"/>
    <s v="ESTANTERIA 43"/>
    <s v="ESTANTERIA 43"/>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53"/>
    <n v="80042000006709"/>
    <s v="BIEN0370"/>
    <s v="BODEGA CENTRAL"/>
    <s v="ESTANTERIA 46"/>
    <s v="ESTANTERIA 46"/>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54"/>
    <n v="80042000006747"/>
    <s v="BIEN0371"/>
    <s v="BODEGA CENTRAL"/>
    <s v="ESTANTERIA 47"/>
    <s v="ESTANTERIA 47"/>
    <s v="BODEGA CENTRAL"/>
    <s v="ACTIVO FIJO"/>
    <x v="4"/>
    <x v="0"/>
    <s v="N/A"/>
    <s v="ESTANTERIA"/>
    <s v="[ ESTANTERIA ] - AÑO: 2015; ESTADO: MUY BUENO; COLOR: PLOMO; ESTRUCTURA: METAL; COMPONENTE: ( SIN COMPONENTE ); LARGO: 160 CM; ANCHO: 60 CM; ALTO: 250 CM; DIVISIONES/SERVICIOS/NIVELES: 8; CANTIDAD: 1"/>
    <s v="N/A"/>
    <s v="N/A"/>
    <s v="N/A"/>
    <s v="ND"/>
    <s v="ND"/>
    <s v="ND"/>
    <s v="PLOMO"/>
    <s v="165X250X60"/>
    <s v="ND"/>
    <s v="BUENO"/>
    <n v="2015"/>
    <s v="ND"/>
    <s v="MOMPICHE"/>
    <n v="1"/>
    <n v="1"/>
    <n v="0"/>
    <s v="N/A"/>
    <s v="N/A"/>
    <n v="302"/>
    <n v="181"/>
    <n v="182"/>
    <n v="182"/>
    <n v="107.69499999999999"/>
    <n v="107.69499999999999"/>
    <n v="12.923399999999999"/>
    <n v="120.61839999999999"/>
    <n v="96.9255"/>
    <n v="96.9255"/>
    <n v="11.63106"/>
    <n v="108.55656"/>
  </r>
  <r>
    <n v="355"/>
    <n v="80042000009601"/>
    <s v="BIEN0301"/>
    <s v="BODEGA CENTRAL"/>
    <s v="ESTANTERIA 21"/>
    <s v="ESTANTERIA 21"/>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56"/>
    <n v="80042000009571"/>
    <s v="BIEN0336"/>
    <s v="BODEGA CENTRAL"/>
    <s v="ESTANTERIA 35"/>
    <s v="ESTANTERIA 35"/>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57"/>
    <n v="80042000009564"/>
    <s v="BIEN0360"/>
    <s v="BODEGA CENTRAL"/>
    <s v="ESTANTERIA 33"/>
    <s v="ESTANTERIA 33"/>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58"/>
    <n v="80042000009588"/>
    <s v="BIEN0361"/>
    <s v="BODEGA CENTRAL"/>
    <s v="ESTANTERIA 34"/>
    <s v="ESTANTERIA 34"/>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59"/>
    <n v="80042000009618"/>
    <s v="BIEN0362"/>
    <s v="BODEGA CENTRAL"/>
    <s v="ESTANTERIA 36"/>
    <s v="ESTANTERIA 36"/>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60"/>
    <n v="80042000009595"/>
    <s v="BIEN0364"/>
    <s v="BODEGA CENTRAL"/>
    <s v="ESTANTERIA 40"/>
    <s v="ESTANTERIA 40"/>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61"/>
    <n v="80042000009625"/>
    <s v="BIEN0365"/>
    <s v="BODEGA CENTRAL"/>
    <s v="ESTANTERIA 41"/>
    <s v="ESTANTERIA 41"/>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62"/>
    <n v="80042000009557"/>
    <s v="BIEN0368"/>
    <s v="BODEGA CENTRAL"/>
    <s v="ESTANTERIA 44"/>
    <s v="ESTANTERIA 44"/>
    <s v="BODEGA CENTRAL"/>
    <s v="ACTIVO FIJO"/>
    <x v="4"/>
    <x v="0"/>
    <s v="N/A"/>
    <s v="ESTANTERIA"/>
    <s v="[ ESTANTERIA ] - AÑO: 2013; ESTADO: BUENO; COLOR: PLOMO; ESTRUCTURA: METAL; COMPONENTE: ( SIN COMPONENTE ); LARGO: 164 CM; ANCHO: 60 CM; ALTO: 245 CM; DIVISIONES/SERVICIOS/NIVELES: 7; CANTIDAD: 1"/>
    <s v="N/A"/>
    <s v="N/A"/>
    <s v="N/A"/>
    <s v="ND"/>
    <s v="ND"/>
    <s v="ND"/>
    <s v="PLOMO"/>
    <s v="165X250X60"/>
    <s v="ND"/>
    <s v="BUENO"/>
    <n v="2013"/>
    <s v="ND"/>
    <s v="MOMPICHE"/>
    <n v="1"/>
    <n v="1"/>
    <n v="0"/>
    <s v="N/A"/>
    <s v="N/A"/>
    <n v="217"/>
    <n v="130.1"/>
    <n v="182"/>
    <n v="182"/>
    <n v="78.004499999999993"/>
    <n v="78.004499999999993"/>
    <n v="9.3605399999999985"/>
    <n v="87.365039999999993"/>
    <n v="70.204049999999995"/>
    <n v="70.204049999999995"/>
    <n v="8.4244859999999999"/>
    <n v="78.628535999999997"/>
  </r>
  <r>
    <n v="363"/>
    <n v="80042000006778"/>
    <s v="BIEN0340"/>
    <s v="BODEGA CENTRAL"/>
    <s v="ESTANTERIA 19"/>
    <s v="ESTANTERIA 19"/>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MATRIZ"/>
    <n v="1"/>
    <n v="1"/>
    <n v="0"/>
    <s v="N/A"/>
    <s v="N/A"/>
    <n v="188"/>
    <n v="112.8"/>
    <n v="182"/>
    <n v="182"/>
    <n v="67.710999999999999"/>
    <n v="67.710999999999999"/>
    <n v="8.1253200000000003"/>
    <n v="75.836320000000001"/>
    <n v="60.939900000000002"/>
    <n v="60.939900000000002"/>
    <n v="7.3127880000000003"/>
    <n v="68.252688000000006"/>
  </r>
  <r>
    <n v="364"/>
    <n v="80042000006754"/>
    <s v="BIEN0341"/>
    <s v="BODEGA CENTRAL"/>
    <s v="ESTANTERIA 20 "/>
    <s v="ESTANTERIA 20 "/>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MATRIZ"/>
    <n v="1"/>
    <n v="1"/>
    <n v="0"/>
    <s v="N/A"/>
    <s v="N/A"/>
    <n v="188"/>
    <n v="112.8"/>
    <n v="182"/>
    <n v="182"/>
    <n v="67.710999999999999"/>
    <n v="67.710999999999999"/>
    <n v="8.1253200000000003"/>
    <n v="75.836320000000001"/>
    <n v="60.939900000000002"/>
    <n v="60.939900000000002"/>
    <n v="7.3127880000000003"/>
    <n v="68.252688000000006"/>
  </r>
  <r>
    <n v="365"/>
    <n v="80042000009953"/>
    <s v="BIEN0302"/>
    <s v="BODEGA CENTRAL"/>
    <s v="ESTANTERIA 22"/>
    <s v="ESTANTERIA 22"/>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66"/>
    <n v="80042000009960"/>
    <s v="BIEN0303"/>
    <s v="BODEGA CENTRAL"/>
    <s v="ESTANTERIA 24"/>
    <s v="ESTANTERIA 24"/>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67"/>
    <n v="80042000006808"/>
    <s v="BIEN0305"/>
    <s v="BODEGA CENTRAL"/>
    <s v="ESTANTERIA 27"/>
    <s v="ESTANTERIA 27"/>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MOMPICHE"/>
    <n v="1"/>
    <n v="1"/>
    <n v="0"/>
    <s v="N/A"/>
    <s v="N/A"/>
    <n v="188"/>
    <n v="112.8"/>
    <n v="182"/>
    <n v="182"/>
    <n v="67.710999999999999"/>
    <n v="67.710999999999999"/>
    <n v="8.1253200000000003"/>
    <n v="75.836320000000001"/>
    <n v="60.939900000000002"/>
    <n v="60.939900000000002"/>
    <n v="7.3127880000000003"/>
    <n v="68.252688000000006"/>
  </r>
  <r>
    <n v="368"/>
    <n v="80042000006785"/>
    <s v="BIEN0306"/>
    <s v="BODEGA CENTRAL"/>
    <s v="ESTANTERIA 28"/>
    <s v="ESTANTERIA 28"/>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MOMPICHE"/>
    <n v="1"/>
    <n v="1"/>
    <n v="0"/>
    <s v="N/A"/>
    <s v="N/A"/>
    <n v="188"/>
    <n v="112.8"/>
    <n v="182"/>
    <n v="182"/>
    <n v="67.710999999999999"/>
    <n v="67.710999999999999"/>
    <n v="8.1253200000000003"/>
    <n v="75.836320000000001"/>
    <n v="60.939900000000002"/>
    <n v="60.939900000000002"/>
    <n v="7.3127880000000003"/>
    <n v="68.252688000000006"/>
  </r>
  <r>
    <n v="369"/>
    <n v="80042000009977"/>
    <s v="BIEN0339"/>
    <s v="BODEGA CENTRAL"/>
    <s v="ESTANTERIA 17"/>
    <s v="ESTANTERIA 17"/>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0"/>
    <n v="80042000009984"/>
    <s v="BIEN0342"/>
    <s v="BODEGA CENTRAL"/>
    <s v="ESTANTERIA 23"/>
    <s v="ESTANTERIA 23"/>
    <s v="BODEGA CENTRAL"/>
    <s v="ACTIVO FIJO"/>
    <x v="4"/>
    <x v="0"/>
    <s v="N/A"/>
    <s v="ESTANTERIA"/>
    <s v="[ ESTANTERIA ] - AÑO: 2012; ESTADO: BUENO; COLOR: PLOMO; ESTRUCTURA: METAL; COMPONENTE: ( SIN COMPONENTE ); LARGO: 164 CM; ANCHO: 60 CM; ALTO: 250 CM; DIVISIONES/SERVICIOS/NIVELES: 7; CANTIDAD: 1"/>
    <s v="N/A"/>
    <s v="N/A"/>
    <s v="N/A"/>
    <s v="ND"/>
    <s v="ND"/>
    <s v="ND"/>
    <s v="PLOMO"/>
    <s v="165X250X60"/>
    <s v="ND"/>
    <s v="BUENO"/>
    <n v="2012"/>
    <s v="ND"/>
    <s v="MOMPICHE"/>
    <n v="1"/>
    <n v="1"/>
    <n v="0"/>
    <s v="N/A"/>
    <s v="N/A"/>
    <n v="188"/>
    <n v="112.8"/>
    <n v="182"/>
    <n v="182"/>
    <n v="67.710999999999999"/>
    <n v="67.710999999999999"/>
    <n v="8.1253200000000003"/>
    <n v="75.836320000000001"/>
    <n v="60.939900000000002"/>
    <n v="60.939900000000002"/>
    <n v="7.3127880000000003"/>
    <n v="68.252688000000006"/>
  </r>
  <r>
    <n v="371"/>
    <n v="80042000009991"/>
    <s v="BIEN0343"/>
    <s v="BODEGA CENTRAL"/>
    <s v="ESTANTERIA 25"/>
    <s v="ESTANTERIA 25"/>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2"/>
    <n v="80042000010003"/>
    <s v="BIEN0344"/>
    <s v="BODEGA CENTRAL"/>
    <s v="ESTANTERIA 29"/>
    <s v="ESTANTERIA 29"/>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3"/>
    <n v="80042000010010"/>
    <s v="BIEN0345"/>
    <s v="BODEGA CENTRAL"/>
    <s v="ESTANTERIA 30"/>
    <s v="ESTANTERIA 30"/>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4"/>
    <n v="80042000010027"/>
    <s v="BIEN0359"/>
    <s v="BODEGA CENTRAL"/>
    <s v="ESTANTERIA 32"/>
    <s v="ESTANTERIA 32"/>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5"/>
    <n v="80042000010034"/>
    <s v="BIEN0369"/>
    <s v="BODEGA CENTRAL"/>
    <s v="ESTANTERIA 45"/>
    <s v="ESTANTERIA 45"/>
    <s v="BODEGA CENTRAL"/>
    <s v="ACTIVO FIJO"/>
    <x v="4"/>
    <x v="0"/>
    <s v="N/A"/>
    <s v="ESTANTERIA"/>
    <s v="[ ESTANTERIA ] - AÑO: 2012; ESTADO: REGULAR; COLOR: PLOMO; ESTRUCTURA: METAL; COMPONENTE: ( SIN COMPONENTE ); LARGO: 164 CM; ANCHO: 60 CM; ALTO: 250 CM; DIVISIONES/SERVICIOS/NIVELES: 7; CANTIDAD: 1"/>
    <s v="N/A"/>
    <s v="N/A"/>
    <s v="N/A"/>
    <s v="ND"/>
    <s v="ND"/>
    <s v="ND"/>
    <s v="PLOMO"/>
    <s v="165X250X60"/>
    <s v="ND"/>
    <s v="BUENO"/>
    <n v="2012"/>
    <s v="ND"/>
    <s v="MOMPICHE"/>
    <n v="1"/>
    <n v="1"/>
    <n v="0"/>
    <s v="N/A"/>
    <s v="N/A"/>
    <n v="167"/>
    <n v="100.3"/>
    <n v="182"/>
    <n v="182"/>
    <n v="60.031250000000014"/>
    <n v="60.031250000000014"/>
    <n v="7.2037500000000012"/>
    <n v="67.235000000000014"/>
    <n v="54.028125000000017"/>
    <n v="54.028125000000017"/>
    <n v="6.4833750000000014"/>
    <n v="60.511500000000019"/>
  </r>
  <r>
    <n v="376"/>
    <n v="80042000006792"/>
    <s v="BIEN0372"/>
    <s v="BODEGA CENTRAL"/>
    <s v="ESTANTERIA 48"/>
    <s v="ESTANTERIA 48"/>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MOMPICHE"/>
    <n v="1"/>
    <n v="1"/>
    <n v="0"/>
    <s v="N/A"/>
    <s v="N/A"/>
    <n v="188"/>
    <n v="112.8"/>
    <n v="182"/>
    <n v="182"/>
    <n v="67.710999999999999"/>
    <n v="67.710999999999999"/>
    <n v="8.1253200000000003"/>
    <n v="75.836320000000001"/>
    <n v="60.939900000000002"/>
    <n v="60.939900000000002"/>
    <n v="7.3127880000000003"/>
    <n v="68.252688000000006"/>
  </r>
  <r>
    <n v="377"/>
    <n v="80042000006655"/>
    <s v="BIEN0300"/>
    <s v="BODEGA CENTRAL"/>
    <s v="ESTANTERIA 18"/>
    <s v="ESTANTERIA 18"/>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78"/>
    <n v="80042000006648"/>
    <s v="BIEN0304"/>
    <s v="BODEGA CENTRAL"/>
    <s v="ESTANTERIA 26"/>
    <s v="ESTANTERIA 26"/>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79"/>
    <n v="80042000006617"/>
    <s v="BIEN0373"/>
    <s v="BODEGA CENTRAL"/>
    <s v="ESTANTERIA 49"/>
    <s v="ESTANTERIA 49"/>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0"/>
    <n v="80042000006624"/>
    <s v="BIEN0374"/>
    <s v="BODEGA CENTRAL"/>
    <s v="ESTANTERIA 50"/>
    <s v="ESTANTERIA 50"/>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1"/>
    <n v="80042000006631"/>
    <s v="BIEN0375"/>
    <s v="BODEGA CENTRAL"/>
    <s v="ESTANTERIA 51"/>
    <s v="ESTANTERIA 51"/>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2"/>
    <n v="80042000006600"/>
    <s v="BIEN0376"/>
    <s v="BODEGA CENTRAL"/>
    <s v="ESTANTERIA 52"/>
    <s v="ESTANTERIA 52"/>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3"/>
    <n v="80042000006563"/>
    <s v="BIEN0377"/>
    <s v="BODEGA CENTRAL"/>
    <s v="ESTANTERIA 53"/>
    <s v="ESTANTERIA 53"/>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4"/>
    <n v="80042000006556"/>
    <s v="BIEN0383"/>
    <s v="BODEGA CENTRAL"/>
    <s v="ESTANTERIA 54"/>
    <s v="ESTANTERIA 54"/>
    <s v="BODEGA CENTRAL"/>
    <s v="ACTIVO FIJO"/>
    <x v="4"/>
    <x v="0"/>
    <s v="N/A"/>
    <s v="ESTANTERIA"/>
    <s v="[ ESTANTERIA ] - AÑO: 2012; ESTADO: BUENO; COLOR: PLATEAD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5"/>
    <n v="80042000006549"/>
    <s v="BIEN0384"/>
    <s v="BODEGA CENTRAL"/>
    <s v="ESTANTERIA 55"/>
    <s v="ESTANTERIA 55"/>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6"/>
    <n v="80042000006570"/>
    <s v="BIEN0386"/>
    <s v="BODEGA CENTRAL"/>
    <s v="ESTANTERIA 57"/>
    <s v="ESTANTERIA 57"/>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7"/>
    <n v="80042000006525"/>
    <s v="BIEN0387"/>
    <s v="BODEGA CENTRAL"/>
    <s v="ESTANTERIA 58"/>
    <s v="ESTANTERIA 58"/>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8"/>
    <n v="80042000006532"/>
    <s v="BIEN0388"/>
    <s v="BODEGA CENTRAL"/>
    <s v="ESTANTERIA 59"/>
    <s v="ESTANTERIA 59"/>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89"/>
    <n v="80042000006587"/>
    <s v="BIEN0389"/>
    <s v="BODEGA CENTRAL"/>
    <s v="ESTANTERIA 60 "/>
    <s v="ESTANTERIA 60 "/>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90"/>
    <n v="80042000006594"/>
    <s v="BIEN0390"/>
    <s v="BODEGA CENTRAL"/>
    <s v="ESTANTERIA 63"/>
    <s v="ESTANTERIA 63"/>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r>
    <n v="391"/>
    <n v="80042000006518"/>
    <s v="BIEN0391"/>
    <s v="BODEGA CENTRAL"/>
    <s v="ESTANTERIA 62"/>
    <s v="ESTANTERIA 62"/>
    <s v="BODEGA CENTRAL"/>
    <s v="ACTIVO FIJO"/>
    <x v="4"/>
    <x v="0"/>
    <s v="N/A"/>
    <s v="ESTANTERIA"/>
    <s v="[ ESTANTERIA ] - AÑO: 2012; ESTADO: BUENO; COLOR: PLOMO; ESTRUCTURA: METAL; COMPONENTE: ( SIN COMPONENTE ); LARGO: 160 CM; ANCHO: 60 CM; ALTO: 250 CM; DIVISIONES/SERVICIOS/NIVELES: 8; CANTIDAD: 1"/>
    <s v="N/A"/>
    <s v="N/A"/>
    <s v="N/A"/>
    <s v="ND"/>
    <s v="ND"/>
    <s v="ND"/>
    <s v="PLOMO"/>
    <s v="165X250X60"/>
    <s v="ND"/>
    <s v="BUENO"/>
    <n v="2012"/>
    <s v="ND"/>
    <s v="REVENTADOR"/>
    <n v="1"/>
    <n v="1"/>
    <n v="0"/>
    <s v="N/A"/>
    <s v="N/A"/>
    <n v="188"/>
    <n v="112.8"/>
    <n v="182"/>
    <n v="182"/>
    <n v="67.710999999999999"/>
    <n v="67.710999999999999"/>
    <n v="8.1253200000000003"/>
    <n v="75.836320000000001"/>
    <n v="60.939900000000002"/>
    <n v="60.939900000000002"/>
    <n v="7.3127880000000003"/>
    <n v="68.25268800000000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3" cacheId="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C11" firstHeaderRow="0" firstDataRow="1" firstDataCol="1"/>
  <pivotFields count="43">
    <pivotField showAll="0"/>
    <pivotField numFmtId="1" showAll="0"/>
    <pivotField showAll="0"/>
    <pivotField showAll="0"/>
    <pivotField showAll="0"/>
    <pivotField showAll="0"/>
    <pivotField showAll="0"/>
    <pivotField showAll="0"/>
    <pivotField axis="axisRow" showAll="0">
      <items count="8">
        <item x="0"/>
        <item x="1"/>
        <item x="2"/>
        <item x="3"/>
        <item x="4"/>
        <item x="5"/>
        <item x="6"/>
        <item t="default"/>
      </items>
    </pivotField>
    <pivotField showAll="0">
      <items count="2">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 showAll="0"/>
    <pivotField numFmtId="4" showAll="0"/>
    <pivotField numFmtId="4" showAll="0"/>
    <pivotField numFmtId="4" showAll="0"/>
    <pivotField numFmtId="4" showAll="0"/>
    <pivotField numFmtId="4" showAll="0"/>
    <pivotField numFmtId="4" showAll="0"/>
    <pivotField dataField="1" numFmtId="4" showAll="0"/>
    <pivotField numFmtId="4" showAll="0"/>
    <pivotField numFmtId="4" showAll="0"/>
    <pivotField numFmtId="4" showAll="0"/>
    <pivotField dataField="1" numFmtId="4" showAll="0"/>
  </pivotFields>
  <rowFields count="1">
    <field x="8"/>
  </rowFields>
  <rowItems count="8">
    <i>
      <x/>
    </i>
    <i>
      <x v="1"/>
    </i>
    <i>
      <x v="2"/>
    </i>
    <i>
      <x v="3"/>
    </i>
    <i>
      <x v="4"/>
    </i>
    <i>
      <x v="5"/>
    </i>
    <i>
      <x v="6"/>
    </i>
    <i t="grand">
      <x/>
    </i>
  </rowItems>
  <colFields count="1">
    <field x="-2"/>
  </colFields>
  <colItems count="2">
    <i>
      <x/>
    </i>
    <i i="1">
      <x v="1"/>
    </i>
  </colItems>
  <dataFields count="2">
    <dataField name="Suma de VALOR COMERCIAL INCLUIDO IVA (USD)" fld="38" baseField="0" baseItem="0"/>
    <dataField name="Suma de VALOR DE REALIZACION TOTAL INCLUIDO IVA (USD)" fld="42" baseField="0" baseItem="0"/>
  </dataFields>
  <formats count="1">
    <format dxfId="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aDinámica2"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C24" firstHeaderRow="0" firstDataRow="1" firstDataCol="1"/>
  <pivotFields count="43">
    <pivotField showAll="0"/>
    <pivotField showAll="0"/>
    <pivotField showAll="0"/>
    <pivotField showAll="0"/>
    <pivotField showAll="0"/>
    <pivotField showAll="0"/>
    <pivotField showAll="0"/>
    <pivotField showAll="0">
      <items count="2">
        <item x="0"/>
        <item t="default"/>
      </items>
    </pivotField>
    <pivotField showAll="0">
      <items count="2">
        <item x="0"/>
        <item t="default"/>
      </items>
    </pivotField>
    <pivotField axis="axisRow" showAll="0">
      <items count="11">
        <item x="9"/>
        <item x="4"/>
        <item x="3"/>
        <item x="7"/>
        <item x="5"/>
        <item x="8"/>
        <item x="6"/>
        <item x="1"/>
        <item x="2"/>
        <item x="0"/>
        <item t="default"/>
      </items>
    </pivotField>
    <pivotField axis="axisRow" showAll="0">
      <items count="11">
        <item x="9"/>
        <item x="4"/>
        <item x="3"/>
        <item x="7"/>
        <item x="5"/>
        <item x="8"/>
        <item x="6"/>
        <item x="1"/>
        <item x="2"/>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2" showAll="0"/>
    <pivotField numFmtId="2" showAll="0"/>
    <pivotField numFmtId="4" showAll="0"/>
    <pivotField numFmtId="4" showAll="0"/>
    <pivotField numFmtId="4" showAll="0"/>
    <pivotField dataField="1" numFmtId="4" showAll="0"/>
    <pivotField numFmtId="4" showAll="0"/>
    <pivotField numFmtId="4" showAll="0"/>
    <pivotField numFmtId="4" showAll="0"/>
    <pivotField dataField="1" numFmtId="4" showAll="0"/>
  </pivotFields>
  <rowFields count="2">
    <field x="9"/>
    <field x="10"/>
  </rowFields>
  <rowItems count="21">
    <i>
      <x/>
    </i>
    <i r="1">
      <x/>
    </i>
    <i>
      <x v="1"/>
    </i>
    <i r="1">
      <x v="1"/>
    </i>
    <i>
      <x v="2"/>
    </i>
    <i r="1">
      <x v="2"/>
    </i>
    <i>
      <x v="3"/>
    </i>
    <i r="1">
      <x v="3"/>
    </i>
    <i>
      <x v="4"/>
    </i>
    <i r="1">
      <x v="4"/>
    </i>
    <i>
      <x v="5"/>
    </i>
    <i r="1">
      <x v="5"/>
    </i>
    <i>
      <x v="6"/>
    </i>
    <i r="1">
      <x v="6"/>
    </i>
    <i>
      <x v="7"/>
    </i>
    <i r="1">
      <x v="7"/>
    </i>
    <i>
      <x v="8"/>
    </i>
    <i r="1">
      <x v="8"/>
    </i>
    <i>
      <x v="9"/>
    </i>
    <i r="1">
      <x v="9"/>
    </i>
    <i t="grand">
      <x/>
    </i>
  </rowItems>
  <colFields count="1">
    <field x="-2"/>
  </colFields>
  <colItems count="2">
    <i>
      <x/>
    </i>
    <i i="1">
      <x v="1"/>
    </i>
  </colItems>
  <dataFields count="2">
    <dataField name="Suma de VALOR COMERCIAL INCLUIDO IVA (USD)" fld="38" baseField="0" baseItem="0"/>
    <dataField name="Suma de VALOR DE REALIZACION TOTAL INCLUIDO IVA (USD)" fld="42" baseField="0" baseItem="0"/>
  </dataFields>
  <formats count="1">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G70"/>
  <sheetViews>
    <sheetView showGridLines="0" tabSelected="1" workbookViewId="0">
      <selection activeCell="F11" sqref="F11"/>
    </sheetView>
  </sheetViews>
  <sheetFormatPr baseColWidth="10" defaultRowHeight="14.25" x14ac:dyDescent="0.3"/>
  <cols>
    <col min="1" max="1" width="5.28515625" style="91" customWidth="1"/>
    <col min="2" max="2" width="59.28515625" style="91" customWidth="1"/>
    <col min="3" max="3" width="16.28515625" style="91" customWidth="1"/>
    <col min="4" max="4" width="4.28515625" style="91" customWidth="1"/>
    <col min="5" max="16384" width="11.42578125" style="91"/>
  </cols>
  <sheetData>
    <row r="4" spans="2:7" ht="15.75" x14ac:dyDescent="0.3">
      <c r="B4"/>
    </row>
    <row r="7" spans="2:7" x14ac:dyDescent="0.3">
      <c r="B7" s="92"/>
    </row>
    <row r="8" spans="2:7" x14ac:dyDescent="0.3">
      <c r="B8" s="112" t="s">
        <v>6391</v>
      </c>
      <c r="C8" s="112"/>
    </row>
    <row r="9" spans="2:7" x14ac:dyDescent="0.3">
      <c r="B9" s="113" t="s">
        <v>6430</v>
      </c>
      <c r="C9" s="113"/>
    </row>
    <row r="10" spans="2:7" x14ac:dyDescent="0.3">
      <c r="B10" s="93"/>
      <c r="C10" s="93"/>
    </row>
    <row r="11" spans="2:7" x14ac:dyDescent="0.3">
      <c r="B11" s="114" t="s">
        <v>6392</v>
      </c>
      <c r="C11" s="115" t="s">
        <v>6393</v>
      </c>
      <c r="G11" s="94"/>
    </row>
    <row r="12" spans="2:7" x14ac:dyDescent="0.3">
      <c r="B12" s="114"/>
      <c r="C12" s="115"/>
    </row>
    <row r="13" spans="2:7" x14ac:dyDescent="0.3">
      <c r="B13" s="114"/>
      <c r="C13" s="115"/>
    </row>
    <row r="14" spans="2:7" x14ac:dyDescent="0.3">
      <c r="B14" s="95" t="s">
        <v>6425</v>
      </c>
      <c r="C14" s="96"/>
    </row>
    <row r="15" spans="2:7" ht="32.25" customHeight="1" x14ac:dyDescent="0.3">
      <c r="B15" s="107" t="s">
        <v>6394</v>
      </c>
      <c r="C15" s="97">
        <f>+'IN CONTENIDOS'!AM1781</f>
        <v>291099.02993855433</v>
      </c>
    </row>
    <row r="16" spans="2:7" x14ac:dyDescent="0.3">
      <c r="B16" s="108" t="s">
        <v>6395</v>
      </c>
      <c r="C16" s="97">
        <v>20000</v>
      </c>
    </row>
    <row r="17" spans="2:3" x14ac:dyDescent="0.3">
      <c r="B17" s="98" t="s">
        <v>6396</v>
      </c>
      <c r="C17" s="109">
        <f>+'ROTURA MAQUINARIA'!AM25</f>
        <v>224617.54960000003</v>
      </c>
    </row>
    <row r="18" spans="2:3" x14ac:dyDescent="0.3">
      <c r="B18" s="116" t="s">
        <v>6397</v>
      </c>
      <c r="C18" s="116"/>
    </row>
    <row r="19" spans="2:3" ht="15.75" customHeight="1" x14ac:dyDescent="0.3">
      <c r="B19" s="99" t="s">
        <v>6398</v>
      </c>
      <c r="C19" s="110">
        <v>100000</v>
      </c>
    </row>
    <row r="20" spans="2:3" x14ac:dyDescent="0.3">
      <c r="B20" s="100" t="s">
        <v>6399</v>
      </c>
      <c r="C20" s="111">
        <v>20000</v>
      </c>
    </row>
    <row r="21" spans="2:3" x14ac:dyDescent="0.3">
      <c r="B21" s="100" t="s">
        <v>6400</v>
      </c>
      <c r="C21" s="111">
        <v>20000</v>
      </c>
    </row>
    <row r="22" spans="2:3" x14ac:dyDescent="0.3">
      <c r="B22" s="100" t="s">
        <v>6401</v>
      </c>
      <c r="C22" s="111">
        <v>50000</v>
      </c>
    </row>
    <row r="23" spans="2:3" x14ac:dyDescent="0.3">
      <c r="B23" s="100" t="s">
        <v>6402</v>
      </c>
      <c r="C23" s="111">
        <v>500000</v>
      </c>
    </row>
    <row r="24" spans="2:3" x14ac:dyDescent="0.3">
      <c r="B24" s="100" t="s">
        <v>6403</v>
      </c>
      <c r="C24" s="111">
        <v>50000</v>
      </c>
    </row>
    <row r="25" spans="2:3" x14ac:dyDescent="0.3">
      <c r="B25" s="100" t="s">
        <v>6404</v>
      </c>
      <c r="C25" s="111">
        <v>20000</v>
      </c>
    </row>
    <row r="26" spans="2:3" x14ac:dyDescent="0.3">
      <c r="B26" s="100" t="s">
        <v>6405</v>
      </c>
      <c r="C26" s="111">
        <v>20000</v>
      </c>
    </row>
    <row r="27" spans="2:3" x14ac:dyDescent="0.3">
      <c r="B27" s="100" t="s">
        <v>6406</v>
      </c>
      <c r="C27" s="111">
        <v>20000</v>
      </c>
    </row>
    <row r="28" spans="2:3" x14ac:dyDescent="0.3">
      <c r="B28" s="100" t="s">
        <v>6407</v>
      </c>
      <c r="C28" s="111">
        <v>10000</v>
      </c>
    </row>
    <row r="29" spans="2:3" ht="21.75" customHeight="1" x14ac:dyDescent="0.3">
      <c r="B29" s="100" t="s">
        <v>6408</v>
      </c>
      <c r="C29" s="111">
        <v>10000</v>
      </c>
    </row>
    <row r="30" spans="2:3" x14ac:dyDescent="0.3">
      <c r="B30" s="100" t="s">
        <v>6409</v>
      </c>
      <c r="C30" s="111">
        <v>5000</v>
      </c>
    </row>
    <row r="31" spans="2:3" x14ac:dyDescent="0.3">
      <c r="B31" s="100" t="s">
        <v>6410</v>
      </c>
      <c r="C31" s="111">
        <v>3500</v>
      </c>
    </row>
    <row r="32" spans="2:3" x14ac:dyDescent="0.3">
      <c r="B32" s="100" t="s">
        <v>6411</v>
      </c>
      <c r="C32" s="111">
        <v>3000</v>
      </c>
    </row>
    <row r="34" spans="2:3" x14ac:dyDescent="0.3">
      <c r="B34" s="114" t="s">
        <v>6392</v>
      </c>
      <c r="C34" s="115" t="s">
        <v>6393</v>
      </c>
    </row>
    <row r="35" spans="2:3" x14ac:dyDescent="0.3">
      <c r="B35" s="114"/>
      <c r="C35" s="115"/>
    </row>
    <row r="36" spans="2:3" x14ac:dyDescent="0.3">
      <c r="B36" s="114"/>
      <c r="C36" s="115"/>
    </row>
    <row r="37" spans="2:3" x14ac:dyDescent="0.3">
      <c r="B37" s="95" t="s">
        <v>6426</v>
      </c>
      <c r="C37" s="96"/>
    </row>
    <row r="38" spans="2:3" x14ac:dyDescent="0.3">
      <c r="B38" s="101" t="s">
        <v>6412</v>
      </c>
      <c r="C38" s="96">
        <v>100000</v>
      </c>
    </row>
    <row r="39" spans="2:3" x14ac:dyDescent="0.3">
      <c r="B39" s="101" t="s">
        <v>6413</v>
      </c>
      <c r="C39" s="102">
        <v>5000</v>
      </c>
    </row>
    <row r="40" spans="2:3" x14ac:dyDescent="0.3">
      <c r="B40" s="101" t="s">
        <v>6411</v>
      </c>
      <c r="C40" s="102">
        <v>3000</v>
      </c>
    </row>
    <row r="42" spans="2:3" x14ac:dyDescent="0.3">
      <c r="B42" s="114" t="s">
        <v>6392</v>
      </c>
      <c r="C42" s="115" t="s">
        <v>6393</v>
      </c>
    </row>
    <row r="43" spans="2:3" x14ac:dyDescent="0.3">
      <c r="B43" s="114"/>
      <c r="C43" s="115"/>
    </row>
    <row r="44" spans="2:3" x14ac:dyDescent="0.3">
      <c r="B44" s="114"/>
      <c r="C44" s="115"/>
    </row>
    <row r="45" spans="2:3" x14ac:dyDescent="0.3">
      <c r="B45" s="95" t="s">
        <v>6427</v>
      </c>
      <c r="C45" s="96"/>
    </row>
    <row r="46" spans="2:3" x14ac:dyDescent="0.3">
      <c r="B46" s="103" t="s">
        <v>6424</v>
      </c>
      <c r="C46" s="96">
        <f>+'EQUIPO ELECTRONICO'!AM547</f>
        <v>202603.14679670153</v>
      </c>
    </row>
    <row r="47" spans="2:3" x14ac:dyDescent="0.3">
      <c r="B47" s="104" t="s">
        <v>6414</v>
      </c>
      <c r="C47" s="96"/>
    </row>
    <row r="48" spans="2:3" x14ac:dyDescent="0.3">
      <c r="B48" s="105" t="s">
        <v>6415</v>
      </c>
      <c r="C48" s="96">
        <v>10000</v>
      </c>
    </row>
    <row r="49" spans="2:3" x14ac:dyDescent="0.3">
      <c r="B49" s="103" t="s">
        <v>6416</v>
      </c>
      <c r="C49" s="96">
        <v>10000</v>
      </c>
    </row>
    <row r="50" spans="2:3" x14ac:dyDescent="0.3">
      <c r="B50" s="103" t="s">
        <v>6417</v>
      </c>
      <c r="C50" s="96">
        <v>10000</v>
      </c>
    </row>
    <row r="51" spans="2:3" x14ac:dyDescent="0.3">
      <c r="B51" s="103" t="s">
        <v>6418</v>
      </c>
      <c r="C51" s="96">
        <v>10000</v>
      </c>
    </row>
    <row r="53" spans="2:3" x14ac:dyDescent="0.3">
      <c r="B53" s="114" t="s">
        <v>6392</v>
      </c>
      <c r="C53" s="115" t="s">
        <v>6393</v>
      </c>
    </row>
    <row r="54" spans="2:3" x14ac:dyDescent="0.3">
      <c r="B54" s="114"/>
      <c r="C54" s="115"/>
    </row>
    <row r="55" spans="2:3" x14ac:dyDescent="0.3">
      <c r="B55" s="114"/>
      <c r="C55" s="115"/>
    </row>
    <row r="56" spans="2:3" x14ac:dyDescent="0.3">
      <c r="B56" s="95" t="s">
        <v>6428</v>
      </c>
      <c r="C56" s="96"/>
    </row>
    <row r="57" spans="2:3" x14ac:dyDescent="0.3">
      <c r="B57" s="103" t="s">
        <v>6419</v>
      </c>
      <c r="C57" s="96">
        <f>+'ROTURA MAQUINARIA'!AM25</f>
        <v>224617.54960000003</v>
      </c>
    </row>
    <row r="58" spans="2:3" x14ac:dyDescent="0.3">
      <c r="B58" s="106"/>
      <c r="C58" s="106"/>
    </row>
    <row r="59" spans="2:3" x14ac:dyDescent="0.3">
      <c r="B59" s="118" t="s">
        <v>6392</v>
      </c>
      <c r="C59" s="121" t="s">
        <v>6393</v>
      </c>
    </row>
    <row r="60" spans="2:3" x14ac:dyDescent="0.3">
      <c r="B60" s="119"/>
      <c r="C60" s="122"/>
    </row>
    <row r="61" spans="2:3" x14ac:dyDescent="0.3">
      <c r="B61" s="120"/>
      <c r="C61" s="123"/>
    </row>
    <row r="62" spans="2:3" x14ac:dyDescent="0.3">
      <c r="B62" s="95" t="s">
        <v>6429</v>
      </c>
      <c r="C62" s="96"/>
    </row>
    <row r="63" spans="2:3" x14ac:dyDescent="0.3">
      <c r="B63" s="103" t="s">
        <v>6420</v>
      </c>
      <c r="C63" s="96">
        <f>+VEHICULOS!AM26</f>
        <v>336097.49887999997</v>
      </c>
    </row>
    <row r="66" spans="2:3" hidden="1" x14ac:dyDescent="0.3">
      <c r="B66" s="117" t="s">
        <v>6421</v>
      </c>
      <c r="C66" s="117"/>
    </row>
    <row r="67" spans="2:3" hidden="1" x14ac:dyDescent="0.3"/>
    <row r="68" spans="2:3" hidden="1" x14ac:dyDescent="0.3">
      <c r="B68" s="117" t="s">
        <v>6422</v>
      </c>
      <c r="C68" s="117"/>
    </row>
    <row r="69" spans="2:3" hidden="1" x14ac:dyDescent="0.3"/>
    <row r="70" spans="2:3" hidden="1" x14ac:dyDescent="0.3">
      <c r="B70" s="117" t="s">
        <v>6423</v>
      </c>
      <c r="C70" s="117"/>
    </row>
  </sheetData>
  <mergeCells count="16">
    <mergeCell ref="B70:C70"/>
    <mergeCell ref="B59:B61"/>
    <mergeCell ref="C59:C61"/>
    <mergeCell ref="B66:C66"/>
    <mergeCell ref="B68:C68"/>
    <mergeCell ref="B53:B55"/>
    <mergeCell ref="C53:C55"/>
    <mergeCell ref="B18:C18"/>
    <mergeCell ref="B34:B36"/>
    <mergeCell ref="C34:C36"/>
    <mergeCell ref="B8:C8"/>
    <mergeCell ref="B9:C9"/>
    <mergeCell ref="B11:B13"/>
    <mergeCell ref="C11:C13"/>
    <mergeCell ref="B42:B44"/>
    <mergeCell ref="C42:C4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Z1784"/>
  <sheetViews>
    <sheetView showGridLines="0" zoomScaleNormal="100" workbookViewId="0">
      <pane ySplit="4" topLeftCell="A1698" activePane="bottomLeft" state="frozen"/>
      <selection pane="bottomLeft" activeCell="AZ2357" sqref="AZ2357"/>
    </sheetView>
  </sheetViews>
  <sheetFormatPr baseColWidth="10" defaultColWidth="11.42578125" defaultRowHeight="15" x14ac:dyDescent="0.25"/>
  <cols>
    <col min="1" max="1" width="5.28515625" style="48" customWidth="1"/>
    <col min="2" max="2" width="14.42578125" style="49" customWidth="1"/>
    <col min="3" max="3" width="11" style="49" hidden="1" customWidth="1"/>
    <col min="4" max="4" width="12.42578125" style="49" hidden="1" customWidth="1"/>
    <col min="5" max="5" width="15.42578125" style="49" hidden="1" customWidth="1"/>
    <col min="6" max="6" width="16.5703125" style="49" hidden="1" customWidth="1"/>
    <col min="7" max="7" width="14" style="49" hidden="1" customWidth="1"/>
    <col min="8" max="8" width="11.28515625" style="48" customWidth="1"/>
    <col min="9" max="9" width="14.7109375" style="48" hidden="1" customWidth="1"/>
    <col min="10" max="10" width="15.7109375" style="48" hidden="1" customWidth="1"/>
    <col min="11" max="11" width="16.28515625" style="48" hidden="1" customWidth="1"/>
    <col min="12" max="12" width="32.85546875" style="48" customWidth="1"/>
    <col min="13" max="13" width="33.85546875" style="48" customWidth="1"/>
    <col min="14" max="14" width="11.140625" style="48" hidden="1" customWidth="1"/>
    <col min="15" max="16" width="9.85546875" style="48" hidden="1" customWidth="1"/>
    <col min="17" max="17" width="11.85546875" style="48" customWidth="1"/>
    <col min="18" max="18" width="13.85546875" style="48" customWidth="1"/>
    <col min="19" max="19" width="10.85546875" style="48" customWidth="1"/>
    <col min="20" max="20" width="10.42578125" style="48" customWidth="1"/>
    <col min="21" max="21" width="16.140625" style="48" hidden="1" customWidth="1"/>
    <col min="22" max="22" width="14.85546875" style="48" hidden="1" customWidth="1"/>
    <col min="23" max="23" width="11.28515625" style="48" hidden="1" customWidth="1"/>
    <col min="24" max="24" width="6.5703125" style="48" hidden="1" customWidth="1"/>
    <col min="25" max="25" width="14.85546875" style="48" hidden="1" customWidth="1"/>
    <col min="26" max="26" width="12.42578125" style="48" hidden="1" customWidth="1"/>
    <col min="27" max="27" width="9.140625" style="48" hidden="1" customWidth="1"/>
    <col min="28" max="28" width="8.28515625" style="48" hidden="1" customWidth="1"/>
    <col min="29" max="31" width="12.42578125" style="48" hidden="1" customWidth="1"/>
    <col min="32" max="32" width="12.85546875" style="48" hidden="1" customWidth="1"/>
    <col min="33" max="33" width="11.42578125" style="48" hidden="1" customWidth="1"/>
    <col min="34" max="36" width="14.28515625" style="48" hidden="1" customWidth="1"/>
    <col min="37" max="37" width="13.7109375" style="48" hidden="1" customWidth="1"/>
    <col min="38" max="38" width="13" style="48" hidden="1" customWidth="1"/>
    <col min="39" max="39" width="14.42578125" style="48" customWidth="1"/>
    <col min="40" max="40" width="14.28515625" style="48" hidden="1" customWidth="1"/>
    <col min="41" max="41" width="16.85546875" style="48" hidden="1" customWidth="1"/>
    <col min="42" max="42" width="10.7109375" style="48" hidden="1" customWidth="1"/>
    <col min="43" max="43" width="19.7109375" style="48" hidden="1" customWidth="1"/>
    <col min="44" max="46" width="16.140625" style="46" hidden="1" customWidth="1"/>
    <col min="47" max="47" width="16.7109375" style="27" hidden="1" customWidth="1"/>
    <col min="48" max="48" width="14.42578125" style="20" hidden="1" customWidth="1"/>
    <col min="49" max="49" width="8" style="1" hidden="1" customWidth="1"/>
    <col min="50" max="50" width="13" style="1" hidden="1" customWidth="1"/>
    <col min="51" max="51" width="11.42578125" style="1" hidden="1" customWidth="1"/>
    <col min="52" max="60" width="11.42578125" style="1" customWidth="1"/>
    <col min="61" max="16384" width="11.42578125" style="1"/>
  </cols>
  <sheetData>
    <row r="1" spans="1:52" x14ac:dyDescent="0.25">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5"/>
      <c r="AR1" s="19"/>
      <c r="AS1" s="19"/>
      <c r="AT1" s="19"/>
      <c r="AU1" s="16"/>
    </row>
    <row r="2" spans="1:52" x14ac:dyDescent="0.25">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5"/>
      <c r="AR2" s="19"/>
      <c r="AS2" s="19"/>
      <c r="AT2" s="19"/>
      <c r="AU2" s="16"/>
    </row>
    <row r="3" spans="1:52" x14ac:dyDescent="0.25">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5"/>
      <c r="AR3" s="19"/>
      <c r="AS3" s="19"/>
      <c r="AT3" s="19"/>
      <c r="AU3" s="16"/>
    </row>
    <row r="4" spans="1:52" ht="56.25" customHeight="1" x14ac:dyDescent="0.25">
      <c r="A4" s="2" t="s">
        <v>6377</v>
      </c>
      <c r="B4" s="2" t="s">
        <v>0</v>
      </c>
      <c r="C4" s="2" t="s">
        <v>6098</v>
      </c>
      <c r="D4" s="2" t="s">
        <v>1</v>
      </c>
      <c r="E4" s="2" t="s">
        <v>2</v>
      </c>
      <c r="F4" s="2" t="s">
        <v>3</v>
      </c>
      <c r="G4" s="22" t="s">
        <v>6331</v>
      </c>
      <c r="H4" s="2" t="s">
        <v>1386</v>
      </c>
      <c r="I4" s="2" t="s">
        <v>8</v>
      </c>
      <c r="J4" s="2" t="s">
        <v>1387</v>
      </c>
      <c r="K4" s="2" t="s">
        <v>6174</v>
      </c>
      <c r="L4" s="22" t="s">
        <v>6176</v>
      </c>
      <c r="M4" s="2" t="s">
        <v>4</v>
      </c>
      <c r="N4" s="2" t="s">
        <v>6177</v>
      </c>
      <c r="O4" s="2" t="s">
        <v>1388</v>
      </c>
      <c r="P4" s="2" t="s">
        <v>6178</v>
      </c>
      <c r="Q4" s="2" t="s">
        <v>5</v>
      </c>
      <c r="R4" s="2" t="s">
        <v>6</v>
      </c>
      <c r="S4" s="2" t="s">
        <v>7</v>
      </c>
      <c r="T4" s="2" t="s">
        <v>9</v>
      </c>
      <c r="U4" s="2" t="s">
        <v>10</v>
      </c>
      <c r="V4" s="2" t="s">
        <v>11</v>
      </c>
      <c r="W4" s="2" t="s">
        <v>12</v>
      </c>
      <c r="X4" s="2" t="s">
        <v>13</v>
      </c>
      <c r="Y4" s="2" t="s">
        <v>14</v>
      </c>
      <c r="Z4" s="2" t="s">
        <v>15</v>
      </c>
      <c r="AA4" s="2" t="s">
        <v>1389</v>
      </c>
      <c r="AB4" s="11" t="s">
        <v>6099</v>
      </c>
      <c r="AC4" s="11" t="s">
        <v>6135</v>
      </c>
      <c r="AD4" s="11" t="s">
        <v>6179</v>
      </c>
      <c r="AE4" s="11" t="s">
        <v>1390</v>
      </c>
      <c r="AF4" s="3" t="s">
        <v>6180</v>
      </c>
      <c r="AG4" s="3" t="s">
        <v>16</v>
      </c>
      <c r="AH4" s="2" t="s">
        <v>2094</v>
      </c>
      <c r="AI4" s="2" t="s">
        <v>2095</v>
      </c>
      <c r="AJ4" s="2" t="s">
        <v>2096</v>
      </c>
      <c r="AK4" s="2" t="s">
        <v>6158</v>
      </c>
      <c r="AL4" s="2" t="s">
        <v>6157</v>
      </c>
      <c r="AM4" s="22" t="s">
        <v>6156</v>
      </c>
      <c r="AN4" s="2" t="s">
        <v>2097</v>
      </c>
      <c r="AO4" s="2" t="s">
        <v>6159</v>
      </c>
      <c r="AP4" s="2" t="s">
        <v>6157</v>
      </c>
      <c r="AQ4" s="2" t="s">
        <v>6181</v>
      </c>
      <c r="AR4" s="2" t="s">
        <v>6317</v>
      </c>
      <c r="AS4" s="2" t="s">
        <v>6318</v>
      </c>
      <c r="AT4" s="2" t="s">
        <v>6319</v>
      </c>
      <c r="AU4" s="21" t="s">
        <v>6320</v>
      </c>
      <c r="AV4" s="23" t="s">
        <v>6330</v>
      </c>
      <c r="AW4" s="11" t="s">
        <v>6333</v>
      </c>
      <c r="AX4" s="11" t="s">
        <v>14</v>
      </c>
      <c r="AY4" s="11" t="s">
        <v>6332</v>
      </c>
      <c r="AZ4" s="22" t="s">
        <v>6387</v>
      </c>
    </row>
    <row r="5" spans="1:52" ht="39.950000000000003" customHeight="1" x14ac:dyDescent="0.25">
      <c r="A5" s="9">
        <v>3</v>
      </c>
      <c r="B5" s="8">
        <v>80042000017163</v>
      </c>
      <c r="C5" s="9" t="s">
        <v>35</v>
      </c>
      <c r="D5" s="34" t="s">
        <v>18</v>
      </c>
      <c r="E5" s="8" t="s">
        <v>19</v>
      </c>
      <c r="F5" s="8" t="s">
        <v>20</v>
      </c>
      <c r="G5" s="8" t="s">
        <v>18</v>
      </c>
      <c r="H5" s="9" t="s">
        <v>6173</v>
      </c>
      <c r="I5" s="9" t="s">
        <v>26</v>
      </c>
      <c r="J5" s="9" t="s">
        <v>6175</v>
      </c>
      <c r="K5" s="9" t="s">
        <v>6175</v>
      </c>
      <c r="L5" s="9" t="s">
        <v>6165</v>
      </c>
      <c r="M5" s="8" t="s">
        <v>36</v>
      </c>
      <c r="N5" s="8" t="s">
        <v>6175</v>
      </c>
      <c r="O5" s="8" t="s">
        <v>6175</v>
      </c>
      <c r="P5" s="8" t="s">
        <v>6175</v>
      </c>
      <c r="Q5" s="9" t="s">
        <v>23</v>
      </c>
      <c r="R5" s="9" t="s">
        <v>24</v>
      </c>
      <c r="S5" s="8" t="s">
        <v>28</v>
      </c>
      <c r="T5" s="9" t="s">
        <v>27</v>
      </c>
      <c r="U5" s="9" t="s">
        <v>28</v>
      </c>
      <c r="V5" s="9" t="s">
        <v>28</v>
      </c>
      <c r="W5" s="9" t="s">
        <v>29</v>
      </c>
      <c r="X5" s="9">
        <v>2012</v>
      </c>
      <c r="Y5" s="9" t="s">
        <v>28</v>
      </c>
      <c r="Z5" s="9" t="s">
        <v>31</v>
      </c>
      <c r="AA5" s="9">
        <v>1</v>
      </c>
      <c r="AB5" s="9">
        <v>1</v>
      </c>
      <c r="AC5" s="9">
        <f t="shared" ref="AC5:AC22" si="0">AA5-AB5</f>
        <v>0</v>
      </c>
      <c r="AD5" s="33" t="s">
        <v>6175</v>
      </c>
      <c r="AE5" s="33" t="s">
        <v>6175</v>
      </c>
      <c r="AF5" s="33">
        <v>6636</v>
      </c>
      <c r="AG5" s="33">
        <v>3981.6</v>
      </c>
      <c r="AH5" s="33">
        <v>7550</v>
      </c>
      <c r="AI5" s="33">
        <f t="shared" ref="AI5:AI22" si="1">AH5*AB5</f>
        <v>7550</v>
      </c>
      <c r="AJ5" s="33">
        <v>2718.3928571428587</v>
      </c>
      <c r="AK5" s="33">
        <f t="shared" ref="AK5:AK22" si="2">AJ5*AB5</f>
        <v>2718.3928571428587</v>
      </c>
      <c r="AL5" s="33">
        <f t="shared" ref="AL5:AL22" si="3">AK5*0.12</f>
        <v>326.20714285714303</v>
      </c>
      <c r="AM5" s="33">
        <f t="shared" ref="AM5:AM22" si="4">AL5+AK5</f>
        <v>3044.6000000000017</v>
      </c>
      <c r="AN5" s="33">
        <f t="shared" ref="AN5:AN22" si="5">AJ5*0.9</f>
        <v>2446.5535714285729</v>
      </c>
      <c r="AO5" s="33">
        <f t="shared" ref="AO5:AO22" si="6">AN5*AB5</f>
        <v>2446.5535714285729</v>
      </c>
      <c r="AP5" s="33">
        <f t="shared" ref="AP5:AP22" si="7">AO5*0.12</f>
        <v>293.58642857142871</v>
      </c>
      <c r="AQ5" s="33">
        <f t="shared" ref="AQ5:AQ22" si="8">AO5+AP5</f>
        <v>2740.1400000000017</v>
      </c>
      <c r="AR5" s="15" t="s">
        <v>6290</v>
      </c>
      <c r="AS5" s="15" t="s">
        <v>6291</v>
      </c>
      <c r="AT5" s="15" t="s">
        <v>6292</v>
      </c>
      <c r="AU5" s="27" t="s">
        <v>6277</v>
      </c>
      <c r="AV5" s="16"/>
      <c r="AW5" s="12"/>
      <c r="AX5" s="12"/>
      <c r="AY5" s="12"/>
      <c r="AZ5" s="1" t="s">
        <v>6389</v>
      </c>
    </row>
    <row r="6" spans="1:52" ht="39.950000000000003" customHeight="1" x14ac:dyDescent="0.25">
      <c r="A6" s="9">
        <v>6</v>
      </c>
      <c r="B6" s="8">
        <v>80042000008772</v>
      </c>
      <c r="C6" s="10" t="s">
        <v>55</v>
      </c>
      <c r="D6" s="34" t="s">
        <v>18</v>
      </c>
      <c r="E6" s="8" t="s">
        <v>38</v>
      </c>
      <c r="F6" s="8" t="s">
        <v>39</v>
      </c>
      <c r="G6" s="8" t="s">
        <v>18</v>
      </c>
      <c r="H6" s="9" t="s">
        <v>6173</v>
      </c>
      <c r="I6" s="9" t="s">
        <v>26</v>
      </c>
      <c r="J6" s="9" t="s">
        <v>6175</v>
      </c>
      <c r="K6" s="9" t="s">
        <v>6175</v>
      </c>
      <c r="L6" s="8" t="s">
        <v>56</v>
      </c>
      <c r="M6" s="8" t="s">
        <v>57</v>
      </c>
      <c r="N6" s="8" t="s">
        <v>6175</v>
      </c>
      <c r="O6" s="8" t="s">
        <v>6175</v>
      </c>
      <c r="P6" s="8" t="s">
        <v>6175</v>
      </c>
      <c r="Q6" s="8" t="s">
        <v>58</v>
      </c>
      <c r="R6" s="8" t="s">
        <v>59</v>
      </c>
      <c r="S6" s="8">
        <v>1214310316</v>
      </c>
      <c r="T6" s="9" t="s">
        <v>27</v>
      </c>
      <c r="U6" s="9" t="s">
        <v>60</v>
      </c>
      <c r="V6" s="9" t="s">
        <v>28</v>
      </c>
      <c r="W6" s="9" t="s">
        <v>29</v>
      </c>
      <c r="X6" s="9">
        <v>2014</v>
      </c>
      <c r="Y6" s="8" t="s">
        <v>28</v>
      </c>
      <c r="Z6" s="9" t="s">
        <v>54</v>
      </c>
      <c r="AA6" s="9">
        <v>1</v>
      </c>
      <c r="AB6" s="9">
        <v>1</v>
      </c>
      <c r="AC6" s="9">
        <f t="shared" si="0"/>
        <v>0</v>
      </c>
      <c r="AD6" s="33" t="s">
        <v>6175</v>
      </c>
      <c r="AE6" s="33" t="s">
        <v>6175</v>
      </c>
      <c r="AF6" s="33">
        <v>3196</v>
      </c>
      <c r="AG6" s="33">
        <v>1917.6</v>
      </c>
      <c r="AH6" s="33">
        <v>4282</v>
      </c>
      <c r="AI6" s="33">
        <f t="shared" si="1"/>
        <v>4282</v>
      </c>
      <c r="AJ6" s="33">
        <v>1796.2500000000007</v>
      </c>
      <c r="AK6" s="33">
        <f t="shared" si="2"/>
        <v>1796.2500000000007</v>
      </c>
      <c r="AL6" s="33">
        <f t="shared" si="3"/>
        <v>215.55000000000007</v>
      </c>
      <c r="AM6" s="33">
        <f t="shared" si="4"/>
        <v>2011.8000000000006</v>
      </c>
      <c r="AN6" s="33">
        <f t="shared" si="5"/>
        <v>1616.6250000000007</v>
      </c>
      <c r="AO6" s="33">
        <f t="shared" si="6"/>
        <v>1616.6250000000007</v>
      </c>
      <c r="AP6" s="33">
        <f t="shared" si="7"/>
        <v>193.99500000000006</v>
      </c>
      <c r="AQ6" s="33">
        <f t="shared" si="8"/>
        <v>1810.6200000000008</v>
      </c>
      <c r="AR6" s="15" t="s">
        <v>6290</v>
      </c>
      <c r="AS6" s="15" t="s">
        <v>6293</v>
      </c>
      <c r="AT6" s="15" t="s">
        <v>6292</v>
      </c>
      <c r="AU6" s="27" t="s">
        <v>6277</v>
      </c>
      <c r="AV6" s="16"/>
      <c r="AW6" s="12"/>
      <c r="AX6" s="12"/>
      <c r="AY6" s="12"/>
      <c r="AZ6" s="1" t="s">
        <v>6389</v>
      </c>
    </row>
    <row r="7" spans="1:52" ht="39.950000000000003" customHeight="1" x14ac:dyDescent="0.25">
      <c r="A7" s="9">
        <v>7</v>
      </c>
      <c r="B7" s="8">
        <v>80042000006297</v>
      </c>
      <c r="C7" s="10" t="s">
        <v>85</v>
      </c>
      <c r="D7" s="34" t="s">
        <v>18</v>
      </c>
      <c r="E7" s="8" t="s">
        <v>38</v>
      </c>
      <c r="F7" s="8" t="s">
        <v>39</v>
      </c>
      <c r="G7" s="8" t="s">
        <v>18</v>
      </c>
      <c r="H7" s="9" t="s">
        <v>6173</v>
      </c>
      <c r="I7" s="9" t="s">
        <v>26</v>
      </c>
      <c r="J7" s="9" t="s">
        <v>6175</v>
      </c>
      <c r="K7" s="9" t="s">
        <v>6175</v>
      </c>
      <c r="L7" s="8" t="s">
        <v>86</v>
      </c>
      <c r="M7" s="8" t="s">
        <v>87</v>
      </c>
      <c r="N7" s="8" t="s">
        <v>6175</v>
      </c>
      <c r="O7" s="8" t="s">
        <v>6175</v>
      </c>
      <c r="P7" s="8" t="s">
        <v>6175</v>
      </c>
      <c r="Q7" s="8" t="s">
        <v>88</v>
      </c>
      <c r="R7" s="8" t="s">
        <v>89</v>
      </c>
      <c r="S7" s="8" t="s">
        <v>90</v>
      </c>
      <c r="T7" s="9" t="s">
        <v>44</v>
      </c>
      <c r="U7" s="9" t="s">
        <v>28</v>
      </c>
      <c r="V7" s="9" t="s">
        <v>28</v>
      </c>
      <c r="W7" s="9" t="s">
        <v>29</v>
      </c>
      <c r="X7" s="9">
        <v>2014</v>
      </c>
      <c r="Y7" s="8" t="s">
        <v>91</v>
      </c>
      <c r="Z7" s="9" t="s">
        <v>54</v>
      </c>
      <c r="AA7" s="9">
        <v>1</v>
      </c>
      <c r="AB7" s="9">
        <v>1</v>
      </c>
      <c r="AC7" s="9">
        <f t="shared" si="0"/>
        <v>0</v>
      </c>
      <c r="AD7" s="33" t="s">
        <v>6175</v>
      </c>
      <c r="AE7" s="33" t="s">
        <v>6175</v>
      </c>
      <c r="AF7" s="33">
        <v>1913</v>
      </c>
      <c r="AG7" s="33">
        <v>1147.7</v>
      </c>
      <c r="AH7" s="33">
        <v>1400</v>
      </c>
      <c r="AI7" s="33">
        <f t="shared" si="1"/>
        <v>1400</v>
      </c>
      <c r="AJ7" s="33">
        <v>976.39499999999998</v>
      </c>
      <c r="AK7" s="33">
        <f t="shared" si="2"/>
        <v>976.39499999999998</v>
      </c>
      <c r="AL7" s="33">
        <f t="shared" si="3"/>
        <v>117.16739999999999</v>
      </c>
      <c r="AM7" s="33">
        <f t="shared" si="4"/>
        <v>1093.5624</v>
      </c>
      <c r="AN7" s="33">
        <f t="shared" si="5"/>
        <v>878.75549999999998</v>
      </c>
      <c r="AO7" s="33">
        <f t="shared" si="6"/>
        <v>878.75549999999998</v>
      </c>
      <c r="AP7" s="33">
        <f t="shared" si="7"/>
        <v>105.45066</v>
      </c>
      <c r="AQ7" s="33">
        <f t="shared" si="8"/>
        <v>984.20615999999995</v>
      </c>
      <c r="AR7" s="15" t="s">
        <v>6290</v>
      </c>
      <c r="AS7" s="15" t="s">
        <v>6293</v>
      </c>
      <c r="AT7" s="15" t="s">
        <v>6292</v>
      </c>
      <c r="AU7" s="27" t="s">
        <v>6277</v>
      </c>
      <c r="AV7" s="16"/>
      <c r="AW7" s="12"/>
      <c r="AX7" s="12"/>
      <c r="AY7" s="12"/>
      <c r="AZ7" s="1" t="s">
        <v>6389</v>
      </c>
    </row>
    <row r="8" spans="1:52" ht="68.25" customHeight="1" x14ac:dyDescent="0.25">
      <c r="A8" s="9">
        <v>8</v>
      </c>
      <c r="B8" s="8">
        <v>80042000009885</v>
      </c>
      <c r="C8" s="10" t="s">
        <v>73</v>
      </c>
      <c r="D8" s="34" t="s">
        <v>18</v>
      </c>
      <c r="E8" s="8" t="s">
        <v>64</v>
      </c>
      <c r="F8" s="8" t="s">
        <v>65</v>
      </c>
      <c r="G8" s="8" t="s">
        <v>18</v>
      </c>
      <c r="H8" s="9" t="s">
        <v>6173</v>
      </c>
      <c r="I8" s="9" t="s">
        <v>26</v>
      </c>
      <c r="J8" s="9" t="s">
        <v>6175</v>
      </c>
      <c r="K8" s="9" t="s">
        <v>6175</v>
      </c>
      <c r="L8" s="8" t="s">
        <v>66</v>
      </c>
      <c r="M8" s="8" t="s">
        <v>74</v>
      </c>
      <c r="N8" s="8" t="s">
        <v>6175</v>
      </c>
      <c r="O8" s="8" t="s">
        <v>6175</v>
      </c>
      <c r="P8" s="8" t="s">
        <v>6175</v>
      </c>
      <c r="Q8" s="8" t="s">
        <v>68</v>
      </c>
      <c r="R8" s="8" t="s">
        <v>75</v>
      </c>
      <c r="S8" s="8" t="s">
        <v>76</v>
      </c>
      <c r="T8" s="9" t="s">
        <v>44</v>
      </c>
      <c r="U8" s="9" t="s">
        <v>77</v>
      </c>
      <c r="V8" s="9" t="s">
        <v>28</v>
      </c>
      <c r="W8" s="9" t="s">
        <v>29</v>
      </c>
      <c r="X8" s="9">
        <v>2012</v>
      </c>
      <c r="Y8" s="8" t="s">
        <v>28</v>
      </c>
      <c r="Z8" s="9" t="s">
        <v>54</v>
      </c>
      <c r="AA8" s="9">
        <v>1</v>
      </c>
      <c r="AB8" s="9">
        <v>1</v>
      </c>
      <c r="AC8" s="9">
        <f t="shared" si="0"/>
        <v>0</v>
      </c>
      <c r="AD8" s="33" t="s">
        <v>6175</v>
      </c>
      <c r="AE8" s="33" t="s">
        <v>6175</v>
      </c>
      <c r="AF8" s="33">
        <v>588</v>
      </c>
      <c r="AG8" s="33">
        <v>352.8</v>
      </c>
      <c r="AH8" s="33">
        <v>1020</v>
      </c>
      <c r="AI8" s="33">
        <f t="shared" si="1"/>
        <v>1020</v>
      </c>
      <c r="AJ8" s="33">
        <v>296.25</v>
      </c>
      <c r="AK8" s="33">
        <f t="shared" si="2"/>
        <v>296.25</v>
      </c>
      <c r="AL8" s="33">
        <f t="shared" si="3"/>
        <v>35.549999999999997</v>
      </c>
      <c r="AM8" s="33">
        <f t="shared" si="4"/>
        <v>331.8</v>
      </c>
      <c r="AN8" s="33">
        <f t="shared" si="5"/>
        <v>266.625</v>
      </c>
      <c r="AO8" s="33">
        <f t="shared" si="6"/>
        <v>266.625</v>
      </c>
      <c r="AP8" s="33">
        <f t="shared" si="7"/>
        <v>31.994999999999997</v>
      </c>
      <c r="AQ8" s="33">
        <f t="shared" si="8"/>
        <v>298.62</v>
      </c>
      <c r="AR8" s="15" t="s">
        <v>6290</v>
      </c>
      <c r="AS8" s="15" t="s">
        <v>6293</v>
      </c>
      <c r="AT8" s="15" t="s">
        <v>6292</v>
      </c>
      <c r="AU8" s="27" t="s">
        <v>6277</v>
      </c>
      <c r="AV8" s="16"/>
      <c r="AW8" s="12"/>
      <c r="AX8" s="12"/>
      <c r="AY8" s="12"/>
      <c r="AZ8" s="1" t="s">
        <v>6389</v>
      </c>
    </row>
    <row r="9" spans="1:52" ht="39.950000000000003" customHeight="1" x14ac:dyDescent="0.25">
      <c r="A9" s="9">
        <v>9</v>
      </c>
      <c r="B9" s="8">
        <v>80042000018191</v>
      </c>
      <c r="C9" s="10" t="s">
        <v>37</v>
      </c>
      <c r="D9" s="34" t="s">
        <v>18</v>
      </c>
      <c r="E9" s="8" t="s">
        <v>38</v>
      </c>
      <c r="F9" s="8" t="s">
        <v>39</v>
      </c>
      <c r="G9" s="8" t="s">
        <v>18</v>
      </c>
      <c r="H9" s="9" t="s">
        <v>6173</v>
      </c>
      <c r="I9" s="9" t="s">
        <v>26</v>
      </c>
      <c r="J9" s="9" t="s">
        <v>6175</v>
      </c>
      <c r="K9" s="9" t="s">
        <v>6175</v>
      </c>
      <c r="L9" s="8" t="s">
        <v>40</v>
      </c>
      <c r="M9" s="8" t="s">
        <v>41</v>
      </c>
      <c r="N9" s="8" t="s">
        <v>6175</v>
      </c>
      <c r="O9" s="8" t="s">
        <v>6175</v>
      </c>
      <c r="P9" s="8" t="s">
        <v>6175</v>
      </c>
      <c r="Q9" s="8" t="s">
        <v>42</v>
      </c>
      <c r="R9" s="8" t="s">
        <v>43</v>
      </c>
      <c r="S9" s="8" t="s">
        <v>28</v>
      </c>
      <c r="T9" s="9" t="s">
        <v>44</v>
      </c>
      <c r="U9" s="9" t="s">
        <v>45</v>
      </c>
      <c r="V9" s="9" t="s">
        <v>28</v>
      </c>
      <c r="W9" s="9" t="s">
        <v>29</v>
      </c>
      <c r="X9" s="9">
        <v>2012</v>
      </c>
      <c r="Y9" s="9" t="s">
        <v>28</v>
      </c>
      <c r="Z9" s="9" t="s">
        <v>31</v>
      </c>
      <c r="AA9" s="9">
        <v>1</v>
      </c>
      <c r="AB9" s="9">
        <v>1</v>
      </c>
      <c r="AC9" s="9">
        <f t="shared" si="0"/>
        <v>0</v>
      </c>
      <c r="AD9" s="33" t="s">
        <v>6175</v>
      </c>
      <c r="AE9" s="33" t="s">
        <v>6175</v>
      </c>
      <c r="AF9" s="33">
        <v>247</v>
      </c>
      <c r="AG9" s="33">
        <v>148.30000000000001</v>
      </c>
      <c r="AH9" s="33">
        <v>324</v>
      </c>
      <c r="AI9" s="33">
        <f t="shared" si="1"/>
        <v>324</v>
      </c>
      <c r="AJ9" s="33">
        <v>152.54464285714309</v>
      </c>
      <c r="AK9" s="33">
        <f t="shared" si="2"/>
        <v>152.54464285714309</v>
      </c>
      <c r="AL9" s="33">
        <f t="shared" si="3"/>
        <v>18.305357142857169</v>
      </c>
      <c r="AM9" s="33">
        <f t="shared" si="4"/>
        <v>170.85000000000025</v>
      </c>
      <c r="AN9" s="33">
        <f t="shared" si="5"/>
        <v>137.29017857142878</v>
      </c>
      <c r="AO9" s="33">
        <f t="shared" si="6"/>
        <v>137.29017857142878</v>
      </c>
      <c r="AP9" s="33">
        <f t="shared" si="7"/>
        <v>16.474821428571452</v>
      </c>
      <c r="AQ9" s="33">
        <f t="shared" si="8"/>
        <v>153.76500000000024</v>
      </c>
      <c r="AR9" s="15" t="s">
        <v>6290</v>
      </c>
      <c r="AS9" s="15" t="s">
        <v>6293</v>
      </c>
      <c r="AT9" s="15" t="s">
        <v>6292</v>
      </c>
      <c r="AU9" s="27" t="s">
        <v>6277</v>
      </c>
      <c r="AV9" s="16"/>
      <c r="AW9" s="12"/>
      <c r="AX9" s="12"/>
      <c r="AY9" s="12"/>
      <c r="AZ9" s="1" t="s">
        <v>6389</v>
      </c>
    </row>
    <row r="10" spans="1:52" ht="39.950000000000003" customHeight="1" x14ac:dyDescent="0.25">
      <c r="A10" s="9">
        <v>10</v>
      </c>
      <c r="B10" s="8">
        <v>80042000018177</v>
      </c>
      <c r="C10" s="10" t="s">
        <v>46</v>
      </c>
      <c r="D10" s="34" t="s">
        <v>18</v>
      </c>
      <c r="E10" s="8" t="s">
        <v>38</v>
      </c>
      <c r="F10" s="8" t="s">
        <v>39</v>
      </c>
      <c r="G10" s="8" t="s">
        <v>18</v>
      </c>
      <c r="H10" s="9" t="s">
        <v>6173</v>
      </c>
      <c r="I10" s="9" t="s">
        <v>26</v>
      </c>
      <c r="J10" s="9" t="s">
        <v>6175</v>
      </c>
      <c r="K10" s="9" t="s">
        <v>6175</v>
      </c>
      <c r="L10" s="8" t="s">
        <v>40</v>
      </c>
      <c r="M10" s="8" t="s">
        <v>41</v>
      </c>
      <c r="N10" s="8" t="s">
        <v>6175</v>
      </c>
      <c r="O10" s="8" t="s">
        <v>6175</v>
      </c>
      <c r="P10" s="8" t="s">
        <v>6175</v>
      </c>
      <c r="Q10" s="8" t="s">
        <v>42</v>
      </c>
      <c r="R10" s="8" t="s">
        <v>43</v>
      </c>
      <c r="S10" s="8" t="s">
        <v>28</v>
      </c>
      <c r="T10" s="9" t="s">
        <v>44</v>
      </c>
      <c r="U10" s="9" t="s">
        <v>45</v>
      </c>
      <c r="V10" s="9" t="s">
        <v>28</v>
      </c>
      <c r="W10" s="9" t="s">
        <v>29</v>
      </c>
      <c r="X10" s="9">
        <v>2012</v>
      </c>
      <c r="Y10" s="9" t="s">
        <v>28</v>
      </c>
      <c r="Z10" s="9" t="s">
        <v>31</v>
      </c>
      <c r="AA10" s="9">
        <v>1</v>
      </c>
      <c r="AB10" s="9">
        <v>1</v>
      </c>
      <c r="AC10" s="9">
        <f t="shared" si="0"/>
        <v>0</v>
      </c>
      <c r="AD10" s="33" t="s">
        <v>6175</v>
      </c>
      <c r="AE10" s="33" t="s">
        <v>6175</v>
      </c>
      <c r="AF10" s="33">
        <v>247</v>
      </c>
      <c r="AG10" s="33">
        <v>148.30000000000001</v>
      </c>
      <c r="AH10" s="33">
        <v>324</v>
      </c>
      <c r="AI10" s="33">
        <f t="shared" si="1"/>
        <v>324</v>
      </c>
      <c r="AJ10" s="33">
        <v>152.54464285714309</v>
      </c>
      <c r="AK10" s="33">
        <f t="shared" si="2"/>
        <v>152.54464285714309</v>
      </c>
      <c r="AL10" s="33">
        <f t="shared" si="3"/>
        <v>18.305357142857169</v>
      </c>
      <c r="AM10" s="33">
        <f t="shared" si="4"/>
        <v>170.85000000000025</v>
      </c>
      <c r="AN10" s="33">
        <f t="shared" si="5"/>
        <v>137.29017857142878</v>
      </c>
      <c r="AO10" s="33">
        <f t="shared" si="6"/>
        <v>137.29017857142878</v>
      </c>
      <c r="AP10" s="33">
        <f t="shared" si="7"/>
        <v>16.474821428571452</v>
      </c>
      <c r="AQ10" s="33">
        <f t="shared" si="8"/>
        <v>153.76500000000024</v>
      </c>
      <c r="AR10" s="15" t="s">
        <v>6290</v>
      </c>
      <c r="AS10" s="15" t="s">
        <v>6293</v>
      </c>
      <c r="AT10" s="15" t="s">
        <v>6292</v>
      </c>
      <c r="AU10" s="27" t="s">
        <v>6277</v>
      </c>
      <c r="AV10" s="16"/>
      <c r="AW10" s="12"/>
      <c r="AX10" s="12"/>
      <c r="AY10" s="12"/>
      <c r="AZ10" s="1" t="s">
        <v>6389</v>
      </c>
    </row>
    <row r="11" spans="1:52" ht="39.950000000000003" customHeight="1" x14ac:dyDescent="0.25">
      <c r="A11" s="9">
        <v>11</v>
      </c>
      <c r="B11" s="8">
        <v>80042000018153</v>
      </c>
      <c r="C11" s="10" t="s">
        <v>47</v>
      </c>
      <c r="D11" s="34" t="s">
        <v>18</v>
      </c>
      <c r="E11" s="8" t="s">
        <v>38</v>
      </c>
      <c r="F11" s="8" t="s">
        <v>39</v>
      </c>
      <c r="G11" s="8" t="s">
        <v>18</v>
      </c>
      <c r="H11" s="9" t="s">
        <v>6173</v>
      </c>
      <c r="I11" s="9" t="s">
        <v>26</v>
      </c>
      <c r="J11" s="9" t="s">
        <v>6175</v>
      </c>
      <c r="K11" s="9" t="s">
        <v>6175</v>
      </c>
      <c r="L11" s="8" t="s">
        <v>40</v>
      </c>
      <c r="M11" s="8" t="s">
        <v>41</v>
      </c>
      <c r="N11" s="8" t="s">
        <v>6175</v>
      </c>
      <c r="O11" s="8" t="s">
        <v>6175</v>
      </c>
      <c r="P11" s="8" t="s">
        <v>6175</v>
      </c>
      <c r="Q11" s="8" t="s">
        <v>42</v>
      </c>
      <c r="R11" s="8" t="s">
        <v>43</v>
      </c>
      <c r="S11" s="8" t="s">
        <v>28</v>
      </c>
      <c r="T11" s="9" t="s">
        <v>44</v>
      </c>
      <c r="U11" s="9" t="s">
        <v>45</v>
      </c>
      <c r="V11" s="9" t="s">
        <v>28</v>
      </c>
      <c r="W11" s="9" t="s">
        <v>29</v>
      </c>
      <c r="X11" s="9">
        <v>2012</v>
      </c>
      <c r="Y11" s="9" t="s">
        <v>28</v>
      </c>
      <c r="Z11" s="9" t="s">
        <v>31</v>
      </c>
      <c r="AA11" s="9">
        <v>1</v>
      </c>
      <c r="AB11" s="9">
        <v>1</v>
      </c>
      <c r="AC11" s="9">
        <f t="shared" si="0"/>
        <v>0</v>
      </c>
      <c r="AD11" s="33" t="s">
        <v>6175</v>
      </c>
      <c r="AE11" s="33" t="s">
        <v>6175</v>
      </c>
      <c r="AF11" s="33">
        <v>247</v>
      </c>
      <c r="AG11" s="33">
        <v>148.30000000000001</v>
      </c>
      <c r="AH11" s="33">
        <v>324</v>
      </c>
      <c r="AI11" s="33">
        <f t="shared" si="1"/>
        <v>324</v>
      </c>
      <c r="AJ11" s="33">
        <v>152.54464285714309</v>
      </c>
      <c r="AK11" s="33">
        <f t="shared" si="2"/>
        <v>152.54464285714309</v>
      </c>
      <c r="AL11" s="33">
        <f t="shared" si="3"/>
        <v>18.305357142857169</v>
      </c>
      <c r="AM11" s="33">
        <f t="shared" si="4"/>
        <v>170.85000000000025</v>
      </c>
      <c r="AN11" s="33">
        <f t="shared" si="5"/>
        <v>137.29017857142878</v>
      </c>
      <c r="AO11" s="33">
        <f t="shared" si="6"/>
        <v>137.29017857142878</v>
      </c>
      <c r="AP11" s="33">
        <f t="shared" si="7"/>
        <v>16.474821428571452</v>
      </c>
      <c r="AQ11" s="33">
        <f t="shared" si="8"/>
        <v>153.76500000000024</v>
      </c>
      <c r="AR11" s="15" t="s">
        <v>6290</v>
      </c>
      <c r="AS11" s="15" t="s">
        <v>6293</v>
      </c>
      <c r="AT11" s="15" t="s">
        <v>6292</v>
      </c>
      <c r="AU11" s="27" t="s">
        <v>6277</v>
      </c>
      <c r="AV11" s="16"/>
      <c r="AW11" s="12"/>
      <c r="AX11" s="12"/>
      <c r="AY11" s="12"/>
      <c r="AZ11" s="1" t="s">
        <v>6389</v>
      </c>
    </row>
    <row r="12" spans="1:52" ht="39.950000000000003" customHeight="1" x14ac:dyDescent="0.25">
      <c r="A12" s="9">
        <v>12</v>
      </c>
      <c r="B12" s="8">
        <v>80042000018184</v>
      </c>
      <c r="C12" s="10" t="s">
        <v>48</v>
      </c>
      <c r="D12" s="34" t="s">
        <v>18</v>
      </c>
      <c r="E12" s="8" t="s">
        <v>38</v>
      </c>
      <c r="F12" s="8" t="s">
        <v>39</v>
      </c>
      <c r="G12" s="8" t="s">
        <v>18</v>
      </c>
      <c r="H12" s="9" t="s">
        <v>6173</v>
      </c>
      <c r="I12" s="9" t="s">
        <v>26</v>
      </c>
      <c r="J12" s="9" t="s">
        <v>6175</v>
      </c>
      <c r="K12" s="9" t="s">
        <v>6175</v>
      </c>
      <c r="L12" s="8" t="s">
        <v>40</v>
      </c>
      <c r="M12" s="8" t="s">
        <v>41</v>
      </c>
      <c r="N12" s="8" t="s">
        <v>6175</v>
      </c>
      <c r="O12" s="8" t="s">
        <v>6175</v>
      </c>
      <c r="P12" s="8" t="s">
        <v>6175</v>
      </c>
      <c r="Q12" s="8" t="s">
        <v>42</v>
      </c>
      <c r="R12" s="8" t="s">
        <v>43</v>
      </c>
      <c r="S12" s="8" t="s">
        <v>28</v>
      </c>
      <c r="T12" s="9" t="s">
        <v>44</v>
      </c>
      <c r="U12" s="9" t="s">
        <v>45</v>
      </c>
      <c r="V12" s="9" t="s">
        <v>28</v>
      </c>
      <c r="W12" s="9" t="s">
        <v>29</v>
      </c>
      <c r="X12" s="9">
        <v>2012</v>
      </c>
      <c r="Y12" s="9" t="s">
        <v>28</v>
      </c>
      <c r="Z12" s="9" t="s">
        <v>31</v>
      </c>
      <c r="AA12" s="9">
        <v>1</v>
      </c>
      <c r="AB12" s="9">
        <v>1</v>
      </c>
      <c r="AC12" s="9">
        <f t="shared" si="0"/>
        <v>0</v>
      </c>
      <c r="AD12" s="33" t="s">
        <v>6175</v>
      </c>
      <c r="AE12" s="33" t="s">
        <v>6175</v>
      </c>
      <c r="AF12" s="33">
        <v>247</v>
      </c>
      <c r="AG12" s="33">
        <v>148.30000000000001</v>
      </c>
      <c r="AH12" s="33">
        <v>324</v>
      </c>
      <c r="AI12" s="33">
        <f t="shared" si="1"/>
        <v>324</v>
      </c>
      <c r="AJ12" s="33">
        <v>152.54464285714309</v>
      </c>
      <c r="AK12" s="33">
        <f t="shared" si="2"/>
        <v>152.54464285714309</v>
      </c>
      <c r="AL12" s="33">
        <f t="shared" si="3"/>
        <v>18.305357142857169</v>
      </c>
      <c r="AM12" s="33">
        <f t="shared" si="4"/>
        <v>170.85000000000025</v>
      </c>
      <c r="AN12" s="33">
        <f t="shared" si="5"/>
        <v>137.29017857142878</v>
      </c>
      <c r="AO12" s="33">
        <f t="shared" si="6"/>
        <v>137.29017857142878</v>
      </c>
      <c r="AP12" s="33">
        <f t="shared" si="7"/>
        <v>16.474821428571452</v>
      </c>
      <c r="AQ12" s="33">
        <f t="shared" si="8"/>
        <v>153.76500000000024</v>
      </c>
      <c r="AR12" s="15" t="s">
        <v>6290</v>
      </c>
      <c r="AS12" s="15" t="s">
        <v>6293</v>
      </c>
      <c r="AT12" s="15" t="s">
        <v>6292</v>
      </c>
      <c r="AU12" s="27" t="s">
        <v>6277</v>
      </c>
      <c r="AV12" s="16"/>
      <c r="AW12" s="12"/>
      <c r="AX12" s="12"/>
      <c r="AY12" s="12"/>
      <c r="AZ12" s="1" t="s">
        <v>6389</v>
      </c>
    </row>
    <row r="13" spans="1:52" ht="39.950000000000003" customHeight="1" x14ac:dyDescent="0.25">
      <c r="A13" s="9">
        <v>13</v>
      </c>
      <c r="B13" s="8">
        <v>80042000018160</v>
      </c>
      <c r="C13" s="10" t="s">
        <v>49</v>
      </c>
      <c r="D13" s="34" t="s">
        <v>18</v>
      </c>
      <c r="E13" s="8" t="s">
        <v>38</v>
      </c>
      <c r="F13" s="8" t="s">
        <v>39</v>
      </c>
      <c r="G13" s="8" t="s">
        <v>18</v>
      </c>
      <c r="H13" s="9" t="s">
        <v>6173</v>
      </c>
      <c r="I13" s="9" t="s">
        <v>26</v>
      </c>
      <c r="J13" s="9" t="s">
        <v>6175</v>
      </c>
      <c r="K13" s="9" t="s">
        <v>6175</v>
      </c>
      <c r="L13" s="8" t="s">
        <v>40</v>
      </c>
      <c r="M13" s="8" t="s">
        <v>41</v>
      </c>
      <c r="N13" s="8" t="s">
        <v>6175</v>
      </c>
      <c r="O13" s="8" t="s">
        <v>6175</v>
      </c>
      <c r="P13" s="8" t="s">
        <v>6175</v>
      </c>
      <c r="Q13" s="8" t="s">
        <v>42</v>
      </c>
      <c r="R13" s="8" t="s">
        <v>43</v>
      </c>
      <c r="S13" s="8" t="s">
        <v>28</v>
      </c>
      <c r="T13" s="9" t="s">
        <v>44</v>
      </c>
      <c r="U13" s="9" t="s">
        <v>45</v>
      </c>
      <c r="V13" s="9" t="s">
        <v>28</v>
      </c>
      <c r="W13" s="9" t="s">
        <v>29</v>
      </c>
      <c r="X13" s="9">
        <v>2012</v>
      </c>
      <c r="Y13" s="9" t="s">
        <v>28</v>
      </c>
      <c r="Z13" s="9" t="s">
        <v>31</v>
      </c>
      <c r="AA13" s="9">
        <v>1</v>
      </c>
      <c r="AB13" s="9">
        <v>1</v>
      </c>
      <c r="AC13" s="9">
        <f t="shared" si="0"/>
        <v>0</v>
      </c>
      <c r="AD13" s="33" t="s">
        <v>6175</v>
      </c>
      <c r="AE13" s="33" t="s">
        <v>6175</v>
      </c>
      <c r="AF13" s="33">
        <v>247</v>
      </c>
      <c r="AG13" s="33">
        <v>148.30000000000001</v>
      </c>
      <c r="AH13" s="33">
        <v>324</v>
      </c>
      <c r="AI13" s="33">
        <f t="shared" si="1"/>
        <v>324</v>
      </c>
      <c r="AJ13" s="33">
        <v>152.54464285714309</v>
      </c>
      <c r="AK13" s="33">
        <f t="shared" si="2"/>
        <v>152.54464285714309</v>
      </c>
      <c r="AL13" s="33">
        <f t="shared" si="3"/>
        <v>18.305357142857169</v>
      </c>
      <c r="AM13" s="33">
        <f t="shared" si="4"/>
        <v>170.85000000000025</v>
      </c>
      <c r="AN13" s="33">
        <f t="shared" si="5"/>
        <v>137.29017857142878</v>
      </c>
      <c r="AO13" s="33">
        <f t="shared" si="6"/>
        <v>137.29017857142878</v>
      </c>
      <c r="AP13" s="33">
        <f t="shared" si="7"/>
        <v>16.474821428571452</v>
      </c>
      <c r="AQ13" s="33">
        <f t="shared" si="8"/>
        <v>153.76500000000024</v>
      </c>
      <c r="AR13" s="15" t="s">
        <v>6290</v>
      </c>
      <c r="AS13" s="15" t="s">
        <v>6293</v>
      </c>
      <c r="AT13" s="15" t="s">
        <v>6292</v>
      </c>
      <c r="AU13" s="27" t="s">
        <v>6277</v>
      </c>
      <c r="AV13" s="16"/>
      <c r="AW13" s="12"/>
      <c r="AX13" s="12"/>
      <c r="AY13" s="12"/>
      <c r="AZ13" s="1" t="s">
        <v>6389</v>
      </c>
    </row>
    <row r="14" spans="1:52" ht="39.950000000000003" customHeight="1" x14ac:dyDescent="0.25">
      <c r="A14" s="9">
        <v>14</v>
      </c>
      <c r="B14" s="8">
        <v>80042000008680</v>
      </c>
      <c r="C14" s="10" t="s">
        <v>61</v>
      </c>
      <c r="D14" s="34" t="s">
        <v>18</v>
      </c>
      <c r="E14" s="8" t="s">
        <v>38</v>
      </c>
      <c r="F14" s="8" t="s">
        <v>39</v>
      </c>
      <c r="G14" s="8" t="s">
        <v>18</v>
      </c>
      <c r="H14" s="9" t="s">
        <v>6173</v>
      </c>
      <c r="I14" s="9" t="s">
        <v>26</v>
      </c>
      <c r="J14" s="9" t="s">
        <v>6175</v>
      </c>
      <c r="K14" s="9" t="s">
        <v>6175</v>
      </c>
      <c r="L14" s="8" t="s">
        <v>40</v>
      </c>
      <c r="M14" s="8" t="s">
        <v>62</v>
      </c>
      <c r="N14" s="8" t="s">
        <v>6175</v>
      </c>
      <c r="O14" s="8" t="s">
        <v>6175</v>
      </c>
      <c r="P14" s="8" t="s">
        <v>6175</v>
      </c>
      <c r="Q14" s="8" t="s">
        <v>42</v>
      </c>
      <c r="R14" s="8" t="s">
        <v>43</v>
      </c>
      <c r="S14" s="8" t="s">
        <v>28</v>
      </c>
      <c r="T14" s="9" t="s">
        <v>44</v>
      </c>
      <c r="U14" s="9" t="s">
        <v>45</v>
      </c>
      <c r="V14" s="9" t="s">
        <v>28</v>
      </c>
      <c r="W14" s="9" t="s">
        <v>29</v>
      </c>
      <c r="X14" s="9">
        <v>2012</v>
      </c>
      <c r="Y14" s="9" t="s">
        <v>28</v>
      </c>
      <c r="Z14" s="9" t="s">
        <v>54</v>
      </c>
      <c r="AA14" s="9">
        <v>1</v>
      </c>
      <c r="AB14" s="9">
        <v>1</v>
      </c>
      <c r="AC14" s="9">
        <f t="shared" si="0"/>
        <v>0</v>
      </c>
      <c r="AD14" s="33" t="s">
        <v>6175</v>
      </c>
      <c r="AE14" s="33" t="s">
        <v>6175</v>
      </c>
      <c r="AF14" s="33">
        <v>247</v>
      </c>
      <c r="AG14" s="33">
        <v>148.30000000000001</v>
      </c>
      <c r="AH14" s="33">
        <v>324</v>
      </c>
      <c r="AI14" s="33">
        <f t="shared" si="1"/>
        <v>324</v>
      </c>
      <c r="AJ14" s="33">
        <v>152.54464285714309</v>
      </c>
      <c r="AK14" s="33">
        <f t="shared" si="2"/>
        <v>152.54464285714309</v>
      </c>
      <c r="AL14" s="33">
        <f t="shared" si="3"/>
        <v>18.305357142857169</v>
      </c>
      <c r="AM14" s="33">
        <f t="shared" si="4"/>
        <v>170.85000000000025</v>
      </c>
      <c r="AN14" s="33">
        <f t="shared" si="5"/>
        <v>137.29017857142878</v>
      </c>
      <c r="AO14" s="33">
        <f t="shared" si="6"/>
        <v>137.29017857142878</v>
      </c>
      <c r="AP14" s="33">
        <f t="shared" si="7"/>
        <v>16.474821428571452</v>
      </c>
      <c r="AQ14" s="33">
        <f t="shared" si="8"/>
        <v>153.76500000000024</v>
      </c>
      <c r="AR14" s="15" t="s">
        <v>6290</v>
      </c>
      <c r="AS14" s="15" t="s">
        <v>6293</v>
      </c>
      <c r="AT14" s="15" t="s">
        <v>6292</v>
      </c>
      <c r="AU14" s="27" t="s">
        <v>6277</v>
      </c>
      <c r="AV14" s="16"/>
      <c r="AW14" s="12"/>
      <c r="AX14" s="12"/>
      <c r="AY14" s="12"/>
      <c r="AZ14" s="1" t="s">
        <v>6389</v>
      </c>
    </row>
    <row r="15" spans="1:52" ht="39.950000000000003" customHeight="1" x14ac:dyDescent="0.25">
      <c r="A15" s="9">
        <v>15</v>
      </c>
      <c r="B15" s="8">
        <v>80042000008093</v>
      </c>
      <c r="C15" s="10" t="s">
        <v>97</v>
      </c>
      <c r="D15" s="34" t="s">
        <v>18</v>
      </c>
      <c r="E15" s="8" t="s">
        <v>38</v>
      </c>
      <c r="F15" s="8" t="s">
        <v>39</v>
      </c>
      <c r="G15" s="8" t="s">
        <v>18</v>
      </c>
      <c r="H15" s="9" t="s">
        <v>6173</v>
      </c>
      <c r="I15" s="9" t="s">
        <v>26</v>
      </c>
      <c r="J15" s="9" t="s">
        <v>6175</v>
      </c>
      <c r="K15" s="9" t="s">
        <v>6175</v>
      </c>
      <c r="L15" s="8" t="s">
        <v>40</v>
      </c>
      <c r="M15" s="8" t="s">
        <v>62</v>
      </c>
      <c r="N15" s="8" t="s">
        <v>6175</v>
      </c>
      <c r="O15" s="8" t="s">
        <v>6175</v>
      </c>
      <c r="P15" s="8" t="s">
        <v>6175</v>
      </c>
      <c r="Q15" s="8" t="s">
        <v>42</v>
      </c>
      <c r="R15" s="8" t="s">
        <v>43</v>
      </c>
      <c r="S15" s="8" t="s">
        <v>28</v>
      </c>
      <c r="T15" s="9" t="s">
        <v>44</v>
      </c>
      <c r="U15" s="9" t="s">
        <v>45</v>
      </c>
      <c r="V15" s="9" t="s">
        <v>28</v>
      </c>
      <c r="W15" s="9" t="s">
        <v>29</v>
      </c>
      <c r="X15" s="9">
        <v>2012</v>
      </c>
      <c r="Y15" s="9" t="s">
        <v>28</v>
      </c>
      <c r="Z15" s="9" t="s">
        <v>96</v>
      </c>
      <c r="AA15" s="9">
        <v>1</v>
      </c>
      <c r="AB15" s="9">
        <v>1</v>
      </c>
      <c r="AC15" s="9">
        <f t="shared" si="0"/>
        <v>0</v>
      </c>
      <c r="AD15" s="33" t="s">
        <v>6175</v>
      </c>
      <c r="AE15" s="33" t="s">
        <v>6175</v>
      </c>
      <c r="AF15" s="33">
        <v>247</v>
      </c>
      <c r="AG15" s="33">
        <v>148.30000000000001</v>
      </c>
      <c r="AH15" s="33">
        <v>324</v>
      </c>
      <c r="AI15" s="33">
        <f t="shared" si="1"/>
        <v>324</v>
      </c>
      <c r="AJ15" s="33">
        <v>152.54464285714309</v>
      </c>
      <c r="AK15" s="33">
        <f t="shared" si="2"/>
        <v>152.54464285714309</v>
      </c>
      <c r="AL15" s="33">
        <f t="shared" si="3"/>
        <v>18.305357142857169</v>
      </c>
      <c r="AM15" s="33">
        <f t="shared" si="4"/>
        <v>170.85000000000025</v>
      </c>
      <c r="AN15" s="33">
        <f t="shared" si="5"/>
        <v>137.29017857142878</v>
      </c>
      <c r="AO15" s="33">
        <f t="shared" si="6"/>
        <v>137.29017857142878</v>
      </c>
      <c r="AP15" s="33">
        <f t="shared" si="7"/>
        <v>16.474821428571452</v>
      </c>
      <c r="AQ15" s="33">
        <f t="shared" si="8"/>
        <v>153.76500000000024</v>
      </c>
      <c r="AR15" s="15" t="s">
        <v>6290</v>
      </c>
      <c r="AS15" s="15" t="s">
        <v>6293</v>
      </c>
      <c r="AT15" s="15" t="s">
        <v>6292</v>
      </c>
      <c r="AU15" s="27" t="s">
        <v>6277</v>
      </c>
      <c r="AV15" s="16"/>
      <c r="AW15" s="12"/>
      <c r="AX15" s="12"/>
      <c r="AY15" s="12"/>
      <c r="AZ15" s="1" t="s">
        <v>6389</v>
      </c>
    </row>
    <row r="16" spans="1:52" ht="39.950000000000003" customHeight="1" x14ac:dyDescent="0.25">
      <c r="A16" s="9">
        <v>16</v>
      </c>
      <c r="B16" s="8">
        <v>80042000008109</v>
      </c>
      <c r="C16" s="10" t="s">
        <v>98</v>
      </c>
      <c r="D16" s="34" t="s">
        <v>18</v>
      </c>
      <c r="E16" s="8" t="s">
        <v>38</v>
      </c>
      <c r="F16" s="8" t="s">
        <v>39</v>
      </c>
      <c r="G16" s="8" t="s">
        <v>18</v>
      </c>
      <c r="H16" s="9" t="s">
        <v>6173</v>
      </c>
      <c r="I16" s="9" t="s">
        <v>26</v>
      </c>
      <c r="J16" s="9" t="s">
        <v>6175</v>
      </c>
      <c r="K16" s="9" t="s">
        <v>6175</v>
      </c>
      <c r="L16" s="8" t="s">
        <v>40</v>
      </c>
      <c r="M16" s="8" t="s">
        <v>62</v>
      </c>
      <c r="N16" s="8" t="s">
        <v>6175</v>
      </c>
      <c r="O16" s="8" t="s">
        <v>6175</v>
      </c>
      <c r="P16" s="8" t="s">
        <v>6175</v>
      </c>
      <c r="Q16" s="8" t="s">
        <v>42</v>
      </c>
      <c r="R16" s="8" t="s">
        <v>43</v>
      </c>
      <c r="S16" s="8" t="s">
        <v>28</v>
      </c>
      <c r="T16" s="9" t="s">
        <v>44</v>
      </c>
      <c r="U16" s="9" t="s">
        <v>45</v>
      </c>
      <c r="V16" s="9" t="s">
        <v>28</v>
      </c>
      <c r="W16" s="9" t="s">
        <v>29</v>
      </c>
      <c r="X16" s="9">
        <v>2012</v>
      </c>
      <c r="Y16" s="9" t="s">
        <v>28</v>
      </c>
      <c r="Z16" s="9" t="s">
        <v>96</v>
      </c>
      <c r="AA16" s="9">
        <v>1</v>
      </c>
      <c r="AB16" s="9">
        <v>1</v>
      </c>
      <c r="AC16" s="9">
        <f t="shared" si="0"/>
        <v>0</v>
      </c>
      <c r="AD16" s="33" t="s">
        <v>6175</v>
      </c>
      <c r="AE16" s="33" t="s">
        <v>6175</v>
      </c>
      <c r="AF16" s="33">
        <v>247</v>
      </c>
      <c r="AG16" s="33">
        <v>148.30000000000001</v>
      </c>
      <c r="AH16" s="33">
        <v>324</v>
      </c>
      <c r="AI16" s="33">
        <f t="shared" si="1"/>
        <v>324</v>
      </c>
      <c r="AJ16" s="33">
        <v>152.54464285714309</v>
      </c>
      <c r="AK16" s="33">
        <f t="shared" si="2"/>
        <v>152.54464285714309</v>
      </c>
      <c r="AL16" s="33">
        <f t="shared" si="3"/>
        <v>18.305357142857169</v>
      </c>
      <c r="AM16" s="33">
        <f t="shared" si="4"/>
        <v>170.85000000000025</v>
      </c>
      <c r="AN16" s="33">
        <f t="shared" si="5"/>
        <v>137.29017857142878</v>
      </c>
      <c r="AO16" s="33">
        <f t="shared" si="6"/>
        <v>137.29017857142878</v>
      </c>
      <c r="AP16" s="33">
        <f t="shared" si="7"/>
        <v>16.474821428571452</v>
      </c>
      <c r="AQ16" s="33">
        <f t="shared" si="8"/>
        <v>153.76500000000024</v>
      </c>
      <c r="AR16" s="15" t="s">
        <v>6290</v>
      </c>
      <c r="AS16" s="15" t="s">
        <v>6293</v>
      </c>
      <c r="AT16" s="15" t="s">
        <v>6292</v>
      </c>
      <c r="AU16" s="27" t="s">
        <v>6277</v>
      </c>
      <c r="AV16" s="16"/>
      <c r="AW16" s="12"/>
      <c r="AX16" s="12"/>
      <c r="AY16" s="12"/>
      <c r="AZ16" s="1" t="s">
        <v>6389</v>
      </c>
    </row>
    <row r="17" spans="1:52" ht="39.950000000000003" customHeight="1" x14ac:dyDescent="0.25">
      <c r="A17" s="9">
        <v>17</v>
      </c>
      <c r="B17" s="8">
        <v>80042000008598</v>
      </c>
      <c r="C17" s="10" t="s">
        <v>99</v>
      </c>
      <c r="D17" s="34" t="s">
        <v>18</v>
      </c>
      <c r="E17" s="8" t="s">
        <v>38</v>
      </c>
      <c r="F17" s="8" t="s">
        <v>39</v>
      </c>
      <c r="G17" s="8" t="s">
        <v>18</v>
      </c>
      <c r="H17" s="9" t="s">
        <v>6173</v>
      </c>
      <c r="I17" s="9" t="s">
        <v>26</v>
      </c>
      <c r="J17" s="9" t="s">
        <v>6175</v>
      </c>
      <c r="K17" s="9" t="s">
        <v>6175</v>
      </c>
      <c r="L17" s="8" t="s">
        <v>40</v>
      </c>
      <c r="M17" s="8" t="s">
        <v>62</v>
      </c>
      <c r="N17" s="8" t="s">
        <v>6175</v>
      </c>
      <c r="O17" s="8" t="s">
        <v>6175</v>
      </c>
      <c r="P17" s="8" t="s">
        <v>6175</v>
      </c>
      <c r="Q17" s="8" t="s">
        <v>42</v>
      </c>
      <c r="R17" s="8" t="s">
        <v>43</v>
      </c>
      <c r="S17" s="8" t="s">
        <v>28</v>
      </c>
      <c r="T17" s="9" t="s">
        <v>44</v>
      </c>
      <c r="U17" s="9" t="s">
        <v>45</v>
      </c>
      <c r="V17" s="9" t="s">
        <v>28</v>
      </c>
      <c r="W17" s="9" t="s">
        <v>29</v>
      </c>
      <c r="X17" s="9">
        <v>2012</v>
      </c>
      <c r="Y17" s="9" t="s">
        <v>28</v>
      </c>
      <c r="Z17" s="9" t="s">
        <v>96</v>
      </c>
      <c r="AA17" s="9">
        <v>1</v>
      </c>
      <c r="AB17" s="9">
        <v>1</v>
      </c>
      <c r="AC17" s="9">
        <f t="shared" si="0"/>
        <v>0</v>
      </c>
      <c r="AD17" s="33" t="s">
        <v>6175</v>
      </c>
      <c r="AE17" s="33" t="s">
        <v>6175</v>
      </c>
      <c r="AF17" s="33">
        <v>247</v>
      </c>
      <c r="AG17" s="33">
        <v>148.30000000000001</v>
      </c>
      <c r="AH17" s="33">
        <v>324</v>
      </c>
      <c r="AI17" s="33">
        <f t="shared" si="1"/>
        <v>324</v>
      </c>
      <c r="AJ17" s="33">
        <v>152.54464285714309</v>
      </c>
      <c r="AK17" s="33">
        <f t="shared" si="2"/>
        <v>152.54464285714309</v>
      </c>
      <c r="AL17" s="33">
        <f t="shared" si="3"/>
        <v>18.305357142857169</v>
      </c>
      <c r="AM17" s="33">
        <f t="shared" si="4"/>
        <v>170.85000000000025</v>
      </c>
      <c r="AN17" s="33">
        <f t="shared" si="5"/>
        <v>137.29017857142878</v>
      </c>
      <c r="AO17" s="33">
        <f t="shared" si="6"/>
        <v>137.29017857142878</v>
      </c>
      <c r="AP17" s="33">
        <f t="shared" si="7"/>
        <v>16.474821428571452</v>
      </c>
      <c r="AQ17" s="33">
        <f t="shared" si="8"/>
        <v>153.76500000000024</v>
      </c>
      <c r="AR17" s="15" t="s">
        <v>6290</v>
      </c>
      <c r="AS17" s="15" t="s">
        <v>6293</v>
      </c>
      <c r="AT17" s="15" t="s">
        <v>6292</v>
      </c>
      <c r="AU17" s="27" t="s">
        <v>6277</v>
      </c>
      <c r="AV17" s="16"/>
      <c r="AW17" s="12"/>
      <c r="AX17" s="12"/>
      <c r="AY17" s="12"/>
      <c r="AZ17" s="1" t="s">
        <v>6389</v>
      </c>
    </row>
    <row r="18" spans="1:52" ht="39.950000000000003" customHeight="1" x14ac:dyDescent="0.25">
      <c r="A18" s="9">
        <v>18</v>
      </c>
      <c r="B18" s="8">
        <v>80042000008581</v>
      </c>
      <c r="C18" s="10" t="s">
        <v>100</v>
      </c>
      <c r="D18" s="34" t="s">
        <v>18</v>
      </c>
      <c r="E18" s="8" t="s">
        <v>38</v>
      </c>
      <c r="F18" s="8" t="s">
        <v>39</v>
      </c>
      <c r="G18" s="8" t="s">
        <v>18</v>
      </c>
      <c r="H18" s="9" t="s">
        <v>6173</v>
      </c>
      <c r="I18" s="9" t="s">
        <v>26</v>
      </c>
      <c r="J18" s="9" t="s">
        <v>6175</v>
      </c>
      <c r="K18" s="9" t="s">
        <v>6175</v>
      </c>
      <c r="L18" s="8" t="s">
        <v>40</v>
      </c>
      <c r="M18" s="8" t="s">
        <v>62</v>
      </c>
      <c r="N18" s="8" t="s">
        <v>6175</v>
      </c>
      <c r="O18" s="8" t="s">
        <v>6175</v>
      </c>
      <c r="P18" s="8" t="s">
        <v>6175</v>
      </c>
      <c r="Q18" s="8" t="s">
        <v>42</v>
      </c>
      <c r="R18" s="8" t="s">
        <v>43</v>
      </c>
      <c r="S18" s="8" t="s">
        <v>28</v>
      </c>
      <c r="T18" s="9" t="s">
        <v>44</v>
      </c>
      <c r="U18" s="9" t="s">
        <v>45</v>
      </c>
      <c r="V18" s="9" t="s">
        <v>28</v>
      </c>
      <c r="W18" s="9" t="s">
        <v>29</v>
      </c>
      <c r="X18" s="9">
        <v>2012</v>
      </c>
      <c r="Y18" s="9" t="s">
        <v>28</v>
      </c>
      <c r="Z18" s="9" t="s">
        <v>96</v>
      </c>
      <c r="AA18" s="9">
        <v>1</v>
      </c>
      <c r="AB18" s="9">
        <v>1</v>
      </c>
      <c r="AC18" s="9">
        <f t="shared" si="0"/>
        <v>0</v>
      </c>
      <c r="AD18" s="33" t="s">
        <v>6175</v>
      </c>
      <c r="AE18" s="33" t="s">
        <v>6175</v>
      </c>
      <c r="AF18" s="33">
        <v>247</v>
      </c>
      <c r="AG18" s="33">
        <v>148.30000000000001</v>
      </c>
      <c r="AH18" s="33">
        <v>324</v>
      </c>
      <c r="AI18" s="33">
        <f t="shared" si="1"/>
        <v>324</v>
      </c>
      <c r="AJ18" s="33">
        <v>152.54464285714309</v>
      </c>
      <c r="AK18" s="33">
        <f t="shared" si="2"/>
        <v>152.54464285714309</v>
      </c>
      <c r="AL18" s="33">
        <f t="shared" si="3"/>
        <v>18.305357142857169</v>
      </c>
      <c r="AM18" s="33">
        <f t="shared" si="4"/>
        <v>170.85000000000025</v>
      </c>
      <c r="AN18" s="33">
        <f t="shared" si="5"/>
        <v>137.29017857142878</v>
      </c>
      <c r="AO18" s="33">
        <f t="shared" si="6"/>
        <v>137.29017857142878</v>
      </c>
      <c r="AP18" s="33">
        <f t="shared" si="7"/>
        <v>16.474821428571452</v>
      </c>
      <c r="AQ18" s="33">
        <f t="shared" si="8"/>
        <v>153.76500000000024</v>
      </c>
      <c r="AR18" s="15" t="s">
        <v>6290</v>
      </c>
      <c r="AS18" s="15" t="s">
        <v>6293</v>
      </c>
      <c r="AT18" s="15" t="s">
        <v>6292</v>
      </c>
      <c r="AU18" s="27" t="s">
        <v>6277</v>
      </c>
      <c r="AV18" s="16"/>
      <c r="AW18" s="12"/>
      <c r="AX18" s="12"/>
      <c r="AY18" s="12"/>
      <c r="AZ18" s="1" t="s">
        <v>6389</v>
      </c>
    </row>
    <row r="19" spans="1:52" ht="39.950000000000003" customHeight="1" x14ac:dyDescent="0.25">
      <c r="A19" s="9">
        <v>19</v>
      </c>
      <c r="B19" s="8">
        <v>80042000008673</v>
      </c>
      <c r="C19" s="10" t="s">
        <v>101</v>
      </c>
      <c r="D19" s="34" t="s">
        <v>18</v>
      </c>
      <c r="E19" s="8" t="s">
        <v>38</v>
      </c>
      <c r="F19" s="8" t="s">
        <v>39</v>
      </c>
      <c r="G19" s="8" t="s">
        <v>18</v>
      </c>
      <c r="H19" s="9" t="s">
        <v>6173</v>
      </c>
      <c r="I19" s="9" t="s">
        <v>26</v>
      </c>
      <c r="J19" s="9" t="s">
        <v>6175</v>
      </c>
      <c r="K19" s="9" t="s">
        <v>6175</v>
      </c>
      <c r="L19" s="8" t="s">
        <v>40</v>
      </c>
      <c r="M19" s="8" t="s">
        <v>62</v>
      </c>
      <c r="N19" s="8" t="s">
        <v>6175</v>
      </c>
      <c r="O19" s="8" t="s">
        <v>6175</v>
      </c>
      <c r="P19" s="8" t="s">
        <v>6175</v>
      </c>
      <c r="Q19" s="8" t="s">
        <v>42</v>
      </c>
      <c r="R19" s="8" t="s">
        <v>43</v>
      </c>
      <c r="S19" s="8" t="s">
        <v>28</v>
      </c>
      <c r="T19" s="9" t="s">
        <v>44</v>
      </c>
      <c r="U19" s="9" t="s">
        <v>45</v>
      </c>
      <c r="V19" s="9" t="s">
        <v>28</v>
      </c>
      <c r="W19" s="9" t="s">
        <v>29</v>
      </c>
      <c r="X19" s="9">
        <v>2012</v>
      </c>
      <c r="Y19" s="9" t="s">
        <v>28</v>
      </c>
      <c r="Z19" s="9" t="s">
        <v>96</v>
      </c>
      <c r="AA19" s="9">
        <v>1</v>
      </c>
      <c r="AB19" s="9">
        <v>1</v>
      </c>
      <c r="AC19" s="9">
        <f t="shared" si="0"/>
        <v>0</v>
      </c>
      <c r="AD19" s="33" t="s">
        <v>6175</v>
      </c>
      <c r="AE19" s="33" t="s">
        <v>6175</v>
      </c>
      <c r="AF19" s="33">
        <v>247</v>
      </c>
      <c r="AG19" s="33">
        <v>148.30000000000001</v>
      </c>
      <c r="AH19" s="33">
        <v>324</v>
      </c>
      <c r="AI19" s="33">
        <f t="shared" si="1"/>
        <v>324</v>
      </c>
      <c r="AJ19" s="33">
        <v>152.54464285714309</v>
      </c>
      <c r="AK19" s="33">
        <f t="shared" si="2"/>
        <v>152.54464285714309</v>
      </c>
      <c r="AL19" s="33">
        <f t="shared" si="3"/>
        <v>18.305357142857169</v>
      </c>
      <c r="AM19" s="33">
        <f t="shared" si="4"/>
        <v>170.85000000000025</v>
      </c>
      <c r="AN19" s="33">
        <f t="shared" si="5"/>
        <v>137.29017857142878</v>
      </c>
      <c r="AO19" s="33">
        <f t="shared" si="6"/>
        <v>137.29017857142878</v>
      </c>
      <c r="AP19" s="33">
        <f t="shared" si="7"/>
        <v>16.474821428571452</v>
      </c>
      <c r="AQ19" s="33">
        <f t="shared" si="8"/>
        <v>153.76500000000024</v>
      </c>
      <c r="AR19" s="15" t="s">
        <v>6290</v>
      </c>
      <c r="AS19" s="15" t="s">
        <v>6293</v>
      </c>
      <c r="AT19" s="15" t="s">
        <v>6292</v>
      </c>
      <c r="AU19" s="27" t="s">
        <v>6277</v>
      </c>
      <c r="AV19" s="16"/>
      <c r="AW19" s="12"/>
      <c r="AX19" s="12"/>
      <c r="AY19" s="12"/>
      <c r="AZ19" s="1" t="s">
        <v>6389</v>
      </c>
    </row>
    <row r="20" spans="1:52" ht="39.950000000000003" customHeight="1" x14ac:dyDescent="0.25">
      <c r="A20" s="9">
        <v>20</v>
      </c>
      <c r="B20" s="8">
        <v>80042000008086</v>
      </c>
      <c r="C20" s="10" t="s">
        <v>102</v>
      </c>
      <c r="D20" s="34" t="s">
        <v>18</v>
      </c>
      <c r="E20" s="8" t="s">
        <v>38</v>
      </c>
      <c r="F20" s="8" t="s">
        <v>39</v>
      </c>
      <c r="G20" s="8" t="s">
        <v>18</v>
      </c>
      <c r="H20" s="9" t="s">
        <v>6173</v>
      </c>
      <c r="I20" s="9" t="s">
        <v>26</v>
      </c>
      <c r="J20" s="9" t="s">
        <v>6175</v>
      </c>
      <c r="K20" s="9" t="s">
        <v>6175</v>
      </c>
      <c r="L20" s="8" t="s">
        <v>40</v>
      </c>
      <c r="M20" s="8" t="s">
        <v>62</v>
      </c>
      <c r="N20" s="8" t="s">
        <v>6175</v>
      </c>
      <c r="O20" s="8" t="s">
        <v>6175</v>
      </c>
      <c r="P20" s="8" t="s">
        <v>6175</v>
      </c>
      <c r="Q20" s="8" t="s">
        <v>42</v>
      </c>
      <c r="R20" s="8" t="s">
        <v>43</v>
      </c>
      <c r="S20" s="8" t="s">
        <v>28</v>
      </c>
      <c r="T20" s="9" t="s">
        <v>44</v>
      </c>
      <c r="U20" s="9" t="s">
        <v>45</v>
      </c>
      <c r="V20" s="9" t="s">
        <v>28</v>
      </c>
      <c r="W20" s="9" t="s">
        <v>29</v>
      </c>
      <c r="X20" s="9">
        <v>2012</v>
      </c>
      <c r="Y20" s="9" t="s">
        <v>28</v>
      </c>
      <c r="Z20" s="9" t="s">
        <v>96</v>
      </c>
      <c r="AA20" s="9">
        <v>1</v>
      </c>
      <c r="AB20" s="9">
        <v>1</v>
      </c>
      <c r="AC20" s="9">
        <f t="shared" si="0"/>
        <v>0</v>
      </c>
      <c r="AD20" s="33" t="s">
        <v>6175</v>
      </c>
      <c r="AE20" s="33" t="s">
        <v>6175</v>
      </c>
      <c r="AF20" s="33">
        <v>247</v>
      </c>
      <c r="AG20" s="33">
        <v>148.30000000000001</v>
      </c>
      <c r="AH20" s="33">
        <v>324</v>
      </c>
      <c r="AI20" s="33">
        <f t="shared" si="1"/>
        <v>324</v>
      </c>
      <c r="AJ20" s="33">
        <v>152.54464285714309</v>
      </c>
      <c r="AK20" s="33">
        <f t="shared" si="2"/>
        <v>152.54464285714309</v>
      </c>
      <c r="AL20" s="33">
        <f t="shared" si="3"/>
        <v>18.305357142857169</v>
      </c>
      <c r="AM20" s="33">
        <f t="shared" si="4"/>
        <v>170.85000000000025</v>
      </c>
      <c r="AN20" s="33">
        <f t="shared" si="5"/>
        <v>137.29017857142878</v>
      </c>
      <c r="AO20" s="33">
        <f t="shared" si="6"/>
        <v>137.29017857142878</v>
      </c>
      <c r="AP20" s="33">
        <f t="shared" si="7"/>
        <v>16.474821428571452</v>
      </c>
      <c r="AQ20" s="33">
        <f t="shared" si="8"/>
        <v>153.76500000000024</v>
      </c>
      <c r="AR20" s="15" t="s">
        <v>6290</v>
      </c>
      <c r="AS20" s="15" t="s">
        <v>6293</v>
      </c>
      <c r="AT20" s="15" t="s">
        <v>6292</v>
      </c>
      <c r="AU20" s="27" t="s">
        <v>6277</v>
      </c>
      <c r="AV20" s="16"/>
      <c r="AW20" s="12"/>
      <c r="AX20" s="12"/>
      <c r="AY20" s="12"/>
      <c r="AZ20" s="1" t="s">
        <v>6389</v>
      </c>
    </row>
    <row r="21" spans="1:52" ht="39.950000000000003" customHeight="1" x14ac:dyDescent="0.25">
      <c r="A21" s="9">
        <v>21</v>
      </c>
      <c r="B21" s="8">
        <v>80042000008970</v>
      </c>
      <c r="C21" s="10" t="s">
        <v>79</v>
      </c>
      <c r="D21" s="34" t="s">
        <v>18</v>
      </c>
      <c r="E21" s="8" t="s">
        <v>38</v>
      </c>
      <c r="F21" s="8" t="s">
        <v>39</v>
      </c>
      <c r="G21" s="8" t="s">
        <v>18</v>
      </c>
      <c r="H21" s="9" t="s">
        <v>6173</v>
      </c>
      <c r="I21" s="9" t="s">
        <v>26</v>
      </c>
      <c r="J21" s="9" t="s">
        <v>6175</v>
      </c>
      <c r="K21" s="9" t="s">
        <v>6175</v>
      </c>
      <c r="L21" s="8" t="s">
        <v>66</v>
      </c>
      <c r="M21" s="8" t="s">
        <v>80</v>
      </c>
      <c r="N21" s="8" t="s">
        <v>6175</v>
      </c>
      <c r="O21" s="8" t="s">
        <v>6175</v>
      </c>
      <c r="P21" s="8" t="s">
        <v>6175</v>
      </c>
      <c r="Q21" s="8" t="s">
        <v>68</v>
      </c>
      <c r="R21" s="8" t="s">
        <v>81</v>
      </c>
      <c r="S21" s="8" t="s">
        <v>82</v>
      </c>
      <c r="T21" s="9" t="s">
        <v>44</v>
      </c>
      <c r="U21" s="9" t="s">
        <v>83</v>
      </c>
      <c r="V21" s="9" t="s">
        <v>28</v>
      </c>
      <c r="W21" s="8" t="s">
        <v>29</v>
      </c>
      <c r="X21" s="9">
        <v>2012</v>
      </c>
      <c r="Y21" s="8" t="s">
        <v>6164</v>
      </c>
      <c r="Z21" s="9" t="s">
        <v>54</v>
      </c>
      <c r="AA21" s="9">
        <v>1</v>
      </c>
      <c r="AB21" s="9">
        <v>1</v>
      </c>
      <c r="AC21" s="9">
        <f t="shared" si="0"/>
        <v>0</v>
      </c>
      <c r="AD21" s="33" t="s">
        <v>6175</v>
      </c>
      <c r="AE21" s="33" t="s">
        <v>6175</v>
      </c>
      <c r="AF21" s="33">
        <v>165</v>
      </c>
      <c r="AG21" s="33">
        <v>98.9</v>
      </c>
      <c r="AH21" s="33">
        <v>508.8</v>
      </c>
      <c r="AI21" s="33">
        <f t="shared" si="1"/>
        <v>508.8</v>
      </c>
      <c r="AJ21" s="33">
        <v>156.0855</v>
      </c>
      <c r="AK21" s="33">
        <f t="shared" si="2"/>
        <v>156.0855</v>
      </c>
      <c r="AL21" s="33">
        <f t="shared" si="3"/>
        <v>18.730259999999998</v>
      </c>
      <c r="AM21" s="33">
        <f t="shared" si="4"/>
        <v>174.81575999999998</v>
      </c>
      <c r="AN21" s="33">
        <f t="shared" si="5"/>
        <v>140.47694999999999</v>
      </c>
      <c r="AO21" s="33">
        <f t="shared" si="6"/>
        <v>140.47694999999999</v>
      </c>
      <c r="AP21" s="33">
        <f t="shared" si="7"/>
        <v>16.857233999999998</v>
      </c>
      <c r="AQ21" s="33">
        <f t="shared" si="8"/>
        <v>157.33418399999999</v>
      </c>
      <c r="AR21" s="15" t="s">
        <v>6290</v>
      </c>
      <c r="AS21" s="15" t="s">
        <v>6293</v>
      </c>
      <c r="AT21" s="15" t="s">
        <v>6292</v>
      </c>
      <c r="AU21" s="27" t="s">
        <v>6277</v>
      </c>
      <c r="AV21" s="16"/>
      <c r="AW21" s="12"/>
      <c r="AX21" s="12"/>
      <c r="AY21" s="12"/>
      <c r="AZ21" s="1" t="s">
        <v>6389</v>
      </c>
    </row>
    <row r="22" spans="1:52" ht="39.950000000000003" customHeight="1" x14ac:dyDescent="0.25">
      <c r="A22" s="9">
        <v>22</v>
      </c>
      <c r="B22" s="8">
        <v>80042000009878</v>
      </c>
      <c r="C22" s="10" t="s">
        <v>63</v>
      </c>
      <c r="D22" s="34" t="s">
        <v>18</v>
      </c>
      <c r="E22" s="8" t="s">
        <v>64</v>
      </c>
      <c r="F22" s="8" t="s">
        <v>65</v>
      </c>
      <c r="G22" s="8" t="s">
        <v>18</v>
      </c>
      <c r="H22" s="9" t="s">
        <v>6173</v>
      </c>
      <c r="I22" s="9" t="s">
        <v>26</v>
      </c>
      <c r="J22" s="9" t="s">
        <v>6175</v>
      </c>
      <c r="K22" s="9" t="s">
        <v>6175</v>
      </c>
      <c r="L22" s="8" t="s">
        <v>66</v>
      </c>
      <c r="M22" s="8" t="s">
        <v>67</v>
      </c>
      <c r="N22" s="8" t="s">
        <v>6175</v>
      </c>
      <c r="O22" s="8" t="s">
        <v>6175</v>
      </c>
      <c r="P22" s="8" t="s">
        <v>6175</v>
      </c>
      <c r="Q22" s="8" t="s">
        <v>68</v>
      </c>
      <c r="R22" s="8" t="s">
        <v>69</v>
      </c>
      <c r="S22" s="8" t="s">
        <v>70</v>
      </c>
      <c r="T22" s="9" t="s">
        <v>44</v>
      </c>
      <c r="U22" s="9" t="s">
        <v>72</v>
      </c>
      <c r="V22" s="9" t="s">
        <v>28</v>
      </c>
      <c r="W22" s="9" t="s">
        <v>29</v>
      </c>
      <c r="X22" s="9">
        <v>2012</v>
      </c>
      <c r="Y22" s="8" t="s">
        <v>28</v>
      </c>
      <c r="Z22" s="9" t="s">
        <v>54</v>
      </c>
      <c r="AA22" s="9">
        <v>1</v>
      </c>
      <c r="AB22" s="9">
        <v>1</v>
      </c>
      <c r="AC22" s="9">
        <f t="shared" si="0"/>
        <v>0</v>
      </c>
      <c r="AD22" s="33" t="s">
        <v>6175</v>
      </c>
      <c r="AE22" s="33" t="s">
        <v>6175</v>
      </c>
      <c r="AF22" s="33">
        <v>179</v>
      </c>
      <c r="AG22" s="33">
        <v>107.5</v>
      </c>
      <c r="AH22" s="33">
        <v>363.5</v>
      </c>
      <c r="AI22" s="33">
        <f t="shared" si="1"/>
        <v>363.5</v>
      </c>
      <c r="AJ22" s="33">
        <v>119.53125</v>
      </c>
      <c r="AK22" s="33">
        <f t="shared" si="2"/>
        <v>119.53125</v>
      </c>
      <c r="AL22" s="33">
        <f t="shared" si="3"/>
        <v>14.34375</v>
      </c>
      <c r="AM22" s="33">
        <f t="shared" si="4"/>
        <v>133.875</v>
      </c>
      <c r="AN22" s="33">
        <f t="shared" si="5"/>
        <v>107.578125</v>
      </c>
      <c r="AO22" s="33">
        <f t="shared" si="6"/>
        <v>107.578125</v>
      </c>
      <c r="AP22" s="33">
        <f t="shared" si="7"/>
        <v>12.909374999999999</v>
      </c>
      <c r="AQ22" s="33">
        <f t="shared" si="8"/>
        <v>120.4875</v>
      </c>
      <c r="AR22" s="15" t="s">
        <v>6290</v>
      </c>
      <c r="AS22" s="15" t="s">
        <v>6293</v>
      </c>
      <c r="AT22" s="15" t="s">
        <v>6292</v>
      </c>
      <c r="AU22" s="27" t="s">
        <v>6277</v>
      </c>
      <c r="AV22" s="16"/>
      <c r="AW22" s="12"/>
      <c r="AX22" s="12"/>
      <c r="AY22" s="12"/>
      <c r="AZ22" s="1" t="s">
        <v>6389</v>
      </c>
    </row>
    <row r="23" spans="1:52" ht="39.950000000000003" customHeight="1" x14ac:dyDescent="0.25">
      <c r="A23" s="9">
        <v>163</v>
      </c>
      <c r="B23" s="8">
        <v>80042000006273</v>
      </c>
      <c r="C23" s="10" t="s">
        <v>755</v>
      </c>
      <c r="D23" s="34" t="s">
        <v>18</v>
      </c>
      <c r="E23" s="8" t="s">
        <v>756</v>
      </c>
      <c r="F23" s="8" t="s">
        <v>757</v>
      </c>
      <c r="G23" s="8" t="s">
        <v>18</v>
      </c>
      <c r="H23" s="9" t="s">
        <v>6173</v>
      </c>
      <c r="I23" s="9" t="s">
        <v>71</v>
      </c>
      <c r="J23" s="9" t="s">
        <v>6175</v>
      </c>
      <c r="K23" s="9" t="s">
        <v>6175</v>
      </c>
      <c r="L23" s="8" t="s">
        <v>758</v>
      </c>
      <c r="M23" s="8" t="s">
        <v>759</v>
      </c>
      <c r="N23" s="8" t="s">
        <v>6175</v>
      </c>
      <c r="O23" s="8" t="s">
        <v>6175</v>
      </c>
      <c r="P23" s="8" t="s">
        <v>6175</v>
      </c>
      <c r="Q23" s="8" t="s">
        <v>28</v>
      </c>
      <c r="R23" s="8" t="s">
        <v>28</v>
      </c>
      <c r="S23" s="8" t="s">
        <v>28</v>
      </c>
      <c r="T23" s="9" t="s">
        <v>737</v>
      </c>
      <c r="U23" s="9" t="s">
        <v>760</v>
      </c>
      <c r="V23" s="9" t="s">
        <v>28</v>
      </c>
      <c r="W23" s="9" t="s">
        <v>29</v>
      </c>
      <c r="X23" s="9">
        <v>2012</v>
      </c>
      <c r="Y23" s="8" t="s">
        <v>761</v>
      </c>
      <c r="Z23" s="9" t="s">
        <v>54</v>
      </c>
      <c r="AA23" s="9">
        <v>1</v>
      </c>
      <c r="AB23" s="9">
        <v>1</v>
      </c>
      <c r="AC23" s="9">
        <f t="shared" ref="AC23:AC34" si="9">AA23-AB23</f>
        <v>0</v>
      </c>
      <c r="AD23" s="33" t="s">
        <v>6175</v>
      </c>
      <c r="AE23" s="33" t="s">
        <v>6175</v>
      </c>
      <c r="AF23" s="33">
        <v>7993</v>
      </c>
      <c r="AG23" s="33">
        <v>5594.9</v>
      </c>
      <c r="AH23" s="33">
        <v>10201.574999999999</v>
      </c>
      <c r="AI23" s="33">
        <f t="shared" ref="AI23:AI34" si="10">AH23*AB23</f>
        <v>10201.574999999999</v>
      </c>
      <c r="AJ23" s="33">
        <v>3956.2499999999995</v>
      </c>
      <c r="AK23" s="33">
        <f t="shared" ref="AK23:AK34" si="11">AJ23*AB23</f>
        <v>3956.2499999999995</v>
      </c>
      <c r="AL23" s="33">
        <f t="shared" ref="AL23:AL33" si="12">AK23*0.12</f>
        <v>474.74999999999994</v>
      </c>
      <c r="AM23" s="33">
        <f t="shared" ref="AM23:AM33" si="13">AL23+AK23</f>
        <v>4430.9999999999991</v>
      </c>
      <c r="AN23" s="33">
        <f t="shared" ref="AN23:AN33" si="14">AJ23*0.9</f>
        <v>3560.6249999999995</v>
      </c>
      <c r="AO23" s="33">
        <f t="shared" ref="AO23:AO33" si="15">AN23*AB23</f>
        <v>3560.6249999999995</v>
      </c>
      <c r="AP23" s="33">
        <f t="shared" ref="AP23:AP34" si="16">AO23*0.12</f>
        <v>427.27499999999992</v>
      </c>
      <c r="AQ23" s="33">
        <f t="shared" ref="AQ23:AQ34" si="17">AO23+AP23</f>
        <v>3987.8999999999996</v>
      </c>
      <c r="AR23" s="15" t="s">
        <v>6290</v>
      </c>
      <c r="AS23" s="15" t="s">
        <v>6299</v>
      </c>
      <c r="AT23" s="15" t="s">
        <v>6292</v>
      </c>
      <c r="AU23" s="27" t="s">
        <v>6277</v>
      </c>
      <c r="AV23" s="16"/>
      <c r="AW23" s="12"/>
      <c r="AX23" s="12"/>
      <c r="AY23" s="12"/>
      <c r="AZ23" s="62" t="s">
        <v>6389</v>
      </c>
    </row>
    <row r="24" spans="1:52" ht="39.950000000000003" customHeight="1" x14ac:dyDescent="0.25">
      <c r="A24" s="9">
        <v>164</v>
      </c>
      <c r="B24" s="8">
        <v>80042000006013</v>
      </c>
      <c r="C24" s="10" t="s">
        <v>851</v>
      </c>
      <c r="D24" s="34" t="s">
        <v>18</v>
      </c>
      <c r="E24" s="8" t="s">
        <v>756</v>
      </c>
      <c r="F24" s="8" t="s">
        <v>757</v>
      </c>
      <c r="G24" s="8" t="s">
        <v>18</v>
      </c>
      <c r="H24" s="9" t="s">
        <v>6173</v>
      </c>
      <c r="I24" s="9" t="s">
        <v>71</v>
      </c>
      <c r="J24" s="9" t="s">
        <v>6175</v>
      </c>
      <c r="K24" s="9" t="s">
        <v>6175</v>
      </c>
      <c r="L24" s="8" t="s">
        <v>758</v>
      </c>
      <c r="M24" s="8" t="s">
        <v>852</v>
      </c>
      <c r="N24" s="8" t="s">
        <v>6175</v>
      </c>
      <c r="O24" s="8" t="s">
        <v>6175</v>
      </c>
      <c r="P24" s="8" t="s">
        <v>6175</v>
      </c>
      <c r="Q24" s="8" t="s">
        <v>28</v>
      </c>
      <c r="R24" s="8" t="s">
        <v>28</v>
      </c>
      <c r="S24" s="8" t="s">
        <v>28</v>
      </c>
      <c r="T24" s="9" t="s">
        <v>737</v>
      </c>
      <c r="U24" s="9" t="s">
        <v>760</v>
      </c>
      <c r="V24" s="9" t="s">
        <v>28</v>
      </c>
      <c r="W24" s="9" t="s">
        <v>29</v>
      </c>
      <c r="X24" s="9">
        <v>2012</v>
      </c>
      <c r="Y24" s="8" t="s">
        <v>853</v>
      </c>
      <c r="Z24" s="9" t="s">
        <v>96</v>
      </c>
      <c r="AA24" s="9">
        <v>1</v>
      </c>
      <c r="AB24" s="9">
        <v>1</v>
      </c>
      <c r="AC24" s="9">
        <f t="shared" si="9"/>
        <v>0</v>
      </c>
      <c r="AD24" s="33" t="s">
        <v>6175</v>
      </c>
      <c r="AE24" s="33" t="s">
        <v>6175</v>
      </c>
      <c r="AF24" s="33">
        <v>7993</v>
      </c>
      <c r="AG24" s="33">
        <v>5594.9</v>
      </c>
      <c r="AH24" s="33">
        <v>10201.574999999999</v>
      </c>
      <c r="AI24" s="33">
        <f t="shared" si="10"/>
        <v>10201.574999999999</v>
      </c>
      <c r="AJ24" s="33">
        <v>3956.2499999999995</v>
      </c>
      <c r="AK24" s="33">
        <f t="shared" si="11"/>
        <v>3956.2499999999995</v>
      </c>
      <c r="AL24" s="33">
        <f t="shared" si="12"/>
        <v>474.74999999999994</v>
      </c>
      <c r="AM24" s="33">
        <f t="shared" si="13"/>
        <v>4430.9999999999991</v>
      </c>
      <c r="AN24" s="33">
        <f t="shared" si="14"/>
        <v>3560.6249999999995</v>
      </c>
      <c r="AO24" s="33">
        <f t="shared" si="15"/>
        <v>3560.6249999999995</v>
      </c>
      <c r="AP24" s="33">
        <f t="shared" si="16"/>
        <v>427.27499999999992</v>
      </c>
      <c r="AQ24" s="33">
        <f t="shared" si="17"/>
        <v>3987.8999999999996</v>
      </c>
      <c r="AR24" s="15" t="s">
        <v>6290</v>
      </c>
      <c r="AS24" s="15" t="s">
        <v>6299</v>
      </c>
      <c r="AT24" s="15" t="s">
        <v>6292</v>
      </c>
      <c r="AU24" s="27" t="s">
        <v>6277</v>
      </c>
      <c r="AV24" s="16"/>
      <c r="AW24" s="12"/>
      <c r="AX24" s="12"/>
      <c r="AY24" s="12"/>
      <c r="AZ24" s="62" t="s">
        <v>6389</v>
      </c>
    </row>
    <row r="25" spans="1:52" ht="39.950000000000003" customHeight="1" x14ac:dyDescent="0.25">
      <c r="A25" s="9">
        <v>165</v>
      </c>
      <c r="B25" s="8">
        <v>80042000008949</v>
      </c>
      <c r="C25" s="10" t="s">
        <v>732</v>
      </c>
      <c r="D25" s="34" t="s">
        <v>18</v>
      </c>
      <c r="E25" s="8" t="s">
        <v>19</v>
      </c>
      <c r="F25" s="8" t="s">
        <v>142</v>
      </c>
      <c r="G25" s="8" t="s">
        <v>18</v>
      </c>
      <c r="H25" s="9" t="s">
        <v>6173</v>
      </c>
      <c r="I25" s="9" t="s">
        <v>71</v>
      </c>
      <c r="J25" s="9" t="s">
        <v>6175</v>
      </c>
      <c r="K25" s="9" t="s">
        <v>6175</v>
      </c>
      <c r="L25" s="9" t="s">
        <v>727</v>
      </c>
      <c r="M25" s="8" t="s">
        <v>733</v>
      </c>
      <c r="N25" s="8" t="s">
        <v>6175</v>
      </c>
      <c r="O25" s="8" t="s">
        <v>6175</v>
      </c>
      <c r="P25" s="8" t="s">
        <v>6175</v>
      </c>
      <c r="Q25" s="9" t="s">
        <v>734</v>
      </c>
      <c r="R25" s="9" t="s">
        <v>735</v>
      </c>
      <c r="S25" s="9" t="s">
        <v>736</v>
      </c>
      <c r="T25" s="9" t="s">
        <v>737</v>
      </c>
      <c r="U25" s="9" t="s">
        <v>28</v>
      </c>
      <c r="V25" s="9" t="s">
        <v>28</v>
      </c>
      <c r="W25" s="9" t="s">
        <v>29</v>
      </c>
      <c r="X25" s="9">
        <v>2012</v>
      </c>
      <c r="Y25" s="9" t="s">
        <v>28</v>
      </c>
      <c r="Z25" s="9" t="s">
        <v>54</v>
      </c>
      <c r="AA25" s="9">
        <v>1</v>
      </c>
      <c r="AB25" s="9">
        <v>1</v>
      </c>
      <c r="AC25" s="9">
        <f t="shared" si="9"/>
        <v>0</v>
      </c>
      <c r="AD25" s="33" t="s">
        <v>6175</v>
      </c>
      <c r="AE25" s="33" t="s">
        <v>6175</v>
      </c>
      <c r="AF25" s="33">
        <v>7320</v>
      </c>
      <c r="AG25" s="33">
        <v>5124</v>
      </c>
      <c r="AH25" s="33">
        <v>7344</v>
      </c>
      <c r="AI25" s="33">
        <f t="shared" si="10"/>
        <v>7344</v>
      </c>
      <c r="AJ25" s="33">
        <v>3843.75</v>
      </c>
      <c r="AK25" s="33">
        <f t="shared" si="11"/>
        <v>3843.75</v>
      </c>
      <c r="AL25" s="33">
        <f t="shared" si="12"/>
        <v>461.25</v>
      </c>
      <c r="AM25" s="33">
        <f t="shared" si="13"/>
        <v>4305</v>
      </c>
      <c r="AN25" s="33">
        <f t="shared" si="14"/>
        <v>3459.375</v>
      </c>
      <c r="AO25" s="33">
        <f t="shared" si="15"/>
        <v>3459.375</v>
      </c>
      <c r="AP25" s="33">
        <f t="shared" si="16"/>
        <v>415.125</v>
      </c>
      <c r="AQ25" s="33">
        <f t="shared" si="17"/>
        <v>3874.5</v>
      </c>
      <c r="AR25" s="15" t="s">
        <v>6290</v>
      </c>
      <c r="AS25" s="15" t="s">
        <v>6291</v>
      </c>
      <c r="AT25" s="15" t="s">
        <v>6292</v>
      </c>
      <c r="AU25" s="27" t="s">
        <v>6277</v>
      </c>
      <c r="AV25" s="16"/>
      <c r="AW25" s="12"/>
      <c r="AX25" s="12"/>
      <c r="AY25" s="12"/>
      <c r="AZ25" s="62" t="s">
        <v>6389</v>
      </c>
    </row>
    <row r="26" spans="1:52" ht="39.950000000000003" customHeight="1" x14ac:dyDescent="0.25">
      <c r="A26" s="9">
        <v>166</v>
      </c>
      <c r="B26" s="8">
        <v>80042000006242</v>
      </c>
      <c r="C26" s="10" t="s">
        <v>762</v>
      </c>
      <c r="D26" s="34" t="s">
        <v>18</v>
      </c>
      <c r="E26" s="8" t="s">
        <v>763</v>
      </c>
      <c r="F26" s="8" t="s">
        <v>764</v>
      </c>
      <c r="G26" s="8" t="s">
        <v>18</v>
      </c>
      <c r="H26" s="9" t="s">
        <v>6173</v>
      </c>
      <c r="I26" s="9" t="s">
        <v>71</v>
      </c>
      <c r="J26" s="9" t="s">
        <v>6175</v>
      </c>
      <c r="K26" s="9" t="s">
        <v>6175</v>
      </c>
      <c r="L26" s="8" t="s">
        <v>765</v>
      </c>
      <c r="M26" s="8" t="s">
        <v>766</v>
      </c>
      <c r="N26" s="8" t="s">
        <v>6175</v>
      </c>
      <c r="O26" s="8" t="s">
        <v>6175</v>
      </c>
      <c r="P26" s="8" t="s">
        <v>6175</v>
      </c>
      <c r="Q26" s="8" t="s">
        <v>767</v>
      </c>
      <c r="R26" s="8" t="s">
        <v>768</v>
      </c>
      <c r="S26" s="8">
        <v>308590</v>
      </c>
      <c r="T26" s="9" t="s">
        <v>707</v>
      </c>
      <c r="U26" s="9" t="s">
        <v>769</v>
      </c>
      <c r="V26" s="9" t="s">
        <v>28</v>
      </c>
      <c r="W26" s="9" t="s">
        <v>29</v>
      </c>
      <c r="X26" s="9">
        <v>2008</v>
      </c>
      <c r="Y26" s="8" t="s">
        <v>770</v>
      </c>
      <c r="Z26" s="9" t="s">
        <v>54</v>
      </c>
      <c r="AA26" s="9">
        <v>1</v>
      </c>
      <c r="AB26" s="9">
        <v>1</v>
      </c>
      <c r="AC26" s="9">
        <f t="shared" si="9"/>
        <v>0</v>
      </c>
      <c r="AD26" s="33" t="s">
        <v>6175</v>
      </c>
      <c r="AE26" s="33" t="s">
        <v>6175</v>
      </c>
      <c r="AF26" s="33">
        <v>5282</v>
      </c>
      <c r="AG26" s="33">
        <v>3697.4</v>
      </c>
      <c r="AH26" s="33">
        <v>6500</v>
      </c>
      <c r="AI26" s="33">
        <f t="shared" si="10"/>
        <v>6500</v>
      </c>
      <c r="AJ26" s="33">
        <v>2219.04</v>
      </c>
      <c r="AK26" s="33">
        <f t="shared" si="11"/>
        <v>2219.04</v>
      </c>
      <c r="AL26" s="33">
        <f t="shared" si="12"/>
        <v>266.28479999999996</v>
      </c>
      <c r="AM26" s="33">
        <f t="shared" si="13"/>
        <v>2485.3247999999999</v>
      </c>
      <c r="AN26" s="33">
        <f t="shared" si="14"/>
        <v>1997.136</v>
      </c>
      <c r="AO26" s="33">
        <f t="shared" si="15"/>
        <v>1997.136</v>
      </c>
      <c r="AP26" s="33">
        <f t="shared" si="16"/>
        <v>239.65631999999999</v>
      </c>
      <c r="AQ26" s="33">
        <f t="shared" si="17"/>
        <v>2236.79232</v>
      </c>
      <c r="AR26" s="15" t="s">
        <v>6290</v>
      </c>
      <c r="AS26" s="15" t="s">
        <v>6299</v>
      </c>
      <c r="AT26" s="15" t="s">
        <v>6292</v>
      </c>
      <c r="AU26" s="27" t="s">
        <v>6277</v>
      </c>
      <c r="AV26" s="16"/>
      <c r="AW26" s="12"/>
      <c r="AX26" s="12"/>
      <c r="AY26" s="12"/>
      <c r="AZ26" s="1" t="s">
        <v>6389</v>
      </c>
    </row>
    <row r="27" spans="1:52" ht="39.950000000000003" customHeight="1" x14ac:dyDescent="0.25">
      <c r="A27" s="9">
        <v>167</v>
      </c>
      <c r="B27" s="8">
        <v>80042000006259</v>
      </c>
      <c r="C27" s="10" t="s">
        <v>772</v>
      </c>
      <c r="D27" s="34" t="s">
        <v>18</v>
      </c>
      <c r="E27" s="8" t="s">
        <v>38</v>
      </c>
      <c r="F27" s="8" t="s">
        <v>39</v>
      </c>
      <c r="G27" s="8" t="s">
        <v>18</v>
      </c>
      <c r="H27" s="9" t="s">
        <v>6173</v>
      </c>
      <c r="I27" s="9" t="s">
        <v>71</v>
      </c>
      <c r="J27" s="9" t="s">
        <v>6175</v>
      </c>
      <c r="K27" s="9" t="s">
        <v>6175</v>
      </c>
      <c r="L27" s="8" t="s">
        <v>765</v>
      </c>
      <c r="M27" s="8" t="s">
        <v>766</v>
      </c>
      <c r="N27" s="8" t="s">
        <v>6175</v>
      </c>
      <c r="O27" s="8" t="s">
        <v>6175</v>
      </c>
      <c r="P27" s="8" t="s">
        <v>6175</v>
      </c>
      <c r="Q27" s="8" t="s">
        <v>767</v>
      </c>
      <c r="R27" s="8" t="s">
        <v>768</v>
      </c>
      <c r="S27" s="8">
        <v>385814</v>
      </c>
      <c r="T27" s="9" t="s">
        <v>707</v>
      </c>
      <c r="U27" s="9" t="s">
        <v>769</v>
      </c>
      <c r="V27" s="9" t="s">
        <v>28</v>
      </c>
      <c r="W27" s="9" t="s">
        <v>29</v>
      </c>
      <c r="X27" s="9">
        <v>2008</v>
      </c>
      <c r="Y27" s="8" t="s">
        <v>770</v>
      </c>
      <c r="Z27" s="9" t="s">
        <v>54</v>
      </c>
      <c r="AA27" s="9">
        <v>1</v>
      </c>
      <c r="AB27" s="9">
        <v>1</v>
      </c>
      <c r="AC27" s="9">
        <f t="shared" si="9"/>
        <v>0</v>
      </c>
      <c r="AD27" s="33" t="s">
        <v>6175</v>
      </c>
      <c r="AE27" s="33" t="s">
        <v>6175</v>
      </c>
      <c r="AF27" s="33">
        <v>5282</v>
      </c>
      <c r="AG27" s="33">
        <v>3697.4</v>
      </c>
      <c r="AH27" s="33">
        <v>6500</v>
      </c>
      <c r="AI27" s="33">
        <f t="shared" si="10"/>
        <v>6500</v>
      </c>
      <c r="AJ27" s="33">
        <v>2219.04</v>
      </c>
      <c r="AK27" s="33">
        <f t="shared" si="11"/>
        <v>2219.04</v>
      </c>
      <c r="AL27" s="33">
        <f t="shared" si="12"/>
        <v>266.28479999999996</v>
      </c>
      <c r="AM27" s="33">
        <f t="shared" si="13"/>
        <v>2485.3247999999999</v>
      </c>
      <c r="AN27" s="33">
        <f t="shared" si="14"/>
        <v>1997.136</v>
      </c>
      <c r="AO27" s="33">
        <f t="shared" si="15"/>
        <v>1997.136</v>
      </c>
      <c r="AP27" s="33">
        <f t="shared" si="16"/>
        <v>239.65631999999999</v>
      </c>
      <c r="AQ27" s="33">
        <f t="shared" si="17"/>
        <v>2236.79232</v>
      </c>
      <c r="AR27" s="15" t="s">
        <v>6290</v>
      </c>
      <c r="AS27" s="15" t="s">
        <v>6299</v>
      </c>
      <c r="AT27" s="15" t="s">
        <v>6292</v>
      </c>
      <c r="AU27" s="27" t="s">
        <v>6277</v>
      </c>
      <c r="AV27" s="16"/>
      <c r="AW27" s="12"/>
      <c r="AX27" s="12"/>
      <c r="AY27" s="12"/>
      <c r="AZ27" s="1" t="s">
        <v>6389</v>
      </c>
    </row>
    <row r="28" spans="1:52" ht="39.950000000000003" customHeight="1" x14ac:dyDescent="0.25">
      <c r="A28" s="9">
        <v>168</v>
      </c>
      <c r="B28" s="8">
        <v>80042000008956</v>
      </c>
      <c r="C28" s="10" t="s">
        <v>730</v>
      </c>
      <c r="D28" s="34" t="s">
        <v>18</v>
      </c>
      <c r="E28" s="8" t="s">
        <v>19</v>
      </c>
      <c r="F28" s="8" t="s">
        <v>175</v>
      </c>
      <c r="G28" s="8" t="s">
        <v>18</v>
      </c>
      <c r="H28" s="9" t="s">
        <v>6173</v>
      </c>
      <c r="I28" s="9" t="s">
        <v>71</v>
      </c>
      <c r="J28" s="9" t="s">
        <v>6175</v>
      </c>
      <c r="K28" s="9" t="s">
        <v>6175</v>
      </c>
      <c r="L28" s="9" t="s">
        <v>727</v>
      </c>
      <c r="M28" s="8" t="s">
        <v>731</v>
      </c>
      <c r="N28" s="8" t="s">
        <v>6175</v>
      </c>
      <c r="O28" s="8" t="s">
        <v>6175</v>
      </c>
      <c r="P28" s="8" t="s">
        <v>6175</v>
      </c>
      <c r="Q28" s="9" t="s">
        <v>728</v>
      </c>
      <c r="R28" s="9" t="s">
        <v>729</v>
      </c>
      <c r="S28" s="9">
        <v>117361</v>
      </c>
      <c r="T28" s="9" t="s">
        <v>27</v>
      </c>
      <c r="U28" s="9" t="s">
        <v>28</v>
      </c>
      <c r="V28" s="9" t="s">
        <v>28</v>
      </c>
      <c r="W28" s="9" t="s">
        <v>29</v>
      </c>
      <c r="X28" s="9">
        <v>2007</v>
      </c>
      <c r="Y28" s="9" t="s">
        <v>28</v>
      </c>
      <c r="Z28" s="9" t="s">
        <v>54</v>
      </c>
      <c r="AA28" s="9">
        <v>1</v>
      </c>
      <c r="AB28" s="9">
        <v>1</v>
      </c>
      <c r="AC28" s="9">
        <f t="shared" si="9"/>
        <v>0</v>
      </c>
      <c r="AD28" s="33" t="s">
        <v>6175</v>
      </c>
      <c r="AE28" s="33" t="s">
        <v>6175</v>
      </c>
      <c r="AF28" s="33">
        <v>3979</v>
      </c>
      <c r="AG28" s="33">
        <v>2785.1</v>
      </c>
      <c r="AH28" s="33">
        <v>5226</v>
      </c>
      <c r="AI28" s="33">
        <f t="shared" si="10"/>
        <v>5226</v>
      </c>
      <c r="AJ28" s="33">
        <v>2089.5749999999998</v>
      </c>
      <c r="AK28" s="33">
        <f t="shared" si="11"/>
        <v>2089.5749999999998</v>
      </c>
      <c r="AL28" s="33">
        <f t="shared" si="12"/>
        <v>250.74899999999997</v>
      </c>
      <c r="AM28" s="33">
        <f t="shared" si="13"/>
        <v>2340.3239999999996</v>
      </c>
      <c r="AN28" s="33">
        <f t="shared" si="14"/>
        <v>1880.6174999999998</v>
      </c>
      <c r="AO28" s="33">
        <f t="shared" si="15"/>
        <v>1880.6174999999998</v>
      </c>
      <c r="AP28" s="33">
        <f t="shared" si="16"/>
        <v>225.67409999999998</v>
      </c>
      <c r="AQ28" s="33">
        <f t="shared" si="17"/>
        <v>2106.2916</v>
      </c>
      <c r="AR28" s="15" t="s">
        <v>6290</v>
      </c>
      <c r="AS28" s="15" t="s">
        <v>6291</v>
      </c>
      <c r="AT28" s="15" t="s">
        <v>6292</v>
      </c>
      <c r="AU28" s="27" t="s">
        <v>6277</v>
      </c>
      <c r="AV28" s="16"/>
      <c r="AW28" s="12"/>
      <c r="AX28" s="12"/>
      <c r="AY28" s="12"/>
      <c r="AZ28" s="62" t="s">
        <v>6389</v>
      </c>
    </row>
    <row r="29" spans="1:52" ht="39.950000000000003" customHeight="1" x14ac:dyDescent="0.25">
      <c r="A29" s="9">
        <v>182</v>
      </c>
      <c r="B29" s="8">
        <v>80042000000820</v>
      </c>
      <c r="C29" s="10" t="s">
        <v>838</v>
      </c>
      <c r="D29" s="34" t="s">
        <v>18</v>
      </c>
      <c r="E29" s="8" t="s">
        <v>130</v>
      </c>
      <c r="F29" s="8" t="s">
        <v>20</v>
      </c>
      <c r="G29" s="8" t="s">
        <v>18</v>
      </c>
      <c r="H29" s="9" t="s">
        <v>6173</v>
      </c>
      <c r="I29" s="9" t="s">
        <v>71</v>
      </c>
      <c r="J29" s="9" t="s">
        <v>6175</v>
      </c>
      <c r="K29" s="9" t="s">
        <v>6175</v>
      </c>
      <c r="L29" s="9" t="s">
        <v>839</v>
      </c>
      <c r="M29" s="8" t="s">
        <v>840</v>
      </c>
      <c r="N29" s="8" t="s">
        <v>6175</v>
      </c>
      <c r="O29" s="8" t="s">
        <v>6175</v>
      </c>
      <c r="P29" s="8" t="s">
        <v>6175</v>
      </c>
      <c r="Q29" s="9" t="s">
        <v>841</v>
      </c>
      <c r="R29" s="9">
        <v>545</v>
      </c>
      <c r="S29" s="9">
        <v>2548825</v>
      </c>
      <c r="T29" s="9" t="s">
        <v>661</v>
      </c>
      <c r="U29" s="9" t="s">
        <v>28</v>
      </c>
      <c r="V29" s="9" t="s">
        <v>28</v>
      </c>
      <c r="W29" s="9" t="s">
        <v>29</v>
      </c>
      <c r="X29" s="9">
        <v>2013</v>
      </c>
      <c r="Y29" s="9" t="s">
        <v>28</v>
      </c>
      <c r="Z29" s="9" t="s">
        <v>96</v>
      </c>
      <c r="AA29" s="9">
        <v>1</v>
      </c>
      <c r="AB29" s="9">
        <v>1</v>
      </c>
      <c r="AC29" s="9">
        <f t="shared" si="9"/>
        <v>0</v>
      </c>
      <c r="AD29" s="33" t="s">
        <v>6175</v>
      </c>
      <c r="AE29" s="33" t="s">
        <v>6175</v>
      </c>
      <c r="AF29" s="33">
        <v>567</v>
      </c>
      <c r="AG29" s="33">
        <v>396.7</v>
      </c>
      <c r="AH29" s="33">
        <v>781</v>
      </c>
      <c r="AI29" s="33">
        <f t="shared" si="10"/>
        <v>781</v>
      </c>
      <c r="AJ29" s="33">
        <v>298.27499999999998</v>
      </c>
      <c r="AK29" s="33">
        <f t="shared" si="11"/>
        <v>298.27499999999998</v>
      </c>
      <c r="AL29" s="33">
        <f t="shared" si="12"/>
        <v>35.792999999999999</v>
      </c>
      <c r="AM29" s="33">
        <f t="shared" si="13"/>
        <v>334.06799999999998</v>
      </c>
      <c r="AN29" s="33">
        <f t="shared" si="14"/>
        <v>268.44749999999999</v>
      </c>
      <c r="AO29" s="33">
        <f t="shared" si="15"/>
        <v>268.44749999999999</v>
      </c>
      <c r="AP29" s="33">
        <f t="shared" si="16"/>
        <v>32.213699999999996</v>
      </c>
      <c r="AQ29" s="33">
        <f t="shared" si="17"/>
        <v>300.66120000000001</v>
      </c>
      <c r="AR29" s="15" t="s">
        <v>6303</v>
      </c>
      <c r="AS29" s="15" t="s">
        <v>6304</v>
      </c>
      <c r="AT29" s="15" t="s">
        <v>6294</v>
      </c>
      <c r="AU29" s="27" t="s">
        <v>6279</v>
      </c>
      <c r="AV29" s="16"/>
      <c r="AW29" s="12"/>
      <c r="AX29" s="12"/>
      <c r="AY29" s="12"/>
      <c r="AZ29" s="1" t="s">
        <v>6389</v>
      </c>
    </row>
    <row r="30" spans="1:52" ht="39.950000000000003" customHeight="1" x14ac:dyDescent="0.25">
      <c r="A30" s="9">
        <v>183</v>
      </c>
      <c r="B30" s="8">
        <v>80042000018566</v>
      </c>
      <c r="C30" s="9" t="s">
        <v>722</v>
      </c>
      <c r="D30" s="34" t="s">
        <v>18</v>
      </c>
      <c r="E30" s="8" t="s">
        <v>64</v>
      </c>
      <c r="F30" s="8" t="s">
        <v>65</v>
      </c>
      <c r="G30" s="8" t="s">
        <v>18</v>
      </c>
      <c r="H30" s="9" t="s">
        <v>6173</v>
      </c>
      <c r="I30" s="9" t="s">
        <v>71</v>
      </c>
      <c r="J30" s="9" t="s">
        <v>6175</v>
      </c>
      <c r="K30" s="9" t="s">
        <v>6175</v>
      </c>
      <c r="L30" s="9" t="s">
        <v>717</v>
      </c>
      <c r="M30" s="9" t="s">
        <v>718</v>
      </c>
      <c r="N30" s="8" t="s">
        <v>6175</v>
      </c>
      <c r="O30" s="8" t="s">
        <v>6175</v>
      </c>
      <c r="P30" s="8" t="s">
        <v>6175</v>
      </c>
      <c r="Q30" s="8" t="s">
        <v>719</v>
      </c>
      <c r="R30" s="8" t="s">
        <v>720</v>
      </c>
      <c r="S30" s="8" t="s">
        <v>723</v>
      </c>
      <c r="T30" s="9" t="s">
        <v>137</v>
      </c>
      <c r="U30" s="9" t="s">
        <v>28</v>
      </c>
      <c r="V30" s="9" t="s">
        <v>28</v>
      </c>
      <c r="W30" s="9" t="s">
        <v>724</v>
      </c>
      <c r="X30" s="9">
        <v>2017</v>
      </c>
      <c r="Y30" s="8" t="s">
        <v>28</v>
      </c>
      <c r="Z30" s="9" t="s">
        <v>31</v>
      </c>
      <c r="AA30" s="9">
        <v>1</v>
      </c>
      <c r="AB30" s="9">
        <v>1</v>
      </c>
      <c r="AC30" s="9">
        <f t="shared" si="9"/>
        <v>0</v>
      </c>
      <c r="AD30" s="33" t="s">
        <v>6175</v>
      </c>
      <c r="AE30" s="33" t="s">
        <v>6175</v>
      </c>
      <c r="AF30" s="33">
        <v>450</v>
      </c>
      <c r="AG30" s="33">
        <v>310.36</v>
      </c>
      <c r="AH30" s="33">
        <v>364.93599999999998</v>
      </c>
      <c r="AI30" s="33">
        <f t="shared" si="10"/>
        <v>364.93599999999998</v>
      </c>
      <c r="AJ30" s="33">
        <v>217.952</v>
      </c>
      <c r="AK30" s="33">
        <f t="shared" si="11"/>
        <v>217.952</v>
      </c>
      <c r="AL30" s="33">
        <f t="shared" si="12"/>
        <v>26.154239999999998</v>
      </c>
      <c r="AM30" s="33">
        <f t="shared" si="13"/>
        <v>244.10623999999999</v>
      </c>
      <c r="AN30" s="33">
        <f t="shared" si="14"/>
        <v>196.1568</v>
      </c>
      <c r="AO30" s="33">
        <f t="shared" si="15"/>
        <v>196.1568</v>
      </c>
      <c r="AP30" s="33">
        <f t="shared" si="16"/>
        <v>23.538816000000001</v>
      </c>
      <c r="AQ30" s="33">
        <f t="shared" si="17"/>
        <v>219.695616</v>
      </c>
      <c r="AR30" s="15" t="s">
        <v>6303</v>
      </c>
      <c r="AS30" s="15" t="s">
        <v>6304</v>
      </c>
      <c r="AT30" s="15" t="s">
        <v>6292</v>
      </c>
      <c r="AU30" s="27" t="s">
        <v>6281</v>
      </c>
      <c r="AV30" s="16"/>
      <c r="AW30" s="12"/>
      <c r="AX30" s="12"/>
      <c r="AY30" s="12"/>
      <c r="AZ30" s="1" t="s">
        <v>6389</v>
      </c>
    </row>
    <row r="31" spans="1:52" ht="39.950000000000003" customHeight="1" x14ac:dyDescent="0.25">
      <c r="A31" s="9">
        <v>184</v>
      </c>
      <c r="B31" s="8">
        <v>80042000018573</v>
      </c>
      <c r="C31" s="9" t="s">
        <v>725</v>
      </c>
      <c r="D31" s="34" t="s">
        <v>18</v>
      </c>
      <c r="E31" s="8" t="s">
        <v>64</v>
      </c>
      <c r="F31" s="8" t="s">
        <v>65</v>
      </c>
      <c r="G31" s="8" t="s">
        <v>18</v>
      </c>
      <c r="H31" s="9" t="s">
        <v>6173</v>
      </c>
      <c r="I31" s="9" t="s">
        <v>71</v>
      </c>
      <c r="J31" s="9" t="s">
        <v>6175</v>
      </c>
      <c r="K31" s="9" t="s">
        <v>6175</v>
      </c>
      <c r="L31" s="9" t="s">
        <v>717</v>
      </c>
      <c r="M31" s="9" t="s">
        <v>718</v>
      </c>
      <c r="N31" s="8" t="s">
        <v>6175</v>
      </c>
      <c r="O31" s="8" t="s">
        <v>6175</v>
      </c>
      <c r="P31" s="8" t="s">
        <v>6175</v>
      </c>
      <c r="Q31" s="8" t="s">
        <v>719</v>
      </c>
      <c r="R31" s="8" t="s">
        <v>720</v>
      </c>
      <c r="S31" s="8" t="s">
        <v>726</v>
      </c>
      <c r="T31" s="9" t="s">
        <v>137</v>
      </c>
      <c r="U31" s="9" t="s">
        <v>28</v>
      </c>
      <c r="V31" s="9" t="s">
        <v>28</v>
      </c>
      <c r="W31" s="9" t="s">
        <v>724</v>
      </c>
      <c r="X31" s="9">
        <v>2017</v>
      </c>
      <c r="Y31" s="8" t="s">
        <v>28</v>
      </c>
      <c r="Z31" s="9" t="s">
        <v>31</v>
      </c>
      <c r="AA31" s="9">
        <v>1</v>
      </c>
      <c r="AB31" s="9">
        <v>1</v>
      </c>
      <c r="AC31" s="9">
        <f t="shared" si="9"/>
        <v>0</v>
      </c>
      <c r="AD31" s="33" t="s">
        <v>6175</v>
      </c>
      <c r="AE31" s="33" t="s">
        <v>6175</v>
      </c>
      <c r="AF31" s="33">
        <v>450</v>
      </c>
      <c r="AG31" s="33">
        <v>310.36</v>
      </c>
      <c r="AH31" s="33">
        <v>364.93599999999998</v>
      </c>
      <c r="AI31" s="33">
        <f t="shared" si="10"/>
        <v>364.93599999999998</v>
      </c>
      <c r="AJ31" s="33">
        <v>217.952</v>
      </c>
      <c r="AK31" s="33">
        <f t="shared" si="11"/>
        <v>217.952</v>
      </c>
      <c r="AL31" s="33">
        <f t="shared" si="12"/>
        <v>26.154239999999998</v>
      </c>
      <c r="AM31" s="33">
        <f t="shared" si="13"/>
        <v>244.10623999999999</v>
      </c>
      <c r="AN31" s="33">
        <f t="shared" si="14"/>
        <v>196.1568</v>
      </c>
      <c r="AO31" s="33">
        <f t="shared" si="15"/>
        <v>196.1568</v>
      </c>
      <c r="AP31" s="33">
        <f t="shared" si="16"/>
        <v>23.538816000000001</v>
      </c>
      <c r="AQ31" s="33">
        <f t="shared" si="17"/>
        <v>219.695616</v>
      </c>
      <c r="AR31" s="15" t="s">
        <v>6303</v>
      </c>
      <c r="AS31" s="15" t="s">
        <v>6304</v>
      </c>
      <c r="AT31" s="15" t="s">
        <v>6292</v>
      </c>
      <c r="AU31" s="27" t="s">
        <v>6281</v>
      </c>
      <c r="AV31" s="16"/>
      <c r="AW31" s="12"/>
      <c r="AX31" s="12"/>
      <c r="AY31" s="12"/>
      <c r="AZ31" s="1" t="s">
        <v>6389</v>
      </c>
    </row>
    <row r="32" spans="1:52" ht="39.950000000000003" customHeight="1" x14ac:dyDescent="0.25">
      <c r="A32" s="9">
        <v>186</v>
      </c>
      <c r="B32" s="8">
        <v>80042000007782</v>
      </c>
      <c r="C32" s="10" t="s">
        <v>830</v>
      </c>
      <c r="D32" s="34" t="s">
        <v>18</v>
      </c>
      <c r="E32" s="8" t="s">
        <v>831</v>
      </c>
      <c r="F32" s="8" t="s">
        <v>832</v>
      </c>
      <c r="G32" s="8" t="s">
        <v>18</v>
      </c>
      <c r="H32" s="9" t="s">
        <v>6173</v>
      </c>
      <c r="I32" s="9" t="s">
        <v>71</v>
      </c>
      <c r="J32" s="9" t="s">
        <v>6175</v>
      </c>
      <c r="K32" s="9" t="s">
        <v>6175</v>
      </c>
      <c r="L32" s="9" t="s">
        <v>833</v>
      </c>
      <c r="M32" s="8" t="s">
        <v>834</v>
      </c>
      <c r="N32" s="8" t="s">
        <v>6175</v>
      </c>
      <c r="O32" s="8" t="s">
        <v>6175</v>
      </c>
      <c r="P32" s="8" t="s">
        <v>6175</v>
      </c>
      <c r="Q32" s="8" t="s">
        <v>835</v>
      </c>
      <c r="R32" s="8" t="s">
        <v>836</v>
      </c>
      <c r="S32" s="8" t="s">
        <v>28</v>
      </c>
      <c r="T32" s="9" t="s">
        <v>276</v>
      </c>
      <c r="U32" s="9" t="s">
        <v>837</v>
      </c>
      <c r="V32" s="9" t="s">
        <v>28</v>
      </c>
      <c r="W32" s="9" t="s">
        <v>29</v>
      </c>
      <c r="X32" s="9">
        <v>2012</v>
      </c>
      <c r="Y32" s="8" t="s">
        <v>28</v>
      </c>
      <c r="Z32" s="9" t="s">
        <v>54</v>
      </c>
      <c r="AA32" s="9">
        <v>1</v>
      </c>
      <c r="AB32" s="9">
        <v>1</v>
      </c>
      <c r="AC32" s="9">
        <f t="shared" si="9"/>
        <v>0</v>
      </c>
      <c r="AD32" s="33" t="s">
        <v>6175</v>
      </c>
      <c r="AE32" s="33" t="s">
        <v>6175</v>
      </c>
      <c r="AF32" s="33">
        <v>346</v>
      </c>
      <c r="AG32" s="33">
        <v>242.2</v>
      </c>
      <c r="AH32" s="33">
        <v>500</v>
      </c>
      <c r="AI32" s="33">
        <f t="shared" si="10"/>
        <v>500</v>
      </c>
      <c r="AJ32" s="33">
        <v>193.74999999999997</v>
      </c>
      <c r="AK32" s="33">
        <f t="shared" si="11"/>
        <v>193.74999999999997</v>
      </c>
      <c r="AL32" s="33">
        <f t="shared" si="12"/>
        <v>23.249999999999996</v>
      </c>
      <c r="AM32" s="33">
        <f t="shared" si="13"/>
        <v>216.99999999999997</v>
      </c>
      <c r="AN32" s="33">
        <f t="shared" si="14"/>
        <v>174.37499999999997</v>
      </c>
      <c r="AO32" s="33">
        <f t="shared" si="15"/>
        <v>174.37499999999997</v>
      </c>
      <c r="AP32" s="33">
        <f t="shared" si="16"/>
        <v>20.924999999999997</v>
      </c>
      <c r="AQ32" s="33">
        <f t="shared" si="17"/>
        <v>195.29999999999995</v>
      </c>
      <c r="AR32" s="15" t="s">
        <v>6290</v>
      </c>
      <c r="AS32" s="15" t="s">
        <v>6302</v>
      </c>
      <c r="AT32" s="15" t="s">
        <v>6294</v>
      </c>
      <c r="AU32" s="27" t="s">
        <v>6279</v>
      </c>
      <c r="AV32" s="16"/>
      <c r="AW32" s="12"/>
      <c r="AX32" s="12"/>
      <c r="AY32" s="12"/>
      <c r="AZ32" s="1" t="s">
        <v>6389</v>
      </c>
    </row>
    <row r="33" spans="1:52" ht="39.950000000000003" customHeight="1" x14ac:dyDescent="0.25">
      <c r="A33" s="9">
        <v>187</v>
      </c>
      <c r="B33" s="8">
        <v>80042000018351</v>
      </c>
      <c r="C33" s="9" t="s">
        <v>716</v>
      </c>
      <c r="D33" s="34" t="s">
        <v>18</v>
      </c>
      <c r="E33" s="8" t="s">
        <v>64</v>
      </c>
      <c r="F33" s="8" t="s">
        <v>65</v>
      </c>
      <c r="G33" s="8" t="s">
        <v>18</v>
      </c>
      <c r="H33" s="9" t="s">
        <v>6173</v>
      </c>
      <c r="I33" s="9" t="s">
        <v>71</v>
      </c>
      <c r="J33" s="9" t="s">
        <v>6175</v>
      </c>
      <c r="K33" s="9" t="s">
        <v>6175</v>
      </c>
      <c r="L33" s="9" t="s">
        <v>717</v>
      </c>
      <c r="M33" s="9" t="s">
        <v>718</v>
      </c>
      <c r="N33" s="8" t="s">
        <v>6175</v>
      </c>
      <c r="O33" s="8" t="s">
        <v>6175</v>
      </c>
      <c r="P33" s="8" t="s">
        <v>6175</v>
      </c>
      <c r="Q33" s="8" t="s">
        <v>719</v>
      </c>
      <c r="R33" s="8" t="s">
        <v>720</v>
      </c>
      <c r="S33" s="8" t="s">
        <v>721</v>
      </c>
      <c r="T33" s="9" t="s">
        <v>137</v>
      </c>
      <c r="U33" s="9" t="s">
        <v>28</v>
      </c>
      <c r="V33" s="9" t="s">
        <v>28</v>
      </c>
      <c r="W33" s="9" t="s">
        <v>29</v>
      </c>
      <c r="X33" s="9">
        <v>2017</v>
      </c>
      <c r="Y33" s="8" t="s">
        <v>28</v>
      </c>
      <c r="Z33" s="9" t="s">
        <v>31</v>
      </c>
      <c r="AA33" s="9">
        <v>1</v>
      </c>
      <c r="AB33" s="9">
        <v>1</v>
      </c>
      <c r="AC33" s="9">
        <f t="shared" si="9"/>
        <v>0</v>
      </c>
      <c r="AD33" s="33" t="s">
        <v>6175</v>
      </c>
      <c r="AE33" s="33" t="s">
        <v>6175</v>
      </c>
      <c r="AF33" s="33">
        <v>450</v>
      </c>
      <c r="AG33" s="33">
        <v>310.36</v>
      </c>
      <c r="AH33" s="33">
        <v>364.93599999999998</v>
      </c>
      <c r="AI33" s="33">
        <f t="shared" si="10"/>
        <v>364.93599999999998</v>
      </c>
      <c r="AJ33" s="33">
        <v>217.952</v>
      </c>
      <c r="AK33" s="33">
        <f t="shared" si="11"/>
        <v>217.952</v>
      </c>
      <c r="AL33" s="33">
        <f t="shared" si="12"/>
        <v>26.154239999999998</v>
      </c>
      <c r="AM33" s="33">
        <f t="shared" si="13"/>
        <v>244.10623999999999</v>
      </c>
      <c r="AN33" s="33">
        <f t="shared" si="14"/>
        <v>196.1568</v>
      </c>
      <c r="AO33" s="33">
        <f t="shared" si="15"/>
        <v>196.1568</v>
      </c>
      <c r="AP33" s="33">
        <f t="shared" si="16"/>
        <v>23.538816000000001</v>
      </c>
      <c r="AQ33" s="33">
        <f t="shared" si="17"/>
        <v>219.695616</v>
      </c>
      <c r="AR33" s="15" t="s">
        <v>6303</v>
      </c>
      <c r="AS33" s="15" t="s">
        <v>6304</v>
      </c>
      <c r="AT33" s="15" t="s">
        <v>6292</v>
      </c>
      <c r="AU33" s="27" t="s">
        <v>6281</v>
      </c>
      <c r="AV33" s="16"/>
      <c r="AW33" s="12"/>
      <c r="AX33" s="12"/>
      <c r="AY33" s="12"/>
      <c r="AZ33" s="1" t="s">
        <v>6389</v>
      </c>
    </row>
    <row r="34" spans="1:52" ht="39.950000000000003" customHeight="1" x14ac:dyDescent="0.25">
      <c r="A34" s="9">
        <v>193</v>
      </c>
      <c r="B34" s="8">
        <v>80042000009656</v>
      </c>
      <c r="C34" s="10" t="s">
        <v>748</v>
      </c>
      <c r="D34" s="34" t="s">
        <v>18</v>
      </c>
      <c r="E34" s="8" t="s">
        <v>64</v>
      </c>
      <c r="F34" s="8" t="s">
        <v>703</v>
      </c>
      <c r="G34" s="8" t="s">
        <v>18</v>
      </c>
      <c r="H34" s="9" t="s">
        <v>6173</v>
      </c>
      <c r="I34" s="9" t="s">
        <v>71</v>
      </c>
      <c r="J34" s="9" t="s">
        <v>6175</v>
      </c>
      <c r="K34" s="9" t="s">
        <v>6175</v>
      </c>
      <c r="L34" s="8" t="s">
        <v>749</v>
      </c>
      <c r="M34" s="8" t="s">
        <v>750</v>
      </c>
      <c r="N34" s="8" t="s">
        <v>6175</v>
      </c>
      <c r="O34" s="8" t="s">
        <v>6175</v>
      </c>
      <c r="P34" s="8" t="s">
        <v>6175</v>
      </c>
      <c r="Q34" s="8" t="s">
        <v>751</v>
      </c>
      <c r="R34" s="9" t="s">
        <v>28</v>
      </c>
      <c r="S34" s="8" t="s">
        <v>28</v>
      </c>
      <c r="T34" s="9" t="s">
        <v>707</v>
      </c>
      <c r="U34" s="9" t="s">
        <v>752</v>
      </c>
      <c r="V34" s="9" t="s">
        <v>28</v>
      </c>
      <c r="W34" s="9" t="s">
        <v>29</v>
      </c>
      <c r="X34" s="9">
        <v>2013</v>
      </c>
      <c r="Y34" s="8" t="s">
        <v>753</v>
      </c>
      <c r="Z34" s="9" t="s">
        <v>54</v>
      </c>
      <c r="AA34" s="9">
        <v>1</v>
      </c>
      <c r="AB34" s="9">
        <v>1</v>
      </c>
      <c r="AC34" s="9">
        <f t="shared" si="9"/>
        <v>0</v>
      </c>
      <c r="AD34" s="33" t="s">
        <v>6175</v>
      </c>
      <c r="AE34" s="33" t="s">
        <v>6175</v>
      </c>
      <c r="AF34" s="33">
        <v>484</v>
      </c>
      <c r="AG34" s="33">
        <v>338.8</v>
      </c>
      <c r="AH34" s="33">
        <v>390</v>
      </c>
      <c r="AI34" s="33">
        <f t="shared" si="10"/>
        <v>390</v>
      </c>
      <c r="AJ34" s="33">
        <v>203.88</v>
      </c>
      <c r="AK34" s="33">
        <f t="shared" si="11"/>
        <v>203.88</v>
      </c>
      <c r="AL34" s="33">
        <f t="shared" ref="AL34:AL86" si="18">AK34*0.12</f>
        <v>24.465599999999998</v>
      </c>
      <c r="AM34" s="33">
        <f t="shared" ref="AM34:AM86" si="19">AL34+AK34</f>
        <v>228.34559999999999</v>
      </c>
      <c r="AN34" s="33">
        <f t="shared" ref="AN34:AN86" si="20">AJ34*0.9</f>
        <v>183.49199999999999</v>
      </c>
      <c r="AO34" s="33">
        <f t="shared" ref="AO34:AO86" si="21">AN34*AB34</f>
        <v>183.49199999999999</v>
      </c>
      <c r="AP34" s="33">
        <f t="shared" si="16"/>
        <v>22.019039999999997</v>
      </c>
      <c r="AQ34" s="33">
        <f t="shared" si="17"/>
        <v>205.51103999999998</v>
      </c>
      <c r="AR34" s="15" t="s">
        <v>6303</v>
      </c>
      <c r="AS34" s="15" t="s">
        <v>6305</v>
      </c>
      <c r="AT34" s="15" t="s">
        <v>6292</v>
      </c>
      <c r="AU34" s="27" t="s">
        <v>6281</v>
      </c>
      <c r="AV34" s="16"/>
      <c r="AW34" s="12"/>
      <c r="AX34" s="12"/>
      <c r="AY34" s="12"/>
      <c r="AZ34" s="1" t="s">
        <v>6389</v>
      </c>
    </row>
    <row r="35" spans="1:52" ht="39.950000000000003" customHeight="1" x14ac:dyDescent="0.25">
      <c r="A35" s="9">
        <v>194</v>
      </c>
      <c r="B35" s="8">
        <v>80042000009649</v>
      </c>
      <c r="C35" s="10" t="s">
        <v>754</v>
      </c>
      <c r="D35" s="34" t="s">
        <v>18</v>
      </c>
      <c r="E35" s="8" t="s">
        <v>64</v>
      </c>
      <c r="F35" s="8" t="s">
        <v>703</v>
      </c>
      <c r="G35" s="8" t="s">
        <v>18</v>
      </c>
      <c r="H35" s="9" t="s">
        <v>6173</v>
      </c>
      <c r="I35" s="9" t="s">
        <v>71</v>
      </c>
      <c r="J35" s="9" t="s">
        <v>6175</v>
      </c>
      <c r="K35" s="9" t="s">
        <v>6175</v>
      </c>
      <c r="L35" s="8" t="s">
        <v>749</v>
      </c>
      <c r="M35" s="8" t="s">
        <v>750</v>
      </c>
      <c r="N35" s="8" t="s">
        <v>6175</v>
      </c>
      <c r="O35" s="8" t="s">
        <v>6175</v>
      </c>
      <c r="P35" s="8" t="s">
        <v>6175</v>
      </c>
      <c r="Q35" s="8" t="s">
        <v>751</v>
      </c>
      <c r="R35" s="9" t="s">
        <v>28</v>
      </c>
      <c r="S35" s="8" t="s">
        <v>28</v>
      </c>
      <c r="T35" s="9" t="s">
        <v>707</v>
      </c>
      <c r="U35" s="9" t="s">
        <v>752</v>
      </c>
      <c r="V35" s="9" t="s">
        <v>28</v>
      </c>
      <c r="W35" s="9" t="s">
        <v>29</v>
      </c>
      <c r="X35" s="9">
        <v>2013</v>
      </c>
      <c r="Y35" s="8" t="s">
        <v>753</v>
      </c>
      <c r="Z35" s="9" t="s">
        <v>54</v>
      </c>
      <c r="AA35" s="9">
        <v>1</v>
      </c>
      <c r="AB35" s="9">
        <v>1</v>
      </c>
      <c r="AC35" s="9">
        <f t="shared" ref="AC35:AC87" si="22">AA35-AB35</f>
        <v>0</v>
      </c>
      <c r="AD35" s="33" t="s">
        <v>6175</v>
      </c>
      <c r="AE35" s="33" t="s">
        <v>6175</v>
      </c>
      <c r="AF35" s="33">
        <v>484</v>
      </c>
      <c r="AG35" s="33">
        <v>338.8</v>
      </c>
      <c r="AH35" s="33">
        <v>390</v>
      </c>
      <c r="AI35" s="33">
        <f t="shared" ref="AI35:AI87" si="23">AH35*AB35</f>
        <v>390</v>
      </c>
      <c r="AJ35" s="33">
        <v>203.88</v>
      </c>
      <c r="AK35" s="33">
        <f t="shared" ref="AK35:AK87" si="24">AJ35*AB35</f>
        <v>203.88</v>
      </c>
      <c r="AL35" s="33">
        <f t="shared" si="18"/>
        <v>24.465599999999998</v>
      </c>
      <c r="AM35" s="33">
        <f t="shared" si="19"/>
        <v>228.34559999999999</v>
      </c>
      <c r="AN35" s="33">
        <f t="shared" si="20"/>
        <v>183.49199999999999</v>
      </c>
      <c r="AO35" s="33">
        <f t="shared" si="21"/>
        <v>183.49199999999999</v>
      </c>
      <c r="AP35" s="33">
        <f t="shared" ref="AP35:AP87" si="25">AO35*0.12</f>
        <v>22.019039999999997</v>
      </c>
      <c r="AQ35" s="33">
        <f t="shared" ref="AQ35:AQ87" si="26">AO35+AP35</f>
        <v>205.51103999999998</v>
      </c>
      <c r="AR35" s="15" t="s">
        <v>6303</v>
      </c>
      <c r="AS35" s="15" t="s">
        <v>6305</v>
      </c>
      <c r="AT35" s="15" t="s">
        <v>6292</v>
      </c>
      <c r="AU35" s="27" t="s">
        <v>6281</v>
      </c>
      <c r="AV35" s="16"/>
      <c r="AW35" s="12"/>
      <c r="AX35" s="12"/>
      <c r="AY35" s="12"/>
      <c r="AZ35" s="1" t="s">
        <v>6389</v>
      </c>
    </row>
    <row r="36" spans="1:52" ht="39.950000000000003" customHeight="1" x14ac:dyDescent="0.25">
      <c r="A36" s="9">
        <v>195</v>
      </c>
      <c r="B36" s="8">
        <v>80042000008512</v>
      </c>
      <c r="C36" s="10" t="s">
        <v>860</v>
      </c>
      <c r="D36" s="34" t="s">
        <v>18</v>
      </c>
      <c r="E36" s="8" t="s">
        <v>774</v>
      </c>
      <c r="F36" s="8" t="s">
        <v>775</v>
      </c>
      <c r="G36" s="8" t="s">
        <v>18</v>
      </c>
      <c r="H36" s="9" t="s">
        <v>6173</v>
      </c>
      <c r="I36" s="9" t="s">
        <v>71</v>
      </c>
      <c r="J36" s="9" t="s">
        <v>6175</v>
      </c>
      <c r="K36" s="9" t="s">
        <v>6175</v>
      </c>
      <c r="L36" s="9" t="s">
        <v>861</v>
      </c>
      <c r="M36" s="8" t="s">
        <v>862</v>
      </c>
      <c r="N36" s="8" t="s">
        <v>6175</v>
      </c>
      <c r="O36" s="8" t="s">
        <v>6175</v>
      </c>
      <c r="P36" s="8" t="s">
        <v>6175</v>
      </c>
      <c r="Q36" s="9" t="s">
        <v>28</v>
      </c>
      <c r="R36" s="8" t="s">
        <v>28</v>
      </c>
      <c r="S36" s="8" t="s">
        <v>28</v>
      </c>
      <c r="T36" s="9" t="s">
        <v>465</v>
      </c>
      <c r="U36" s="9" t="s">
        <v>28</v>
      </c>
      <c r="V36" s="9" t="s">
        <v>28</v>
      </c>
      <c r="W36" s="9" t="s">
        <v>29</v>
      </c>
      <c r="X36" s="9">
        <v>2012</v>
      </c>
      <c r="Y36" s="9" t="s">
        <v>28</v>
      </c>
      <c r="Z36" s="9" t="s">
        <v>96</v>
      </c>
      <c r="AA36" s="9">
        <v>1</v>
      </c>
      <c r="AB36" s="9">
        <v>1</v>
      </c>
      <c r="AC36" s="9">
        <f t="shared" si="22"/>
        <v>0</v>
      </c>
      <c r="AD36" s="33" t="s">
        <v>6175</v>
      </c>
      <c r="AE36" s="33" t="s">
        <v>6175</v>
      </c>
      <c r="AF36" s="33">
        <v>154</v>
      </c>
      <c r="AG36" s="33">
        <v>107.8</v>
      </c>
      <c r="AH36" s="33">
        <v>214.76999999999998</v>
      </c>
      <c r="AI36" s="33">
        <f t="shared" si="23"/>
        <v>214.76999999999998</v>
      </c>
      <c r="AJ36" s="33">
        <v>83.124999999999986</v>
      </c>
      <c r="AK36" s="33">
        <f t="shared" si="24"/>
        <v>83.124999999999986</v>
      </c>
      <c r="AL36" s="33">
        <f t="shared" si="18"/>
        <v>9.9749999999999979</v>
      </c>
      <c r="AM36" s="33">
        <f t="shared" si="19"/>
        <v>93.09999999999998</v>
      </c>
      <c r="AN36" s="33">
        <f t="shared" si="20"/>
        <v>74.812499999999986</v>
      </c>
      <c r="AO36" s="33">
        <f t="shared" si="21"/>
        <v>74.812499999999986</v>
      </c>
      <c r="AP36" s="33">
        <f t="shared" si="25"/>
        <v>8.9774999999999974</v>
      </c>
      <c r="AQ36" s="33">
        <f t="shared" si="26"/>
        <v>83.789999999999978</v>
      </c>
      <c r="AR36" s="15" t="s">
        <v>6290</v>
      </c>
      <c r="AS36" s="15" t="s">
        <v>6306</v>
      </c>
      <c r="AT36" s="15" t="s">
        <v>6292</v>
      </c>
      <c r="AU36" s="27" t="s">
        <v>6277</v>
      </c>
      <c r="AV36" s="16"/>
      <c r="AW36" s="12"/>
      <c r="AX36" s="12"/>
      <c r="AY36" s="12"/>
      <c r="AZ36" s="1" t="s">
        <v>6389</v>
      </c>
    </row>
    <row r="37" spans="1:52" ht="39.950000000000003" customHeight="1" x14ac:dyDescent="0.25">
      <c r="A37" s="9">
        <v>196</v>
      </c>
      <c r="B37" s="8">
        <v>80042000008147</v>
      </c>
      <c r="C37" s="10" t="s">
        <v>710</v>
      </c>
      <c r="D37" s="34" t="s">
        <v>18</v>
      </c>
      <c r="E37" s="8" t="s">
        <v>156</v>
      </c>
      <c r="F37" s="8" t="s">
        <v>142</v>
      </c>
      <c r="G37" s="8" t="s">
        <v>18</v>
      </c>
      <c r="H37" s="9" t="s">
        <v>6173</v>
      </c>
      <c r="I37" s="9" t="s">
        <v>71</v>
      </c>
      <c r="J37" s="9" t="s">
        <v>6175</v>
      </c>
      <c r="K37" s="9" t="s">
        <v>6175</v>
      </c>
      <c r="L37" s="9" t="s">
        <v>711</v>
      </c>
      <c r="M37" s="8" t="s">
        <v>712</v>
      </c>
      <c r="N37" s="8" t="s">
        <v>6175</v>
      </c>
      <c r="O37" s="8" t="s">
        <v>6175</v>
      </c>
      <c r="P37" s="8" t="s">
        <v>6175</v>
      </c>
      <c r="Q37" s="9" t="s">
        <v>713</v>
      </c>
      <c r="R37" s="9" t="s">
        <v>714</v>
      </c>
      <c r="S37" s="9" t="s">
        <v>715</v>
      </c>
      <c r="T37" s="9" t="s">
        <v>50</v>
      </c>
      <c r="U37" s="9" t="s">
        <v>28</v>
      </c>
      <c r="V37" s="9" t="s">
        <v>28</v>
      </c>
      <c r="W37" s="9" t="s">
        <v>29</v>
      </c>
      <c r="X37" s="9">
        <v>2013</v>
      </c>
      <c r="Y37" s="9" t="s">
        <v>28</v>
      </c>
      <c r="Z37" s="9" t="s">
        <v>31</v>
      </c>
      <c r="AA37" s="9">
        <v>1</v>
      </c>
      <c r="AB37" s="9">
        <v>1</v>
      </c>
      <c r="AC37" s="9">
        <f t="shared" si="22"/>
        <v>0</v>
      </c>
      <c r="AD37" s="33" t="s">
        <v>6175</v>
      </c>
      <c r="AE37" s="33" t="s">
        <v>6175</v>
      </c>
      <c r="AF37" s="33">
        <v>110</v>
      </c>
      <c r="AG37" s="33">
        <v>77</v>
      </c>
      <c r="AH37" s="33">
        <v>238.8</v>
      </c>
      <c r="AI37" s="33">
        <f t="shared" si="23"/>
        <v>238.8</v>
      </c>
      <c r="AJ37" s="33">
        <v>77</v>
      </c>
      <c r="AK37" s="33">
        <f t="shared" si="24"/>
        <v>77</v>
      </c>
      <c r="AL37" s="33">
        <f t="shared" si="18"/>
        <v>9.24</v>
      </c>
      <c r="AM37" s="33">
        <f t="shared" si="19"/>
        <v>86.24</v>
      </c>
      <c r="AN37" s="33">
        <f t="shared" si="20"/>
        <v>69.3</v>
      </c>
      <c r="AO37" s="33">
        <f t="shared" si="21"/>
        <v>69.3</v>
      </c>
      <c r="AP37" s="33">
        <f t="shared" si="25"/>
        <v>8.3159999999999989</v>
      </c>
      <c r="AQ37" s="33">
        <f t="shared" si="26"/>
        <v>77.616</v>
      </c>
      <c r="AR37" s="15" t="s">
        <v>6295</v>
      </c>
      <c r="AS37" s="15" t="s">
        <v>6295</v>
      </c>
      <c r="AT37" s="15" t="s">
        <v>6282</v>
      </c>
      <c r="AU37" s="27" t="s">
        <v>6282</v>
      </c>
      <c r="AV37" s="16"/>
      <c r="AW37" s="12"/>
      <c r="AX37" s="12"/>
      <c r="AY37" s="12"/>
      <c r="AZ37" s="1" t="s">
        <v>6389</v>
      </c>
    </row>
    <row r="38" spans="1:52" ht="39.950000000000003" customHeight="1" x14ac:dyDescent="0.25">
      <c r="A38" s="9">
        <v>197</v>
      </c>
      <c r="B38" s="8">
        <v>80042000009267</v>
      </c>
      <c r="C38" s="10" t="s">
        <v>866</v>
      </c>
      <c r="D38" s="34" t="s">
        <v>18</v>
      </c>
      <c r="E38" s="8" t="s">
        <v>867</v>
      </c>
      <c r="F38" s="8" t="s">
        <v>175</v>
      </c>
      <c r="G38" s="8" t="s">
        <v>18</v>
      </c>
      <c r="H38" s="9" t="s">
        <v>6173</v>
      </c>
      <c r="I38" s="9" t="s">
        <v>71</v>
      </c>
      <c r="J38" s="9" t="s">
        <v>6175</v>
      </c>
      <c r="K38" s="9" t="s">
        <v>6175</v>
      </c>
      <c r="L38" s="9" t="s">
        <v>868</v>
      </c>
      <c r="M38" s="8" t="s">
        <v>869</v>
      </c>
      <c r="N38" s="8" t="s">
        <v>6175</v>
      </c>
      <c r="O38" s="8" t="s">
        <v>6175</v>
      </c>
      <c r="P38" s="8" t="s">
        <v>6175</v>
      </c>
      <c r="Q38" s="8" t="s">
        <v>870</v>
      </c>
      <c r="R38" s="8" t="s">
        <v>871</v>
      </c>
      <c r="S38" s="8" t="s">
        <v>872</v>
      </c>
      <c r="T38" s="9" t="s">
        <v>44</v>
      </c>
      <c r="U38" s="9" t="s">
        <v>28</v>
      </c>
      <c r="V38" s="9" t="s">
        <v>28</v>
      </c>
      <c r="W38" s="9" t="s">
        <v>29</v>
      </c>
      <c r="X38" s="9">
        <v>2012</v>
      </c>
      <c r="Y38" s="9" t="s">
        <v>28</v>
      </c>
      <c r="Z38" s="9" t="s">
        <v>96</v>
      </c>
      <c r="AA38" s="9">
        <v>1</v>
      </c>
      <c r="AB38" s="9">
        <v>1</v>
      </c>
      <c r="AC38" s="9">
        <f t="shared" si="22"/>
        <v>0</v>
      </c>
      <c r="AD38" s="33" t="s">
        <v>6175</v>
      </c>
      <c r="AE38" s="33" t="s">
        <v>6175</v>
      </c>
      <c r="AF38" s="33">
        <v>115</v>
      </c>
      <c r="AG38" s="33">
        <v>80.3</v>
      </c>
      <c r="AH38" s="33">
        <v>124</v>
      </c>
      <c r="AI38" s="33">
        <f t="shared" si="23"/>
        <v>124</v>
      </c>
      <c r="AJ38" s="33">
        <v>48.779999999999994</v>
      </c>
      <c r="AK38" s="33">
        <f t="shared" si="24"/>
        <v>48.779999999999994</v>
      </c>
      <c r="AL38" s="33">
        <f t="shared" si="18"/>
        <v>5.8535999999999992</v>
      </c>
      <c r="AM38" s="33">
        <f t="shared" si="19"/>
        <v>54.633599999999994</v>
      </c>
      <c r="AN38" s="33">
        <f t="shared" si="20"/>
        <v>43.901999999999994</v>
      </c>
      <c r="AO38" s="33">
        <f t="shared" si="21"/>
        <v>43.901999999999994</v>
      </c>
      <c r="AP38" s="33">
        <f t="shared" si="25"/>
        <v>5.2682399999999987</v>
      </c>
      <c r="AQ38" s="33">
        <f t="shared" si="26"/>
        <v>49.170239999999993</v>
      </c>
      <c r="AR38" s="15" t="s">
        <v>6290</v>
      </c>
      <c r="AS38" s="15" t="s">
        <v>6293</v>
      </c>
      <c r="AT38" s="15" t="s">
        <v>6292</v>
      </c>
      <c r="AU38" s="27" t="s">
        <v>6277</v>
      </c>
      <c r="AV38" s="16"/>
      <c r="AW38" s="12"/>
      <c r="AX38" s="12"/>
      <c r="AY38" s="12"/>
      <c r="AZ38" s="1" t="s">
        <v>6389</v>
      </c>
    </row>
    <row r="39" spans="1:52" ht="39.950000000000003" customHeight="1" x14ac:dyDescent="0.25">
      <c r="A39" s="9">
        <v>198</v>
      </c>
      <c r="B39" s="8">
        <v>80042000004293</v>
      </c>
      <c r="C39" s="10" t="s">
        <v>702</v>
      </c>
      <c r="D39" s="34" t="s">
        <v>18</v>
      </c>
      <c r="E39" s="8" t="s">
        <v>64</v>
      </c>
      <c r="F39" s="8" t="s">
        <v>703</v>
      </c>
      <c r="G39" s="8" t="s">
        <v>18</v>
      </c>
      <c r="H39" s="9" t="s">
        <v>6173</v>
      </c>
      <c r="I39" s="9" t="s">
        <v>71</v>
      </c>
      <c r="J39" s="9" t="s">
        <v>6175</v>
      </c>
      <c r="K39" s="9" t="s">
        <v>6175</v>
      </c>
      <c r="L39" s="8" t="s">
        <v>704</v>
      </c>
      <c r="M39" s="8" t="s">
        <v>705</v>
      </c>
      <c r="N39" s="8" t="s">
        <v>6175</v>
      </c>
      <c r="O39" s="8" t="s">
        <v>6175</v>
      </c>
      <c r="P39" s="8" t="s">
        <v>6175</v>
      </c>
      <c r="Q39" s="8" t="s">
        <v>706</v>
      </c>
      <c r="R39" s="9" t="s">
        <v>28</v>
      </c>
      <c r="S39" s="8" t="s">
        <v>28</v>
      </c>
      <c r="T39" s="9" t="s">
        <v>707</v>
      </c>
      <c r="U39" s="9" t="s">
        <v>708</v>
      </c>
      <c r="V39" s="9" t="s">
        <v>28</v>
      </c>
      <c r="W39" s="9" t="s">
        <v>6162</v>
      </c>
      <c r="X39" s="9">
        <v>2012</v>
      </c>
      <c r="Y39" s="8" t="s">
        <v>709</v>
      </c>
      <c r="Z39" s="9" t="s">
        <v>31</v>
      </c>
      <c r="AA39" s="9">
        <v>1</v>
      </c>
      <c r="AB39" s="9">
        <v>1</v>
      </c>
      <c r="AC39" s="9">
        <f t="shared" si="22"/>
        <v>0</v>
      </c>
      <c r="AD39" s="33" t="s">
        <v>6175</v>
      </c>
      <c r="AE39" s="33" t="s">
        <v>6175</v>
      </c>
      <c r="AF39" s="33">
        <v>135</v>
      </c>
      <c r="AG39" s="33">
        <v>94.3</v>
      </c>
      <c r="AH39" s="33">
        <v>50</v>
      </c>
      <c r="AI39" s="33">
        <f t="shared" si="23"/>
        <v>50</v>
      </c>
      <c r="AJ39" s="33">
        <v>12</v>
      </c>
      <c r="AK39" s="33">
        <f t="shared" si="24"/>
        <v>12</v>
      </c>
      <c r="AL39" s="33">
        <f t="shared" si="18"/>
        <v>1.44</v>
      </c>
      <c r="AM39" s="33">
        <f t="shared" si="19"/>
        <v>13.44</v>
      </c>
      <c r="AN39" s="33">
        <f t="shared" si="20"/>
        <v>10.8</v>
      </c>
      <c r="AO39" s="33">
        <f t="shared" si="21"/>
        <v>10.8</v>
      </c>
      <c r="AP39" s="33">
        <f t="shared" si="25"/>
        <v>1.296</v>
      </c>
      <c r="AQ39" s="33">
        <f t="shared" si="26"/>
        <v>12.096</v>
      </c>
      <c r="AR39" s="15" t="s">
        <v>6303</v>
      </c>
      <c r="AS39" s="15" t="s">
        <v>6305</v>
      </c>
      <c r="AT39" s="15" t="s">
        <v>6292</v>
      </c>
      <c r="AU39" s="27" t="s">
        <v>6281</v>
      </c>
      <c r="AV39" s="16"/>
      <c r="AW39" s="12"/>
      <c r="AX39" s="12"/>
      <c r="AY39" s="12"/>
      <c r="AZ39" s="1" t="s">
        <v>6389</v>
      </c>
    </row>
    <row r="40" spans="1:52" ht="39.950000000000003" customHeight="1" x14ac:dyDescent="0.25">
      <c r="A40" s="9">
        <v>199</v>
      </c>
      <c r="B40" s="8">
        <v>80042000007362</v>
      </c>
      <c r="C40" s="10" t="s">
        <v>746</v>
      </c>
      <c r="D40" s="34" t="s">
        <v>18</v>
      </c>
      <c r="E40" s="8" t="s">
        <v>64</v>
      </c>
      <c r="F40" s="8" t="s">
        <v>703</v>
      </c>
      <c r="G40" s="8" t="s">
        <v>18</v>
      </c>
      <c r="H40" s="9" t="s">
        <v>6173</v>
      </c>
      <c r="I40" s="9" t="s">
        <v>71</v>
      </c>
      <c r="J40" s="9" t="s">
        <v>6175</v>
      </c>
      <c r="K40" s="9" t="s">
        <v>6175</v>
      </c>
      <c r="L40" s="8" t="s">
        <v>704</v>
      </c>
      <c r="M40" s="8" t="s">
        <v>747</v>
      </c>
      <c r="N40" s="8" t="s">
        <v>6175</v>
      </c>
      <c r="O40" s="8" t="s">
        <v>6175</v>
      </c>
      <c r="P40" s="8" t="s">
        <v>6175</v>
      </c>
      <c r="Q40" s="8" t="s">
        <v>706</v>
      </c>
      <c r="R40" s="9" t="s">
        <v>28</v>
      </c>
      <c r="S40" s="8" t="s">
        <v>28</v>
      </c>
      <c r="T40" s="9" t="s">
        <v>707</v>
      </c>
      <c r="U40" s="9" t="s">
        <v>708</v>
      </c>
      <c r="V40" s="9" t="s">
        <v>28</v>
      </c>
      <c r="W40" s="9" t="s">
        <v>6162</v>
      </c>
      <c r="X40" s="9">
        <v>2012</v>
      </c>
      <c r="Y40" s="8" t="s">
        <v>709</v>
      </c>
      <c r="Z40" s="9" t="s">
        <v>54</v>
      </c>
      <c r="AA40" s="9">
        <v>1</v>
      </c>
      <c r="AB40" s="9">
        <v>1</v>
      </c>
      <c r="AC40" s="9">
        <f t="shared" si="22"/>
        <v>0</v>
      </c>
      <c r="AD40" s="33" t="s">
        <v>6175</v>
      </c>
      <c r="AE40" s="33" t="s">
        <v>6175</v>
      </c>
      <c r="AF40" s="33">
        <v>135</v>
      </c>
      <c r="AG40" s="33">
        <v>94.3</v>
      </c>
      <c r="AH40" s="33">
        <v>50</v>
      </c>
      <c r="AI40" s="33">
        <f t="shared" si="23"/>
        <v>50</v>
      </c>
      <c r="AJ40" s="33">
        <v>12</v>
      </c>
      <c r="AK40" s="33">
        <f t="shared" si="24"/>
        <v>12</v>
      </c>
      <c r="AL40" s="33">
        <f t="shared" si="18"/>
        <v>1.44</v>
      </c>
      <c r="AM40" s="33">
        <f t="shared" si="19"/>
        <v>13.44</v>
      </c>
      <c r="AN40" s="33">
        <f t="shared" si="20"/>
        <v>10.8</v>
      </c>
      <c r="AO40" s="33">
        <f t="shared" si="21"/>
        <v>10.8</v>
      </c>
      <c r="AP40" s="33">
        <f t="shared" si="25"/>
        <v>1.296</v>
      </c>
      <c r="AQ40" s="33">
        <f t="shared" si="26"/>
        <v>12.096</v>
      </c>
      <c r="AR40" s="15" t="s">
        <v>6303</v>
      </c>
      <c r="AS40" s="15" t="s">
        <v>6305</v>
      </c>
      <c r="AT40" s="15" t="s">
        <v>6292</v>
      </c>
      <c r="AU40" s="27" t="s">
        <v>6281</v>
      </c>
      <c r="AV40" s="16"/>
      <c r="AW40" s="12"/>
      <c r="AX40" s="12"/>
      <c r="AY40" s="12"/>
      <c r="AZ40" s="1" t="s">
        <v>6389</v>
      </c>
    </row>
    <row r="41" spans="1:52" ht="39.950000000000003" customHeight="1" x14ac:dyDescent="0.25">
      <c r="A41" s="9">
        <v>200</v>
      </c>
      <c r="B41" s="8">
        <v>80042000018610</v>
      </c>
      <c r="C41" s="10" t="s">
        <v>1089</v>
      </c>
      <c r="D41" s="34" t="s">
        <v>18</v>
      </c>
      <c r="E41" s="8" t="s">
        <v>1084</v>
      </c>
      <c r="F41" s="8" t="s">
        <v>1085</v>
      </c>
      <c r="G41" s="8" t="s">
        <v>18</v>
      </c>
      <c r="H41" s="9" t="s">
        <v>6173</v>
      </c>
      <c r="I41" s="9" t="s">
        <v>881</v>
      </c>
      <c r="J41" s="9" t="s">
        <v>6175</v>
      </c>
      <c r="K41" s="9" t="s">
        <v>6175</v>
      </c>
      <c r="L41" s="9" t="s">
        <v>1090</v>
      </c>
      <c r="M41" s="9" t="s">
        <v>1090</v>
      </c>
      <c r="N41" s="8" t="s">
        <v>6175</v>
      </c>
      <c r="O41" s="8" t="s">
        <v>6175</v>
      </c>
      <c r="P41" s="8" t="s">
        <v>6175</v>
      </c>
      <c r="Q41" s="9" t="s">
        <v>28</v>
      </c>
      <c r="R41" s="8" t="s">
        <v>28</v>
      </c>
      <c r="S41" s="8" t="s">
        <v>28</v>
      </c>
      <c r="T41" s="9" t="s">
        <v>27</v>
      </c>
      <c r="U41" s="9" t="s">
        <v>28</v>
      </c>
      <c r="V41" s="9" t="s">
        <v>1091</v>
      </c>
      <c r="W41" s="9" t="s">
        <v>29</v>
      </c>
      <c r="X41" s="9">
        <v>2017</v>
      </c>
      <c r="Y41" s="9" t="s">
        <v>1088</v>
      </c>
      <c r="Z41" s="9" t="s">
        <v>31</v>
      </c>
      <c r="AA41" s="9">
        <v>1</v>
      </c>
      <c r="AB41" s="9">
        <v>1</v>
      </c>
      <c r="AC41" s="9">
        <f t="shared" si="22"/>
        <v>0</v>
      </c>
      <c r="AD41" s="33" t="s">
        <v>6175</v>
      </c>
      <c r="AE41" s="33" t="s">
        <v>6175</v>
      </c>
      <c r="AF41" s="33">
        <v>3712</v>
      </c>
      <c r="AG41" s="33">
        <v>2784</v>
      </c>
      <c r="AH41" s="33">
        <v>2600</v>
      </c>
      <c r="AI41" s="33">
        <f t="shared" si="23"/>
        <v>2600</v>
      </c>
      <c r="AJ41" s="33">
        <v>1949.4999999999998</v>
      </c>
      <c r="AK41" s="33">
        <f t="shared" si="24"/>
        <v>1949.4999999999998</v>
      </c>
      <c r="AL41" s="33">
        <f t="shared" si="18"/>
        <v>233.93999999999997</v>
      </c>
      <c r="AM41" s="33">
        <f t="shared" si="19"/>
        <v>2183.4399999999996</v>
      </c>
      <c r="AN41" s="33">
        <f t="shared" si="20"/>
        <v>1754.5499999999997</v>
      </c>
      <c r="AO41" s="33">
        <f t="shared" si="21"/>
        <v>1754.5499999999997</v>
      </c>
      <c r="AP41" s="33">
        <f t="shared" si="25"/>
        <v>210.54599999999996</v>
      </c>
      <c r="AQ41" s="33">
        <f t="shared" si="26"/>
        <v>1965.0959999999998</v>
      </c>
      <c r="AR41" s="15" t="s">
        <v>6307</v>
      </c>
      <c r="AS41" s="15" t="s">
        <v>6307</v>
      </c>
      <c r="AT41" s="15" t="s">
        <v>6292</v>
      </c>
      <c r="AU41" s="27" t="s">
        <v>6276</v>
      </c>
      <c r="AV41" s="16"/>
      <c r="AW41" s="12"/>
      <c r="AX41" s="12"/>
      <c r="AY41" s="12"/>
      <c r="AZ41" s="62" t="s">
        <v>6389</v>
      </c>
    </row>
    <row r="42" spans="1:52" ht="39.950000000000003" customHeight="1" x14ac:dyDescent="0.25">
      <c r="A42" s="9">
        <v>202</v>
      </c>
      <c r="B42" s="8">
        <v>80042000018320</v>
      </c>
      <c r="C42" s="10" t="s">
        <v>890</v>
      </c>
      <c r="D42" s="34" t="s">
        <v>18</v>
      </c>
      <c r="E42" s="8" t="s">
        <v>138</v>
      </c>
      <c r="F42" s="8" t="s">
        <v>113</v>
      </c>
      <c r="G42" s="8" t="s">
        <v>18</v>
      </c>
      <c r="H42" s="9" t="s">
        <v>6173</v>
      </c>
      <c r="I42" s="9" t="s">
        <v>881</v>
      </c>
      <c r="J42" s="9" t="s">
        <v>6175</v>
      </c>
      <c r="K42" s="9" t="s">
        <v>6175</v>
      </c>
      <c r="L42" s="9" t="s">
        <v>891</v>
      </c>
      <c r="M42" s="9" t="s">
        <v>891</v>
      </c>
      <c r="N42" s="8" t="s">
        <v>6175</v>
      </c>
      <c r="O42" s="8" t="s">
        <v>6175</v>
      </c>
      <c r="P42" s="8" t="s">
        <v>6175</v>
      </c>
      <c r="Q42" s="9" t="s">
        <v>892</v>
      </c>
      <c r="R42" s="9" t="s">
        <v>893</v>
      </c>
      <c r="S42" s="8" t="s">
        <v>28</v>
      </c>
      <c r="T42" s="9" t="s">
        <v>628</v>
      </c>
      <c r="U42" s="9" t="s">
        <v>28</v>
      </c>
      <c r="V42" s="9" t="s">
        <v>28</v>
      </c>
      <c r="W42" s="9" t="s">
        <v>29</v>
      </c>
      <c r="X42" s="9">
        <v>2017</v>
      </c>
      <c r="Y42" s="9" t="s">
        <v>28</v>
      </c>
      <c r="Z42" s="9" t="s">
        <v>31</v>
      </c>
      <c r="AA42" s="9">
        <v>1</v>
      </c>
      <c r="AB42" s="9">
        <v>1</v>
      </c>
      <c r="AC42" s="9">
        <f t="shared" si="22"/>
        <v>0</v>
      </c>
      <c r="AD42" s="33" t="s">
        <v>6175</v>
      </c>
      <c r="AE42" s="33" t="s">
        <v>6175</v>
      </c>
      <c r="AF42" s="33">
        <v>2025</v>
      </c>
      <c r="AG42" s="33">
        <v>1397.18</v>
      </c>
      <c r="AH42" s="33">
        <v>1090</v>
      </c>
      <c r="AI42" s="33">
        <f t="shared" si="23"/>
        <v>1090</v>
      </c>
      <c r="AJ42" s="33">
        <v>1118.5440000000001</v>
      </c>
      <c r="AK42" s="33">
        <f t="shared" si="24"/>
        <v>1118.5440000000001</v>
      </c>
      <c r="AL42" s="33">
        <f t="shared" si="18"/>
        <v>134.22528</v>
      </c>
      <c r="AM42" s="33">
        <f t="shared" si="19"/>
        <v>1252.76928</v>
      </c>
      <c r="AN42" s="33">
        <f t="shared" si="20"/>
        <v>1006.6896000000002</v>
      </c>
      <c r="AO42" s="33">
        <f t="shared" si="21"/>
        <v>1006.6896000000002</v>
      </c>
      <c r="AP42" s="33">
        <f t="shared" si="25"/>
        <v>120.80275200000001</v>
      </c>
      <c r="AQ42" s="33">
        <f t="shared" si="26"/>
        <v>1127.4923520000002</v>
      </c>
      <c r="AR42" s="15" t="s">
        <v>6303</v>
      </c>
      <c r="AS42" s="15" t="s">
        <v>6304</v>
      </c>
      <c r="AT42" s="15" t="s">
        <v>6292</v>
      </c>
      <c r="AU42" s="27" t="s">
        <v>6281</v>
      </c>
      <c r="AV42" s="16"/>
      <c r="AW42" s="12"/>
      <c r="AX42" s="12"/>
      <c r="AY42" s="12"/>
      <c r="AZ42" s="1" t="s">
        <v>6389</v>
      </c>
    </row>
    <row r="43" spans="1:52" ht="39.950000000000003" customHeight="1" x14ac:dyDescent="0.25">
      <c r="A43" s="9">
        <v>203</v>
      </c>
      <c r="B43" s="8">
        <v>80042000004095</v>
      </c>
      <c r="C43" s="10" t="s">
        <v>1077</v>
      </c>
      <c r="D43" s="34" t="s">
        <v>18</v>
      </c>
      <c r="E43" s="8" t="s">
        <v>774</v>
      </c>
      <c r="F43" s="8" t="s">
        <v>775</v>
      </c>
      <c r="G43" s="8" t="s">
        <v>18</v>
      </c>
      <c r="H43" s="9" t="s">
        <v>6173</v>
      </c>
      <c r="I43" s="9" t="s">
        <v>881</v>
      </c>
      <c r="J43" s="9" t="s">
        <v>6175</v>
      </c>
      <c r="K43" s="9" t="s">
        <v>6175</v>
      </c>
      <c r="L43" s="9" t="s">
        <v>1078</v>
      </c>
      <c r="M43" s="8" t="s">
        <v>1079</v>
      </c>
      <c r="N43" s="8" t="s">
        <v>6175</v>
      </c>
      <c r="O43" s="8" t="s">
        <v>6175</v>
      </c>
      <c r="P43" s="8" t="s">
        <v>6175</v>
      </c>
      <c r="Q43" s="9" t="s">
        <v>28</v>
      </c>
      <c r="R43" s="8" t="s">
        <v>28</v>
      </c>
      <c r="S43" s="8" t="s">
        <v>28</v>
      </c>
      <c r="T43" s="9" t="s">
        <v>44</v>
      </c>
      <c r="U43" s="9" t="s">
        <v>28</v>
      </c>
      <c r="V43" s="9" t="s">
        <v>28</v>
      </c>
      <c r="W43" s="9" t="s">
        <v>29</v>
      </c>
      <c r="X43" s="9">
        <v>2012</v>
      </c>
      <c r="Y43" s="9" t="s">
        <v>28</v>
      </c>
      <c r="Z43" s="9" t="s">
        <v>31</v>
      </c>
      <c r="AA43" s="9">
        <v>1</v>
      </c>
      <c r="AB43" s="9">
        <v>1</v>
      </c>
      <c r="AC43" s="9">
        <f t="shared" si="22"/>
        <v>0</v>
      </c>
      <c r="AD43" s="33" t="s">
        <v>6175</v>
      </c>
      <c r="AE43" s="33" t="s">
        <v>6175</v>
      </c>
      <c r="AF43" s="33">
        <v>829</v>
      </c>
      <c r="AG43" s="33">
        <v>497.3</v>
      </c>
      <c r="AH43" s="33">
        <v>1689.9125000000001</v>
      </c>
      <c r="AI43" s="33">
        <f t="shared" si="23"/>
        <v>1689.9125000000001</v>
      </c>
      <c r="AJ43" s="33">
        <v>527.99999999999989</v>
      </c>
      <c r="AK43" s="33">
        <f t="shared" si="24"/>
        <v>527.99999999999989</v>
      </c>
      <c r="AL43" s="33">
        <f t="shared" si="18"/>
        <v>63.359999999999985</v>
      </c>
      <c r="AM43" s="33">
        <f t="shared" si="19"/>
        <v>591.3599999999999</v>
      </c>
      <c r="AN43" s="33">
        <f t="shared" si="20"/>
        <v>475.19999999999993</v>
      </c>
      <c r="AO43" s="33">
        <f t="shared" si="21"/>
        <v>475.19999999999993</v>
      </c>
      <c r="AP43" s="33">
        <f t="shared" si="25"/>
        <v>57.023999999999987</v>
      </c>
      <c r="AQ43" s="33">
        <f t="shared" si="26"/>
        <v>532.22399999999993</v>
      </c>
      <c r="AR43" s="15" t="s">
        <v>6290</v>
      </c>
      <c r="AS43" s="15" t="s">
        <v>6293</v>
      </c>
      <c r="AT43" s="15" t="s">
        <v>6292</v>
      </c>
      <c r="AU43" s="27" t="s">
        <v>6277</v>
      </c>
      <c r="AV43" s="16"/>
      <c r="AW43" s="12"/>
      <c r="AX43" s="12"/>
      <c r="AY43" s="12"/>
      <c r="AZ43" s="1" t="s">
        <v>6389</v>
      </c>
    </row>
    <row r="44" spans="1:52" ht="39.950000000000003" customHeight="1" x14ac:dyDescent="0.25">
      <c r="A44" s="9">
        <v>206</v>
      </c>
      <c r="B44" s="8">
        <v>80042000005849</v>
      </c>
      <c r="C44" s="8" t="s">
        <v>1096</v>
      </c>
      <c r="D44" s="34" t="s">
        <v>18</v>
      </c>
      <c r="E44" s="8" t="s">
        <v>38</v>
      </c>
      <c r="F44" s="8" t="s">
        <v>39</v>
      </c>
      <c r="G44" s="8" t="s">
        <v>18</v>
      </c>
      <c r="H44" s="9" t="s">
        <v>6173</v>
      </c>
      <c r="I44" s="9" t="s">
        <v>881</v>
      </c>
      <c r="J44" s="9" t="s">
        <v>6175</v>
      </c>
      <c r="K44" s="9" t="s">
        <v>6175</v>
      </c>
      <c r="L44" s="9" t="s">
        <v>1097</v>
      </c>
      <c r="M44" s="8" t="s">
        <v>1098</v>
      </c>
      <c r="N44" s="8" t="s">
        <v>6175</v>
      </c>
      <c r="O44" s="8" t="s">
        <v>6175</v>
      </c>
      <c r="P44" s="8" t="s">
        <v>6175</v>
      </c>
      <c r="Q44" s="9" t="s">
        <v>28</v>
      </c>
      <c r="R44" s="8" t="s">
        <v>28</v>
      </c>
      <c r="S44" s="8" t="s">
        <v>28</v>
      </c>
      <c r="T44" s="9" t="s">
        <v>44</v>
      </c>
      <c r="U44" s="9" t="s">
        <v>28</v>
      </c>
      <c r="V44" s="9" t="s">
        <v>28</v>
      </c>
      <c r="W44" s="9" t="s">
        <v>29</v>
      </c>
      <c r="X44" s="9">
        <v>2012</v>
      </c>
      <c r="Y44" s="9" t="s">
        <v>28</v>
      </c>
      <c r="Z44" s="9" t="s">
        <v>31</v>
      </c>
      <c r="AA44" s="9">
        <v>1</v>
      </c>
      <c r="AB44" s="9">
        <v>1</v>
      </c>
      <c r="AC44" s="9">
        <f t="shared" si="22"/>
        <v>0</v>
      </c>
      <c r="AD44" s="33" t="s">
        <v>6175</v>
      </c>
      <c r="AE44" s="33" t="s">
        <v>6175</v>
      </c>
      <c r="AF44" s="33">
        <v>550</v>
      </c>
      <c r="AG44" s="33">
        <v>329.8</v>
      </c>
      <c r="AH44" s="33">
        <v>1256.4044999999999</v>
      </c>
      <c r="AI44" s="33">
        <f t="shared" si="23"/>
        <v>1256.4044999999999</v>
      </c>
      <c r="AJ44" s="33">
        <v>417.03124999999994</v>
      </c>
      <c r="AK44" s="33">
        <f t="shared" si="24"/>
        <v>417.03124999999994</v>
      </c>
      <c r="AL44" s="33">
        <f t="shared" si="18"/>
        <v>50.043749999999989</v>
      </c>
      <c r="AM44" s="33">
        <f t="shared" si="19"/>
        <v>467.07499999999993</v>
      </c>
      <c r="AN44" s="33">
        <f t="shared" si="20"/>
        <v>375.32812499999994</v>
      </c>
      <c r="AO44" s="33">
        <f t="shared" si="21"/>
        <v>375.32812499999994</v>
      </c>
      <c r="AP44" s="33">
        <f t="shared" si="25"/>
        <v>45.039374999999993</v>
      </c>
      <c r="AQ44" s="33">
        <f t="shared" si="26"/>
        <v>420.36749999999995</v>
      </c>
      <c r="AR44" s="15" t="s">
        <v>6326</v>
      </c>
      <c r="AS44" s="15" t="s">
        <v>6326</v>
      </c>
      <c r="AT44" s="15" t="s">
        <v>6294</v>
      </c>
      <c r="AU44" s="27" t="s">
        <v>6279</v>
      </c>
      <c r="AV44" s="16"/>
      <c r="AW44" s="12"/>
      <c r="AX44" s="12"/>
      <c r="AY44" s="12"/>
      <c r="AZ44" s="1" t="s">
        <v>6389</v>
      </c>
    </row>
    <row r="45" spans="1:52" ht="39.950000000000003" customHeight="1" x14ac:dyDescent="0.25">
      <c r="A45" s="9">
        <v>209</v>
      </c>
      <c r="B45" s="8">
        <v>80042000001384</v>
      </c>
      <c r="C45" s="10" t="s">
        <v>1105</v>
      </c>
      <c r="D45" s="34" t="s">
        <v>241</v>
      </c>
      <c r="E45" s="8" t="s">
        <v>242</v>
      </c>
      <c r="F45" s="8" t="s">
        <v>242</v>
      </c>
      <c r="G45" s="8" t="s">
        <v>6285</v>
      </c>
      <c r="H45" s="9" t="s">
        <v>6173</v>
      </c>
      <c r="I45" s="9" t="s">
        <v>881</v>
      </c>
      <c r="J45" s="9" t="s">
        <v>6175</v>
      </c>
      <c r="K45" s="9" t="s">
        <v>6175</v>
      </c>
      <c r="L45" s="8" t="s">
        <v>1106</v>
      </c>
      <c r="M45" s="8" t="s">
        <v>1107</v>
      </c>
      <c r="N45" s="8" t="s">
        <v>6175</v>
      </c>
      <c r="O45" s="8" t="s">
        <v>6175</v>
      </c>
      <c r="P45" s="8" t="s">
        <v>6175</v>
      </c>
      <c r="Q45" s="8" t="s">
        <v>28</v>
      </c>
      <c r="R45" s="8" t="s">
        <v>28</v>
      </c>
      <c r="S45" s="8" t="s">
        <v>28</v>
      </c>
      <c r="T45" s="9" t="s">
        <v>44</v>
      </c>
      <c r="U45" s="9" t="s">
        <v>28</v>
      </c>
      <c r="V45" s="9" t="s">
        <v>1108</v>
      </c>
      <c r="W45" s="9" t="s">
        <v>29</v>
      </c>
      <c r="X45" s="9">
        <v>2012</v>
      </c>
      <c r="Y45" s="8" t="s">
        <v>1109</v>
      </c>
      <c r="Z45" s="9" t="s">
        <v>31</v>
      </c>
      <c r="AA45" s="9">
        <v>1</v>
      </c>
      <c r="AB45" s="9">
        <v>1</v>
      </c>
      <c r="AC45" s="9">
        <f t="shared" si="22"/>
        <v>0</v>
      </c>
      <c r="AD45" s="33" t="s">
        <v>6175</v>
      </c>
      <c r="AE45" s="33" t="s">
        <v>6175</v>
      </c>
      <c r="AF45" s="33">
        <v>608</v>
      </c>
      <c r="AG45" s="33">
        <v>364.8</v>
      </c>
      <c r="AH45" s="33">
        <v>1039</v>
      </c>
      <c r="AI45" s="33">
        <f t="shared" si="23"/>
        <v>1039</v>
      </c>
      <c r="AJ45" s="33">
        <v>344.78124999999994</v>
      </c>
      <c r="AK45" s="33">
        <f t="shared" si="24"/>
        <v>344.78124999999994</v>
      </c>
      <c r="AL45" s="33">
        <f t="shared" si="18"/>
        <v>41.373749999999994</v>
      </c>
      <c r="AM45" s="33">
        <f t="shared" si="19"/>
        <v>386.15499999999992</v>
      </c>
      <c r="AN45" s="33">
        <f t="shared" si="20"/>
        <v>310.30312499999997</v>
      </c>
      <c r="AO45" s="33">
        <f t="shared" si="21"/>
        <v>310.30312499999997</v>
      </c>
      <c r="AP45" s="33">
        <f t="shared" si="25"/>
        <v>37.236374999999995</v>
      </c>
      <c r="AQ45" s="33">
        <f t="shared" si="26"/>
        <v>347.53949999999998</v>
      </c>
      <c r="AR45" s="15" t="s">
        <v>6295</v>
      </c>
      <c r="AS45" s="15" t="s">
        <v>6295</v>
      </c>
      <c r="AT45" s="15" t="s">
        <v>6282</v>
      </c>
      <c r="AU45" s="27" t="s">
        <v>6282</v>
      </c>
      <c r="AV45" s="16" t="s">
        <v>6287</v>
      </c>
      <c r="AW45" s="12"/>
      <c r="AX45" s="12"/>
      <c r="AY45" s="12"/>
      <c r="AZ45" s="1" t="s">
        <v>6389</v>
      </c>
    </row>
    <row r="46" spans="1:52" ht="39.950000000000003" customHeight="1" x14ac:dyDescent="0.25">
      <c r="A46" s="9">
        <v>213</v>
      </c>
      <c r="B46" s="8">
        <v>80042000001629</v>
      </c>
      <c r="C46" s="10" t="s">
        <v>1083</v>
      </c>
      <c r="D46" s="34" t="s">
        <v>18</v>
      </c>
      <c r="E46" s="8" t="s">
        <v>1084</v>
      </c>
      <c r="F46" s="8" t="s">
        <v>1085</v>
      </c>
      <c r="G46" s="8" t="s">
        <v>18</v>
      </c>
      <c r="H46" s="9" t="s">
        <v>6173</v>
      </c>
      <c r="I46" s="9" t="s">
        <v>881</v>
      </c>
      <c r="J46" s="9" t="s">
        <v>6175</v>
      </c>
      <c r="K46" s="9" t="s">
        <v>6175</v>
      </c>
      <c r="L46" s="9" t="s">
        <v>1000</v>
      </c>
      <c r="M46" s="8" t="s">
        <v>1086</v>
      </c>
      <c r="N46" s="8" t="s">
        <v>6175</v>
      </c>
      <c r="O46" s="8" t="s">
        <v>6175</v>
      </c>
      <c r="P46" s="8" t="s">
        <v>6175</v>
      </c>
      <c r="Q46" s="9" t="s">
        <v>28</v>
      </c>
      <c r="R46" s="8" t="s">
        <v>28</v>
      </c>
      <c r="S46" s="8" t="s">
        <v>28</v>
      </c>
      <c r="T46" s="9" t="s">
        <v>993</v>
      </c>
      <c r="U46" s="9" t="s">
        <v>1087</v>
      </c>
      <c r="V46" s="9" t="s">
        <v>1003</v>
      </c>
      <c r="W46" s="9" t="s">
        <v>29</v>
      </c>
      <c r="X46" s="9">
        <v>2012</v>
      </c>
      <c r="Y46" s="9" t="s">
        <v>1088</v>
      </c>
      <c r="Z46" s="9" t="s">
        <v>31</v>
      </c>
      <c r="AA46" s="9">
        <v>1</v>
      </c>
      <c r="AB46" s="9">
        <v>1</v>
      </c>
      <c r="AC46" s="9">
        <f t="shared" si="22"/>
        <v>0</v>
      </c>
      <c r="AD46" s="33" t="s">
        <v>6175</v>
      </c>
      <c r="AE46" s="33" t="s">
        <v>6175</v>
      </c>
      <c r="AF46" s="33">
        <v>885</v>
      </c>
      <c r="AG46" s="33">
        <v>530.9</v>
      </c>
      <c r="AH46" s="33">
        <v>476</v>
      </c>
      <c r="AI46" s="33">
        <f t="shared" si="23"/>
        <v>476</v>
      </c>
      <c r="AJ46" s="33">
        <v>425.52</v>
      </c>
      <c r="AK46" s="33">
        <f t="shared" si="24"/>
        <v>425.52</v>
      </c>
      <c r="AL46" s="33">
        <f t="shared" si="18"/>
        <v>51.062399999999997</v>
      </c>
      <c r="AM46" s="33">
        <f t="shared" si="19"/>
        <v>476.58240000000001</v>
      </c>
      <c r="AN46" s="33">
        <f t="shared" si="20"/>
        <v>382.96800000000002</v>
      </c>
      <c r="AO46" s="33">
        <f t="shared" si="21"/>
        <v>382.96800000000002</v>
      </c>
      <c r="AP46" s="33">
        <f t="shared" si="25"/>
        <v>45.956159999999997</v>
      </c>
      <c r="AQ46" s="33">
        <f t="shared" si="26"/>
        <v>428.92416000000003</v>
      </c>
      <c r="AR46" s="15" t="s">
        <v>6307</v>
      </c>
      <c r="AS46" s="15" t="s">
        <v>6307</v>
      </c>
      <c r="AT46" s="15" t="s">
        <v>6292</v>
      </c>
      <c r="AU46" s="27" t="s">
        <v>6276</v>
      </c>
      <c r="AV46" s="16"/>
      <c r="AW46" s="12"/>
      <c r="AX46" s="12"/>
      <c r="AY46" s="12"/>
      <c r="AZ46" s="1" t="s">
        <v>6389</v>
      </c>
    </row>
    <row r="47" spans="1:52" ht="39.950000000000003" customHeight="1" x14ac:dyDescent="0.25">
      <c r="A47" s="9">
        <v>216</v>
      </c>
      <c r="B47" s="8">
        <v>80042000003968</v>
      </c>
      <c r="C47" s="10" t="s">
        <v>1092</v>
      </c>
      <c r="D47" s="34" t="s">
        <v>18</v>
      </c>
      <c r="E47" s="8" t="s">
        <v>1084</v>
      </c>
      <c r="F47" s="8" t="s">
        <v>1084</v>
      </c>
      <c r="G47" s="8" t="s">
        <v>18</v>
      </c>
      <c r="H47" s="9" t="s">
        <v>6173</v>
      </c>
      <c r="I47" s="9" t="s">
        <v>881</v>
      </c>
      <c r="J47" s="9" t="s">
        <v>6175</v>
      </c>
      <c r="K47" s="9" t="s">
        <v>6175</v>
      </c>
      <c r="L47" s="9" t="s">
        <v>1093</v>
      </c>
      <c r="M47" s="8" t="s">
        <v>1094</v>
      </c>
      <c r="N47" s="8" t="s">
        <v>6175</v>
      </c>
      <c r="O47" s="8" t="s">
        <v>6175</v>
      </c>
      <c r="P47" s="8" t="s">
        <v>6175</v>
      </c>
      <c r="Q47" s="9" t="s">
        <v>28</v>
      </c>
      <c r="R47" s="8" t="s">
        <v>28</v>
      </c>
      <c r="S47" s="8" t="s">
        <v>28</v>
      </c>
      <c r="T47" s="9" t="s">
        <v>993</v>
      </c>
      <c r="U47" s="9" t="s">
        <v>28</v>
      </c>
      <c r="V47" s="9" t="s">
        <v>28</v>
      </c>
      <c r="W47" s="9" t="s">
        <v>29</v>
      </c>
      <c r="X47" s="9">
        <v>2012</v>
      </c>
      <c r="Y47" s="9" t="s">
        <v>1095</v>
      </c>
      <c r="Z47" s="9" t="s">
        <v>31</v>
      </c>
      <c r="AA47" s="9">
        <v>1</v>
      </c>
      <c r="AB47" s="9">
        <v>1</v>
      </c>
      <c r="AC47" s="9">
        <f t="shared" si="22"/>
        <v>0</v>
      </c>
      <c r="AD47" s="33" t="s">
        <v>6175</v>
      </c>
      <c r="AE47" s="33" t="s">
        <v>6175</v>
      </c>
      <c r="AF47" s="33">
        <v>247</v>
      </c>
      <c r="AG47" s="33">
        <v>148.30000000000001</v>
      </c>
      <c r="AH47" s="33">
        <v>502.4673166666667</v>
      </c>
      <c r="AI47" s="33">
        <f t="shared" si="23"/>
        <v>502.4673166666667</v>
      </c>
      <c r="AJ47" s="33">
        <v>166.81249999999997</v>
      </c>
      <c r="AK47" s="33">
        <f t="shared" si="24"/>
        <v>166.81249999999997</v>
      </c>
      <c r="AL47" s="33">
        <f t="shared" si="18"/>
        <v>20.017499999999995</v>
      </c>
      <c r="AM47" s="33">
        <f t="shared" si="19"/>
        <v>186.82999999999996</v>
      </c>
      <c r="AN47" s="33">
        <f t="shared" si="20"/>
        <v>150.13124999999997</v>
      </c>
      <c r="AO47" s="33">
        <f t="shared" si="21"/>
        <v>150.13124999999997</v>
      </c>
      <c r="AP47" s="33">
        <f t="shared" si="25"/>
        <v>18.015749999999993</v>
      </c>
      <c r="AQ47" s="33">
        <f t="shared" si="26"/>
        <v>168.14699999999996</v>
      </c>
      <c r="AR47" s="15" t="s">
        <v>6307</v>
      </c>
      <c r="AS47" s="15" t="s">
        <v>6307</v>
      </c>
      <c r="AT47" s="15" t="s">
        <v>6294</v>
      </c>
      <c r="AU47" s="27" t="s">
        <v>6279</v>
      </c>
      <c r="AV47" s="16"/>
      <c r="AW47" s="12"/>
      <c r="AX47" s="12"/>
      <c r="AY47" s="12"/>
      <c r="AZ47" s="1" t="s">
        <v>6389</v>
      </c>
    </row>
    <row r="48" spans="1:52" ht="39.950000000000003" customHeight="1" x14ac:dyDescent="0.25">
      <c r="A48" s="9">
        <v>217</v>
      </c>
      <c r="B48" s="8">
        <v>80042000018344</v>
      </c>
      <c r="C48" s="10" t="s">
        <v>921</v>
      </c>
      <c r="D48" s="34" t="s">
        <v>18</v>
      </c>
      <c r="E48" s="8" t="s">
        <v>138</v>
      </c>
      <c r="F48" s="8" t="s">
        <v>142</v>
      </c>
      <c r="G48" s="8" t="s">
        <v>18</v>
      </c>
      <c r="H48" s="9" t="s">
        <v>6173</v>
      </c>
      <c r="I48" s="9" t="s">
        <v>881</v>
      </c>
      <c r="J48" s="9" t="s">
        <v>6175</v>
      </c>
      <c r="K48" s="9" t="s">
        <v>6175</v>
      </c>
      <c r="L48" s="9" t="s">
        <v>922</v>
      </c>
      <c r="M48" s="9" t="s">
        <v>922</v>
      </c>
      <c r="N48" s="8" t="s">
        <v>6175</v>
      </c>
      <c r="O48" s="8" t="s">
        <v>6175</v>
      </c>
      <c r="P48" s="8" t="s">
        <v>6175</v>
      </c>
      <c r="Q48" s="9" t="s">
        <v>892</v>
      </c>
      <c r="R48" s="9" t="s">
        <v>911</v>
      </c>
      <c r="S48" s="8" t="s">
        <v>28</v>
      </c>
      <c r="T48" s="9" t="s">
        <v>137</v>
      </c>
      <c r="U48" s="9" t="s">
        <v>28</v>
      </c>
      <c r="V48" s="9" t="s">
        <v>28</v>
      </c>
      <c r="W48" s="9" t="s">
        <v>29</v>
      </c>
      <c r="X48" s="9">
        <v>2017</v>
      </c>
      <c r="Y48" s="9" t="s">
        <v>28</v>
      </c>
      <c r="Z48" s="9" t="s">
        <v>31</v>
      </c>
      <c r="AA48" s="9">
        <v>1</v>
      </c>
      <c r="AB48" s="9">
        <v>1</v>
      </c>
      <c r="AC48" s="9">
        <f t="shared" si="22"/>
        <v>0</v>
      </c>
      <c r="AD48" s="33" t="s">
        <v>6175</v>
      </c>
      <c r="AE48" s="33" t="s">
        <v>6175</v>
      </c>
      <c r="AF48" s="33">
        <v>155</v>
      </c>
      <c r="AG48" s="33">
        <v>107.02</v>
      </c>
      <c r="AH48" s="33">
        <v>350</v>
      </c>
      <c r="AI48" s="33">
        <f t="shared" si="23"/>
        <v>350</v>
      </c>
      <c r="AJ48" s="33">
        <v>139.18749999999997</v>
      </c>
      <c r="AK48" s="33">
        <f t="shared" si="24"/>
        <v>139.18749999999997</v>
      </c>
      <c r="AL48" s="33">
        <f t="shared" si="18"/>
        <v>16.702499999999997</v>
      </c>
      <c r="AM48" s="33">
        <f t="shared" si="19"/>
        <v>155.88999999999996</v>
      </c>
      <c r="AN48" s="33">
        <f t="shared" si="20"/>
        <v>125.26874999999998</v>
      </c>
      <c r="AO48" s="33">
        <f t="shared" si="21"/>
        <v>125.26874999999998</v>
      </c>
      <c r="AP48" s="33">
        <f t="shared" si="25"/>
        <v>15.032249999999998</v>
      </c>
      <c r="AQ48" s="33">
        <f t="shared" si="26"/>
        <v>140.30099999999999</v>
      </c>
      <c r="AR48" s="15" t="s">
        <v>6303</v>
      </c>
      <c r="AS48" s="15" t="s">
        <v>6304</v>
      </c>
      <c r="AT48" s="15" t="s">
        <v>6292</v>
      </c>
      <c r="AU48" s="27" t="s">
        <v>6281</v>
      </c>
      <c r="AV48" s="16"/>
      <c r="AW48" s="12"/>
      <c r="AX48" s="12"/>
      <c r="AY48" s="12"/>
      <c r="AZ48" s="1" t="s">
        <v>6389</v>
      </c>
    </row>
    <row r="49" spans="1:52" ht="39.950000000000003" customHeight="1" x14ac:dyDescent="0.25">
      <c r="A49" s="9">
        <v>218</v>
      </c>
      <c r="B49" s="8">
        <v>80042000018559</v>
      </c>
      <c r="C49" s="10" t="s">
        <v>923</v>
      </c>
      <c r="D49" s="34" t="s">
        <v>18</v>
      </c>
      <c r="E49" s="8" t="s">
        <v>138</v>
      </c>
      <c r="F49" s="8" t="s">
        <v>142</v>
      </c>
      <c r="G49" s="8" t="s">
        <v>18</v>
      </c>
      <c r="H49" s="9" t="s">
        <v>6173</v>
      </c>
      <c r="I49" s="9" t="s">
        <v>881</v>
      </c>
      <c r="J49" s="9" t="s">
        <v>6175</v>
      </c>
      <c r="K49" s="9" t="s">
        <v>6175</v>
      </c>
      <c r="L49" s="9" t="s">
        <v>922</v>
      </c>
      <c r="M49" s="9" t="s">
        <v>922</v>
      </c>
      <c r="N49" s="8" t="s">
        <v>6175</v>
      </c>
      <c r="O49" s="8" t="s">
        <v>6175</v>
      </c>
      <c r="P49" s="8" t="s">
        <v>6175</v>
      </c>
      <c r="Q49" s="9" t="s">
        <v>892</v>
      </c>
      <c r="R49" s="9" t="s">
        <v>911</v>
      </c>
      <c r="S49" s="8" t="s">
        <v>28</v>
      </c>
      <c r="T49" s="9" t="s">
        <v>137</v>
      </c>
      <c r="U49" s="9" t="s">
        <v>28</v>
      </c>
      <c r="V49" s="9" t="s">
        <v>28</v>
      </c>
      <c r="W49" s="9" t="s">
        <v>29</v>
      </c>
      <c r="X49" s="9">
        <v>2017</v>
      </c>
      <c r="Y49" s="9" t="s">
        <v>28</v>
      </c>
      <c r="Z49" s="9" t="s">
        <v>31</v>
      </c>
      <c r="AA49" s="9">
        <v>1</v>
      </c>
      <c r="AB49" s="9">
        <v>1</v>
      </c>
      <c r="AC49" s="9">
        <f t="shared" si="22"/>
        <v>0</v>
      </c>
      <c r="AD49" s="33" t="s">
        <v>6175</v>
      </c>
      <c r="AE49" s="33" t="s">
        <v>6175</v>
      </c>
      <c r="AF49" s="33">
        <v>155</v>
      </c>
      <c r="AG49" s="33">
        <v>107.02</v>
      </c>
      <c r="AH49" s="33">
        <v>350</v>
      </c>
      <c r="AI49" s="33">
        <f t="shared" si="23"/>
        <v>350</v>
      </c>
      <c r="AJ49" s="33">
        <v>139.18749999999997</v>
      </c>
      <c r="AK49" s="33">
        <f t="shared" si="24"/>
        <v>139.18749999999997</v>
      </c>
      <c r="AL49" s="33">
        <f t="shared" si="18"/>
        <v>16.702499999999997</v>
      </c>
      <c r="AM49" s="33">
        <f t="shared" si="19"/>
        <v>155.88999999999996</v>
      </c>
      <c r="AN49" s="33">
        <f t="shared" si="20"/>
        <v>125.26874999999998</v>
      </c>
      <c r="AO49" s="33">
        <f t="shared" si="21"/>
        <v>125.26874999999998</v>
      </c>
      <c r="AP49" s="33">
        <f t="shared" si="25"/>
        <v>15.032249999999998</v>
      </c>
      <c r="AQ49" s="33">
        <f t="shared" si="26"/>
        <v>140.30099999999999</v>
      </c>
      <c r="AR49" s="15" t="s">
        <v>6303</v>
      </c>
      <c r="AS49" s="15" t="s">
        <v>6304</v>
      </c>
      <c r="AT49" s="15" t="s">
        <v>6292</v>
      </c>
      <c r="AU49" s="27" t="s">
        <v>6281</v>
      </c>
      <c r="AV49" s="16"/>
      <c r="AW49" s="12"/>
      <c r="AX49" s="12"/>
      <c r="AY49" s="12"/>
      <c r="AZ49" s="1" t="s">
        <v>6389</v>
      </c>
    </row>
    <row r="50" spans="1:52" ht="39.950000000000003" customHeight="1" x14ac:dyDescent="0.25">
      <c r="A50" s="9">
        <v>219</v>
      </c>
      <c r="B50" s="8">
        <v>80042000018337</v>
      </c>
      <c r="C50" s="10" t="s">
        <v>909</v>
      </c>
      <c r="D50" s="34" t="s">
        <v>18</v>
      </c>
      <c r="E50" s="8" t="s">
        <v>138</v>
      </c>
      <c r="F50" s="8" t="s">
        <v>142</v>
      </c>
      <c r="G50" s="8" t="s">
        <v>18</v>
      </c>
      <c r="H50" s="9" t="s">
        <v>6173</v>
      </c>
      <c r="I50" s="9" t="s">
        <v>881</v>
      </c>
      <c r="J50" s="9" t="s">
        <v>6175</v>
      </c>
      <c r="K50" s="9" t="s">
        <v>6175</v>
      </c>
      <c r="L50" s="9" t="s">
        <v>910</v>
      </c>
      <c r="M50" s="9" t="s">
        <v>910</v>
      </c>
      <c r="N50" s="8" t="s">
        <v>6175</v>
      </c>
      <c r="O50" s="8" t="s">
        <v>6175</v>
      </c>
      <c r="P50" s="8" t="s">
        <v>6175</v>
      </c>
      <c r="Q50" s="9" t="s">
        <v>892</v>
      </c>
      <c r="R50" s="9" t="s">
        <v>911</v>
      </c>
      <c r="S50" s="8" t="s">
        <v>28</v>
      </c>
      <c r="T50" s="9" t="s">
        <v>137</v>
      </c>
      <c r="U50" s="9" t="s">
        <v>28</v>
      </c>
      <c r="V50" s="9" t="s">
        <v>28</v>
      </c>
      <c r="W50" s="9" t="s">
        <v>29</v>
      </c>
      <c r="X50" s="9">
        <v>2017</v>
      </c>
      <c r="Y50" s="9" t="s">
        <v>28</v>
      </c>
      <c r="Z50" s="9" t="s">
        <v>31</v>
      </c>
      <c r="AA50" s="9">
        <v>1</v>
      </c>
      <c r="AB50" s="9">
        <v>1</v>
      </c>
      <c r="AC50" s="9">
        <f t="shared" si="22"/>
        <v>0</v>
      </c>
      <c r="AD50" s="33" t="s">
        <v>6175</v>
      </c>
      <c r="AE50" s="33" t="s">
        <v>6175</v>
      </c>
      <c r="AF50" s="33">
        <v>199</v>
      </c>
      <c r="AG50" s="33">
        <v>137.38</v>
      </c>
      <c r="AH50" s="33">
        <v>215</v>
      </c>
      <c r="AI50" s="33">
        <f t="shared" si="23"/>
        <v>215</v>
      </c>
      <c r="AJ50" s="33">
        <v>121.4285714285714</v>
      </c>
      <c r="AK50" s="33">
        <f t="shared" si="24"/>
        <v>121.4285714285714</v>
      </c>
      <c r="AL50" s="33">
        <f t="shared" si="18"/>
        <v>14.571428571428568</v>
      </c>
      <c r="AM50" s="33">
        <f t="shared" si="19"/>
        <v>135.99999999999997</v>
      </c>
      <c r="AN50" s="33">
        <f t="shared" si="20"/>
        <v>109.28571428571426</v>
      </c>
      <c r="AO50" s="33">
        <f t="shared" si="21"/>
        <v>109.28571428571426</v>
      </c>
      <c r="AP50" s="33">
        <f t="shared" si="25"/>
        <v>13.11428571428571</v>
      </c>
      <c r="AQ50" s="33">
        <f t="shared" si="26"/>
        <v>122.39999999999998</v>
      </c>
      <c r="AR50" s="15" t="s">
        <v>6303</v>
      </c>
      <c r="AS50" s="15" t="s">
        <v>6304</v>
      </c>
      <c r="AT50" s="15" t="s">
        <v>6292</v>
      </c>
      <c r="AU50" s="27" t="s">
        <v>6281</v>
      </c>
      <c r="AV50" s="16"/>
      <c r="AW50" s="12"/>
      <c r="AX50" s="12"/>
      <c r="AY50" s="12"/>
      <c r="AZ50" s="1" t="s">
        <v>6389</v>
      </c>
    </row>
    <row r="51" spans="1:52" ht="39.950000000000003" customHeight="1" x14ac:dyDescent="0.25">
      <c r="A51" s="9">
        <v>220</v>
      </c>
      <c r="B51" s="8">
        <v>80042000018535</v>
      </c>
      <c r="C51" s="10" t="s">
        <v>912</v>
      </c>
      <c r="D51" s="34" t="s">
        <v>18</v>
      </c>
      <c r="E51" s="8" t="s">
        <v>138</v>
      </c>
      <c r="F51" s="8" t="s">
        <v>142</v>
      </c>
      <c r="G51" s="8" t="s">
        <v>18</v>
      </c>
      <c r="H51" s="9" t="s">
        <v>6173</v>
      </c>
      <c r="I51" s="9" t="s">
        <v>881</v>
      </c>
      <c r="J51" s="9" t="s">
        <v>6175</v>
      </c>
      <c r="K51" s="9" t="s">
        <v>6175</v>
      </c>
      <c r="L51" s="9" t="s">
        <v>910</v>
      </c>
      <c r="M51" s="9" t="s">
        <v>910</v>
      </c>
      <c r="N51" s="8" t="s">
        <v>6175</v>
      </c>
      <c r="O51" s="8" t="s">
        <v>6175</v>
      </c>
      <c r="P51" s="8" t="s">
        <v>6175</v>
      </c>
      <c r="Q51" s="9" t="s">
        <v>892</v>
      </c>
      <c r="R51" s="9" t="s">
        <v>911</v>
      </c>
      <c r="S51" s="8" t="s">
        <v>28</v>
      </c>
      <c r="T51" s="9" t="s">
        <v>137</v>
      </c>
      <c r="U51" s="9" t="s">
        <v>28</v>
      </c>
      <c r="V51" s="9" t="s">
        <v>28</v>
      </c>
      <c r="W51" s="9" t="s">
        <v>29</v>
      </c>
      <c r="X51" s="9">
        <v>2017</v>
      </c>
      <c r="Y51" s="9" t="s">
        <v>28</v>
      </c>
      <c r="Z51" s="9" t="s">
        <v>31</v>
      </c>
      <c r="AA51" s="9">
        <v>1</v>
      </c>
      <c r="AB51" s="9">
        <v>1</v>
      </c>
      <c r="AC51" s="9">
        <f t="shared" si="22"/>
        <v>0</v>
      </c>
      <c r="AD51" s="33" t="s">
        <v>6175</v>
      </c>
      <c r="AE51" s="33" t="s">
        <v>6175</v>
      </c>
      <c r="AF51" s="33">
        <v>199</v>
      </c>
      <c r="AG51" s="33">
        <v>137.38</v>
      </c>
      <c r="AH51" s="33">
        <v>215</v>
      </c>
      <c r="AI51" s="33">
        <f t="shared" si="23"/>
        <v>215</v>
      </c>
      <c r="AJ51" s="33">
        <v>121.4285714285714</v>
      </c>
      <c r="AK51" s="33">
        <f t="shared" si="24"/>
        <v>121.4285714285714</v>
      </c>
      <c r="AL51" s="33">
        <f t="shared" si="18"/>
        <v>14.571428571428568</v>
      </c>
      <c r="AM51" s="33">
        <f t="shared" si="19"/>
        <v>135.99999999999997</v>
      </c>
      <c r="AN51" s="33">
        <f t="shared" si="20"/>
        <v>109.28571428571426</v>
      </c>
      <c r="AO51" s="33">
        <f t="shared" si="21"/>
        <v>109.28571428571426</v>
      </c>
      <c r="AP51" s="33">
        <f t="shared" si="25"/>
        <v>13.11428571428571</v>
      </c>
      <c r="AQ51" s="33">
        <f t="shared" si="26"/>
        <v>122.39999999999998</v>
      </c>
      <c r="AR51" s="15" t="s">
        <v>6303</v>
      </c>
      <c r="AS51" s="15" t="s">
        <v>6304</v>
      </c>
      <c r="AT51" s="15" t="s">
        <v>6292</v>
      </c>
      <c r="AU51" s="27" t="s">
        <v>6281</v>
      </c>
      <c r="AV51" s="16"/>
      <c r="AW51" s="12"/>
      <c r="AX51" s="12"/>
      <c r="AY51" s="12"/>
      <c r="AZ51" s="1" t="s">
        <v>6389</v>
      </c>
    </row>
    <row r="52" spans="1:52" ht="39.950000000000003" customHeight="1" x14ac:dyDescent="0.25">
      <c r="A52" s="9">
        <v>221</v>
      </c>
      <c r="B52" s="8">
        <v>80042000018542</v>
      </c>
      <c r="C52" s="10" t="s">
        <v>913</v>
      </c>
      <c r="D52" s="34" t="s">
        <v>18</v>
      </c>
      <c r="E52" s="8" t="s">
        <v>138</v>
      </c>
      <c r="F52" s="8" t="s">
        <v>142</v>
      </c>
      <c r="G52" s="8" t="s">
        <v>18</v>
      </c>
      <c r="H52" s="9" t="s">
        <v>6173</v>
      </c>
      <c r="I52" s="9" t="s">
        <v>881</v>
      </c>
      <c r="J52" s="9" t="s">
        <v>6175</v>
      </c>
      <c r="K52" s="9" t="s">
        <v>6175</v>
      </c>
      <c r="L52" s="9" t="s">
        <v>910</v>
      </c>
      <c r="M52" s="9" t="s">
        <v>910</v>
      </c>
      <c r="N52" s="8" t="s">
        <v>6175</v>
      </c>
      <c r="O52" s="8" t="s">
        <v>6175</v>
      </c>
      <c r="P52" s="8" t="s">
        <v>6175</v>
      </c>
      <c r="Q52" s="9" t="s">
        <v>892</v>
      </c>
      <c r="R52" s="9" t="s">
        <v>911</v>
      </c>
      <c r="S52" s="8" t="s">
        <v>28</v>
      </c>
      <c r="T52" s="9" t="s">
        <v>137</v>
      </c>
      <c r="U52" s="9" t="s">
        <v>28</v>
      </c>
      <c r="V52" s="9" t="s">
        <v>28</v>
      </c>
      <c r="W52" s="9" t="s">
        <v>29</v>
      </c>
      <c r="X52" s="9">
        <v>2017</v>
      </c>
      <c r="Y52" s="9" t="s">
        <v>28</v>
      </c>
      <c r="Z52" s="9" t="s">
        <v>31</v>
      </c>
      <c r="AA52" s="9">
        <v>1</v>
      </c>
      <c r="AB52" s="9">
        <v>1</v>
      </c>
      <c r="AC52" s="9">
        <f t="shared" si="22"/>
        <v>0</v>
      </c>
      <c r="AD52" s="33" t="s">
        <v>6175</v>
      </c>
      <c r="AE52" s="33" t="s">
        <v>6175</v>
      </c>
      <c r="AF52" s="33">
        <v>199</v>
      </c>
      <c r="AG52" s="33">
        <v>137.38</v>
      </c>
      <c r="AH52" s="33">
        <v>215</v>
      </c>
      <c r="AI52" s="33">
        <f t="shared" si="23"/>
        <v>215</v>
      </c>
      <c r="AJ52" s="33">
        <v>121.4285714285714</v>
      </c>
      <c r="AK52" s="33">
        <f t="shared" si="24"/>
        <v>121.4285714285714</v>
      </c>
      <c r="AL52" s="33">
        <f t="shared" si="18"/>
        <v>14.571428571428568</v>
      </c>
      <c r="AM52" s="33">
        <f t="shared" si="19"/>
        <v>135.99999999999997</v>
      </c>
      <c r="AN52" s="33">
        <f t="shared" si="20"/>
        <v>109.28571428571426</v>
      </c>
      <c r="AO52" s="33">
        <f t="shared" si="21"/>
        <v>109.28571428571426</v>
      </c>
      <c r="AP52" s="33">
        <f t="shared" si="25"/>
        <v>13.11428571428571</v>
      </c>
      <c r="AQ52" s="33">
        <f t="shared" si="26"/>
        <v>122.39999999999998</v>
      </c>
      <c r="AR52" s="15" t="s">
        <v>6303</v>
      </c>
      <c r="AS52" s="15" t="s">
        <v>6304</v>
      </c>
      <c r="AT52" s="15" t="s">
        <v>6292</v>
      </c>
      <c r="AU52" s="27" t="s">
        <v>6281</v>
      </c>
      <c r="AV52" s="16"/>
      <c r="AW52" s="12"/>
      <c r="AX52" s="12"/>
      <c r="AY52" s="12"/>
      <c r="AZ52" s="1" t="s">
        <v>6389</v>
      </c>
    </row>
    <row r="53" spans="1:52" ht="39.950000000000003" customHeight="1" x14ac:dyDescent="0.25">
      <c r="A53" s="9">
        <v>222</v>
      </c>
      <c r="B53" s="8">
        <v>80042000000868</v>
      </c>
      <c r="C53" s="10" t="s">
        <v>999</v>
      </c>
      <c r="D53" s="34" t="s">
        <v>18</v>
      </c>
      <c r="E53" s="8" t="s">
        <v>64</v>
      </c>
      <c r="F53" s="8" t="s">
        <v>933</v>
      </c>
      <c r="G53" s="8" t="s">
        <v>18</v>
      </c>
      <c r="H53" s="9" t="s">
        <v>6173</v>
      </c>
      <c r="I53" s="9" t="s">
        <v>881</v>
      </c>
      <c r="J53" s="9" t="s">
        <v>6175</v>
      </c>
      <c r="K53" s="9" t="s">
        <v>6175</v>
      </c>
      <c r="L53" s="8" t="s">
        <v>1000</v>
      </c>
      <c r="M53" s="8" t="s">
        <v>1001</v>
      </c>
      <c r="N53" s="8" t="s">
        <v>6175</v>
      </c>
      <c r="O53" s="8" t="s">
        <v>6175</v>
      </c>
      <c r="P53" s="8" t="s">
        <v>6175</v>
      </c>
      <c r="Q53" s="8" t="s">
        <v>28</v>
      </c>
      <c r="R53" s="8" t="s">
        <v>28</v>
      </c>
      <c r="S53" s="8" t="s">
        <v>28</v>
      </c>
      <c r="T53" s="9" t="s">
        <v>44</v>
      </c>
      <c r="U53" s="9" t="s">
        <v>1002</v>
      </c>
      <c r="V53" s="9" t="s">
        <v>1003</v>
      </c>
      <c r="W53" s="9" t="s">
        <v>29</v>
      </c>
      <c r="X53" s="9">
        <v>2012</v>
      </c>
      <c r="Y53" s="8" t="s">
        <v>1004</v>
      </c>
      <c r="Z53" s="9" t="s">
        <v>31</v>
      </c>
      <c r="AA53" s="9">
        <v>1</v>
      </c>
      <c r="AB53" s="9">
        <v>1</v>
      </c>
      <c r="AC53" s="9">
        <f t="shared" si="22"/>
        <v>0</v>
      </c>
      <c r="AD53" s="33" t="s">
        <v>6175</v>
      </c>
      <c r="AE53" s="33" t="s">
        <v>6175</v>
      </c>
      <c r="AF53" s="33">
        <v>387</v>
      </c>
      <c r="AG53" s="33">
        <v>232.3</v>
      </c>
      <c r="AH53" s="33">
        <v>252</v>
      </c>
      <c r="AI53" s="33">
        <f t="shared" si="23"/>
        <v>252</v>
      </c>
      <c r="AJ53" s="33">
        <v>198.30500000000001</v>
      </c>
      <c r="AK53" s="33">
        <f t="shared" si="24"/>
        <v>198.30500000000001</v>
      </c>
      <c r="AL53" s="33">
        <f t="shared" si="18"/>
        <v>23.796600000000002</v>
      </c>
      <c r="AM53" s="33">
        <f t="shared" si="19"/>
        <v>222.10160000000002</v>
      </c>
      <c r="AN53" s="33">
        <f t="shared" si="20"/>
        <v>178.47450000000001</v>
      </c>
      <c r="AO53" s="33">
        <f t="shared" si="21"/>
        <v>178.47450000000001</v>
      </c>
      <c r="AP53" s="33">
        <f t="shared" si="25"/>
        <v>21.41694</v>
      </c>
      <c r="AQ53" s="33">
        <f t="shared" si="26"/>
        <v>199.89144000000002</v>
      </c>
      <c r="AR53" s="15" t="s">
        <v>6307</v>
      </c>
      <c r="AS53" s="15" t="s">
        <v>6307</v>
      </c>
      <c r="AT53" s="15" t="s">
        <v>6292</v>
      </c>
      <c r="AU53" s="27" t="s">
        <v>6276</v>
      </c>
      <c r="AV53" s="16"/>
      <c r="AW53" s="12"/>
      <c r="AX53" s="12"/>
      <c r="AY53" s="12"/>
      <c r="AZ53" s="1" t="s">
        <v>6389</v>
      </c>
    </row>
    <row r="54" spans="1:52" ht="39.950000000000003" customHeight="1" x14ac:dyDescent="0.25">
      <c r="A54" s="9">
        <v>224</v>
      </c>
      <c r="B54" s="8">
        <v>80042000001285</v>
      </c>
      <c r="C54" s="10" t="s">
        <v>1065</v>
      </c>
      <c r="D54" s="34" t="s">
        <v>18</v>
      </c>
      <c r="E54" s="8" t="s">
        <v>471</v>
      </c>
      <c r="F54" s="8" t="s">
        <v>471</v>
      </c>
      <c r="G54" s="8" t="s">
        <v>18</v>
      </c>
      <c r="H54" s="9" t="s">
        <v>6173</v>
      </c>
      <c r="I54" s="9" t="s">
        <v>881</v>
      </c>
      <c r="J54" s="9" t="s">
        <v>6175</v>
      </c>
      <c r="K54" s="9" t="s">
        <v>6175</v>
      </c>
      <c r="L54" s="8" t="s">
        <v>1066</v>
      </c>
      <c r="M54" s="8" t="s">
        <v>1067</v>
      </c>
      <c r="N54" s="8" t="s">
        <v>6175</v>
      </c>
      <c r="O54" s="8" t="s">
        <v>6175</v>
      </c>
      <c r="P54" s="8" t="s">
        <v>6175</v>
      </c>
      <c r="Q54" s="8" t="s">
        <v>28</v>
      </c>
      <c r="R54" s="8" t="s">
        <v>28</v>
      </c>
      <c r="S54" s="8" t="s">
        <v>28</v>
      </c>
      <c r="T54" s="9" t="s">
        <v>993</v>
      </c>
      <c r="U54" s="9" t="s">
        <v>1068</v>
      </c>
      <c r="V54" s="9" t="s">
        <v>1003</v>
      </c>
      <c r="W54" s="9" t="s">
        <v>29</v>
      </c>
      <c r="X54" s="9">
        <v>2012</v>
      </c>
      <c r="Y54" s="8" t="s">
        <v>1069</v>
      </c>
      <c r="Z54" s="9" t="s">
        <v>31</v>
      </c>
      <c r="AA54" s="9">
        <v>1</v>
      </c>
      <c r="AB54" s="9">
        <v>1</v>
      </c>
      <c r="AC54" s="9">
        <f t="shared" si="22"/>
        <v>0</v>
      </c>
      <c r="AD54" s="33" t="s">
        <v>6175</v>
      </c>
      <c r="AE54" s="33" t="s">
        <v>6175</v>
      </c>
      <c r="AF54" s="33">
        <v>315</v>
      </c>
      <c r="AG54" s="33">
        <v>189.1</v>
      </c>
      <c r="AH54" s="33">
        <v>245</v>
      </c>
      <c r="AI54" s="33">
        <f t="shared" si="23"/>
        <v>245</v>
      </c>
      <c r="AJ54" s="33">
        <v>161.58499999999998</v>
      </c>
      <c r="AK54" s="33">
        <f t="shared" si="24"/>
        <v>161.58499999999998</v>
      </c>
      <c r="AL54" s="33">
        <f t="shared" si="18"/>
        <v>19.390199999999997</v>
      </c>
      <c r="AM54" s="33">
        <f t="shared" si="19"/>
        <v>180.97519999999997</v>
      </c>
      <c r="AN54" s="33">
        <f t="shared" si="20"/>
        <v>145.42649999999998</v>
      </c>
      <c r="AO54" s="33">
        <f t="shared" si="21"/>
        <v>145.42649999999998</v>
      </c>
      <c r="AP54" s="33">
        <f t="shared" si="25"/>
        <v>17.451179999999997</v>
      </c>
      <c r="AQ54" s="33">
        <f t="shared" si="26"/>
        <v>162.87767999999997</v>
      </c>
      <c r="AR54" s="15" t="s">
        <v>6307</v>
      </c>
      <c r="AS54" s="15" t="s">
        <v>6307</v>
      </c>
      <c r="AT54" s="15" t="s">
        <v>6292</v>
      </c>
      <c r="AU54" s="27" t="s">
        <v>6276</v>
      </c>
      <c r="AV54" s="16"/>
      <c r="AW54" s="12"/>
      <c r="AX54" s="12"/>
      <c r="AY54" s="12"/>
      <c r="AZ54" s="1" t="s">
        <v>6389</v>
      </c>
    </row>
    <row r="55" spans="1:52" ht="39.950000000000003" customHeight="1" x14ac:dyDescent="0.25">
      <c r="A55" s="9">
        <v>225</v>
      </c>
      <c r="B55" s="8">
        <v>80042000007515</v>
      </c>
      <c r="C55" s="10" t="s">
        <v>1267</v>
      </c>
      <c r="D55" s="34" t="s">
        <v>18</v>
      </c>
      <c r="E55" s="8" t="s">
        <v>64</v>
      </c>
      <c r="F55" s="8" t="s">
        <v>933</v>
      </c>
      <c r="G55" s="8" t="s">
        <v>18</v>
      </c>
      <c r="H55" s="9" t="s">
        <v>6173</v>
      </c>
      <c r="I55" s="9" t="s">
        <v>881</v>
      </c>
      <c r="J55" s="9" t="s">
        <v>6175</v>
      </c>
      <c r="K55" s="9" t="s">
        <v>6175</v>
      </c>
      <c r="L55" s="8" t="s">
        <v>1066</v>
      </c>
      <c r="M55" s="8" t="s">
        <v>1067</v>
      </c>
      <c r="N55" s="8" t="s">
        <v>6175</v>
      </c>
      <c r="O55" s="8" t="s">
        <v>6175</v>
      </c>
      <c r="P55" s="8" t="s">
        <v>6175</v>
      </c>
      <c r="Q55" s="8" t="s">
        <v>28</v>
      </c>
      <c r="R55" s="8" t="s">
        <v>28</v>
      </c>
      <c r="S55" s="8" t="s">
        <v>28</v>
      </c>
      <c r="T55" s="9" t="s">
        <v>993</v>
      </c>
      <c r="U55" s="9" t="s">
        <v>1068</v>
      </c>
      <c r="V55" s="9" t="s">
        <v>1003</v>
      </c>
      <c r="W55" s="9" t="s">
        <v>29</v>
      </c>
      <c r="X55" s="9">
        <v>2012</v>
      </c>
      <c r="Y55" s="8" t="s">
        <v>1268</v>
      </c>
      <c r="Z55" s="9" t="s">
        <v>96</v>
      </c>
      <c r="AA55" s="9">
        <v>1</v>
      </c>
      <c r="AB55" s="9">
        <v>1</v>
      </c>
      <c r="AC55" s="9">
        <f t="shared" si="22"/>
        <v>0</v>
      </c>
      <c r="AD55" s="33" t="s">
        <v>6175</v>
      </c>
      <c r="AE55" s="33" t="s">
        <v>6175</v>
      </c>
      <c r="AF55" s="33">
        <v>315</v>
      </c>
      <c r="AG55" s="33">
        <v>189.1</v>
      </c>
      <c r="AH55" s="33">
        <v>245</v>
      </c>
      <c r="AI55" s="33">
        <f t="shared" si="23"/>
        <v>245</v>
      </c>
      <c r="AJ55" s="33">
        <v>161.58499999999998</v>
      </c>
      <c r="AK55" s="33">
        <f t="shared" si="24"/>
        <v>161.58499999999998</v>
      </c>
      <c r="AL55" s="33">
        <f t="shared" si="18"/>
        <v>19.390199999999997</v>
      </c>
      <c r="AM55" s="33">
        <f t="shared" si="19"/>
        <v>180.97519999999997</v>
      </c>
      <c r="AN55" s="33">
        <f t="shared" si="20"/>
        <v>145.42649999999998</v>
      </c>
      <c r="AO55" s="33">
        <f t="shared" si="21"/>
        <v>145.42649999999998</v>
      </c>
      <c r="AP55" s="33">
        <f t="shared" si="25"/>
        <v>17.451179999999997</v>
      </c>
      <c r="AQ55" s="33">
        <f t="shared" si="26"/>
        <v>162.87767999999997</v>
      </c>
      <c r="AR55" s="15" t="s">
        <v>6307</v>
      </c>
      <c r="AS55" s="15" t="s">
        <v>6307</v>
      </c>
      <c r="AT55" s="15" t="s">
        <v>6292</v>
      </c>
      <c r="AU55" s="27" t="s">
        <v>6276</v>
      </c>
      <c r="AV55" s="16"/>
      <c r="AW55" s="12"/>
      <c r="AX55" s="12"/>
      <c r="AY55" s="12"/>
      <c r="AZ55" s="1" t="s">
        <v>6389</v>
      </c>
    </row>
    <row r="56" spans="1:52" ht="39.950000000000003" customHeight="1" x14ac:dyDescent="0.25">
      <c r="A56" s="9">
        <v>226</v>
      </c>
      <c r="B56" s="8">
        <v>80042000018382</v>
      </c>
      <c r="C56" s="10" t="s">
        <v>894</v>
      </c>
      <c r="D56" s="34" t="s">
        <v>18</v>
      </c>
      <c r="E56" s="8" t="s">
        <v>138</v>
      </c>
      <c r="F56" s="8" t="s">
        <v>113</v>
      </c>
      <c r="G56" s="8" t="s">
        <v>18</v>
      </c>
      <c r="H56" s="9" t="s">
        <v>6173</v>
      </c>
      <c r="I56" s="9" t="s">
        <v>881</v>
      </c>
      <c r="J56" s="9" t="s">
        <v>6175</v>
      </c>
      <c r="K56" s="9" t="s">
        <v>6175</v>
      </c>
      <c r="L56" s="9" t="s">
        <v>895</v>
      </c>
      <c r="M56" s="9" t="s">
        <v>895</v>
      </c>
      <c r="N56" s="8" t="s">
        <v>6175</v>
      </c>
      <c r="O56" s="8" t="s">
        <v>6175</v>
      </c>
      <c r="P56" s="8" t="s">
        <v>6175</v>
      </c>
      <c r="Q56" s="9" t="s">
        <v>892</v>
      </c>
      <c r="R56" s="9" t="s">
        <v>896</v>
      </c>
      <c r="S56" s="8" t="s">
        <v>28</v>
      </c>
      <c r="T56" s="9" t="s">
        <v>137</v>
      </c>
      <c r="U56" s="9" t="s">
        <v>28</v>
      </c>
      <c r="V56" s="9" t="s">
        <v>28</v>
      </c>
      <c r="W56" s="9" t="s">
        <v>29</v>
      </c>
      <c r="X56" s="9">
        <v>2017</v>
      </c>
      <c r="Y56" s="9" t="s">
        <v>28</v>
      </c>
      <c r="Z56" s="9" t="s">
        <v>31</v>
      </c>
      <c r="AA56" s="9">
        <v>1</v>
      </c>
      <c r="AB56" s="9">
        <v>1</v>
      </c>
      <c r="AC56" s="9">
        <f t="shared" si="22"/>
        <v>0</v>
      </c>
      <c r="AD56" s="33" t="s">
        <v>6175</v>
      </c>
      <c r="AE56" s="33" t="s">
        <v>6175</v>
      </c>
      <c r="AF56" s="33">
        <v>193</v>
      </c>
      <c r="AG56" s="33">
        <v>133.1</v>
      </c>
      <c r="AH56" s="33">
        <v>186</v>
      </c>
      <c r="AI56" s="33">
        <f t="shared" si="23"/>
        <v>186</v>
      </c>
      <c r="AJ56" s="33">
        <v>113.98499999999999</v>
      </c>
      <c r="AK56" s="33">
        <f t="shared" si="24"/>
        <v>113.98499999999999</v>
      </c>
      <c r="AL56" s="33">
        <f t="shared" si="18"/>
        <v>13.678199999999999</v>
      </c>
      <c r="AM56" s="33">
        <f t="shared" si="19"/>
        <v>127.66319999999999</v>
      </c>
      <c r="AN56" s="33">
        <f t="shared" si="20"/>
        <v>102.58649999999999</v>
      </c>
      <c r="AO56" s="33">
        <f t="shared" si="21"/>
        <v>102.58649999999999</v>
      </c>
      <c r="AP56" s="33">
        <f t="shared" si="25"/>
        <v>12.310379999999999</v>
      </c>
      <c r="AQ56" s="33">
        <f t="shared" si="26"/>
        <v>114.89687999999998</v>
      </c>
      <c r="AR56" s="15" t="s">
        <v>6303</v>
      </c>
      <c r="AS56" s="15" t="s">
        <v>6304</v>
      </c>
      <c r="AT56" s="15" t="s">
        <v>6292</v>
      </c>
      <c r="AU56" s="27" t="s">
        <v>6281</v>
      </c>
      <c r="AV56" s="16"/>
      <c r="AW56" s="12"/>
      <c r="AX56" s="12"/>
      <c r="AY56" s="12"/>
      <c r="AZ56" s="1" t="s">
        <v>6389</v>
      </c>
    </row>
    <row r="57" spans="1:52" ht="39.950000000000003" customHeight="1" x14ac:dyDescent="0.25">
      <c r="A57" s="9">
        <v>227</v>
      </c>
      <c r="B57" s="8">
        <v>80042000007805</v>
      </c>
      <c r="C57" s="10" t="s">
        <v>1296</v>
      </c>
      <c r="D57" s="34" t="s">
        <v>18</v>
      </c>
      <c r="E57" s="8" t="s">
        <v>296</v>
      </c>
      <c r="F57" s="8" t="s">
        <v>296</v>
      </c>
      <c r="G57" s="8" t="s">
        <v>18</v>
      </c>
      <c r="H57" s="9" t="s">
        <v>6173</v>
      </c>
      <c r="I57" s="9" t="s">
        <v>881</v>
      </c>
      <c r="J57" s="9" t="s">
        <v>6175</v>
      </c>
      <c r="K57" s="9" t="s">
        <v>6175</v>
      </c>
      <c r="L57" s="8" t="s">
        <v>1066</v>
      </c>
      <c r="M57" s="8" t="s">
        <v>1297</v>
      </c>
      <c r="N57" s="8" t="s">
        <v>6175</v>
      </c>
      <c r="O57" s="8" t="s">
        <v>6175</v>
      </c>
      <c r="P57" s="8" t="s">
        <v>6175</v>
      </c>
      <c r="Q57" s="9" t="s">
        <v>28</v>
      </c>
      <c r="R57" s="8" t="s">
        <v>28</v>
      </c>
      <c r="S57" s="8" t="s">
        <v>28</v>
      </c>
      <c r="T57" s="9" t="s">
        <v>993</v>
      </c>
      <c r="U57" s="9" t="s">
        <v>1298</v>
      </c>
      <c r="V57" s="9" t="s">
        <v>1003</v>
      </c>
      <c r="W57" s="9" t="s">
        <v>29</v>
      </c>
      <c r="X57" s="9">
        <v>2012</v>
      </c>
      <c r="Y57" s="8" t="s">
        <v>1268</v>
      </c>
      <c r="Z57" s="9" t="s">
        <v>96</v>
      </c>
      <c r="AA57" s="9">
        <v>1</v>
      </c>
      <c r="AB57" s="9">
        <v>1</v>
      </c>
      <c r="AC57" s="9">
        <f t="shared" si="22"/>
        <v>0</v>
      </c>
      <c r="AD57" s="33" t="s">
        <v>6175</v>
      </c>
      <c r="AE57" s="33" t="s">
        <v>6175</v>
      </c>
      <c r="AF57" s="33">
        <v>205</v>
      </c>
      <c r="AG57" s="33">
        <v>122.9</v>
      </c>
      <c r="AH57" s="33">
        <v>220</v>
      </c>
      <c r="AI57" s="33">
        <f t="shared" si="23"/>
        <v>220</v>
      </c>
      <c r="AJ57" s="33">
        <v>105.315</v>
      </c>
      <c r="AK57" s="33">
        <f t="shared" si="24"/>
        <v>105.315</v>
      </c>
      <c r="AL57" s="33">
        <f t="shared" si="18"/>
        <v>12.637799999999999</v>
      </c>
      <c r="AM57" s="33">
        <f t="shared" si="19"/>
        <v>117.9528</v>
      </c>
      <c r="AN57" s="33">
        <f t="shared" si="20"/>
        <v>94.783500000000004</v>
      </c>
      <c r="AO57" s="33">
        <f t="shared" si="21"/>
        <v>94.783500000000004</v>
      </c>
      <c r="AP57" s="33">
        <f t="shared" si="25"/>
        <v>11.37402</v>
      </c>
      <c r="AQ57" s="33">
        <f t="shared" si="26"/>
        <v>106.15752000000001</v>
      </c>
      <c r="AR57" s="15" t="s">
        <v>6307</v>
      </c>
      <c r="AS57" s="15" t="s">
        <v>6307</v>
      </c>
      <c r="AT57" s="15" t="s">
        <v>6292</v>
      </c>
      <c r="AU57" s="27" t="s">
        <v>6276</v>
      </c>
      <c r="AV57" s="16"/>
      <c r="AW57" s="12"/>
      <c r="AX57" s="12"/>
      <c r="AY57" s="12"/>
      <c r="AZ57" s="1" t="s">
        <v>6389</v>
      </c>
    </row>
    <row r="58" spans="1:52" ht="39.950000000000003" customHeight="1" x14ac:dyDescent="0.25">
      <c r="A58" s="9">
        <v>228</v>
      </c>
      <c r="B58" s="8">
        <v>80042000009526</v>
      </c>
      <c r="C58" s="10" t="s">
        <v>1234</v>
      </c>
      <c r="D58" s="34" t="s">
        <v>18</v>
      </c>
      <c r="E58" s="8" t="s">
        <v>296</v>
      </c>
      <c r="F58" s="8" t="s">
        <v>296</v>
      </c>
      <c r="G58" s="8" t="s">
        <v>18</v>
      </c>
      <c r="H58" s="9" t="s">
        <v>6173</v>
      </c>
      <c r="I58" s="9" t="s">
        <v>881</v>
      </c>
      <c r="J58" s="9" t="s">
        <v>6175</v>
      </c>
      <c r="K58" s="9" t="s">
        <v>6175</v>
      </c>
      <c r="L58" s="8" t="s">
        <v>1116</v>
      </c>
      <c r="M58" s="8" t="s">
        <v>1235</v>
      </c>
      <c r="N58" s="8" t="s">
        <v>6175</v>
      </c>
      <c r="O58" s="8" t="s">
        <v>6175</v>
      </c>
      <c r="P58" s="8" t="s">
        <v>6175</v>
      </c>
      <c r="Q58" s="8" t="s">
        <v>968</v>
      </c>
      <c r="R58" s="8" t="s">
        <v>1236</v>
      </c>
      <c r="S58" s="8">
        <v>33700297</v>
      </c>
      <c r="T58" s="9" t="s">
        <v>465</v>
      </c>
      <c r="U58" s="9" t="s">
        <v>28</v>
      </c>
      <c r="V58" s="9" t="s">
        <v>28</v>
      </c>
      <c r="W58" s="9" t="s">
        <v>29</v>
      </c>
      <c r="X58" s="9">
        <v>2013</v>
      </c>
      <c r="Y58" s="8" t="s">
        <v>1119</v>
      </c>
      <c r="Z58" s="9" t="s">
        <v>54</v>
      </c>
      <c r="AA58" s="9">
        <v>1</v>
      </c>
      <c r="AB58" s="9">
        <v>1</v>
      </c>
      <c r="AC58" s="9">
        <f t="shared" si="22"/>
        <v>0</v>
      </c>
      <c r="AD58" s="33" t="s">
        <v>6175</v>
      </c>
      <c r="AE58" s="33" t="s">
        <v>6175</v>
      </c>
      <c r="AF58" s="33">
        <v>165</v>
      </c>
      <c r="AG58" s="33">
        <v>98.9</v>
      </c>
      <c r="AH58" s="33">
        <v>206</v>
      </c>
      <c r="AI58" s="33">
        <f t="shared" si="23"/>
        <v>206</v>
      </c>
      <c r="AJ58" s="33">
        <v>100.93749999999999</v>
      </c>
      <c r="AK58" s="33">
        <f t="shared" si="24"/>
        <v>100.93749999999999</v>
      </c>
      <c r="AL58" s="33">
        <f t="shared" si="18"/>
        <v>12.112499999999997</v>
      </c>
      <c r="AM58" s="33">
        <f t="shared" si="19"/>
        <v>113.04999999999998</v>
      </c>
      <c r="AN58" s="33">
        <f t="shared" si="20"/>
        <v>90.843749999999986</v>
      </c>
      <c r="AO58" s="33">
        <f t="shared" si="21"/>
        <v>90.843749999999986</v>
      </c>
      <c r="AP58" s="33">
        <f t="shared" si="25"/>
        <v>10.901249999999997</v>
      </c>
      <c r="AQ58" s="33">
        <f t="shared" si="26"/>
        <v>101.74499999999998</v>
      </c>
      <c r="AR58" s="15" t="s">
        <v>6325</v>
      </c>
      <c r="AS58" s="15" t="s">
        <v>6325</v>
      </c>
      <c r="AT58" s="15" t="s">
        <v>6294</v>
      </c>
      <c r="AU58" s="27" t="s">
        <v>6279</v>
      </c>
      <c r="AV58" s="16"/>
      <c r="AW58" s="12"/>
      <c r="AX58" s="12"/>
      <c r="AY58" s="12"/>
      <c r="AZ58" s="1" t="s">
        <v>6389</v>
      </c>
    </row>
    <row r="59" spans="1:52" ht="39.950000000000003" customHeight="1" x14ac:dyDescent="0.25">
      <c r="A59" s="9">
        <v>229</v>
      </c>
      <c r="B59" s="8">
        <v>80042000001896</v>
      </c>
      <c r="C59" s="10" t="s">
        <v>1050</v>
      </c>
      <c r="D59" s="34" t="s">
        <v>18</v>
      </c>
      <c r="E59" s="8" t="s">
        <v>471</v>
      </c>
      <c r="F59" s="8" t="s">
        <v>471</v>
      </c>
      <c r="G59" s="8" t="s">
        <v>18</v>
      </c>
      <c r="H59" s="9" t="s">
        <v>6173</v>
      </c>
      <c r="I59" s="9" t="s">
        <v>881</v>
      </c>
      <c r="J59" s="9" t="s">
        <v>6175</v>
      </c>
      <c r="K59" s="9" t="s">
        <v>6175</v>
      </c>
      <c r="L59" s="8" t="s">
        <v>1051</v>
      </c>
      <c r="M59" s="8" t="s">
        <v>1052</v>
      </c>
      <c r="N59" s="8" t="s">
        <v>6175</v>
      </c>
      <c r="O59" s="8" t="s">
        <v>6175</v>
      </c>
      <c r="P59" s="8" t="s">
        <v>6175</v>
      </c>
      <c r="Q59" s="8" t="s">
        <v>28</v>
      </c>
      <c r="R59" s="8" t="s">
        <v>28</v>
      </c>
      <c r="S59" s="8" t="s">
        <v>28</v>
      </c>
      <c r="T59" s="9" t="s">
        <v>44</v>
      </c>
      <c r="U59" s="9" t="s">
        <v>28</v>
      </c>
      <c r="V59" s="9" t="s">
        <v>1003</v>
      </c>
      <c r="W59" s="9" t="s">
        <v>29</v>
      </c>
      <c r="X59" s="9">
        <v>2012</v>
      </c>
      <c r="Y59" s="8" t="s">
        <v>1053</v>
      </c>
      <c r="Z59" s="9" t="s">
        <v>31</v>
      </c>
      <c r="AA59" s="9">
        <v>1</v>
      </c>
      <c r="AB59" s="9">
        <v>1</v>
      </c>
      <c r="AC59" s="9">
        <f t="shared" si="22"/>
        <v>0</v>
      </c>
      <c r="AD59" s="33" t="s">
        <v>6175</v>
      </c>
      <c r="AE59" s="33" t="s">
        <v>6175</v>
      </c>
      <c r="AF59" s="33">
        <v>160</v>
      </c>
      <c r="AG59" s="33">
        <v>96</v>
      </c>
      <c r="AH59" s="33">
        <v>210</v>
      </c>
      <c r="AI59" s="33">
        <f t="shared" si="23"/>
        <v>210</v>
      </c>
      <c r="AJ59" s="33">
        <v>99.419642857142847</v>
      </c>
      <c r="AK59" s="33">
        <f t="shared" si="24"/>
        <v>99.419642857142847</v>
      </c>
      <c r="AL59" s="33">
        <f t="shared" si="18"/>
        <v>11.930357142857142</v>
      </c>
      <c r="AM59" s="33">
        <f t="shared" si="19"/>
        <v>111.35</v>
      </c>
      <c r="AN59" s="33">
        <f t="shared" si="20"/>
        <v>89.477678571428569</v>
      </c>
      <c r="AO59" s="33">
        <f t="shared" si="21"/>
        <v>89.477678571428569</v>
      </c>
      <c r="AP59" s="33">
        <f t="shared" si="25"/>
        <v>10.737321428571429</v>
      </c>
      <c r="AQ59" s="33">
        <f t="shared" si="26"/>
        <v>100.215</v>
      </c>
      <c r="AR59" s="15" t="s">
        <v>6307</v>
      </c>
      <c r="AS59" s="15" t="s">
        <v>6307</v>
      </c>
      <c r="AT59" s="15" t="s">
        <v>6292</v>
      </c>
      <c r="AU59" s="27" t="s">
        <v>6276</v>
      </c>
      <c r="AV59" s="16"/>
      <c r="AW59" s="12"/>
      <c r="AX59" s="12"/>
      <c r="AY59" s="12"/>
      <c r="AZ59" s="1" t="s">
        <v>6389</v>
      </c>
    </row>
    <row r="60" spans="1:52" ht="39.950000000000003" customHeight="1" x14ac:dyDescent="0.25">
      <c r="A60" s="9">
        <v>230</v>
      </c>
      <c r="B60" s="8">
        <v>80042000004552</v>
      </c>
      <c r="C60" s="10" t="s">
        <v>1054</v>
      </c>
      <c r="D60" s="34" t="s">
        <v>18</v>
      </c>
      <c r="E60" s="8" t="s">
        <v>471</v>
      </c>
      <c r="F60" s="8" t="s">
        <v>471</v>
      </c>
      <c r="G60" s="8" t="s">
        <v>18</v>
      </c>
      <c r="H60" s="9" t="s">
        <v>6173</v>
      </c>
      <c r="I60" s="9" t="s">
        <v>881</v>
      </c>
      <c r="J60" s="9" t="s">
        <v>6175</v>
      </c>
      <c r="K60" s="9" t="s">
        <v>6175</v>
      </c>
      <c r="L60" s="8" t="s">
        <v>1051</v>
      </c>
      <c r="M60" s="8" t="s">
        <v>1052</v>
      </c>
      <c r="N60" s="8" t="s">
        <v>6175</v>
      </c>
      <c r="O60" s="8" t="s">
        <v>6175</v>
      </c>
      <c r="P60" s="8" t="s">
        <v>6175</v>
      </c>
      <c r="Q60" s="8" t="s">
        <v>28</v>
      </c>
      <c r="R60" s="8" t="s">
        <v>28</v>
      </c>
      <c r="S60" s="8" t="s">
        <v>28</v>
      </c>
      <c r="T60" s="9" t="s">
        <v>44</v>
      </c>
      <c r="U60" s="9" t="s">
        <v>28</v>
      </c>
      <c r="V60" s="9" t="s">
        <v>1003</v>
      </c>
      <c r="W60" s="9" t="s">
        <v>29</v>
      </c>
      <c r="X60" s="9">
        <v>2012</v>
      </c>
      <c r="Y60" s="8" t="s">
        <v>1053</v>
      </c>
      <c r="Z60" s="9" t="s">
        <v>31</v>
      </c>
      <c r="AA60" s="9">
        <v>1</v>
      </c>
      <c r="AB60" s="9">
        <v>1</v>
      </c>
      <c r="AC60" s="9">
        <f t="shared" si="22"/>
        <v>0</v>
      </c>
      <c r="AD60" s="33" t="s">
        <v>6175</v>
      </c>
      <c r="AE60" s="33" t="s">
        <v>6175</v>
      </c>
      <c r="AF60" s="33">
        <v>160</v>
      </c>
      <c r="AG60" s="33">
        <v>96</v>
      </c>
      <c r="AH60" s="33">
        <v>210</v>
      </c>
      <c r="AI60" s="33">
        <f t="shared" si="23"/>
        <v>210</v>
      </c>
      <c r="AJ60" s="33">
        <v>99.419642857142847</v>
      </c>
      <c r="AK60" s="33">
        <f t="shared" si="24"/>
        <v>99.419642857142847</v>
      </c>
      <c r="AL60" s="33">
        <f t="shared" si="18"/>
        <v>11.930357142857142</v>
      </c>
      <c r="AM60" s="33">
        <f t="shared" si="19"/>
        <v>111.35</v>
      </c>
      <c r="AN60" s="33">
        <f t="shared" si="20"/>
        <v>89.477678571428569</v>
      </c>
      <c r="AO60" s="33">
        <f t="shared" si="21"/>
        <v>89.477678571428569</v>
      </c>
      <c r="AP60" s="33">
        <f t="shared" si="25"/>
        <v>10.737321428571429</v>
      </c>
      <c r="AQ60" s="33">
        <f t="shared" si="26"/>
        <v>100.215</v>
      </c>
      <c r="AR60" s="15" t="s">
        <v>6307</v>
      </c>
      <c r="AS60" s="15" t="s">
        <v>6307</v>
      </c>
      <c r="AT60" s="15" t="s">
        <v>6292</v>
      </c>
      <c r="AU60" s="27" t="s">
        <v>6276</v>
      </c>
      <c r="AV60" s="16"/>
      <c r="AW60" s="12"/>
      <c r="AX60" s="12"/>
      <c r="AY60" s="12"/>
      <c r="AZ60" s="1" t="s">
        <v>6389</v>
      </c>
    </row>
    <row r="61" spans="1:52" ht="39.950000000000003" customHeight="1" x14ac:dyDescent="0.25">
      <c r="A61" s="9">
        <v>231</v>
      </c>
      <c r="B61" s="8">
        <v>80042000009519</v>
      </c>
      <c r="C61" s="9" t="s">
        <v>1239</v>
      </c>
      <c r="D61" s="34" t="s">
        <v>18</v>
      </c>
      <c r="E61" s="8" t="s">
        <v>64</v>
      </c>
      <c r="F61" s="8" t="s">
        <v>65</v>
      </c>
      <c r="G61" s="8" t="s">
        <v>18</v>
      </c>
      <c r="H61" s="9" t="s">
        <v>6173</v>
      </c>
      <c r="I61" s="9" t="s">
        <v>881</v>
      </c>
      <c r="J61" s="9" t="s">
        <v>6175</v>
      </c>
      <c r="K61" s="9" t="s">
        <v>6175</v>
      </c>
      <c r="L61" s="8" t="s">
        <v>1240</v>
      </c>
      <c r="M61" s="8" t="s">
        <v>1241</v>
      </c>
      <c r="N61" s="8" t="s">
        <v>6175</v>
      </c>
      <c r="O61" s="8" t="s">
        <v>6175</v>
      </c>
      <c r="P61" s="8" t="s">
        <v>6175</v>
      </c>
      <c r="Q61" s="8" t="s">
        <v>28</v>
      </c>
      <c r="R61" s="8" t="s">
        <v>28</v>
      </c>
      <c r="S61" s="8" t="s">
        <v>28</v>
      </c>
      <c r="T61" s="9" t="s">
        <v>44</v>
      </c>
      <c r="U61" s="9" t="s">
        <v>28</v>
      </c>
      <c r="V61" s="8" t="s">
        <v>1242</v>
      </c>
      <c r="W61" s="9" t="s">
        <v>29</v>
      </c>
      <c r="X61" s="9">
        <v>2013</v>
      </c>
      <c r="Y61" s="8" t="s">
        <v>28</v>
      </c>
      <c r="Z61" s="9" t="s">
        <v>54</v>
      </c>
      <c r="AA61" s="9">
        <v>1</v>
      </c>
      <c r="AB61" s="9">
        <v>1</v>
      </c>
      <c r="AC61" s="9">
        <f t="shared" si="22"/>
        <v>0</v>
      </c>
      <c r="AD61" s="33" t="s">
        <v>6175</v>
      </c>
      <c r="AE61" s="33" t="s">
        <v>6175</v>
      </c>
      <c r="AF61" s="33">
        <v>163</v>
      </c>
      <c r="AG61" s="33">
        <v>97.9</v>
      </c>
      <c r="AH61" s="33">
        <v>199.2</v>
      </c>
      <c r="AI61" s="33">
        <f t="shared" si="23"/>
        <v>199.2</v>
      </c>
      <c r="AJ61" s="33">
        <v>97.901785714285708</v>
      </c>
      <c r="AK61" s="33">
        <f t="shared" si="24"/>
        <v>97.901785714285708</v>
      </c>
      <c r="AL61" s="33">
        <f t="shared" si="18"/>
        <v>11.748214285714285</v>
      </c>
      <c r="AM61" s="33">
        <f t="shared" si="19"/>
        <v>109.64999999999999</v>
      </c>
      <c r="AN61" s="33">
        <f t="shared" si="20"/>
        <v>88.111607142857139</v>
      </c>
      <c r="AO61" s="33">
        <f t="shared" si="21"/>
        <v>88.111607142857139</v>
      </c>
      <c r="AP61" s="33">
        <f t="shared" si="25"/>
        <v>10.573392857142856</v>
      </c>
      <c r="AQ61" s="33">
        <f t="shared" si="26"/>
        <v>98.685000000000002</v>
      </c>
      <c r="AR61" s="15" t="s">
        <v>6303</v>
      </c>
      <c r="AS61" s="15" t="s">
        <v>6308</v>
      </c>
      <c r="AT61" s="15" t="s">
        <v>6292</v>
      </c>
      <c r="AU61" s="27" t="s">
        <v>6281</v>
      </c>
      <c r="AV61" s="16"/>
      <c r="AW61" s="12"/>
      <c r="AX61" s="12"/>
      <c r="AY61" s="12"/>
      <c r="AZ61" s="1" t="s">
        <v>6389</v>
      </c>
    </row>
    <row r="62" spans="1:52" ht="39.950000000000003" customHeight="1" x14ac:dyDescent="0.25">
      <c r="A62" s="9">
        <v>232</v>
      </c>
      <c r="B62" s="8">
        <v>80042000018436</v>
      </c>
      <c r="C62" s="10" t="s">
        <v>897</v>
      </c>
      <c r="D62" s="34" t="s">
        <v>18</v>
      </c>
      <c r="E62" s="8" t="s">
        <v>138</v>
      </c>
      <c r="F62" s="8" t="s">
        <v>113</v>
      </c>
      <c r="G62" s="8" t="s">
        <v>18</v>
      </c>
      <c r="H62" s="9" t="s">
        <v>6173</v>
      </c>
      <c r="I62" s="9" t="s">
        <v>881</v>
      </c>
      <c r="J62" s="9" t="s">
        <v>6175</v>
      </c>
      <c r="K62" s="9" t="s">
        <v>6175</v>
      </c>
      <c r="L62" s="9" t="s">
        <v>895</v>
      </c>
      <c r="M62" s="9" t="s">
        <v>895</v>
      </c>
      <c r="N62" s="8" t="s">
        <v>6175</v>
      </c>
      <c r="O62" s="8" t="s">
        <v>6175</v>
      </c>
      <c r="P62" s="8" t="s">
        <v>6175</v>
      </c>
      <c r="Q62" s="9" t="s">
        <v>892</v>
      </c>
      <c r="R62" s="9" t="s">
        <v>898</v>
      </c>
      <c r="S62" s="10" t="s">
        <v>899</v>
      </c>
      <c r="T62" s="9" t="s">
        <v>137</v>
      </c>
      <c r="U62" s="9" t="s">
        <v>28</v>
      </c>
      <c r="V62" s="9" t="s">
        <v>28</v>
      </c>
      <c r="W62" s="9" t="s">
        <v>29</v>
      </c>
      <c r="X62" s="9">
        <v>2017</v>
      </c>
      <c r="Y62" s="9" t="s">
        <v>28</v>
      </c>
      <c r="Z62" s="9" t="s">
        <v>31</v>
      </c>
      <c r="AA62" s="9">
        <v>1</v>
      </c>
      <c r="AB62" s="9">
        <v>1</v>
      </c>
      <c r="AC62" s="9">
        <f t="shared" si="22"/>
        <v>0</v>
      </c>
      <c r="AD62" s="33" t="s">
        <v>6175</v>
      </c>
      <c r="AE62" s="33" t="s">
        <v>6175</v>
      </c>
      <c r="AF62" s="33">
        <v>193</v>
      </c>
      <c r="AG62" s="33">
        <v>133.1</v>
      </c>
      <c r="AH62" s="33">
        <v>171</v>
      </c>
      <c r="AI62" s="33">
        <f t="shared" si="23"/>
        <v>171</v>
      </c>
      <c r="AJ62" s="33">
        <v>113.98499999999999</v>
      </c>
      <c r="AK62" s="33">
        <f t="shared" si="24"/>
        <v>113.98499999999999</v>
      </c>
      <c r="AL62" s="33">
        <f t="shared" si="18"/>
        <v>13.678199999999999</v>
      </c>
      <c r="AM62" s="33">
        <f t="shared" si="19"/>
        <v>127.66319999999999</v>
      </c>
      <c r="AN62" s="33">
        <f t="shared" si="20"/>
        <v>102.58649999999999</v>
      </c>
      <c r="AO62" s="33">
        <f t="shared" si="21"/>
        <v>102.58649999999999</v>
      </c>
      <c r="AP62" s="33">
        <f t="shared" si="25"/>
        <v>12.310379999999999</v>
      </c>
      <c r="AQ62" s="33">
        <f t="shared" si="26"/>
        <v>114.89687999999998</v>
      </c>
      <c r="AR62" s="15" t="s">
        <v>6303</v>
      </c>
      <c r="AS62" s="15" t="s">
        <v>6304</v>
      </c>
      <c r="AT62" s="15" t="s">
        <v>6292</v>
      </c>
      <c r="AU62" s="27" t="s">
        <v>6281</v>
      </c>
      <c r="AV62" s="16"/>
      <c r="AW62" s="12"/>
      <c r="AX62" s="12"/>
      <c r="AY62" s="12"/>
      <c r="AZ62" s="1" t="s">
        <v>6389</v>
      </c>
    </row>
    <row r="63" spans="1:52" ht="39.950000000000003" customHeight="1" x14ac:dyDescent="0.25">
      <c r="A63" s="9">
        <v>233</v>
      </c>
      <c r="B63" s="8">
        <v>80042000018443</v>
      </c>
      <c r="C63" s="10" t="s">
        <v>900</v>
      </c>
      <c r="D63" s="34" t="s">
        <v>18</v>
      </c>
      <c r="E63" s="8" t="s">
        <v>138</v>
      </c>
      <c r="F63" s="8" t="s">
        <v>113</v>
      </c>
      <c r="G63" s="8" t="s">
        <v>18</v>
      </c>
      <c r="H63" s="9" t="s">
        <v>6173</v>
      </c>
      <c r="I63" s="9" t="s">
        <v>881</v>
      </c>
      <c r="J63" s="9" t="s">
        <v>6175</v>
      </c>
      <c r="K63" s="9" t="s">
        <v>6175</v>
      </c>
      <c r="L63" s="9" t="s">
        <v>895</v>
      </c>
      <c r="M63" s="9" t="s">
        <v>895</v>
      </c>
      <c r="N63" s="8" t="s">
        <v>6175</v>
      </c>
      <c r="O63" s="8" t="s">
        <v>6175</v>
      </c>
      <c r="P63" s="8" t="s">
        <v>6175</v>
      </c>
      <c r="Q63" s="9" t="s">
        <v>892</v>
      </c>
      <c r="R63" s="9" t="s">
        <v>898</v>
      </c>
      <c r="S63" s="8" t="s">
        <v>901</v>
      </c>
      <c r="T63" s="9" t="s">
        <v>137</v>
      </c>
      <c r="U63" s="9" t="s">
        <v>28</v>
      </c>
      <c r="V63" s="9" t="s">
        <v>28</v>
      </c>
      <c r="W63" s="9" t="s">
        <v>29</v>
      </c>
      <c r="X63" s="9">
        <v>2017</v>
      </c>
      <c r="Y63" s="9" t="s">
        <v>28</v>
      </c>
      <c r="Z63" s="9" t="s">
        <v>31</v>
      </c>
      <c r="AA63" s="9">
        <v>1</v>
      </c>
      <c r="AB63" s="9">
        <v>1</v>
      </c>
      <c r="AC63" s="9">
        <f t="shared" si="22"/>
        <v>0</v>
      </c>
      <c r="AD63" s="33" t="s">
        <v>6175</v>
      </c>
      <c r="AE63" s="33" t="s">
        <v>6175</v>
      </c>
      <c r="AF63" s="33">
        <v>193</v>
      </c>
      <c r="AG63" s="33">
        <v>133.1</v>
      </c>
      <c r="AH63" s="33">
        <v>171</v>
      </c>
      <c r="AI63" s="33">
        <f t="shared" si="23"/>
        <v>171</v>
      </c>
      <c r="AJ63" s="33">
        <v>113.98499999999999</v>
      </c>
      <c r="AK63" s="33">
        <f t="shared" si="24"/>
        <v>113.98499999999999</v>
      </c>
      <c r="AL63" s="33">
        <f t="shared" si="18"/>
        <v>13.678199999999999</v>
      </c>
      <c r="AM63" s="33">
        <f t="shared" si="19"/>
        <v>127.66319999999999</v>
      </c>
      <c r="AN63" s="33">
        <f t="shared" si="20"/>
        <v>102.58649999999999</v>
      </c>
      <c r="AO63" s="33">
        <f t="shared" si="21"/>
        <v>102.58649999999999</v>
      </c>
      <c r="AP63" s="33">
        <f t="shared" si="25"/>
        <v>12.310379999999999</v>
      </c>
      <c r="AQ63" s="33">
        <f t="shared" si="26"/>
        <v>114.89687999999998</v>
      </c>
      <c r="AR63" s="15" t="s">
        <v>6303</v>
      </c>
      <c r="AS63" s="15" t="s">
        <v>6304</v>
      </c>
      <c r="AT63" s="15" t="s">
        <v>6292</v>
      </c>
      <c r="AU63" s="27" t="s">
        <v>6281</v>
      </c>
      <c r="AV63" s="16"/>
      <c r="AW63" s="12"/>
      <c r="AX63" s="12"/>
      <c r="AY63" s="12"/>
      <c r="AZ63" s="1" t="s">
        <v>6389</v>
      </c>
    </row>
    <row r="64" spans="1:52" ht="39.950000000000003" customHeight="1" x14ac:dyDescent="0.25">
      <c r="A64" s="9">
        <v>234</v>
      </c>
      <c r="B64" s="8">
        <v>80042000005436</v>
      </c>
      <c r="C64" s="10" t="s">
        <v>932</v>
      </c>
      <c r="D64" s="34" t="s">
        <v>18</v>
      </c>
      <c r="E64" s="8" t="s">
        <v>64</v>
      </c>
      <c r="F64" s="8" t="s">
        <v>933</v>
      </c>
      <c r="G64" s="8" t="s">
        <v>18</v>
      </c>
      <c r="H64" s="9" t="s">
        <v>6173</v>
      </c>
      <c r="I64" s="9" t="s">
        <v>881</v>
      </c>
      <c r="J64" s="9" t="s">
        <v>6175</v>
      </c>
      <c r="K64" s="9" t="s">
        <v>6175</v>
      </c>
      <c r="L64" s="8" t="s">
        <v>934</v>
      </c>
      <c r="M64" s="8" t="s">
        <v>935</v>
      </c>
      <c r="N64" s="8" t="s">
        <v>6175</v>
      </c>
      <c r="O64" s="8" t="s">
        <v>6175</v>
      </c>
      <c r="P64" s="8" t="s">
        <v>6175</v>
      </c>
      <c r="Q64" s="8" t="s">
        <v>28</v>
      </c>
      <c r="R64" s="8" t="s">
        <v>28</v>
      </c>
      <c r="S64" s="8" t="s">
        <v>28</v>
      </c>
      <c r="T64" s="9" t="s">
        <v>44</v>
      </c>
      <c r="U64" s="9" t="s">
        <v>936</v>
      </c>
      <c r="V64" s="8" t="s">
        <v>937</v>
      </c>
      <c r="W64" s="9" t="s">
        <v>29</v>
      </c>
      <c r="X64" s="9">
        <v>2012</v>
      </c>
      <c r="Y64" s="8" t="s">
        <v>938</v>
      </c>
      <c r="Z64" s="9" t="s">
        <v>31</v>
      </c>
      <c r="AA64" s="9">
        <v>1</v>
      </c>
      <c r="AB64" s="9">
        <v>1</v>
      </c>
      <c r="AC64" s="9">
        <f t="shared" si="22"/>
        <v>0</v>
      </c>
      <c r="AD64" s="33" t="s">
        <v>6175</v>
      </c>
      <c r="AE64" s="33" t="s">
        <v>6175</v>
      </c>
      <c r="AF64" s="33">
        <v>173</v>
      </c>
      <c r="AG64" s="33">
        <v>103.7</v>
      </c>
      <c r="AH64" s="33">
        <v>200</v>
      </c>
      <c r="AI64" s="33">
        <f t="shared" si="23"/>
        <v>200</v>
      </c>
      <c r="AJ64" s="33">
        <v>94.866071428571416</v>
      </c>
      <c r="AK64" s="33">
        <f t="shared" si="24"/>
        <v>94.866071428571416</v>
      </c>
      <c r="AL64" s="33">
        <f t="shared" si="18"/>
        <v>11.383928571428569</v>
      </c>
      <c r="AM64" s="33">
        <f t="shared" si="19"/>
        <v>106.24999999999999</v>
      </c>
      <c r="AN64" s="33">
        <f t="shared" si="20"/>
        <v>85.379464285714278</v>
      </c>
      <c r="AO64" s="33">
        <f t="shared" si="21"/>
        <v>85.379464285714278</v>
      </c>
      <c r="AP64" s="33">
        <f t="shared" si="25"/>
        <v>10.245535714285714</v>
      </c>
      <c r="AQ64" s="33">
        <f t="shared" si="26"/>
        <v>95.624999999999986</v>
      </c>
      <c r="AR64" s="15" t="s">
        <v>6307</v>
      </c>
      <c r="AS64" s="15" t="s">
        <v>6307</v>
      </c>
      <c r="AT64" s="15" t="s">
        <v>6292</v>
      </c>
      <c r="AU64" s="27" t="s">
        <v>6276</v>
      </c>
      <c r="AV64" s="16"/>
      <c r="AW64" s="12"/>
      <c r="AX64" s="12"/>
      <c r="AY64" s="12"/>
      <c r="AZ64" s="1" t="s">
        <v>6389</v>
      </c>
    </row>
    <row r="65" spans="1:52" ht="39.950000000000003" customHeight="1" x14ac:dyDescent="0.25">
      <c r="A65" s="9">
        <v>235</v>
      </c>
      <c r="B65" s="8">
        <v>80042000001155</v>
      </c>
      <c r="C65" s="10" t="s">
        <v>941</v>
      </c>
      <c r="D65" s="34" t="s">
        <v>18</v>
      </c>
      <c r="E65" s="8" t="s">
        <v>64</v>
      </c>
      <c r="F65" s="8" t="s">
        <v>933</v>
      </c>
      <c r="G65" s="8" t="s">
        <v>18</v>
      </c>
      <c r="H65" s="9" t="s">
        <v>6173</v>
      </c>
      <c r="I65" s="9" t="s">
        <v>881</v>
      </c>
      <c r="J65" s="9" t="s">
        <v>6175</v>
      </c>
      <c r="K65" s="9" t="s">
        <v>6175</v>
      </c>
      <c r="L65" s="8" t="s">
        <v>934</v>
      </c>
      <c r="M65" s="8" t="s">
        <v>942</v>
      </c>
      <c r="N65" s="8" t="s">
        <v>6175</v>
      </c>
      <c r="O65" s="8" t="s">
        <v>6175</v>
      </c>
      <c r="P65" s="8" t="s">
        <v>6175</v>
      </c>
      <c r="Q65" s="8" t="s">
        <v>28</v>
      </c>
      <c r="R65" s="8" t="s">
        <v>28</v>
      </c>
      <c r="S65" s="8" t="s">
        <v>28</v>
      </c>
      <c r="T65" s="9" t="s">
        <v>44</v>
      </c>
      <c r="U65" s="9" t="s">
        <v>28</v>
      </c>
      <c r="V65" s="8" t="s">
        <v>943</v>
      </c>
      <c r="W65" s="9" t="s">
        <v>29</v>
      </c>
      <c r="X65" s="9">
        <v>2012</v>
      </c>
      <c r="Y65" s="8" t="s">
        <v>938</v>
      </c>
      <c r="Z65" s="9" t="s">
        <v>31</v>
      </c>
      <c r="AA65" s="9">
        <v>1</v>
      </c>
      <c r="AB65" s="9">
        <v>1</v>
      </c>
      <c r="AC65" s="9">
        <f t="shared" si="22"/>
        <v>0</v>
      </c>
      <c r="AD65" s="33" t="s">
        <v>6175</v>
      </c>
      <c r="AE65" s="33" t="s">
        <v>6175</v>
      </c>
      <c r="AF65" s="33">
        <v>173</v>
      </c>
      <c r="AG65" s="33">
        <v>103.7</v>
      </c>
      <c r="AH65" s="33">
        <v>200</v>
      </c>
      <c r="AI65" s="33">
        <f t="shared" si="23"/>
        <v>200</v>
      </c>
      <c r="AJ65" s="33">
        <v>94.866071428571416</v>
      </c>
      <c r="AK65" s="33">
        <f t="shared" si="24"/>
        <v>94.866071428571416</v>
      </c>
      <c r="AL65" s="33">
        <f t="shared" si="18"/>
        <v>11.383928571428569</v>
      </c>
      <c r="AM65" s="33">
        <f t="shared" si="19"/>
        <v>106.24999999999999</v>
      </c>
      <c r="AN65" s="33">
        <f t="shared" si="20"/>
        <v>85.379464285714278</v>
      </c>
      <c r="AO65" s="33">
        <f t="shared" si="21"/>
        <v>85.379464285714278</v>
      </c>
      <c r="AP65" s="33">
        <f t="shared" si="25"/>
        <v>10.245535714285714</v>
      </c>
      <c r="AQ65" s="33">
        <f t="shared" si="26"/>
        <v>95.624999999999986</v>
      </c>
      <c r="AR65" s="15" t="s">
        <v>6307</v>
      </c>
      <c r="AS65" s="15" t="s">
        <v>6307</v>
      </c>
      <c r="AT65" s="15" t="s">
        <v>6292</v>
      </c>
      <c r="AU65" s="27" t="s">
        <v>6276</v>
      </c>
      <c r="AV65" s="16"/>
      <c r="AW65" s="12"/>
      <c r="AX65" s="12"/>
      <c r="AY65" s="12"/>
      <c r="AZ65" s="1" t="s">
        <v>6389</v>
      </c>
    </row>
    <row r="66" spans="1:52" ht="39.950000000000003" customHeight="1" x14ac:dyDescent="0.25">
      <c r="A66" s="9">
        <v>236</v>
      </c>
      <c r="B66" s="8">
        <v>80042000003715</v>
      </c>
      <c r="C66" s="10" t="s">
        <v>944</v>
      </c>
      <c r="D66" s="34" t="s">
        <v>18</v>
      </c>
      <c r="E66" s="8" t="s">
        <v>64</v>
      </c>
      <c r="F66" s="8" t="s">
        <v>933</v>
      </c>
      <c r="G66" s="8" t="s">
        <v>18</v>
      </c>
      <c r="H66" s="9" t="s">
        <v>6173</v>
      </c>
      <c r="I66" s="9" t="s">
        <v>881</v>
      </c>
      <c r="J66" s="9" t="s">
        <v>6175</v>
      </c>
      <c r="K66" s="9" t="s">
        <v>6175</v>
      </c>
      <c r="L66" s="8" t="s">
        <v>934</v>
      </c>
      <c r="M66" s="8" t="s">
        <v>940</v>
      </c>
      <c r="N66" s="8" t="s">
        <v>6175</v>
      </c>
      <c r="O66" s="8" t="s">
        <v>6175</v>
      </c>
      <c r="P66" s="8" t="s">
        <v>6175</v>
      </c>
      <c r="Q66" s="8" t="s">
        <v>28</v>
      </c>
      <c r="R66" s="8" t="s">
        <v>28</v>
      </c>
      <c r="S66" s="8" t="s">
        <v>28</v>
      </c>
      <c r="T66" s="9" t="s">
        <v>44</v>
      </c>
      <c r="U66" s="9" t="s">
        <v>28</v>
      </c>
      <c r="V66" s="8" t="s">
        <v>945</v>
      </c>
      <c r="W66" s="9" t="s">
        <v>29</v>
      </c>
      <c r="X66" s="9">
        <v>2012</v>
      </c>
      <c r="Y66" s="8" t="s">
        <v>938</v>
      </c>
      <c r="Z66" s="9" t="s">
        <v>31</v>
      </c>
      <c r="AA66" s="9">
        <v>1</v>
      </c>
      <c r="AB66" s="9">
        <v>1</v>
      </c>
      <c r="AC66" s="9">
        <f t="shared" si="22"/>
        <v>0</v>
      </c>
      <c r="AD66" s="33" t="s">
        <v>6175</v>
      </c>
      <c r="AE66" s="33" t="s">
        <v>6175</v>
      </c>
      <c r="AF66" s="33">
        <v>126</v>
      </c>
      <c r="AG66" s="33">
        <v>75.400000000000006</v>
      </c>
      <c r="AH66" s="33">
        <v>200</v>
      </c>
      <c r="AI66" s="33">
        <f t="shared" si="23"/>
        <v>200</v>
      </c>
      <c r="AJ66" s="33">
        <v>94.866071428571416</v>
      </c>
      <c r="AK66" s="33">
        <f t="shared" si="24"/>
        <v>94.866071428571416</v>
      </c>
      <c r="AL66" s="33">
        <f t="shared" si="18"/>
        <v>11.383928571428569</v>
      </c>
      <c r="AM66" s="33">
        <f t="shared" si="19"/>
        <v>106.24999999999999</v>
      </c>
      <c r="AN66" s="33">
        <f t="shared" si="20"/>
        <v>85.379464285714278</v>
      </c>
      <c r="AO66" s="33">
        <f t="shared" si="21"/>
        <v>85.379464285714278</v>
      </c>
      <c r="AP66" s="33">
        <f t="shared" si="25"/>
        <v>10.245535714285714</v>
      </c>
      <c r="AQ66" s="33">
        <f t="shared" si="26"/>
        <v>95.624999999999986</v>
      </c>
      <c r="AR66" s="15" t="s">
        <v>6307</v>
      </c>
      <c r="AS66" s="15" t="s">
        <v>6307</v>
      </c>
      <c r="AT66" s="15" t="s">
        <v>6292</v>
      </c>
      <c r="AU66" s="27" t="s">
        <v>6276</v>
      </c>
      <c r="AV66" s="16"/>
      <c r="AW66" s="12"/>
      <c r="AX66" s="12"/>
      <c r="AY66" s="12"/>
      <c r="AZ66" s="1" t="s">
        <v>6389</v>
      </c>
    </row>
    <row r="67" spans="1:52" ht="39.950000000000003" customHeight="1" x14ac:dyDescent="0.25">
      <c r="A67" s="9">
        <v>237</v>
      </c>
      <c r="B67" s="8">
        <v>80042000002800</v>
      </c>
      <c r="C67" s="10" t="s">
        <v>946</v>
      </c>
      <c r="D67" s="34" t="s">
        <v>18</v>
      </c>
      <c r="E67" s="8" t="s">
        <v>64</v>
      </c>
      <c r="F67" s="8" t="s">
        <v>933</v>
      </c>
      <c r="G67" s="8" t="s">
        <v>18</v>
      </c>
      <c r="H67" s="9" t="s">
        <v>6173</v>
      </c>
      <c r="I67" s="9" t="s">
        <v>881</v>
      </c>
      <c r="J67" s="9" t="s">
        <v>6175</v>
      </c>
      <c r="K67" s="9" t="s">
        <v>6175</v>
      </c>
      <c r="L67" s="8" t="s">
        <v>934</v>
      </c>
      <c r="M67" s="8" t="s">
        <v>940</v>
      </c>
      <c r="N67" s="8" t="s">
        <v>6175</v>
      </c>
      <c r="O67" s="8" t="s">
        <v>6175</v>
      </c>
      <c r="P67" s="8" t="s">
        <v>6175</v>
      </c>
      <c r="Q67" s="8" t="s">
        <v>28</v>
      </c>
      <c r="R67" s="8" t="s">
        <v>28</v>
      </c>
      <c r="S67" s="8" t="s">
        <v>28</v>
      </c>
      <c r="T67" s="9" t="s">
        <v>44</v>
      </c>
      <c r="U67" s="9" t="s">
        <v>28</v>
      </c>
      <c r="V67" s="8" t="s">
        <v>937</v>
      </c>
      <c r="W67" s="9" t="s">
        <v>29</v>
      </c>
      <c r="X67" s="9">
        <v>2012</v>
      </c>
      <c r="Y67" s="8" t="s">
        <v>938</v>
      </c>
      <c r="Z67" s="9" t="s">
        <v>31</v>
      </c>
      <c r="AA67" s="9">
        <v>1</v>
      </c>
      <c r="AB67" s="9">
        <v>1</v>
      </c>
      <c r="AC67" s="9">
        <f t="shared" si="22"/>
        <v>0</v>
      </c>
      <c r="AD67" s="33" t="s">
        <v>6175</v>
      </c>
      <c r="AE67" s="33" t="s">
        <v>6175</v>
      </c>
      <c r="AF67" s="33">
        <v>165</v>
      </c>
      <c r="AG67" s="33">
        <v>98.9</v>
      </c>
      <c r="AH67" s="33">
        <v>200</v>
      </c>
      <c r="AI67" s="33">
        <f t="shared" si="23"/>
        <v>200</v>
      </c>
      <c r="AJ67" s="33">
        <v>94.866071428571416</v>
      </c>
      <c r="AK67" s="33">
        <f t="shared" si="24"/>
        <v>94.866071428571416</v>
      </c>
      <c r="AL67" s="33">
        <f t="shared" si="18"/>
        <v>11.383928571428569</v>
      </c>
      <c r="AM67" s="33">
        <f t="shared" si="19"/>
        <v>106.24999999999999</v>
      </c>
      <c r="AN67" s="33">
        <f t="shared" si="20"/>
        <v>85.379464285714278</v>
      </c>
      <c r="AO67" s="33">
        <f t="shared" si="21"/>
        <v>85.379464285714278</v>
      </c>
      <c r="AP67" s="33">
        <f t="shared" si="25"/>
        <v>10.245535714285714</v>
      </c>
      <c r="AQ67" s="33">
        <f t="shared" si="26"/>
        <v>95.624999999999986</v>
      </c>
      <c r="AR67" s="15" t="s">
        <v>6307</v>
      </c>
      <c r="AS67" s="15" t="s">
        <v>6307</v>
      </c>
      <c r="AT67" s="15" t="s">
        <v>6292</v>
      </c>
      <c r="AU67" s="27" t="s">
        <v>6276</v>
      </c>
      <c r="AV67" s="16"/>
      <c r="AW67" s="12"/>
      <c r="AX67" s="12"/>
      <c r="AY67" s="12"/>
      <c r="AZ67" s="1" t="s">
        <v>6389</v>
      </c>
    </row>
    <row r="68" spans="1:52" ht="39.950000000000003" customHeight="1" x14ac:dyDescent="0.25">
      <c r="A68" s="9">
        <v>238</v>
      </c>
      <c r="B68" s="8">
        <v>80042000000523</v>
      </c>
      <c r="C68" s="10" t="s">
        <v>947</v>
      </c>
      <c r="D68" s="34" t="s">
        <v>18</v>
      </c>
      <c r="E68" s="8" t="s">
        <v>64</v>
      </c>
      <c r="F68" s="8" t="s">
        <v>933</v>
      </c>
      <c r="G68" s="8" t="s">
        <v>18</v>
      </c>
      <c r="H68" s="9" t="s">
        <v>6173</v>
      </c>
      <c r="I68" s="9" t="s">
        <v>881</v>
      </c>
      <c r="J68" s="9" t="s">
        <v>6175</v>
      </c>
      <c r="K68" s="9" t="s">
        <v>6175</v>
      </c>
      <c r="L68" s="8" t="s">
        <v>934</v>
      </c>
      <c r="M68" s="8" t="s">
        <v>948</v>
      </c>
      <c r="N68" s="8" t="s">
        <v>6175</v>
      </c>
      <c r="O68" s="8" t="s">
        <v>6175</v>
      </c>
      <c r="P68" s="8" t="s">
        <v>6175</v>
      </c>
      <c r="Q68" s="8" t="s">
        <v>28</v>
      </c>
      <c r="R68" s="8" t="s">
        <v>28</v>
      </c>
      <c r="S68" s="8" t="s">
        <v>28</v>
      </c>
      <c r="T68" s="9" t="s">
        <v>44</v>
      </c>
      <c r="U68" s="9" t="s">
        <v>28</v>
      </c>
      <c r="V68" s="8" t="s">
        <v>949</v>
      </c>
      <c r="W68" s="9" t="s">
        <v>29</v>
      </c>
      <c r="X68" s="9">
        <v>2012</v>
      </c>
      <c r="Y68" s="8" t="s">
        <v>938</v>
      </c>
      <c r="Z68" s="9" t="s">
        <v>31</v>
      </c>
      <c r="AA68" s="9">
        <v>1</v>
      </c>
      <c r="AB68" s="9">
        <v>1</v>
      </c>
      <c r="AC68" s="9">
        <f t="shared" si="22"/>
        <v>0</v>
      </c>
      <c r="AD68" s="33" t="s">
        <v>6175</v>
      </c>
      <c r="AE68" s="33" t="s">
        <v>6175</v>
      </c>
      <c r="AF68" s="33">
        <v>165</v>
      </c>
      <c r="AG68" s="33">
        <v>98.9</v>
      </c>
      <c r="AH68" s="33">
        <v>200</v>
      </c>
      <c r="AI68" s="33">
        <f t="shared" si="23"/>
        <v>200</v>
      </c>
      <c r="AJ68" s="33">
        <v>94.866071428571416</v>
      </c>
      <c r="AK68" s="33">
        <f t="shared" si="24"/>
        <v>94.866071428571416</v>
      </c>
      <c r="AL68" s="33">
        <f t="shared" si="18"/>
        <v>11.383928571428569</v>
      </c>
      <c r="AM68" s="33">
        <f t="shared" si="19"/>
        <v>106.24999999999999</v>
      </c>
      <c r="AN68" s="33">
        <f t="shared" si="20"/>
        <v>85.379464285714278</v>
      </c>
      <c r="AO68" s="33">
        <f t="shared" si="21"/>
        <v>85.379464285714278</v>
      </c>
      <c r="AP68" s="33">
        <f t="shared" si="25"/>
        <v>10.245535714285714</v>
      </c>
      <c r="AQ68" s="33">
        <f t="shared" si="26"/>
        <v>95.624999999999986</v>
      </c>
      <c r="AR68" s="15" t="s">
        <v>6307</v>
      </c>
      <c r="AS68" s="15" t="s">
        <v>6307</v>
      </c>
      <c r="AT68" s="15" t="s">
        <v>6292</v>
      </c>
      <c r="AU68" s="27" t="s">
        <v>6276</v>
      </c>
      <c r="AV68" s="16"/>
      <c r="AW68" s="12"/>
      <c r="AX68" s="12"/>
      <c r="AY68" s="12"/>
      <c r="AZ68" s="1" t="s">
        <v>6389</v>
      </c>
    </row>
    <row r="69" spans="1:52" ht="39.950000000000003" customHeight="1" x14ac:dyDescent="0.25">
      <c r="A69" s="9">
        <v>239</v>
      </c>
      <c r="B69" s="8">
        <v>80042000000141</v>
      </c>
      <c r="C69" s="10" t="s">
        <v>950</v>
      </c>
      <c r="D69" s="34" t="s">
        <v>18</v>
      </c>
      <c r="E69" s="8" t="s">
        <v>64</v>
      </c>
      <c r="F69" s="8" t="s">
        <v>933</v>
      </c>
      <c r="G69" s="8" t="s">
        <v>18</v>
      </c>
      <c r="H69" s="9" t="s">
        <v>6173</v>
      </c>
      <c r="I69" s="9" t="s">
        <v>881</v>
      </c>
      <c r="J69" s="9" t="s">
        <v>6175</v>
      </c>
      <c r="K69" s="9" t="s">
        <v>6175</v>
      </c>
      <c r="L69" s="8" t="s">
        <v>934</v>
      </c>
      <c r="M69" s="8" t="s">
        <v>940</v>
      </c>
      <c r="N69" s="8" t="s">
        <v>6175</v>
      </c>
      <c r="O69" s="8" t="s">
        <v>6175</v>
      </c>
      <c r="P69" s="8" t="s">
        <v>6175</v>
      </c>
      <c r="Q69" s="8" t="s">
        <v>28</v>
      </c>
      <c r="R69" s="8" t="s">
        <v>28</v>
      </c>
      <c r="S69" s="8" t="s">
        <v>28</v>
      </c>
      <c r="T69" s="9" t="s">
        <v>44</v>
      </c>
      <c r="U69" s="9" t="s">
        <v>28</v>
      </c>
      <c r="V69" s="8" t="s">
        <v>951</v>
      </c>
      <c r="W69" s="9" t="s">
        <v>29</v>
      </c>
      <c r="X69" s="9">
        <v>2012</v>
      </c>
      <c r="Y69" s="8" t="s">
        <v>938</v>
      </c>
      <c r="Z69" s="9" t="s">
        <v>31</v>
      </c>
      <c r="AA69" s="9">
        <v>1</v>
      </c>
      <c r="AB69" s="9">
        <v>1</v>
      </c>
      <c r="AC69" s="9">
        <f t="shared" si="22"/>
        <v>0</v>
      </c>
      <c r="AD69" s="33" t="s">
        <v>6175</v>
      </c>
      <c r="AE69" s="33" t="s">
        <v>6175</v>
      </c>
      <c r="AF69" s="33">
        <v>165</v>
      </c>
      <c r="AG69" s="33">
        <v>98.9</v>
      </c>
      <c r="AH69" s="33">
        <v>200</v>
      </c>
      <c r="AI69" s="33">
        <f t="shared" si="23"/>
        <v>200</v>
      </c>
      <c r="AJ69" s="33">
        <v>94.866071428571416</v>
      </c>
      <c r="AK69" s="33">
        <f t="shared" si="24"/>
        <v>94.866071428571416</v>
      </c>
      <c r="AL69" s="33">
        <f t="shared" si="18"/>
        <v>11.383928571428569</v>
      </c>
      <c r="AM69" s="33">
        <f t="shared" si="19"/>
        <v>106.24999999999999</v>
      </c>
      <c r="AN69" s="33">
        <f t="shared" si="20"/>
        <v>85.379464285714278</v>
      </c>
      <c r="AO69" s="33">
        <f t="shared" si="21"/>
        <v>85.379464285714278</v>
      </c>
      <c r="AP69" s="33">
        <f t="shared" si="25"/>
        <v>10.245535714285714</v>
      </c>
      <c r="AQ69" s="33">
        <f t="shared" si="26"/>
        <v>95.624999999999986</v>
      </c>
      <c r="AR69" s="15" t="s">
        <v>6307</v>
      </c>
      <c r="AS69" s="15" t="s">
        <v>6307</v>
      </c>
      <c r="AT69" s="15" t="s">
        <v>6292</v>
      </c>
      <c r="AU69" s="27" t="s">
        <v>6276</v>
      </c>
      <c r="AV69" s="16"/>
      <c r="AW69" s="12"/>
      <c r="AX69" s="12"/>
      <c r="AY69" s="12"/>
      <c r="AZ69" s="1" t="s">
        <v>6389</v>
      </c>
    </row>
    <row r="70" spans="1:52" ht="39.950000000000003" customHeight="1" x14ac:dyDescent="0.25">
      <c r="A70" s="9">
        <v>240</v>
      </c>
      <c r="B70" s="8">
        <v>80042000005979</v>
      </c>
      <c r="C70" s="10" t="s">
        <v>991</v>
      </c>
      <c r="D70" s="34" t="s">
        <v>18</v>
      </c>
      <c r="E70" s="8" t="s">
        <v>64</v>
      </c>
      <c r="F70" s="8" t="s">
        <v>933</v>
      </c>
      <c r="G70" s="8" t="s">
        <v>18</v>
      </c>
      <c r="H70" s="9" t="s">
        <v>6173</v>
      </c>
      <c r="I70" s="9" t="s">
        <v>881</v>
      </c>
      <c r="J70" s="9" t="s">
        <v>6175</v>
      </c>
      <c r="K70" s="9" t="s">
        <v>6175</v>
      </c>
      <c r="L70" s="8" t="s">
        <v>934</v>
      </c>
      <c r="M70" s="8" t="s">
        <v>992</v>
      </c>
      <c r="N70" s="8" t="s">
        <v>6175</v>
      </c>
      <c r="O70" s="8" t="s">
        <v>6175</v>
      </c>
      <c r="P70" s="8" t="s">
        <v>6175</v>
      </c>
      <c r="Q70" s="8" t="s">
        <v>28</v>
      </c>
      <c r="R70" s="8" t="s">
        <v>28</v>
      </c>
      <c r="S70" s="8" t="s">
        <v>28</v>
      </c>
      <c r="T70" s="9" t="s">
        <v>993</v>
      </c>
      <c r="U70" s="9" t="s">
        <v>28</v>
      </c>
      <c r="V70" s="8" t="s">
        <v>994</v>
      </c>
      <c r="W70" s="9" t="s">
        <v>29</v>
      </c>
      <c r="X70" s="9">
        <v>2012</v>
      </c>
      <c r="Y70" s="8" t="s">
        <v>938</v>
      </c>
      <c r="Z70" s="9" t="s">
        <v>31</v>
      </c>
      <c r="AA70" s="9">
        <v>1</v>
      </c>
      <c r="AB70" s="9">
        <v>1</v>
      </c>
      <c r="AC70" s="9">
        <f t="shared" si="22"/>
        <v>0</v>
      </c>
      <c r="AD70" s="33" t="s">
        <v>6175</v>
      </c>
      <c r="AE70" s="33" t="s">
        <v>6175</v>
      </c>
      <c r="AF70" s="33">
        <v>159</v>
      </c>
      <c r="AG70" s="33">
        <v>95.5</v>
      </c>
      <c r="AH70" s="33">
        <v>200</v>
      </c>
      <c r="AI70" s="33">
        <f t="shared" si="23"/>
        <v>200</v>
      </c>
      <c r="AJ70" s="33">
        <v>94.866071428571416</v>
      </c>
      <c r="AK70" s="33">
        <f t="shared" si="24"/>
        <v>94.866071428571416</v>
      </c>
      <c r="AL70" s="33">
        <f t="shared" si="18"/>
        <v>11.383928571428569</v>
      </c>
      <c r="AM70" s="33">
        <f t="shared" si="19"/>
        <v>106.24999999999999</v>
      </c>
      <c r="AN70" s="33">
        <f t="shared" si="20"/>
        <v>85.379464285714278</v>
      </c>
      <c r="AO70" s="33">
        <f t="shared" si="21"/>
        <v>85.379464285714278</v>
      </c>
      <c r="AP70" s="33">
        <f t="shared" si="25"/>
        <v>10.245535714285714</v>
      </c>
      <c r="AQ70" s="33">
        <f t="shared" si="26"/>
        <v>95.624999999999986</v>
      </c>
      <c r="AR70" s="15" t="s">
        <v>6307</v>
      </c>
      <c r="AS70" s="15" t="s">
        <v>6307</v>
      </c>
      <c r="AT70" s="15" t="s">
        <v>6292</v>
      </c>
      <c r="AU70" s="27" t="s">
        <v>6276</v>
      </c>
      <c r="AV70" s="16"/>
      <c r="AW70" s="12"/>
      <c r="AX70" s="12"/>
      <c r="AY70" s="12"/>
      <c r="AZ70" s="1" t="s">
        <v>6389</v>
      </c>
    </row>
    <row r="71" spans="1:52" ht="39.950000000000003" customHeight="1" x14ac:dyDescent="0.25">
      <c r="A71" s="9">
        <v>241</v>
      </c>
      <c r="B71" s="8">
        <v>80042000002480</v>
      </c>
      <c r="C71" s="10" t="s">
        <v>995</v>
      </c>
      <c r="D71" s="34" t="s">
        <v>18</v>
      </c>
      <c r="E71" s="8" t="s">
        <v>471</v>
      </c>
      <c r="F71" s="8" t="s">
        <v>471</v>
      </c>
      <c r="G71" s="8" t="s">
        <v>18</v>
      </c>
      <c r="H71" s="9" t="s">
        <v>6173</v>
      </c>
      <c r="I71" s="9" t="s">
        <v>881</v>
      </c>
      <c r="J71" s="9" t="s">
        <v>6175</v>
      </c>
      <c r="K71" s="9" t="s">
        <v>6175</v>
      </c>
      <c r="L71" s="8" t="s">
        <v>934</v>
      </c>
      <c r="M71" s="8" t="s">
        <v>940</v>
      </c>
      <c r="N71" s="8" t="s">
        <v>6175</v>
      </c>
      <c r="O71" s="8" t="s">
        <v>6175</v>
      </c>
      <c r="P71" s="8" t="s">
        <v>6175</v>
      </c>
      <c r="Q71" s="8" t="s">
        <v>28</v>
      </c>
      <c r="R71" s="8" t="s">
        <v>28</v>
      </c>
      <c r="S71" s="8" t="s">
        <v>28</v>
      </c>
      <c r="T71" s="9" t="s">
        <v>44</v>
      </c>
      <c r="U71" s="9" t="s">
        <v>28</v>
      </c>
      <c r="V71" s="8" t="s">
        <v>996</v>
      </c>
      <c r="W71" s="9" t="s">
        <v>29</v>
      </c>
      <c r="X71" s="9">
        <v>2012</v>
      </c>
      <c r="Y71" s="8" t="s">
        <v>938</v>
      </c>
      <c r="Z71" s="9" t="s">
        <v>31</v>
      </c>
      <c r="AA71" s="9">
        <v>1</v>
      </c>
      <c r="AB71" s="9">
        <v>1</v>
      </c>
      <c r="AC71" s="9">
        <f t="shared" si="22"/>
        <v>0</v>
      </c>
      <c r="AD71" s="33" t="s">
        <v>6175</v>
      </c>
      <c r="AE71" s="33" t="s">
        <v>6175</v>
      </c>
      <c r="AF71" s="33">
        <v>165</v>
      </c>
      <c r="AG71" s="33">
        <v>98.9</v>
      </c>
      <c r="AH71" s="33">
        <v>200</v>
      </c>
      <c r="AI71" s="33">
        <f t="shared" si="23"/>
        <v>200</v>
      </c>
      <c r="AJ71" s="33">
        <v>94.866071428571416</v>
      </c>
      <c r="AK71" s="33">
        <f t="shared" si="24"/>
        <v>94.866071428571416</v>
      </c>
      <c r="AL71" s="33">
        <f t="shared" si="18"/>
        <v>11.383928571428569</v>
      </c>
      <c r="AM71" s="33">
        <f t="shared" si="19"/>
        <v>106.24999999999999</v>
      </c>
      <c r="AN71" s="33">
        <f t="shared" si="20"/>
        <v>85.379464285714278</v>
      </c>
      <c r="AO71" s="33">
        <f t="shared" si="21"/>
        <v>85.379464285714278</v>
      </c>
      <c r="AP71" s="33">
        <f t="shared" si="25"/>
        <v>10.245535714285714</v>
      </c>
      <c r="AQ71" s="33">
        <f t="shared" si="26"/>
        <v>95.624999999999986</v>
      </c>
      <c r="AR71" s="15" t="s">
        <v>6307</v>
      </c>
      <c r="AS71" s="15" t="s">
        <v>6307</v>
      </c>
      <c r="AT71" s="15" t="s">
        <v>6292</v>
      </c>
      <c r="AU71" s="27" t="s">
        <v>6276</v>
      </c>
      <c r="AV71" s="16"/>
      <c r="AW71" s="12"/>
      <c r="AX71" s="12"/>
      <c r="AY71" s="12"/>
      <c r="AZ71" s="1" t="s">
        <v>6389</v>
      </c>
    </row>
    <row r="72" spans="1:52" ht="39.950000000000003" customHeight="1" x14ac:dyDescent="0.25">
      <c r="A72" s="9">
        <v>242</v>
      </c>
      <c r="B72" s="8">
        <v>80042000003821</v>
      </c>
      <c r="C72" s="10" t="s">
        <v>997</v>
      </c>
      <c r="D72" s="34" t="s">
        <v>18</v>
      </c>
      <c r="E72" s="8" t="s">
        <v>64</v>
      </c>
      <c r="F72" s="8" t="s">
        <v>933</v>
      </c>
      <c r="G72" s="8" t="s">
        <v>18</v>
      </c>
      <c r="H72" s="9" t="s">
        <v>6173</v>
      </c>
      <c r="I72" s="9" t="s">
        <v>881</v>
      </c>
      <c r="J72" s="9" t="s">
        <v>6175</v>
      </c>
      <c r="K72" s="9" t="s">
        <v>6175</v>
      </c>
      <c r="L72" s="8" t="s">
        <v>934</v>
      </c>
      <c r="M72" s="8" t="s">
        <v>940</v>
      </c>
      <c r="N72" s="8" t="s">
        <v>6175</v>
      </c>
      <c r="O72" s="8" t="s">
        <v>6175</v>
      </c>
      <c r="P72" s="8" t="s">
        <v>6175</v>
      </c>
      <c r="Q72" s="8" t="s">
        <v>28</v>
      </c>
      <c r="R72" s="8" t="s">
        <v>28</v>
      </c>
      <c r="S72" s="8" t="s">
        <v>28</v>
      </c>
      <c r="T72" s="9" t="s">
        <v>44</v>
      </c>
      <c r="U72" s="9" t="s">
        <v>28</v>
      </c>
      <c r="V72" s="8" t="s">
        <v>998</v>
      </c>
      <c r="W72" s="9" t="s">
        <v>29</v>
      </c>
      <c r="X72" s="9">
        <v>2012</v>
      </c>
      <c r="Y72" s="8" t="s">
        <v>938</v>
      </c>
      <c r="Z72" s="9" t="s">
        <v>31</v>
      </c>
      <c r="AA72" s="9">
        <v>1</v>
      </c>
      <c r="AB72" s="9">
        <v>1</v>
      </c>
      <c r="AC72" s="9">
        <f t="shared" si="22"/>
        <v>0</v>
      </c>
      <c r="AD72" s="33" t="s">
        <v>6175</v>
      </c>
      <c r="AE72" s="33" t="s">
        <v>6175</v>
      </c>
      <c r="AF72" s="33">
        <v>165</v>
      </c>
      <c r="AG72" s="33">
        <v>98.9</v>
      </c>
      <c r="AH72" s="33">
        <v>200</v>
      </c>
      <c r="AI72" s="33">
        <f t="shared" si="23"/>
        <v>200</v>
      </c>
      <c r="AJ72" s="33">
        <v>94.866071428571416</v>
      </c>
      <c r="AK72" s="33">
        <f t="shared" si="24"/>
        <v>94.866071428571416</v>
      </c>
      <c r="AL72" s="33">
        <f t="shared" si="18"/>
        <v>11.383928571428569</v>
      </c>
      <c r="AM72" s="33">
        <f t="shared" si="19"/>
        <v>106.24999999999999</v>
      </c>
      <c r="AN72" s="33">
        <f t="shared" si="20"/>
        <v>85.379464285714278</v>
      </c>
      <c r="AO72" s="33">
        <f t="shared" si="21"/>
        <v>85.379464285714278</v>
      </c>
      <c r="AP72" s="33">
        <f t="shared" si="25"/>
        <v>10.245535714285714</v>
      </c>
      <c r="AQ72" s="33">
        <f t="shared" si="26"/>
        <v>95.624999999999986</v>
      </c>
      <c r="AR72" s="15" t="s">
        <v>6307</v>
      </c>
      <c r="AS72" s="15" t="s">
        <v>6307</v>
      </c>
      <c r="AT72" s="15" t="s">
        <v>6292</v>
      </c>
      <c r="AU72" s="27" t="s">
        <v>6276</v>
      </c>
      <c r="AV72" s="16"/>
      <c r="AW72" s="12"/>
      <c r="AX72" s="12"/>
      <c r="AY72" s="12"/>
      <c r="AZ72" s="1" t="s">
        <v>6389</v>
      </c>
    </row>
    <row r="73" spans="1:52" ht="39.950000000000003" customHeight="1" x14ac:dyDescent="0.25">
      <c r="A73" s="9">
        <v>243</v>
      </c>
      <c r="B73" s="8">
        <v>80042000005993</v>
      </c>
      <c r="C73" s="10" t="s">
        <v>1005</v>
      </c>
      <c r="D73" s="34" t="s">
        <v>18</v>
      </c>
      <c r="E73" s="8" t="s">
        <v>64</v>
      </c>
      <c r="F73" s="8" t="s">
        <v>933</v>
      </c>
      <c r="G73" s="8" t="s">
        <v>18</v>
      </c>
      <c r="H73" s="9" t="s">
        <v>6173</v>
      </c>
      <c r="I73" s="9" t="s">
        <v>881</v>
      </c>
      <c r="J73" s="9" t="s">
        <v>6175</v>
      </c>
      <c r="K73" s="9" t="s">
        <v>6175</v>
      </c>
      <c r="L73" s="8" t="s">
        <v>934</v>
      </c>
      <c r="M73" s="8" t="s">
        <v>1006</v>
      </c>
      <c r="N73" s="8" t="s">
        <v>6175</v>
      </c>
      <c r="O73" s="8" t="s">
        <v>6175</v>
      </c>
      <c r="P73" s="8" t="s">
        <v>6175</v>
      </c>
      <c r="Q73" s="8" t="s">
        <v>28</v>
      </c>
      <c r="R73" s="8" t="s">
        <v>28</v>
      </c>
      <c r="S73" s="8" t="s">
        <v>28</v>
      </c>
      <c r="T73" s="9" t="s">
        <v>44</v>
      </c>
      <c r="U73" s="9" t="s">
        <v>28</v>
      </c>
      <c r="V73" s="8" t="s">
        <v>1007</v>
      </c>
      <c r="W73" s="9" t="s">
        <v>29</v>
      </c>
      <c r="X73" s="9">
        <v>2012</v>
      </c>
      <c r="Y73" s="8" t="s">
        <v>938</v>
      </c>
      <c r="Z73" s="9" t="s">
        <v>31</v>
      </c>
      <c r="AA73" s="9">
        <v>1</v>
      </c>
      <c r="AB73" s="9">
        <v>1</v>
      </c>
      <c r="AC73" s="9">
        <f t="shared" si="22"/>
        <v>0</v>
      </c>
      <c r="AD73" s="33" t="s">
        <v>6175</v>
      </c>
      <c r="AE73" s="33" t="s">
        <v>6175</v>
      </c>
      <c r="AF73" s="33">
        <v>173</v>
      </c>
      <c r="AG73" s="33">
        <v>103.7</v>
      </c>
      <c r="AH73" s="33">
        <v>200</v>
      </c>
      <c r="AI73" s="33">
        <f t="shared" si="23"/>
        <v>200</v>
      </c>
      <c r="AJ73" s="33">
        <v>94.866071428571416</v>
      </c>
      <c r="AK73" s="33">
        <f t="shared" si="24"/>
        <v>94.866071428571416</v>
      </c>
      <c r="AL73" s="33">
        <f t="shared" si="18"/>
        <v>11.383928571428569</v>
      </c>
      <c r="AM73" s="33">
        <f t="shared" si="19"/>
        <v>106.24999999999999</v>
      </c>
      <c r="AN73" s="33">
        <f t="shared" si="20"/>
        <v>85.379464285714278</v>
      </c>
      <c r="AO73" s="33">
        <f t="shared" si="21"/>
        <v>85.379464285714278</v>
      </c>
      <c r="AP73" s="33">
        <f t="shared" si="25"/>
        <v>10.245535714285714</v>
      </c>
      <c r="AQ73" s="33">
        <f t="shared" si="26"/>
        <v>95.624999999999986</v>
      </c>
      <c r="AR73" s="15" t="s">
        <v>6307</v>
      </c>
      <c r="AS73" s="15" t="s">
        <v>6307</v>
      </c>
      <c r="AT73" s="15" t="s">
        <v>6292</v>
      </c>
      <c r="AU73" s="27" t="s">
        <v>6276</v>
      </c>
      <c r="AV73" s="16"/>
      <c r="AW73" s="12"/>
      <c r="AX73" s="12"/>
      <c r="AY73" s="12"/>
      <c r="AZ73" s="1" t="s">
        <v>6389</v>
      </c>
    </row>
    <row r="74" spans="1:52" ht="39.950000000000003" customHeight="1" x14ac:dyDescent="0.25">
      <c r="A74" s="9">
        <v>244</v>
      </c>
      <c r="B74" s="8">
        <v>80042000000875</v>
      </c>
      <c r="C74" s="10" t="s">
        <v>1022</v>
      </c>
      <c r="D74" s="34" t="s">
        <v>18</v>
      </c>
      <c r="E74" s="8" t="s">
        <v>471</v>
      </c>
      <c r="F74" s="8" t="s">
        <v>471</v>
      </c>
      <c r="G74" s="8" t="s">
        <v>18</v>
      </c>
      <c r="H74" s="9" t="s">
        <v>6173</v>
      </c>
      <c r="I74" s="9" t="s">
        <v>881</v>
      </c>
      <c r="J74" s="9" t="s">
        <v>6175</v>
      </c>
      <c r="K74" s="9" t="s">
        <v>6175</v>
      </c>
      <c r="L74" s="8" t="s">
        <v>934</v>
      </c>
      <c r="M74" s="8" t="s">
        <v>942</v>
      </c>
      <c r="N74" s="8" t="s">
        <v>6175</v>
      </c>
      <c r="O74" s="8" t="s">
        <v>6175</v>
      </c>
      <c r="P74" s="8" t="s">
        <v>6175</v>
      </c>
      <c r="Q74" s="8" t="s">
        <v>28</v>
      </c>
      <c r="R74" s="8" t="s">
        <v>28</v>
      </c>
      <c r="S74" s="8" t="s">
        <v>28</v>
      </c>
      <c r="T74" s="9" t="s">
        <v>44</v>
      </c>
      <c r="U74" s="9" t="s">
        <v>28</v>
      </c>
      <c r="V74" s="8" t="s">
        <v>943</v>
      </c>
      <c r="W74" s="9" t="s">
        <v>29</v>
      </c>
      <c r="X74" s="9">
        <v>2012</v>
      </c>
      <c r="Y74" s="8" t="s">
        <v>938</v>
      </c>
      <c r="Z74" s="9" t="s">
        <v>31</v>
      </c>
      <c r="AA74" s="9">
        <v>1</v>
      </c>
      <c r="AB74" s="9">
        <v>1</v>
      </c>
      <c r="AC74" s="9">
        <f t="shared" si="22"/>
        <v>0</v>
      </c>
      <c r="AD74" s="33" t="s">
        <v>6175</v>
      </c>
      <c r="AE74" s="33" t="s">
        <v>6175</v>
      </c>
      <c r="AF74" s="33">
        <v>173</v>
      </c>
      <c r="AG74" s="33">
        <v>103.7</v>
      </c>
      <c r="AH74" s="33">
        <v>200</v>
      </c>
      <c r="AI74" s="33">
        <f t="shared" si="23"/>
        <v>200</v>
      </c>
      <c r="AJ74" s="33">
        <v>94.866071428571416</v>
      </c>
      <c r="AK74" s="33">
        <f t="shared" si="24"/>
        <v>94.866071428571416</v>
      </c>
      <c r="AL74" s="33">
        <f t="shared" si="18"/>
        <v>11.383928571428569</v>
      </c>
      <c r="AM74" s="33">
        <f t="shared" si="19"/>
        <v>106.24999999999999</v>
      </c>
      <c r="AN74" s="33">
        <f t="shared" si="20"/>
        <v>85.379464285714278</v>
      </c>
      <c r="AO74" s="33">
        <f t="shared" si="21"/>
        <v>85.379464285714278</v>
      </c>
      <c r="AP74" s="33">
        <f t="shared" si="25"/>
        <v>10.245535714285714</v>
      </c>
      <c r="AQ74" s="33">
        <f t="shared" si="26"/>
        <v>95.624999999999986</v>
      </c>
      <c r="AR74" s="15" t="s">
        <v>6307</v>
      </c>
      <c r="AS74" s="15" t="s">
        <v>6307</v>
      </c>
      <c r="AT74" s="15" t="s">
        <v>6292</v>
      </c>
      <c r="AU74" s="27" t="s">
        <v>6276</v>
      </c>
      <c r="AV74" s="16"/>
      <c r="AW74" s="12"/>
      <c r="AX74" s="12"/>
      <c r="AY74" s="12"/>
      <c r="AZ74" s="1" t="s">
        <v>6389</v>
      </c>
    </row>
    <row r="75" spans="1:52" ht="39.950000000000003" customHeight="1" x14ac:dyDescent="0.25">
      <c r="A75" s="9">
        <v>245</v>
      </c>
      <c r="B75" s="8">
        <v>80042000002060</v>
      </c>
      <c r="C75" s="10" t="s">
        <v>1023</v>
      </c>
      <c r="D75" s="34" t="s">
        <v>18</v>
      </c>
      <c r="E75" s="8" t="s">
        <v>471</v>
      </c>
      <c r="F75" s="8" t="s">
        <v>471</v>
      </c>
      <c r="G75" s="8" t="s">
        <v>18</v>
      </c>
      <c r="H75" s="9" t="s">
        <v>6173</v>
      </c>
      <c r="I75" s="9" t="s">
        <v>881</v>
      </c>
      <c r="J75" s="9" t="s">
        <v>6175</v>
      </c>
      <c r="K75" s="9" t="s">
        <v>6175</v>
      </c>
      <c r="L75" s="8" t="s">
        <v>934</v>
      </c>
      <c r="M75" s="8" t="s">
        <v>1024</v>
      </c>
      <c r="N75" s="8" t="s">
        <v>6175</v>
      </c>
      <c r="O75" s="8" t="s">
        <v>6175</v>
      </c>
      <c r="P75" s="8" t="s">
        <v>6175</v>
      </c>
      <c r="Q75" s="8" t="s">
        <v>28</v>
      </c>
      <c r="R75" s="8" t="s">
        <v>28</v>
      </c>
      <c r="S75" s="8" t="s">
        <v>28</v>
      </c>
      <c r="T75" s="9" t="s">
        <v>44</v>
      </c>
      <c r="U75" s="9" t="s">
        <v>28</v>
      </c>
      <c r="V75" s="8" t="s">
        <v>937</v>
      </c>
      <c r="W75" s="9" t="s">
        <v>29</v>
      </c>
      <c r="X75" s="9">
        <v>2012</v>
      </c>
      <c r="Y75" s="8" t="s">
        <v>938</v>
      </c>
      <c r="Z75" s="9" t="s">
        <v>31</v>
      </c>
      <c r="AA75" s="9">
        <v>1</v>
      </c>
      <c r="AB75" s="9">
        <v>1</v>
      </c>
      <c r="AC75" s="9">
        <f t="shared" si="22"/>
        <v>0</v>
      </c>
      <c r="AD75" s="33" t="s">
        <v>6175</v>
      </c>
      <c r="AE75" s="33" t="s">
        <v>6175</v>
      </c>
      <c r="AF75" s="33">
        <v>165</v>
      </c>
      <c r="AG75" s="33">
        <v>98.9</v>
      </c>
      <c r="AH75" s="33">
        <v>200</v>
      </c>
      <c r="AI75" s="33">
        <f t="shared" si="23"/>
        <v>200</v>
      </c>
      <c r="AJ75" s="33">
        <v>94.866071428571416</v>
      </c>
      <c r="AK75" s="33">
        <f t="shared" si="24"/>
        <v>94.866071428571416</v>
      </c>
      <c r="AL75" s="33">
        <f t="shared" si="18"/>
        <v>11.383928571428569</v>
      </c>
      <c r="AM75" s="33">
        <f t="shared" si="19"/>
        <v>106.24999999999999</v>
      </c>
      <c r="AN75" s="33">
        <f t="shared" si="20"/>
        <v>85.379464285714278</v>
      </c>
      <c r="AO75" s="33">
        <f t="shared" si="21"/>
        <v>85.379464285714278</v>
      </c>
      <c r="AP75" s="33">
        <f t="shared" si="25"/>
        <v>10.245535714285714</v>
      </c>
      <c r="AQ75" s="33">
        <f t="shared" si="26"/>
        <v>95.624999999999986</v>
      </c>
      <c r="AR75" s="15" t="s">
        <v>6307</v>
      </c>
      <c r="AS75" s="15" t="s">
        <v>6307</v>
      </c>
      <c r="AT75" s="15" t="s">
        <v>6282</v>
      </c>
      <c r="AU75" s="27" t="s">
        <v>6282</v>
      </c>
      <c r="AV75" s="16" t="s">
        <v>6287</v>
      </c>
      <c r="AW75" s="12"/>
      <c r="AX75" s="12"/>
      <c r="AY75" s="12"/>
      <c r="AZ75" s="1" t="s">
        <v>6389</v>
      </c>
    </row>
    <row r="76" spans="1:52" ht="39.950000000000003" customHeight="1" x14ac:dyDescent="0.25">
      <c r="A76" s="9">
        <v>246</v>
      </c>
      <c r="B76" s="8">
        <v>80042000000301</v>
      </c>
      <c r="C76" s="10" t="s">
        <v>1028</v>
      </c>
      <c r="D76" s="34" t="s">
        <v>18</v>
      </c>
      <c r="E76" s="8" t="s">
        <v>471</v>
      </c>
      <c r="F76" s="8" t="s">
        <v>471</v>
      </c>
      <c r="G76" s="8" t="s">
        <v>18</v>
      </c>
      <c r="H76" s="9" t="s">
        <v>6173</v>
      </c>
      <c r="I76" s="9" t="s">
        <v>881</v>
      </c>
      <c r="J76" s="9" t="s">
        <v>6175</v>
      </c>
      <c r="K76" s="9" t="s">
        <v>6175</v>
      </c>
      <c r="L76" s="8" t="s">
        <v>934</v>
      </c>
      <c r="M76" s="8" t="s">
        <v>940</v>
      </c>
      <c r="N76" s="8" t="s">
        <v>6175</v>
      </c>
      <c r="O76" s="8" t="s">
        <v>6175</v>
      </c>
      <c r="P76" s="8" t="s">
        <v>6175</v>
      </c>
      <c r="Q76" s="8" t="s">
        <v>28</v>
      </c>
      <c r="R76" s="8" t="s">
        <v>28</v>
      </c>
      <c r="S76" s="8" t="s">
        <v>28</v>
      </c>
      <c r="T76" s="9" t="s">
        <v>44</v>
      </c>
      <c r="U76" s="9" t="s">
        <v>28</v>
      </c>
      <c r="V76" s="8" t="s">
        <v>943</v>
      </c>
      <c r="W76" s="9" t="s">
        <v>29</v>
      </c>
      <c r="X76" s="9">
        <v>2012</v>
      </c>
      <c r="Y76" s="8" t="s">
        <v>938</v>
      </c>
      <c r="Z76" s="9" t="s">
        <v>31</v>
      </c>
      <c r="AA76" s="9">
        <v>1</v>
      </c>
      <c r="AB76" s="9">
        <v>1</v>
      </c>
      <c r="AC76" s="9">
        <f t="shared" si="22"/>
        <v>0</v>
      </c>
      <c r="AD76" s="33" t="s">
        <v>6175</v>
      </c>
      <c r="AE76" s="33" t="s">
        <v>6175</v>
      </c>
      <c r="AF76" s="33">
        <v>165</v>
      </c>
      <c r="AG76" s="33">
        <v>98.9</v>
      </c>
      <c r="AH76" s="33">
        <v>200</v>
      </c>
      <c r="AI76" s="33">
        <f t="shared" si="23"/>
        <v>200</v>
      </c>
      <c r="AJ76" s="33">
        <v>94.866071428571416</v>
      </c>
      <c r="AK76" s="33">
        <f t="shared" si="24"/>
        <v>94.866071428571416</v>
      </c>
      <c r="AL76" s="33">
        <f t="shared" si="18"/>
        <v>11.383928571428569</v>
      </c>
      <c r="AM76" s="33">
        <f t="shared" si="19"/>
        <v>106.24999999999999</v>
      </c>
      <c r="AN76" s="33">
        <f t="shared" si="20"/>
        <v>85.379464285714278</v>
      </c>
      <c r="AO76" s="33">
        <f t="shared" si="21"/>
        <v>85.379464285714278</v>
      </c>
      <c r="AP76" s="33">
        <f t="shared" si="25"/>
        <v>10.245535714285714</v>
      </c>
      <c r="AQ76" s="33">
        <f t="shared" si="26"/>
        <v>95.624999999999986</v>
      </c>
      <c r="AR76" s="15" t="s">
        <v>6307</v>
      </c>
      <c r="AS76" s="15" t="s">
        <v>6307</v>
      </c>
      <c r="AT76" s="15" t="s">
        <v>6292</v>
      </c>
      <c r="AU76" s="27" t="s">
        <v>6276</v>
      </c>
      <c r="AV76" s="16"/>
      <c r="AW76" s="12"/>
      <c r="AX76" s="12"/>
      <c r="AY76" s="12"/>
      <c r="AZ76" s="1" t="s">
        <v>6389</v>
      </c>
    </row>
    <row r="77" spans="1:52" ht="39.950000000000003" customHeight="1" x14ac:dyDescent="0.25">
      <c r="A77" s="9">
        <v>247</v>
      </c>
      <c r="B77" s="8">
        <v>80042000003395</v>
      </c>
      <c r="C77" s="10" t="s">
        <v>1029</v>
      </c>
      <c r="D77" s="34" t="s">
        <v>18</v>
      </c>
      <c r="E77" s="8" t="s">
        <v>471</v>
      </c>
      <c r="F77" s="8" t="s">
        <v>471</v>
      </c>
      <c r="G77" s="8" t="s">
        <v>18</v>
      </c>
      <c r="H77" s="9" t="s">
        <v>6173</v>
      </c>
      <c r="I77" s="9" t="s">
        <v>881</v>
      </c>
      <c r="J77" s="9" t="s">
        <v>6175</v>
      </c>
      <c r="K77" s="9" t="s">
        <v>6175</v>
      </c>
      <c r="L77" s="8" t="s">
        <v>934</v>
      </c>
      <c r="M77" s="8" t="s">
        <v>948</v>
      </c>
      <c r="N77" s="8" t="s">
        <v>6175</v>
      </c>
      <c r="O77" s="8" t="s">
        <v>6175</v>
      </c>
      <c r="P77" s="8" t="s">
        <v>6175</v>
      </c>
      <c r="Q77" s="8" t="s">
        <v>28</v>
      </c>
      <c r="R77" s="8" t="s">
        <v>28</v>
      </c>
      <c r="S77" s="8" t="s">
        <v>28</v>
      </c>
      <c r="T77" s="9" t="s">
        <v>44</v>
      </c>
      <c r="U77" s="9" t="s">
        <v>28</v>
      </c>
      <c r="V77" s="8" t="s">
        <v>1030</v>
      </c>
      <c r="W77" s="9" t="s">
        <v>29</v>
      </c>
      <c r="X77" s="9">
        <v>2012</v>
      </c>
      <c r="Y77" s="8" t="s">
        <v>938</v>
      </c>
      <c r="Z77" s="9" t="s">
        <v>31</v>
      </c>
      <c r="AA77" s="9">
        <v>1</v>
      </c>
      <c r="AB77" s="9">
        <v>1</v>
      </c>
      <c r="AC77" s="9">
        <f t="shared" si="22"/>
        <v>0</v>
      </c>
      <c r="AD77" s="33" t="s">
        <v>6175</v>
      </c>
      <c r="AE77" s="33" t="s">
        <v>6175</v>
      </c>
      <c r="AF77" s="33">
        <v>165</v>
      </c>
      <c r="AG77" s="33">
        <v>98.9</v>
      </c>
      <c r="AH77" s="33">
        <v>200</v>
      </c>
      <c r="AI77" s="33">
        <f t="shared" si="23"/>
        <v>200</v>
      </c>
      <c r="AJ77" s="33">
        <v>94.866071428571416</v>
      </c>
      <c r="AK77" s="33">
        <f t="shared" si="24"/>
        <v>94.866071428571416</v>
      </c>
      <c r="AL77" s="33">
        <f t="shared" si="18"/>
        <v>11.383928571428569</v>
      </c>
      <c r="AM77" s="33">
        <f t="shared" si="19"/>
        <v>106.24999999999999</v>
      </c>
      <c r="AN77" s="33">
        <f t="shared" si="20"/>
        <v>85.379464285714278</v>
      </c>
      <c r="AO77" s="33">
        <f t="shared" si="21"/>
        <v>85.379464285714278</v>
      </c>
      <c r="AP77" s="33">
        <f t="shared" si="25"/>
        <v>10.245535714285714</v>
      </c>
      <c r="AQ77" s="33">
        <f t="shared" si="26"/>
        <v>95.624999999999986</v>
      </c>
      <c r="AR77" s="15" t="s">
        <v>6307</v>
      </c>
      <c r="AS77" s="15" t="s">
        <v>6307</v>
      </c>
      <c r="AT77" s="15" t="s">
        <v>6292</v>
      </c>
      <c r="AU77" s="27" t="s">
        <v>6276</v>
      </c>
      <c r="AV77" s="16"/>
      <c r="AW77" s="12"/>
      <c r="AX77" s="12"/>
      <c r="AY77" s="12"/>
      <c r="AZ77" s="1" t="s">
        <v>6389</v>
      </c>
    </row>
    <row r="78" spans="1:52" ht="39.950000000000003" customHeight="1" x14ac:dyDescent="0.25">
      <c r="A78" s="9">
        <v>248</v>
      </c>
      <c r="B78" s="8">
        <v>80042000005085</v>
      </c>
      <c r="C78" s="10" t="s">
        <v>1031</v>
      </c>
      <c r="D78" s="34" t="s">
        <v>18</v>
      </c>
      <c r="E78" s="8" t="s">
        <v>471</v>
      </c>
      <c r="F78" s="8" t="s">
        <v>471</v>
      </c>
      <c r="G78" s="8" t="s">
        <v>18</v>
      </c>
      <c r="H78" s="9" t="s">
        <v>6173</v>
      </c>
      <c r="I78" s="9" t="s">
        <v>881</v>
      </c>
      <c r="J78" s="9" t="s">
        <v>6175</v>
      </c>
      <c r="K78" s="9" t="s">
        <v>6175</v>
      </c>
      <c r="L78" s="8" t="s">
        <v>934</v>
      </c>
      <c r="M78" s="8" t="s">
        <v>935</v>
      </c>
      <c r="N78" s="8" t="s">
        <v>6175</v>
      </c>
      <c r="O78" s="8" t="s">
        <v>6175</v>
      </c>
      <c r="P78" s="8" t="s">
        <v>6175</v>
      </c>
      <c r="Q78" s="8" t="s">
        <v>28</v>
      </c>
      <c r="R78" s="8" t="s">
        <v>28</v>
      </c>
      <c r="S78" s="8" t="s">
        <v>28</v>
      </c>
      <c r="T78" s="9" t="s">
        <v>44</v>
      </c>
      <c r="U78" s="9" t="s">
        <v>28</v>
      </c>
      <c r="V78" s="8" t="s">
        <v>937</v>
      </c>
      <c r="W78" s="9" t="s">
        <v>29</v>
      </c>
      <c r="X78" s="9">
        <v>2012</v>
      </c>
      <c r="Y78" s="8" t="s">
        <v>938</v>
      </c>
      <c r="Z78" s="9" t="s">
        <v>31</v>
      </c>
      <c r="AA78" s="9">
        <v>1</v>
      </c>
      <c r="AB78" s="9">
        <v>1</v>
      </c>
      <c r="AC78" s="9">
        <f t="shared" si="22"/>
        <v>0</v>
      </c>
      <c r="AD78" s="33" t="s">
        <v>6175</v>
      </c>
      <c r="AE78" s="33" t="s">
        <v>6175</v>
      </c>
      <c r="AF78" s="33">
        <v>173</v>
      </c>
      <c r="AG78" s="33">
        <v>103.7</v>
      </c>
      <c r="AH78" s="33">
        <v>200</v>
      </c>
      <c r="AI78" s="33">
        <f t="shared" si="23"/>
        <v>200</v>
      </c>
      <c r="AJ78" s="33">
        <v>94.866071428571416</v>
      </c>
      <c r="AK78" s="33">
        <f t="shared" si="24"/>
        <v>94.866071428571416</v>
      </c>
      <c r="AL78" s="33">
        <f t="shared" si="18"/>
        <v>11.383928571428569</v>
      </c>
      <c r="AM78" s="33">
        <f t="shared" si="19"/>
        <v>106.24999999999999</v>
      </c>
      <c r="AN78" s="33">
        <f t="shared" si="20"/>
        <v>85.379464285714278</v>
      </c>
      <c r="AO78" s="33">
        <f t="shared" si="21"/>
        <v>85.379464285714278</v>
      </c>
      <c r="AP78" s="33">
        <f t="shared" si="25"/>
        <v>10.245535714285714</v>
      </c>
      <c r="AQ78" s="33">
        <f t="shared" si="26"/>
        <v>95.624999999999986</v>
      </c>
      <c r="AR78" s="15" t="s">
        <v>6307</v>
      </c>
      <c r="AS78" s="15" t="s">
        <v>6307</v>
      </c>
      <c r="AT78" s="15" t="s">
        <v>6292</v>
      </c>
      <c r="AU78" s="27" t="s">
        <v>6276</v>
      </c>
      <c r="AV78" s="16"/>
      <c r="AW78" s="12"/>
      <c r="AX78" s="12"/>
      <c r="AY78" s="12"/>
      <c r="AZ78" s="1" t="s">
        <v>6389</v>
      </c>
    </row>
    <row r="79" spans="1:52" ht="39.950000000000003" customHeight="1" x14ac:dyDescent="0.25">
      <c r="A79" s="9">
        <v>249</v>
      </c>
      <c r="B79" s="8">
        <v>80042000000226</v>
      </c>
      <c r="C79" s="10" t="s">
        <v>1032</v>
      </c>
      <c r="D79" s="34" t="s">
        <v>18</v>
      </c>
      <c r="E79" s="8" t="s">
        <v>471</v>
      </c>
      <c r="F79" s="8" t="s">
        <v>471</v>
      </c>
      <c r="G79" s="8" t="s">
        <v>18</v>
      </c>
      <c r="H79" s="9" t="s">
        <v>6173</v>
      </c>
      <c r="I79" s="9" t="s">
        <v>881</v>
      </c>
      <c r="J79" s="9" t="s">
        <v>6175</v>
      </c>
      <c r="K79" s="9" t="s">
        <v>6175</v>
      </c>
      <c r="L79" s="8" t="s">
        <v>934</v>
      </c>
      <c r="M79" s="8" t="s">
        <v>940</v>
      </c>
      <c r="N79" s="8" t="s">
        <v>6175</v>
      </c>
      <c r="O79" s="8" t="s">
        <v>6175</v>
      </c>
      <c r="P79" s="8" t="s">
        <v>6175</v>
      </c>
      <c r="Q79" s="8" t="s">
        <v>28</v>
      </c>
      <c r="R79" s="8" t="s">
        <v>28</v>
      </c>
      <c r="S79" s="8" t="s">
        <v>28</v>
      </c>
      <c r="T79" s="9" t="s">
        <v>44</v>
      </c>
      <c r="U79" s="9" t="s">
        <v>28</v>
      </c>
      <c r="V79" s="8" t="s">
        <v>1033</v>
      </c>
      <c r="W79" s="9" t="s">
        <v>29</v>
      </c>
      <c r="X79" s="9">
        <v>2012</v>
      </c>
      <c r="Y79" s="8" t="s">
        <v>938</v>
      </c>
      <c r="Z79" s="9" t="s">
        <v>31</v>
      </c>
      <c r="AA79" s="9">
        <v>1</v>
      </c>
      <c r="AB79" s="9">
        <v>1</v>
      </c>
      <c r="AC79" s="9">
        <f t="shared" si="22"/>
        <v>0</v>
      </c>
      <c r="AD79" s="33" t="s">
        <v>6175</v>
      </c>
      <c r="AE79" s="33" t="s">
        <v>6175</v>
      </c>
      <c r="AF79" s="33">
        <v>165</v>
      </c>
      <c r="AG79" s="33">
        <v>98.9</v>
      </c>
      <c r="AH79" s="33">
        <v>200</v>
      </c>
      <c r="AI79" s="33">
        <f t="shared" si="23"/>
        <v>200</v>
      </c>
      <c r="AJ79" s="33">
        <v>94.866071428571416</v>
      </c>
      <c r="AK79" s="33">
        <f t="shared" si="24"/>
        <v>94.866071428571416</v>
      </c>
      <c r="AL79" s="33">
        <f t="shared" si="18"/>
        <v>11.383928571428569</v>
      </c>
      <c r="AM79" s="33">
        <f t="shared" si="19"/>
        <v>106.24999999999999</v>
      </c>
      <c r="AN79" s="33">
        <f t="shared" si="20"/>
        <v>85.379464285714278</v>
      </c>
      <c r="AO79" s="33">
        <f t="shared" si="21"/>
        <v>85.379464285714278</v>
      </c>
      <c r="AP79" s="33">
        <f t="shared" si="25"/>
        <v>10.245535714285714</v>
      </c>
      <c r="AQ79" s="33">
        <f t="shared" si="26"/>
        <v>95.624999999999986</v>
      </c>
      <c r="AR79" s="15" t="s">
        <v>6307</v>
      </c>
      <c r="AS79" s="15" t="s">
        <v>6307</v>
      </c>
      <c r="AT79" s="15" t="s">
        <v>6292</v>
      </c>
      <c r="AU79" s="27" t="s">
        <v>6276</v>
      </c>
      <c r="AV79" s="16"/>
      <c r="AW79" s="12"/>
      <c r="AX79" s="12"/>
      <c r="AY79" s="12"/>
      <c r="AZ79" s="1" t="s">
        <v>6389</v>
      </c>
    </row>
    <row r="80" spans="1:52" ht="39.950000000000003" customHeight="1" x14ac:dyDescent="0.25">
      <c r="A80" s="9">
        <v>250</v>
      </c>
      <c r="B80" s="8">
        <v>80042000000660</v>
      </c>
      <c r="C80" s="10" t="s">
        <v>1034</v>
      </c>
      <c r="D80" s="34" t="s">
        <v>18</v>
      </c>
      <c r="E80" s="8" t="s">
        <v>471</v>
      </c>
      <c r="F80" s="8" t="s">
        <v>471</v>
      </c>
      <c r="G80" s="8" t="s">
        <v>18</v>
      </c>
      <c r="H80" s="9" t="s">
        <v>6173</v>
      </c>
      <c r="I80" s="9" t="s">
        <v>881</v>
      </c>
      <c r="J80" s="9" t="s">
        <v>6175</v>
      </c>
      <c r="K80" s="9" t="s">
        <v>6175</v>
      </c>
      <c r="L80" s="8" t="s">
        <v>934</v>
      </c>
      <c r="M80" s="8" t="s">
        <v>942</v>
      </c>
      <c r="N80" s="8" t="s">
        <v>6175</v>
      </c>
      <c r="O80" s="8" t="s">
        <v>6175</v>
      </c>
      <c r="P80" s="8" t="s">
        <v>6175</v>
      </c>
      <c r="Q80" s="8" t="s">
        <v>28</v>
      </c>
      <c r="R80" s="8" t="s">
        <v>28</v>
      </c>
      <c r="S80" s="8" t="s">
        <v>28</v>
      </c>
      <c r="T80" s="9" t="s">
        <v>44</v>
      </c>
      <c r="U80" s="9" t="s">
        <v>28</v>
      </c>
      <c r="V80" s="8" t="s">
        <v>943</v>
      </c>
      <c r="W80" s="9" t="s">
        <v>29</v>
      </c>
      <c r="X80" s="9">
        <v>2012</v>
      </c>
      <c r="Y80" s="8" t="s">
        <v>938</v>
      </c>
      <c r="Z80" s="9" t="s">
        <v>31</v>
      </c>
      <c r="AA80" s="9">
        <v>1</v>
      </c>
      <c r="AB80" s="9">
        <v>1</v>
      </c>
      <c r="AC80" s="9">
        <f t="shared" si="22"/>
        <v>0</v>
      </c>
      <c r="AD80" s="33" t="s">
        <v>6175</v>
      </c>
      <c r="AE80" s="33" t="s">
        <v>6175</v>
      </c>
      <c r="AF80" s="33">
        <v>173</v>
      </c>
      <c r="AG80" s="33">
        <v>103.7</v>
      </c>
      <c r="AH80" s="33">
        <v>200</v>
      </c>
      <c r="AI80" s="33">
        <f t="shared" si="23"/>
        <v>200</v>
      </c>
      <c r="AJ80" s="33">
        <v>94.866071428571416</v>
      </c>
      <c r="AK80" s="33">
        <f t="shared" si="24"/>
        <v>94.866071428571416</v>
      </c>
      <c r="AL80" s="33">
        <f t="shared" si="18"/>
        <v>11.383928571428569</v>
      </c>
      <c r="AM80" s="33">
        <f t="shared" si="19"/>
        <v>106.24999999999999</v>
      </c>
      <c r="AN80" s="33">
        <f t="shared" si="20"/>
        <v>85.379464285714278</v>
      </c>
      <c r="AO80" s="33">
        <f t="shared" si="21"/>
        <v>85.379464285714278</v>
      </c>
      <c r="AP80" s="33">
        <f t="shared" si="25"/>
        <v>10.245535714285714</v>
      </c>
      <c r="AQ80" s="33">
        <f t="shared" si="26"/>
        <v>95.624999999999986</v>
      </c>
      <c r="AR80" s="15" t="s">
        <v>6307</v>
      </c>
      <c r="AS80" s="15" t="s">
        <v>6307</v>
      </c>
      <c r="AT80" s="15" t="s">
        <v>6292</v>
      </c>
      <c r="AU80" s="27" t="s">
        <v>6276</v>
      </c>
      <c r="AV80" s="16"/>
      <c r="AW80" s="12"/>
      <c r="AX80" s="12"/>
      <c r="AY80" s="12"/>
      <c r="AZ80" s="1" t="s">
        <v>6389</v>
      </c>
    </row>
    <row r="81" spans="1:52" ht="39.950000000000003" customHeight="1" x14ac:dyDescent="0.25">
      <c r="A81" s="9">
        <v>251</v>
      </c>
      <c r="B81" s="8">
        <v>80042000001728</v>
      </c>
      <c r="C81" s="10" t="s">
        <v>1035</v>
      </c>
      <c r="D81" s="34" t="s">
        <v>18</v>
      </c>
      <c r="E81" s="8" t="s">
        <v>471</v>
      </c>
      <c r="F81" s="8" t="s">
        <v>471</v>
      </c>
      <c r="G81" s="8" t="s">
        <v>18</v>
      </c>
      <c r="H81" s="9" t="s">
        <v>6173</v>
      </c>
      <c r="I81" s="9" t="s">
        <v>881</v>
      </c>
      <c r="J81" s="9" t="s">
        <v>6175</v>
      </c>
      <c r="K81" s="9" t="s">
        <v>6175</v>
      </c>
      <c r="L81" s="8" t="s">
        <v>934</v>
      </c>
      <c r="M81" s="8" t="s">
        <v>1036</v>
      </c>
      <c r="N81" s="8" t="s">
        <v>6175</v>
      </c>
      <c r="O81" s="8" t="s">
        <v>6175</v>
      </c>
      <c r="P81" s="8" t="s">
        <v>6175</v>
      </c>
      <c r="Q81" s="8" t="s">
        <v>28</v>
      </c>
      <c r="R81" s="8" t="s">
        <v>28</v>
      </c>
      <c r="S81" s="8" t="s">
        <v>28</v>
      </c>
      <c r="T81" s="9" t="s">
        <v>44</v>
      </c>
      <c r="U81" s="9" t="s">
        <v>28</v>
      </c>
      <c r="V81" s="8" t="s">
        <v>1037</v>
      </c>
      <c r="W81" s="9" t="s">
        <v>29</v>
      </c>
      <c r="X81" s="9">
        <v>2012</v>
      </c>
      <c r="Y81" s="8" t="s">
        <v>938</v>
      </c>
      <c r="Z81" s="9" t="s">
        <v>31</v>
      </c>
      <c r="AA81" s="9">
        <v>1</v>
      </c>
      <c r="AB81" s="9">
        <v>1</v>
      </c>
      <c r="AC81" s="9">
        <f t="shared" si="22"/>
        <v>0</v>
      </c>
      <c r="AD81" s="33" t="s">
        <v>6175</v>
      </c>
      <c r="AE81" s="33" t="s">
        <v>6175</v>
      </c>
      <c r="AF81" s="33">
        <v>179</v>
      </c>
      <c r="AG81" s="33">
        <v>107.5</v>
      </c>
      <c r="AH81" s="33">
        <v>200</v>
      </c>
      <c r="AI81" s="33">
        <f t="shared" si="23"/>
        <v>200</v>
      </c>
      <c r="AJ81" s="33">
        <v>94.866071428571416</v>
      </c>
      <c r="AK81" s="33">
        <f t="shared" si="24"/>
        <v>94.866071428571416</v>
      </c>
      <c r="AL81" s="33">
        <f t="shared" si="18"/>
        <v>11.383928571428569</v>
      </c>
      <c r="AM81" s="33">
        <f t="shared" si="19"/>
        <v>106.24999999999999</v>
      </c>
      <c r="AN81" s="33">
        <f t="shared" si="20"/>
        <v>85.379464285714278</v>
      </c>
      <c r="AO81" s="33">
        <f t="shared" si="21"/>
        <v>85.379464285714278</v>
      </c>
      <c r="AP81" s="33">
        <f t="shared" si="25"/>
        <v>10.245535714285714</v>
      </c>
      <c r="AQ81" s="33">
        <f t="shared" si="26"/>
        <v>95.624999999999986</v>
      </c>
      <c r="AR81" s="15" t="s">
        <v>6307</v>
      </c>
      <c r="AS81" s="15" t="s">
        <v>6307</v>
      </c>
      <c r="AT81" s="15" t="s">
        <v>6292</v>
      </c>
      <c r="AU81" s="27" t="s">
        <v>6276</v>
      </c>
      <c r="AV81" s="16"/>
      <c r="AW81" s="12"/>
      <c r="AX81" s="12"/>
      <c r="AY81" s="12"/>
      <c r="AZ81" s="1" t="s">
        <v>6389</v>
      </c>
    </row>
    <row r="82" spans="1:52" ht="39.950000000000003" customHeight="1" x14ac:dyDescent="0.25">
      <c r="A82" s="9">
        <v>252</v>
      </c>
      <c r="B82" s="8">
        <v>80042000004514</v>
      </c>
      <c r="C82" s="10" t="s">
        <v>1055</v>
      </c>
      <c r="D82" s="34" t="s">
        <v>18</v>
      </c>
      <c r="E82" s="8" t="s">
        <v>471</v>
      </c>
      <c r="F82" s="8" t="s">
        <v>471</v>
      </c>
      <c r="G82" s="8" t="s">
        <v>18</v>
      </c>
      <c r="H82" s="9" t="s">
        <v>6173</v>
      </c>
      <c r="I82" s="9" t="s">
        <v>881</v>
      </c>
      <c r="J82" s="9" t="s">
        <v>6175</v>
      </c>
      <c r="K82" s="9" t="s">
        <v>6175</v>
      </c>
      <c r="L82" s="8" t="s">
        <v>934</v>
      </c>
      <c r="M82" s="8" t="s">
        <v>1056</v>
      </c>
      <c r="N82" s="8" t="s">
        <v>6175</v>
      </c>
      <c r="O82" s="8" t="s">
        <v>6175</v>
      </c>
      <c r="P82" s="8" t="s">
        <v>6175</v>
      </c>
      <c r="Q82" s="8" t="s">
        <v>28</v>
      </c>
      <c r="R82" s="8" t="s">
        <v>28</v>
      </c>
      <c r="S82" s="8" t="s">
        <v>28</v>
      </c>
      <c r="T82" s="9" t="s">
        <v>44</v>
      </c>
      <c r="U82" s="9" t="s">
        <v>28</v>
      </c>
      <c r="V82" s="8" t="s">
        <v>1057</v>
      </c>
      <c r="W82" s="9" t="s">
        <v>29</v>
      </c>
      <c r="X82" s="9">
        <v>2012</v>
      </c>
      <c r="Y82" s="8" t="s">
        <v>938</v>
      </c>
      <c r="Z82" s="9" t="s">
        <v>31</v>
      </c>
      <c r="AA82" s="9">
        <v>1</v>
      </c>
      <c r="AB82" s="9">
        <v>1</v>
      </c>
      <c r="AC82" s="9">
        <f t="shared" si="22"/>
        <v>0</v>
      </c>
      <c r="AD82" s="33" t="s">
        <v>6175</v>
      </c>
      <c r="AE82" s="33" t="s">
        <v>6175</v>
      </c>
      <c r="AF82" s="33">
        <v>254</v>
      </c>
      <c r="AG82" s="33">
        <v>152.19999999999999</v>
      </c>
      <c r="AH82" s="33">
        <v>200</v>
      </c>
      <c r="AI82" s="33">
        <f t="shared" si="23"/>
        <v>200</v>
      </c>
      <c r="AJ82" s="33">
        <v>130.22</v>
      </c>
      <c r="AK82" s="33">
        <f t="shared" si="24"/>
        <v>130.22</v>
      </c>
      <c r="AL82" s="33">
        <f t="shared" si="18"/>
        <v>15.626399999999999</v>
      </c>
      <c r="AM82" s="33">
        <f t="shared" si="19"/>
        <v>145.84639999999999</v>
      </c>
      <c r="AN82" s="33">
        <f t="shared" si="20"/>
        <v>117.19800000000001</v>
      </c>
      <c r="AO82" s="33">
        <f t="shared" si="21"/>
        <v>117.19800000000001</v>
      </c>
      <c r="AP82" s="33">
        <f t="shared" si="25"/>
        <v>14.06376</v>
      </c>
      <c r="AQ82" s="33">
        <f t="shared" si="26"/>
        <v>131.26176000000001</v>
      </c>
      <c r="AR82" s="15" t="s">
        <v>6307</v>
      </c>
      <c r="AS82" s="15" t="s">
        <v>6307</v>
      </c>
      <c r="AT82" s="15" t="s">
        <v>6282</v>
      </c>
      <c r="AU82" s="27" t="s">
        <v>6282</v>
      </c>
      <c r="AV82" s="16" t="s">
        <v>6287</v>
      </c>
      <c r="AW82" s="12"/>
      <c r="AX82" s="12"/>
      <c r="AY82" s="12"/>
      <c r="AZ82" s="1" t="s">
        <v>6389</v>
      </c>
    </row>
    <row r="83" spans="1:52" ht="39.950000000000003" customHeight="1" x14ac:dyDescent="0.25">
      <c r="A83" s="9">
        <v>253</v>
      </c>
      <c r="B83" s="8">
        <v>80042000001834</v>
      </c>
      <c r="C83" s="10" t="s">
        <v>1058</v>
      </c>
      <c r="D83" s="34" t="s">
        <v>18</v>
      </c>
      <c r="E83" s="8" t="s">
        <v>471</v>
      </c>
      <c r="F83" s="8" t="s">
        <v>471</v>
      </c>
      <c r="G83" s="8" t="s">
        <v>18</v>
      </c>
      <c r="H83" s="9" t="s">
        <v>6173</v>
      </c>
      <c r="I83" s="9" t="s">
        <v>881</v>
      </c>
      <c r="J83" s="9" t="s">
        <v>6175</v>
      </c>
      <c r="K83" s="9" t="s">
        <v>6175</v>
      </c>
      <c r="L83" s="8" t="s">
        <v>934</v>
      </c>
      <c r="M83" s="8" t="s">
        <v>1059</v>
      </c>
      <c r="N83" s="8" t="s">
        <v>6175</v>
      </c>
      <c r="O83" s="8" t="s">
        <v>6175</v>
      </c>
      <c r="P83" s="8" t="s">
        <v>6175</v>
      </c>
      <c r="Q83" s="8" t="s">
        <v>28</v>
      </c>
      <c r="R83" s="8" t="s">
        <v>28</v>
      </c>
      <c r="S83" s="8" t="s">
        <v>28</v>
      </c>
      <c r="T83" s="9" t="s">
        <v>44</v>
      </c>
      <c r="U83" s="9" t="s">
        <v>28</v>
      </c>
      <c r="V83" s="8" t="s">
        <v>1060</v>
      </c>
      <c r="W83" s="9" t="s">
        <v>29</v>
      </c>
      <c r="X83" s="9">
        <v>2012</v>
      </c>
      <c r="Y83" s="8" t="s">
        <v>938</v>
      </c>
      <c r="Z83" s="9" t="s">
        <v>31</v>
      </c>
      <c r="AA83" s="9">
        <v>1</v>
      </c>
      <c r="AB83" s="9">
        <v>1</v>
      </c>
      <c r="AC83" s="9">
        <f t="shared" si="22"/>
        <v>0</v>
      </c>
      <c r="AD83" s="33" t="s">
        <v>6175</v>
      </c>
      <c r="AE83" s="33" t="s">
        <v>6175</v>
      </c>
      <c r="AF83" s="33">
        <v>294</v>
      </c>
      <c r="AG83" s="33">
        <v>176.2</v>
      </c>
      <c r="AH83" s="33">
        <v>200</v>
      </c>
      <c r="AI83" s="33">
        <f t="shared" si="23"/>
        <v>200</v>
      </c>
      <c r="AJ83" s="33">
        <v>150.61999999999998</v>
      </c>
      <c r="AK83" s="33">
        <f t="shared" si="24"/>
        <v>150.61999999999998</v>
      </c>
      <c r="AL83" s="33">
        <f t="shared" si="18"/>
        <v>18.074399999999997</v>
      </c>
      <c r="AM83" s="33">
        <f t="shared" si="19"/>
        <v>168.69439999999997</v>
      </c>
      <c r="AN83" s="33">
        <f t="shared" si="20"/>
        <v>135.55799999999999</v>
      </c>
      <c r="AO83" s="33">
        <f t="shared" si="21"/>
        <v>135.55799999999999</v>
      </c>
      <c r="AP83" s="33">
        <f t="shared" si="25"/>
        <v>16.266959999999997</v>
      </c>
      <c r="AQ83" s="33">
        <f t="shared" si="26"/>
        <v>151.82495999999998</v>
      </c>
      <c r="AR83" s="15" t="s">
        <v>6307</v>
      </c>
      <c r="AS83" s="15" t="s">
        <v>6307</v>
      </c>
      <c r="AT83" s="15" t="s">
        <v>6282</v>
      </c>
      <c r="AU83" s="27" t="s">
        <v>6282</v>
      </c>
      <c r="AV83" s="16" t="s">
        <v>6287</v>
      </c>
      <c r="AW83" s="12"/>
      <c r="AX83" s="12"/>
      <c r="AY83" s="12"/>
      <c r="AZ83" s="1" t="s">
        <v>6389</v>
      </c>
    </row>
    <row r="84" spans="1:52" ht="39.950000000000003" customHeight="1" x14ac:dyDescent="0.25">
      <c r="A84" s="9">
        <v>254</v>
      </c>
      <c r="B84" s="8">
        <v>80042000003616</v>
      </c>
      <c r="C84" s="10" t="s">
        <v>1070</v>
      </c>
      <c r="D84" s="34" t="s">
        <v>18</v>
      </c>
      <c r="E84" s="8" t="s">
        <v>471</v>
      </c>
      <c r="F84" s="8" t="s">
        <v>471</v>
      </c>
      <c r="G84" s="8" t="s">
        <v>18</v>
      </c>
      <c r="H84" s="9" t="s">
        <v>6173</v>
      </c>
      <c r="I84" s="9" t="s">
        <v>881</v>
      </c>
      <c r="J84" s="9" t="s">
        <v>6175</v>
      </c>
      <c r="K84" s="9" t="s">
        <v>6175</v>
      </c>
      <c r="L84" s="8" t="s">
        <v>934</v>
      </c>
      <c r="M84" s="8" t="s">
        <v>1048</v>
      </c>
      <c r="N84" s="8" t="s">
        <v>6175</v>
      </c>
      <c r="O84" s="8" t="s">
        <v>6175</v>
      </c>
      <c r="P84" s="8" t="s">
        <v>6175</v>
      </c>
      <c r="Q84" s="8" t="s">
        <v>28</v>
      </c>
      <c r="R84" s="8" t="s">
        <v>28</v>
      </c>
      <c r="S84" s="8" t="s">
        <v>28</v>
      </c>
      <c r="T84" s="9" t="s">
        <v>44</v>
      </c>
      <c r="U84" s="9" t="s">
        <v>28</v>
      </c>
      <c r="V84" s="8" t="s">
        <v>1071</v>
      </c>
      <c r="W84" s="9" t="s">
        <v>29</v>
      </c>
      <c r="X84" s="9">
        <v>2012</v>
      </c>
      <c r="Y84" s="8" t="s">
        <v>938</v>
      </c>
      <c r="Z84" s="9" t="s">
        <v>31</v>
      </c>
      <c r="AA84" s="9">
        <v>1</v>
      </c>
      <c r="AB84" s="9">
        <v>1</v>
      </c>
      <c r="AC84" s="9">
        <f t="shared" si="22"/>
        <v>0</v>
      </c>
      <c r="AD84" s="33" t="s">
        <v>6175</v>
      </c>
      <c r="AE84" s="33" t="s">
        <v>6175</v>
      </c>
      <c r="AF84" s="33">
        <v>165</v>
      </c>
      <c r="AG84" s="33">
        <v>98.9</v>
      </c>
      <c r="AH84" s="33">
        <v>200</v>
      </c>
      <c r="AI84" s="33">
        <f t="shared" si="23"/>
        <v>200</v>
      </c>
      <c r="AJ84" s="33">
        <v>94.866071428571416</v>
      </c>
      <c r="AK84" s="33">
        <f t="shared" si="24"/>
        <v>94.866071428571416</v>
      </c>
      <c r="AL84" s="33">
        <f t="shared" si="18"/>
        <v>11.383928571428569</v>
      </c>
      <c r="AM84" s="33">
        <f t="shared" si="19"/>
        <v>106.24999999999999</v>
      </c>
      <c r="AN84" s="33">
        <f t="shared" si="20"/>
        <v>85.379464285714278</v>
      </c>
      <c r="AO84" s="33">
        <f t="shared" si="21"/>
        <v>85.379464285714278</v>
      </c>
      <c r="AP84" s="33">
        <f t="shared" si="25"/>
        <v>10.245535714285714</v>
      </c>
      <c r="AQ84" s="33">
        <f t="shared" si="26"/>
        <v>95.624999999999986</v>
      </c>
      <c r="AR84" s="15" t="s">
        <v>6307</v>
      </c>
      <c r="AS84" s="15" t="s">
        <v>6307</v>
      </c>
      <c r="AT84" s="15" t="s">
        <v>6282</v>
      </c>
      <c r="AU84" s="27" t="s">
        <v>6282</v>
      </c>
      <c r="AV84" s="16" t="s">
        <v>6287</v>
      </c>
      <c r="AW84" s="12"/>
      <c r="AX84" s="12"/>
      <c r="AY84" s="12"/>
      <c r="AZ84" s="1" t="s">
        <v>6389</v>
      </c>
    </row>
    <row r="85" spans="1:52" ht="39.950000000000003" customHeight="1" x14ac:dyDescent="0.25">
      <c r="A85" s="9">
        <v>255</v>
      </c>
      <c r="B85" s="8">
        <v>80042000003166</v>
      </c>
      <c r="C85" s="10" t="s">
        <v>1072</v>
      </c>
      <c r="D85" s="34" t="s">
        <v>18</v>
      </c>
      <c r="E85" s="8" t="s">
        <v>471</v>
      </c>
      <c r="F85" s="8" t="s">
        <v>471</v>
      </c>
      <c r="G85" s="8" t="s">
        <v>18</v>
      </c>
      <c r="H85" s="9" t="s">
        <v>6173</v>
      </c>
      <c r="I85" s="9" t="s">
        <v>881</v>
      </c>
      <c r="J85" s="9" t="s">
        <v>6175</v>
      </c>
      <c r="K85" s="9" t="s">
        <v>6175</v>
      </c>
      <c r="L85" s="8" t="s">
        <v>934</v>
      </c>
      <c r="M85" s="8" t="s">
        <v>948</v>
      </c>
      <c r="N85" s="8" t="s">
        <v>6175</v>
      </c>
      <c r="O85" s="8" t="s">
        <v>6175</v>
      </c>
      <c r="P85" s="8" t="s">
        <v>6175</v>
      </c>
      <c r="Q85" s="8" t="s">
        <v>28</v>
      </c>
      <c r="R85" s="8" t="s">
        <v>28</v>
      </c>
      <c r="S85" s="8" t="s">
        <v>28</v>
      </c>
      <c r="T85" s="9" t="s">
        <v>44</v>
      </c>
      <c r="U85" s="9" t="s">
        <v>28</v>
      </c>
      <c r="V85" s="8" t="s">
        <v>1062</v>
      </c>
      <c r="W85" s="9" t="s">
        <v>29</v>
      </c>
      <c r="X85" s="9">
        <v>2012</v>
      </c>
      <c r="Y85" s="8" t="s">
        <v>938</v>
      </c>
      <c r="Z85" s="9" t="s">
        <v>31</v>
      </c>
      <c r="AA85" s="9">
        <v>1</v>
      </c>
      <c r="AB85" s="9">
        <v>1</v>
      </c>
      <c r="AC85" s="9">
        <f t="shared" si="22"/>
        <v>0</v>
      </c>
      <c r="AD85" s="33" t="s">
        <v>6175</v>
      </c>
      <c r="AE85" s="33" t="s">
        <v>6175</v>
      </c>
      <c r="AF85" s="33">
        <v>165</v>
      </c>
      <c r="AG85" s="33">
        <v>98.9</v>
      </c>
      <c r="AH85" s="33">
        <v>200</v>
      </c>
      <c r="AI85" s="33">
        <f t="shared" si="23"/>
        <v>200</v>
      </c>
      <c r="AJ85" s="33">
        <v>94.866071428571416</v>
      </c>
      <c r="AK85" s="33">
        <f t="shared" si="24"/>
        <v>94.866071428571416</v>
      </c>
      <c r="AL85" s="33">
        <f t="shared" si="18"/>
        <v>11.383928571428569</v>
      </c>
      <c r="AM85" s="33">
        <f t="shared" si="19"/>
        <v>106.24999999999999</v>
      </c>
      <c r="AN85" s="33">
        <f t="shared" si="20"/>
        <v>85.379464285714278</v>
      </c>
      <c r="AO85" s="33">
        <f t="shared" si="21"/>
        <v>85.379464285714278</v>
      </c>
      <c r="AP85" s="33">
        <f t="shared" si="25"/>
        <v>10.245535714285714</v>
      </c>
      <c r="AQ85" s="33">
        <f t="shared" si="26"/>
        <v>95.624999999999986</v>
      </c>
      <c r="AR85" s="15" t="s">
        <v>6307</v>
      </c>
      <c r="AS85" s="15" t="s">
        <v>6307</v>
      </c>
      <c r="AT85" s="15" t="s">
        <v>6292</v>
      </c>
      <c r="AU85" s="27" t="s">
        <v>6276</v>
      </c>
      <c r="AV85" s="16"/>
      <c r="AW85" s="12"/>
      <c r="AX85" s="12"/>
      <c r="AY85" s="12"/>
      <c r="AZ85" s="1" t="s">
        <v>6389</v>
      </c>
    </row>
    <row r="86" spans="1:52" ht="39.950000000000003" customHeight="1" x14ac:dyDescent="0.25">
      <c r="A86" s="9">
        <v>256</v>
      </c>
      <c r="B86" s="8">
        <v>80042000000011</v>
      </c>
      <c r="C86" s="10" t="s">
        <v>1073</v>
      </c>
      <c r="D86" s="34" t="s">
        <v>18</v>
      </c>
      <c r="E86" s="8" t="s">
        <v>471</v>
      </c>
      <c r="F86" s="8" t="s">
        <v>471</v>
      </c>
      <c r="G86" s="8" t="s">
        <v>18</v>
      </c>
      <c r="H86" s="9" t="s">
        <v>6173</v>
      </c>
      <c r="I86" s="9" t="s">
        <v>881</v>
      </c>
      <c r="J86" s="9" t="s">
        <v>6175</v>
      </c>
      <c r="K86" s="9" t="s">
        <v>6175</v>
      </c>
      <c r="L86" s="8" t="s">
        <v>934</v>
      </c>
      <c r="M86" s="8" t="s">
        <v>942</v>
      </c>
      <c r="N86" s="8" t="s">
        <v>6175</v>
      </c>
      <c r="O86" s="8" t="s">
        <v>6175</v>
      </c>
      <c r="P86" s="8" t="s">
        <v>6175</v>
      </c>
      <c r="Q86" s="8" t="s">
        <v>28</v>
      </c>
      <c r="R86" s="8" t="s">
        <v>28</v>
      </c>
      <c r="S86" s="8" t="s">
        <v>28</v>
      </c>
      <c r="T86" s="9" t="s">
        <v>44</v>
      </c>
      <c r="U86" s="9" t="s">
        <v>28</v>
      </c>
      <c r="V86" s="8" t="s">
        <v>1064</v>
      </c>
      <c r="W86" s="9" t="s">
        <v>29</v>
      </c>
      <c r="X86" s="9">
        <v>2012</v>
      </c>
      <c r="Y86" s="8" t="s">
        <v>938</v>
      </c>
      <c r="Z86" s="9" t="s">
        <v>31</v>
      </c>
      <c r="AA86" s="9">
        <v>1</v>
      </c>
      <c r="AB86" s="9">
        <v>1</v>
      </c>
      <c r="AC86" s="9">
        <f t="shared" si="22"/>
        <v>0</v>
      </c>
      <c r="AD86" s="33" t="s">
        <v>6175</v>
      </c>
      <c r="AE86" s="33" t="s">
        <v>6175</v>
      </c>
      <c r="AF86" s="33">
        <v>173</v>
      </c>
      <c r="AG86" s="33">
        <v>103.7</v>
      </c>
      <c r="AH86" s="33">
        <v>200</v>
      </c>
      <c r="AI86" s="33">
        <f t="shared" si="23"/>
        <v>200</v>
      </c>
      <c r="AJ86" s="33">
        <v>94.866071428571416</v>
      </c>
      <c r="AK86" s="33">
        <f t="shared" si="24"/>
        <v>94.866071428571416</v>
      </c>
      <c r="AL86" s="33">
        <f t="shared" si="18"/>
        <v>11.383928571428569</v>
      </c>
      <c r="AM86" s="33">
        <f t="shared" si="19"/>
        <v>106.24999999999999</v>
      </c>
      <c r="AN86" s="33">
        <f t="shared" si="20"/>
        <v>85.379464285714278</v>
      </c>
      <c r="AO86" s="33">
        <f t="shared" si="21"/>
        <v>85.379464285714278</v>
      </c>
      <c r="AP86" s="33">
        <f t="shared" si="25"/>
        <v>10.245535714285714</v>
      </c>
      <c r="AQ86" s="33">
        <f t="shared" si="26"/>
        <v>95.624999999999986</v>
      </c>
      <c r="AR86" s="15" t="s">
        <v>6307</v>
      </c>
      <c r="AS86" s="15" t="s">
        <v>6307</v>
      </c>
      <c r="AT86" s="15" t="s">
        <v>6282</v>
      </c>
      <c r="AU86" s="27" t="s">
        <v>6282</v>
      </c>
      <c r="AV86" s="16" t="s">
        <v>6287</v>
      </c>
      <c r="AW86" s="12"/>
      <c r="AX86" s="12"/>
      <c r="AY86" s="12"/>
      <c r="AZ86" s="1" t="s">
        <v>6389</v>
      </c>
    </row>
    <row r="87" spans="1:52" ht="39.950000000000003" customHeight="1" x14ac:dyDescent="0.25">
      <c r="A87" s="9">
        <v>257</v>
      </c>
      <c r="B87" s="8">
        <v>80042000002329</v>
      </c>
      <c r="C87" s="10" t="s">
        <v>1075</v>
      </c>
      <c r="D87" s="34" t="s">
        <v>18</v>
      </c>
      <c r="E87" s="8" t="s">
        <v>471</v>
      </c>
      <c r="F87" s="8" t="s">
        <v>471</v>
      </c>
      <c r="G87" s="8" t="s">
        <v>18</v>
      </c>
      <c r="H87" s="9" t="s">
        <v>6173</v>
      </c>
      <c r="I87" s="9" t="s">
        <v>881</v>
      </c>
      <c r="J87" s="9" t="s">
        <v>6175</v>
      </c>
      <c r="K87" s="9" t="s">
        <v>6175</v>
      </c>
      <c r="L87" s="8" t="s">
        <v>934</v>
      </c>
      <c r="M87" s="8" t="s">
        <v>940</v>
      </c>
      <c r="N87" s="8" t="s">
        <v>6175</v>
      </c>
      <c r="O87" s="8" t="s">
        <v>6175</v>
      </c>
      <c r="P87" s="8" t="s">
        <v>6175</v>
      </c>
      <c r="Q87" s="8" t="s">
        <v>28</v>
      </c>
      <c r="R87" s="8" t="s">
        <v>28</v>
      </c>
      <c r="S87" s="8" t="s">
        <v>28</v>
      </c>
      <c r="T87" s="9" t="s">
        <v>44</v>
      </c>
      <c r="U87" s="9" t="s">
        <v>28</v>
      </c>
      <c r="V87" s="8" t="s">
        <v>1076</v>
      </c>
      <c r="W87" s="9" t="s">
        <v>29</v>
      </c>
      <c r="X87" s="9">
        <v>2012</v>
      </c>
      <c r="Y87" s="8" t="s">
        <v>938</v>
      </c>
      <c r="Z87" s="9" t="s">
        <v>31</v>
      </c>
      <c r="AA87" s="9">
        <v>1</v>
      </c>
      <c r="AB87" s="9">
        <v>1</v>
      </c>
      <c r="AC87" s="9">
        <f t="shared" si="22"/>
        <v>0</v>
      </c>
      <c r="AD87" s="33" t="s">
        <v>6175</v>
      </c>
      <c r="AE87" s="33" t="s">
        <v>6175</v>
      </c>
      <c r="AF87" s="33">
        <v>165</v>
      </c>
      <c r="AG87" s="33">
        <v>98.9</v>
      </c>
      <c r="AH87" s="33">
        <v>200</v>
      </c>
      <c r="AI87" s="33">
        <f t="shared" si="23"/>
        <v>200</v>
      </c>
      <c r="AJ87" s="33">
        <v>94.866071428571416</v>
      </c>
      <c r="AK87" s="33">
        <f t="shared" si="24"/>
        <v>94.866071428571416</v>
      </c>
      <c r="AL87" s="33">
        <f t="shared" ref="AL87:AL148" si="27">AK87*0.12</f>
        <v>11.383928571428569</v>
      </c>
      <c r="AM87" s="33">
        <f t="shared" ref="AM87:AM148" si="28">AL87+AK87</f>
        <v>106.24999999999999</v>
      </c>
      <c r="AN87" s="33">
        <f t="shared" ref="AN87:AN148" si="29">AJ87*0.9</f>
        <v>85.379464285714278</v>
      </c>
      <c r="AO87" s="33">
        <f t="shared" ref="AO87:AO148" si="30">AN87*AB87</f>
        <v>85.379464285714278</v>
      </c>
      <c r="AP87" s="33">
        <f t="shared" si="25"/>
        <v>10.245535714285714</v>
      </c>
      <c r="AQ87" s="33">
        <f t="shared" si="26"/>
        <v>95.624999999999986</v>
      </c>
      <c r="AR87" s="15" t="s">
        <v>6307</v>
      </c>
      <c r="AS87" s="15" t="s">
        <v>6307</v>
      </c>
      <c r="AT87" s="15" t="s">
        <v>6292</v>
      </c>
      <c r="AU87" s="27" t="s">
        <v>6276</v>
      </c>
      <c r="AV87" s="16"/>
      <c r="AW87" s="12"/>
      <c r="AX87" s="12"/>
      <c r="AY87" s="12"/>
      <c r="AZ87" s="1" t="s">
        <v>6389</v>
      </c>
    </row>
    <row r="88" spans="1:52" ht="39.950000000000003" customHeight="1" x14ac:dyDescent="0.25">
      <c r="A88" s="9">
        <v>258</v>
      </c>
      <c r="B88" s="8">
        <v>80042000004774</v>
      </c>
      <c r="C88" s="10" t="s">
        <v>1183</v>
      </c>
      <c r="D88" s="34" t="s">
        <v>18</v>
      </c>
      <c r="E88" s="8" t="s">
        <v>471</v>
      </c>
      <c r="F88" s="8" t="s">
        <v>471</v>
      </c>
      <c r="G88" s="8" t="s">
        <v>18</v>
      </c>
      <c r="H88" s="9" t="s">
        <v>6173</v>
      </c>
      <c r="I88" s="9" t="s">
        <v>881</v>
      </c>
      <c r="J88" s="9" t="s">
        <v>6175</v>
      </c>
      <c r="K88" s="9" t="s">
        <v>6175</v>
      </c>
      <c r="L88" s="8" t="s">
        <v>934</v>
      </c>
      <c r="M88" s="8" t="s">
        <v>935</v>
      </c>
      <c r="N88" s="8" t="s">
        <v>6175</v>
      </c>
      <c r="O88" s="8" t="s">
        <v>6175</v>
      </c>
      <c r="P88" s="8" t="s">
        <v>6175</v>
      </c>
      <c r="Q88" s="8" t="s">
        <v>28</v>
      </c>
      <c r="R88" s="8" t="s">
        <v>28</v>
      </c>
      <c r="S88" s="8" t="s">
        <v>28</v>
      </c>
      <c r="T88" s="9" t="s">
        <v>44</v>
      </c>
      <c r="U88" s="9" t="s">
        <v>28</v>
      </c>
      <c r="V88" s="8" t="s">
        <v>937</v>
      </c>
      <c r="W88" s="9" t="s">
        <v>29</v>
      </c>
      <c r="X88" s="9">
        <v>2012</v>
      </c>
      <c r="Y88" s="8" t="s">
        <v>938</v>
      </c>
      <c r="Z88" s="9" t="s">
        <v>54</v>
      </c>
      <c r="AA88" s="9">
        <v>1</v>
      </c>
      <c r="AB88" s="9">
        <v>1</v>
      </c>
      <c r="AC88" s="9">
        <f t="shared" ref="AC88:AC149" si="31">AA88-AB88</f>
        <v>0</v>
      </c>
      <c r="AD88" s="33" t="s">
        <v>6175</v>
      </c>
      <c r="AE88" s="33" t="s">
        <v>6175</v>
      </c>
      <c r="AF88" s="33">
        <v>173</v>
      </c>
      <c r="AG88" s="33">
        <v>103.7</v>
      </c>
      <c r="AH88" s="33">
        <v>200</v>
      </c>
      <c r="AI88" s="33">
        <f t="shared" ref="AI88:AI149" si="32">AH88*AB88</f>
        <v>200</v>
      </c>
      <c r="AJ88" s="33">
        <v>94.866071428571416</v>
      </c>
      <c r="AK88" s="33">
        <f t="shared" ref="AK88:AK149" si="33">AJ88*AB88</f>
        <v>94.866071428571416</v>
      </c>
      <c r="AL88" s="33">
        <f t="shared" si="27"/>
        <v>11.383928571428569</v>
      </c>
      <c r="AM88" s="33">
        <f t="shared" si="28"/>
        <v>106.24999999999999</v>
      </c>
      <c r="AN88" s="33">
        <f t="shared" si="29"/>
        <v>85.379464285714278</v>
      </c>
      <c r="AO88" s="33">
        <f t="shared" si="30"/>
        <v>85.379464285714278</v>
      </c>
      <c r="AP88" s="33">
        <f t="shared" ref="AP88:AP149" si="34">AO88*0.12</f>
        <v>10.245535714285714</v>
      </c>
      <c r="AQ88" s="33">
        <f t="shared" ref="AQ88:AQ149" si="35">AO88+AP88</f>
        <v>95.624999999999986</v>
      </c>
      <c r="AR88" s="15" t="s">
        <v>6307</v>
      </c>
      <c r="AS88" s="15" t="s">
        <v>6307</v>
      </c>
      <c r="AT88" s="15" t="s">
        <v>6292</v>
      </c>
      <c r="AU88" s="27" t="s">
        <v>6276</v>
      </c>
      <c r="AV88" s="16"/>
      <c r="AW88" s="12"/>
      <c r="AX88" s="12"/>
      <c r="AY88" s="12"/>
      <c r="AZ88" s="1" t="s">
        <v>6389</v>
      </c>
    </row>
    <row r="89" spans="1:52" ht="39.950000000000003" customHeight="1" x14ac:dyDescent="0.25">
      <c r="A89" s="9">
        <v>259</v>
      </c>
      <c r="B89" s="8">
        <v>80042000004835</v>
      </c>
      <c r="C89" s="10" t="s">
        <v>1251</v>
      </c>
      <c r="D89" s="34" t="s">
        <v>18</v>
      </c>
      <c r="E89" s="8" t="s">
        <v>64</v>
      </c>
      <c r="F89" s="8" t="s">
        <v>933</v>
      </c>
      <c r="G89" s="8" t="s">
        <v>18</v>
      </c>
      <c r="H89" s="9" t="s">
        <v>6173</v>
      </c>
      <c r="I89" s="9" t="s">
        <v>881</v>
      </c>
      <c r="J89" s="9" t="s">
        <v>6175</v>
      </c>
      <c r="K89" s="9" t="s">
        <v>6175</v>
      </c>
      <c r="L89" s="8" t="s">
        <v>934</v>
      </c>
      <c r="M89" s="8" t="s">
        <v>935</v>
      </c>
      <c r="N89" s="8" t="s">
        <v>6175</v>
      </c>
      <c r="O89" s="8" t="s">
        <v>6175</v>
      </c>
      <c r="P89" s="8" t="s">
        <v>6175</v>
      </c>
      <c r="Q89" s="8" t="s">
        <v>28</v>
      </c>
      <c r="R89" s="8" t="s">
        <v>28</v>
      </c>
      <c r="S89" s="8" t="s">
        <v>28</v>
      </c>
      <c r="T89" s="9" t="s">
        <v>44</v>
      </c>
      <c r="U89" s="9" t="s">
        <v>1252</v>
      </c>
      <c r="V89" s="8" t="s">
        <v>937</v>
      </c>
      <c r="W89" s="9" t="s">
        <v>29</v>
      </c>
      <c r="X89" s="9">
        <v>2012</v>
      </c>
      <c r="Y89" s="8" t="s">
        <v>938</v>
      </c>
      <c r="Z89" s="9" t="s">
        <v>96</v>
      </c>
      <c r="AA89" s="9">
        <v>1</v>
      </c>
      <c r="AB89" s="9">
        <v>1</v>
      </c>
      <c r="AC89" s="9">
        <f t="shared" si="31"/>
        <v>0</v>
      </c>
      <c r="AD89" s="33" t="s">
        <v>6175</v>
      </c>
      <c r="AE89" s="33" t="s">
        <v>6175</v>
      </c>
      <c r="AF89" s="33">
        <v>173</v>
      </c>
      <c r="AG89" s="33">
        <v>103.7</v>
      </c>
      <c r="AH89" s="33">
        <v>200</v>
      </c>
      <c r="AI89" s="33">
        <f t="shared" si="32"/>
        <v>200</v>
      </c>
      <c r="AJ89" s="33">
        <v>94.866071428571416</v>
      </c>
      <c r="AK89" s="33">
        <f t="shared" si="33"/>
        <v>94.866071428571416</v>
      </c>
      <c r="AL89" s="33">
        <f t="shared" si="27"/>
        <v>11.383928571428569</v>
      </c>
      <c r="AM89" s="33">
        <f t="shared" si="28"/>
        <v>106.24999999999999</v>
      </c>
      <c r="AN89" s="33">
        <f t="shared" si="29"/>
        <v>85.379464285714278</v>
      </c>
      <c r="AO89" s="33">
        <f t="shared" si="30"/>
        <v>85.379464285714278</v>
      </c>
      <c r="AP89" s="33">
        <f t="shared" si="34"/>
        <v>10.245535714285714</v>
      </c>
      <c r="AQ89" s="33">
        <f t="shared" si="35"/>
        <v>95.624999999999986</v>
      </c>
      <c r="AR89" s="15" t="s">
        <v>6307</v>
      </c>
      <c r="AS89" s="15" t="s">
        <v>6307</v>
      </c>
      <c r="AT89" s="15" t="s">
        <v>6292</v>
      </c>
      <c r="AU89" s="27" t="s">
        <v>6276</v>
      </c>
      <c r="AV89" s="16"/>
      <c r="AW89" s="12"/>
      <c r="AX89" s="12"/>
      <c r="AY89" s="12"/>
      <c r="AZ89" s="1" t="s">
        <v>6389</v>
      </c>
    </row>
    <row r="90" spans="1:52" ht="39.950000000000003" customHeight="1" x14ac:dyDescent="0.25">
      <c r="A90" s="9">
        <v>260</v>
      </c>
      <c r="B90" s="8">
        <v>80042000005313</v>
      </c>
      <c r="C90" s="10" t="s">
        <v>1253</v>
      </c>
      <c r="D90" s="34" t="s">
        <v>18</v>
      </c>
      <c r="E90" s="8" t="s">
        <v>64</v>
      </c>
      <c r="F90" s="8" t="s">
        <v>933</v>
      </c>
      <c r="G90" s="8" t="s">
        <v>18</v>
      </c>
      <c r="H90" s="9" t="s">
        <v>6173</v>
      </c>
      <c r="I90" s="9" t="s">
        <v>881</v>
      </c>
      <c r="J90" s="9" t="s">
        <v>6175</v>
      </c>
      <c r="K90" s="9" t="s">
        <v>6175</v>
      </c>
      <c r="L90" s="8" t="s">
        <v>934</v>
      </c>
      <c r="M90" s="8" t="s">
        <v>935</v>
      </c>
      <c r="N90" s="8" t="s">
        <v>6175</v>
      </c>
      <c r="O90" s="8" t="s">
        <v>6175</v>
      </c>
      <c r="P90" s="8" t="s">
        <v>6175</v>
      </c>
      <c r="Q90" s="8" t="s">
        <v>28</v>
      </c>
      <c r="R90" s="8" t="s">
        <v>28</v>
      </c>
      <c r="S90" s="8" t="s">
        <v>28</v>
      </c>
      <c r="T90" s="9" t="s">
        <v>44</v>
      </c>
      <c r="U90" s="9" t="s">
        <v>28</v>
      </c>
      <c r="V90" s="8" t="s">
        <v>937</v>
      </c>
      <c r="W90" s="9" t="s">
        <v>29</v>
      </c>
      <c r="X90" s="9">
        <v>2012</v>
      </c>
      <c r="Y90" s="8" t="s">
        <v>938</v>
      </c>
      <c r="Z90" s="9" t="s">
        <v>96</v>
      </c>
      <c r="AA90" s="9">
        <v>1</v>
      </c>
      <c r="AB90" s="9">
        <v>1</v>
      </c>
      <c r="AC90" s="9">
        <f t="shared" si="31"/>
        <v>0</v>
      </c>
      <c r="AD90" s="33" t="s">
        <v>6175</v>
      </c>
      <c r="AE90" s="33" t="s">
        <v>6175</v>
      </c>
      <c r="AF90" s="33">
        <v>173</v>
      </c>
      <c r="AG90" s="33">
        <v>103.7</v>
      </c>
      <c r="AH90" s="33">
        <v>200</v>
      </c>
      <c r="AI90" s="33">
        <f t="shared" si="32"/>
        <v>200</v>
      </c>
      <c r="AJ90" s="33">
        <v>94.866071428571416</v>
      </c>
      <c r="AK90" s="33">
        <f t="shared" si="33"/>
        <v>94.866071428571416</v>
      </c>
      <c r="AL90" s="33">
        <f t="shared" si="27"/>
        <v>11.383928571428569</v>
      </c>
      <c r="AM90" s="33">
        <f t="shared" si="28"/>
        <v>106.24999999999999</v>
      </c>
      <c r="AN90" s="33">
        <f t="shared" si="29"/>
        <v>85.379464285714278</v>
      </c>
      <c r="AO90" s="33">
        <f t="shared" si="30"/>
        <v>85.379464285714278</v>
      </c>
      <c r="AP90" s="33">
        <f t="shared" si="34"/>
        <v>10.245535714285714</v>
      </c>
      <c r="AQ90" s="33">
        <f t="shared" si="35"/>
        <v>95.624999999999986</v>
      </c>
      <c r="AR90" s="15" t="s">
        <v>6307</v>
      </c>
      <c r="AS90" s="15" t="s">
        <v>6307</v>
      </c>
      <c r="AT90" s="15" t="s">
        <v>6292</v>
      </c>
      <c r="AU90" s="27" t="s">
        <v>6276</v>
      </c>
      <c r="AV90" s="16"/>
      <c r="AW90" s="12"/>
      <c r="AX90" s="12"/>
      <c r="AY90" s="12"/>
      <c r="AZ90" s="1" t="s">
        <v>6389</v>
      </c>
    </row>
    <row r="91" spans="1:52" ht="39.950000000000003" customHeight="1" x14ac:dyDescent="0.25">
      <c r="A91" s="9">
        <v>261</v>
      </c>
      <c r="B91" s="8">
        <v>80042000003258</v>
      </c>
      <c r="C91" s="10" t="s">
        <v>1254</v>
      </c>
      <c r="D91" s="34" t="s">
        <v>18</v>
      </c>
      <c r="E91" s="8" t="s">
        <v>64</v>
      </c>
      <c r="F91" s="8" t="s">
        <v>933</v>
      </c>
      <c r="G91" s="8" t="s">
        <v>18</v>
      </c>
      <c r="H91" s="9" t="s">
        <v>6173</v>
      </c>
      <c r="I91" s="9" t="s">
        <v>881</v>
      </c>
      <c r="J91" s="9" t="s">
        <v>6175</v>
      </c>
      <c r="K91" s="9" t="s">
        <v>6175</v>
      </c>
      <c r="L91" s="8" t="s">
        <v>934</v>
      </c>
      <c r="M91" s="8" t="s">
        <v>940</v>
      </c>
      <c r="N91" s="8" t="s">
        <v>6175</v>
      </c>
      <c r="O91" s="8" t="s">
        <v>6175</v>
      </c>
      <c r="P91" s="8" t="s">
        <v>6175</v>
      </c>
      <c r="Q91" s="8" t="s">
        <v>28</v>
      </c>
      <c r="R91" s="8" t="s">
        <v>28</v>
      </c>
      <c r="S91" s="8" t="s">
        <v>28</v>
      </c>
      <c r="T91" s="9" t="s">
        <v>44</v>
      </c>
      <c r="U91" s="9" t="s">
        <v>28</v>
      </c>
      <c r="V91" s="8" t="s">
        <v>943</v>
      </c>
      <c r="W91" s="9" t="s">
        <v>29</v>
      </c>
      <c r="X91" s="9">
        <v>2012</v>
      </c>
      <c r="Y91" s="8" t="s">
        <v>938</v>
      </c>
      <c r="Z91" s="9" t="s">
        <v>96</v>
      </c>
      <c r="AA91" s="9">
        <v>1</v>
      </c>
      <c r="AB91" s="9">
        <v>1</v>
      </c>
      <c r="AC91" s="9">
        <f t="shared" si="31"/>
        <v>0</v>
      </c>
      <c r="AD91" s="33" t="s">
        <v>6175</v>
      </c>
      <c r="AE91" s="33" t="s">
        <v>6175</v>
      </c>
      <c r="AF91" s="33">
        <v>165</v>
      </c>
      <c r="AG91" s="33">
        <v>98.9</v>
      </c>
      <c r="AH91" s="33">
        <v>200</v>
      </c>
      <c r="AI91" s="33">
        <f t="shared" si="32"/>
        <v>200</v>
      </c>
      <c r="AJ91" s="33">
        <v>94.866071428571416</v>
      </c>
      <c r="AK91" s="33">
        <f t="shared" si="33"/>
        <v>94.866071428571416</v>
      </c>
      <c r="AL91" s="33">
        <f t="shared" si="27"/>
        <v>11.383928571428569</v>
      </c>
      <c r="AM91" s="33">
        <f t="shared" si="28"/>
        <v>106.24999999999999</v>
      </c>
      <c r="AN91" s="33">
        <f t="shared" si="29"/>
        <v>85.379464285714278</v>
      </c>
      <c r="AO91" s="33">
        <f t="shared" si="30"/>
        <v>85.379464285714278</v>
      </c>
      <c r="AP91" s="33">
        <f t="shared" si="34"/>
        <v>10.245535714285714</v>
      </c>
      <c r="AQ91" s="33">
        <f t="shared" si="35"/>
        <v>95.624999999999986</v>
      </c>
      <c r="AR91" s="15" t="s">
        <v>6307</v>
      </c>
      <c r="AS91" s="15" t="s">
        <v>6307</v>
      </c>
      <c r="AT91" s="15" t="s">
        <v>6292</v>
      </c>
      <c r="AU91" s="27" t="s">
        <v>6276</v>
      </c>
      <c r="AV91" s="16"/>
      <c r="AW91" s="12"/>
      <c r="AX91" s="12"/>
      <c r="AY91" s="12"/>
      <c r="AZ91" s="1" t="s">
        <v>6389</v>
      </c>
    </row>
    <row r="92" spans="1:52" ht="39.950000000000003" customHeight="1" x14ac:dyDescent="0.25">
      <c r="A92" s="9">
        <v>262</v>
      </c>
      <c r="B92" s="8">
        <v>80042000002640</v>
      </c>
      <c r="C92" s="10" t="s">
        <v>1265</v>
      </c>
      <c r="D92" s="34" t="s">
        <v>18</v>
      </c>
      <c r="E92" s="8" t="s">
        <v>64</v>
      </c>
      <c r="F92" s="8" t="s">
        <v>933</v>
      </c>
      <c r="G92" s="8" t="s">
        <v>18</v>
      </c>
      <c r="H92" s="9" t="s">
        <v>6173</v>
      </c>
      <c r="I92" s="9" t="s">
        <v>881</v>
      </c>
      <c r="J92" s="9" t="s">
        <v>6175</v>
      </c>
      <c r="K92" s="9" t="s">
        <v>6175</v>
      </c>
      <c r="L92" s="8" t="s">
        <v>934</v>
      </c>
      <c r="M92" s="8" t="s">
        <v>940</v>
      </c>
      <c r="N92" s="8" t="s">
        <v>6175</v>
      </c>
      <c r="O92" s="8" t="s">
        <v>6175</v>
      </c>
      <c r="P92" s="8" t="s">
        <v>6175</v>
      </c>
      <c r="Q92" s="8" t="s">
        <v>28</v>
      </c>
      <c r="R92" s="8" t="s">
        <v>28</v>
      </c>
      <c r="S92" s="8" t="s">
        <v>28</v>
      </c>
      <c r="T92" s="9" t="s">
        <v>44</v>
      </c>
      <c r="U92" s="9" t="s">
        <v>28</v>
      </c>
      <c r="V92" s="8" t="s">
        <v>1266</v>
      </c>
      <c r="W92" s="9" t="s">
        <v>29</v>
      </c>
      <c r="X92" s="9">
        <v>2012</v>
      </c>
      <c r="Y92" s="8" t="s">
        <v>938</v>
      </c>
      <c r="Z92" s="9" t="s">
        <v>96</v>
      </c>
      <c r="AA92" s="9">
        <v>1</v>
      </c>
      <c r="AB92" s="9">
        <v>1</v>
      </c>
      <c r="AC92" s="9">
        <f t="shared" si="31"/>
        <v>0</v>
      </c>
      <c r="AD92" s="33" t="s">
        <v>6175</v>
      </c>
      <c r="AE92" s="33" t="s">
        <v>6175</v>
      </c>
      <c r="AF92" s="33">
        <v>165</v>
      </c>
      <c r="AG92" s="33">
        <v>98.9</v>
      </c>
      <c r="AH92" s="33">
        <v>200</v>
      </c>
      <c r="AI92" s="33">
        <f t="shared" si="32"/>
        <v>200</v>
      </c>
      <c r="AJ92" s="33">
        <v>94.866071428571416</v>
      </c>
      <c r="AK92" s="33">
        <f t="shared" si="33"/>
        <v>94.866071428571416</v>
      </c>
      <c r="AL92" s="33">
        <f t="shared" si="27"/>
        <v>11.383928571428569</v>
      </c>
      <c r="AM92" s="33">
        <f t="shared" si="28"/>
        <v>106.24999999999999</v>
      </c>
      <c r="AN92" s="33">
        <f t="shared" si="29"/>
        <v>85.379464285714278</v>
      </c>
      <c r="AO92" s="33">
        <f t="shared" si="30"/>
        <v>85.379464285714278</v>
      </c>
      <c r="AP92" s="33">
        <f t="shared" si="34"/>
        <v>10.245535714285714</v>
      </c>
      <c r="AQ92" s="33">
        <f t="shared" si="35"/>
        <v>95.624999999999986</v>
      </c>
      <c r="AR92" s="15" t="s">
        <v>6307</v>
      </c>
      <c r="AS92" s="15" t="s">
        <v>6307</v>
      </c>
      <c r="AT92" s="15" t="s">
        <v>6292</v>
      </c>
      <c r="AU92" s="27" t="s">
        <v>6276</v>
      </c>
      <c r="AV92" s="16"/>
      <c r="AW92" s="12"/>
      <c r="AX92" s="12"/>
      <c r="AY92" s="12"/>
      <c r="AZ92" s="1" t="s">
        <v>6389</v>
      </c>
    </row>
    <row r="93" spans="1:52" ht="39.950000000000003" customHeight="1" x14ac:dyDescent="0.25">
      <c r="A93" s="9">
        <v>263</v>
      </c>
      <c r="B93" s="8">
        <v>80042000005535</v>
      </c>
      <c r="C93" s="10" t="s">
        <v>1269</v>
      </c>
      <c r="D93" s="34" t="s">
        <v>18</v>
      </c>
      <c r="E93" s="8" t="s">
        <v>471</v>
      </c>
      <c r="F93" s="8" t="s">
        <v>471</v>
      </c>
      <c r="G93" s="8" t="s">
        <v>18</v>
      </c>
      <c r="H93" s="9" t="s">
        <v>6173</v>
      </c>
      <c r="I93" s="9" t="s">
        <v>881</v>
      </c>
      <c r="J93" s="9" t="s">
        <v>6175</v>
      </c>
      <c r="K93" s="9" t="s">
        <v>6175</v>
      </c>
      <c r="L93" s="8" t="s">
        <v>934</v>
      </c>
      <c r="M93" s="8" t="s">
        <v>935</v>
      </c>
      <c r="N93" s="8" t="s">
        <v>6175</v>
      </c>
      <c r="O93" s="8" t="s">
        <v>6175</v>
      </c>
      <c r="P93" s="8" t="s">
        <v>6175</v>
      </c>
      <c r="Q93" s="8" t="s">
        <v>28</v>
      </c>
      <c r="R93" s="8" t="s">
        <v>28</v>
      </c>
      <c r="S93" s="8" t="s">
        <v>28</v>
      </c>
      <c r="T93" s="9" t="s">
        <v>44</v>
      </c>
      <c r="U93" s="9" t="s">
        <v>28</v>
      </c>
      <c r="V93" s="8" t="s">
        <v>937</v>
      </c>
      <c r="W93" s="9" t="s">
        <v>29</v>
      </c>
      <c r="X93" s="9">
        <v>2012</v>
      </c>
      <c r="Y93" s="8" t="s">
        <v>938</v>
      </c>
      <c r="Z93" s="9" t="s">
        <v>96</v>
      </c>
      <c r="AA93" s="9">
        <v>1</v>
      </c>
      <c r="AB93" s="9">
        <v>1</v>
      </c>
      <c r="AC93" s="9">
        <f t="shared" si="31"/>
        <v>0</v>
      </c>
      <c r="AD93" s="33" t="s">
        <v>6175</v>
      </c>
      <c r="AE93" s="33" t="s">
        <v>6175</v>
      </c>
      <c r="AF93" s="33">
        <v>173</v>
      </c>
      <c r="AG93" s="33">
        <v>103.7</v>
      </c>
      <c r="AH93" s="33">
        <v>200</v>
      </c>
      <c r="AI93" s="33">
        <f t="shared" si="32"/>
        <v>200</v>
      </c>
      <c r="AJ93" s="33">
        <v>94.866071428571416</v>
      </c>
      <c r="AK93" s="33">
        <f t="shared" si="33"/>
        <v>94.866071428571416</v>
      </c>
      <c r="AL93" s="33">
        <f t="shared" si="27"/>
        <v>11.383928571428569</v>
      </c>
      <c r="AM93" s="33">
        <f t="shared" si="28"/>
        <v>106.24999999999999</v>
      </c>
      <c r="AN93" s="33">
        <f t="shared" si="29"/>
        <v>85.379464285714278</v>
      </c>
      <c r="AO93" s="33">
        <f t="shared" si="30"/>
        <v>85.379464285714278</v>
      </c>
      <c r="AP93" s="33">
        <f t="shared" si="34"/>
        <v>10.245535714285714</v>
      </c>
      <c r="AQ93" s="33">
        <f t="shared" si="35"/>
        <v>95.624999999999986</v>
      </c>
      <c r="AR93" s="15" t="s">
        <v>6307</v>
      </c>
      <c r="AS93" s="15" t="s">
        <v>6307</v>
      </c>
      <c r="AT93" s="15" t="s">
        <v>6292</v>
      </c>
      <c r="AU93" s="27" t="s">
        <v>6276</v>
      </c>
      <c r="AV93" s="16"/>
      <c r="AW93" s="12"/>
      <c r="AX93" s="12"/>
      <c r="AY93" s="12"/>
      <c r="AZ93" s="1" t="s">
        <v>6389</v>
      </c>
    </row>
    <row r="94" spans="1:52" ht="39.950000000000003" customHeight="1" x14ac:dyDescent="0.25">
      <c r="A94" s="9">
        <v>264</v>
      </c>
      <c r="B94" s="8">
        <v>80042000003951</v>
      </c>
      <c r="C94" s="10" t="s">
        <v>1128</v>
      </c>
      <c r="D94" s="34" t="s">
        <v>241</v>
      </c>
      <c r="E94" s="8" t="s">
        <v>242</v>
      </c>
      <c r="F94" s="8" t="s">
        <v>242</v>
      </c>
      <c r="G94" s="8" t="s">
        <v>6285</v>
      </c>
      <c r="H94" s="9" t="s">
        <v>6173</v>
      </c>
      <c r="I94" s="9" t="s">
        <v>881</v>
      </c>
      <c r="J94" s="9" t="s">
        <v>6175</v>
      </c>
      <c r="K94" s="9" t="s">
        <v>6175</v>
      </c>
      <c r="L94" s="8" t="s">
        <v>1129</v>
      </c>
      <c r="M94" s="8" t="s">
        <v>1130</v>
      </c>
      <c r="N94" s="8" t="s">
        <v>6175</v>
      </c>
      <c r="O94" s="8" t="s">
        <v>6175</v>
      </c>
      <c r="P94" s="8" t="s">
        <v>6175</v>
      </c>
      <c r="Q94" s="8" t="s">
        <v>28</v>
      </c>
      <c r="R94" s="8" t="s">
        <v>28</v>
      </c>
      <c r="S94" s="8" t="s">
        <v>28</v>
      </c>
      <c r="T94" s="9" t="s">
        <v>44</v>
      </c>
      <c r="U94" s="9" t="s">
        <v>28</v>
      </c>
      <c r="V94" s="9" t="s">
        <v>28</v>
      </c>
      <c r="W94" s="9" t="s">
        <v>29</v>
      </c>
      <c r="X94" s="9">
        <v>2012</v>
      </c>
      <c r="Y94" s="8" t="s">
        <v>28</v>
      </c>
      <c r="Z94" s="9" t="s">
        <v>31</v>
      </c>
      <c r="AA94" s="9">
        <v>1</v>
      </c>
      <c r="AB94" s="9">
        <v>1</v>
      </c>
      <c r="AC94" s="9">
        <f t="shared" si="31"/>
        <v>0</v>
      </c>
      <c r="AD94" s="33" t="s">
        <v>6175</v>
      </c>
      <c r="AE94" s="33" t="s">
        <v>6175</v>
      </c>
      <c r="AF94" s="33">
        <v>138</v>
      </c>
      <c r="AG94" s="33">
        <v>82.6</v>
      </c>
      <c r="AH94" s="33">
        <v>269</v>
      </c>
      <c r="AI94" s="33">
        <f t="shared" si="32"/>
        <v>269</v>
      </c>
      <c r="AJ94" s="33">
        <v>89.249999999999986</v>
      </c>
      <c r="AK94" s="33">
        <f t="shared" si="33"/>
        <v>89.249999999999986</v>
      </c>
      <c r="AL94" s="33">
        <f t="shared" si="27"/>
        <v>10.709999999999997</v>
      </c>
      <c r="AM94" s="33">
        <f t="shared" si="28"/>
        <v>99.95999999999998</v>
      </c>
      <c r="AN94" s="33">
        <f t="shared" si="29"/>
        <v>80.324999999999989</v>
      </c>
      <c r="AO94" s="33">
        <f t="shared" si="30"/>
        <v>80.324999999999989</v>
      </c>
      <c r="AP94" s="33">
        <f t="shared" si="34"/>
        <v>9.6389999999999976</v>
      </c>
      <c r="AQ94" s="33">
        <f t="shared" si="35"/>
        <v>89.963999999999984</v>
      </c>
      <c r="AR94" s="15" t="s">
        <v>6307</v>
      </c>
      <c r="AS94" s="15" t="s">
        <v>6307</v>
      </c>
      <c r="AT94" s="15" t="s">
        <v>6282</v>
      </c>
      <c r="AU94" s="27" t="s">
        <v>6282</v>
      </c>
      <c r="AV94" s="16" t="s">
        <v>6287</v>
      </c>
      <c r="AW94" s="12"/>
      <c r="AX94" s="12"/>
      <c r="AY94" s="12"/>
      <c r="AZ94" s="1" t="s">
        <v>6389</v>
      </c>
    </row>
    <row r="95" spans="1:52" ht="39.950000000000003" customHeight="1" x14ac:dyDescent="0.25">
      <c r="A95" s="9">
        <v>265</v>
      </c>
      <c r="B95" s="8">
        <v>80042000002176</v>
      </c>
      <c r="C95" s="10" t="s">
        <v>1125</v>
      </c>
      <c r="D95" s="34" t="s">
        <v>241</v>
      </c>
      <c r="E95" s="8" t="s">
        <v>242</v>
      </c>
      <c r="F95" s="8" t="s">
        <v>242</v>
      </c>
      <c r="G95" s="8" t="s">
        <v>6285</v>
      </c>
      <c r="H95" s="9" t="s">
        <v>6173</v>
      </c>
      <c r="I95" s="9" t="s">
        <v>881</v>
      </c>
      <c r="J95" s="9" t="s">
        <v>6175</v>
      </c>
      <c r="K95" s="9" t="s">
        <v>6175</v>
      </c>
      <c r="L95" s="8" t="s">
        <v>1116</v>
      </c>
      <c r="M95" s="8" t="s">
        <v>1126</v>
      </c>
      <c r="N95" s="8" t="s">
        <v>6175</v>
      </c>
      <c r="O95" s="8" t="s">
        <v>6175</v>
      </c>
      <c r="P95" s="8" t="s">
        <v>6175</v>
      </c>
      <c r="Q95" s="8" t="s">
        <v>968</v>
      </c>
      <c r="R95" s="8" t="s">
        <v>1118</v>
      </c>
      <c r="S95" s="8">
        <v>13500375</v>
      </c>
      <c r="T95" s="9" t="s">
        <v>326</v>
      </c>
      <c r="U95" s="9" t="s">
        <v>28</v>
      </c>
      <c r="V95" s="9" t="s">
        <v>28</v>
      </c>
      <c r="W95" s="9" t="s">
        <v>29</v>
      </c>
      <c r="X95" s="9">
        <v>2012</v>
      </c>
      <c r="Y95" s="8" t="s">
        <v>1127</v>
      </c>
      <c r="Z95" s="9" t="s">
        <v>31</v>
      </c>
      <c r="AA95" s="9">
        <v>1</v>
      </c>
      <c r="AB95" s="9">
        <v>1</v>
      </c>
      <c r="AC95" s="9">
        <f t="shared" si="31"/>
        <v>0</v>
      </c>
      <c r="AD95" s="33" t="s">
        <v>6175</v>
      </c>
      <c r="AE95" s="33" t="s">
        <v>6175</v>
      </c>
      <c r="AF95" s="33">
        <v>132</v>
      </c>
      <c r="AG95" s="33">
        <v>79.2</v>
      </c>
      <c r="AH95" s="33">
        <v>175</v>
      </c>
      <c r="AI95" s="33">
        <f t="shared" si="32"/>
        <v>175</v>
      </c>
      <c r="AJ95" s="33">
        <v>82.723214285714263</v>
      </c>
      <c r="AK95" s="33">
        <f t="shared" si="33"/>
        <v>82.723214285714263</v>
      </c>
      <c r="AL95" s="33">
        <f t="shared" si="27"/>
        <v>9.9267857142857121</v>
      </c>
      <c r="AM95" s="33">
        <f t="shared" si="28"/>
        <v>92.649999999999977</v>
      </c>
      <c r="AN95" s="33">
        <f t="shared" si="29"/>
        <v>74.450892857142833</v>
      </c>
      <c r="AO95" s="33">
        <f t="shared" si="30"/>
        <v>74.450892857142833</v>
      </c>
      <c r="AP95" s="33">
        <f t="shared" si="34"/>
        <v>8.9341071428571404</v>
      </c>
      <c r="AQ95" s="33">
        <f t="shared" si="35"/>
        <v>83.384999999999977</v>
      </c>
      <c r="AR95" s="15" t="s">
        <v>6295</v>
      </c>
      <c r="AS95" s="15" t="s">
        <v>6316</v>
      </c>
      <c r="AT95" s="15" t="s">
        <v>6282</v>
      </c>
      <c r="AU95" s="27" t="s">
        <v>6282</v>
      </c>
      <c r="AV95" s="16" t="s">
        <v>6288</v>
      </c>
      <c r="AW95" s="12"/>
      <c r="AX95" s="12"/>
      <c r="AY95" s="12"/>
      <c r="AZ95" s="1" t="s">
        <v>6389</v>
      </c>
    </row>
    <row r="96" spans="1:52" ht="39.950000000000003" customHeight="1" x14ac:dyDescent="0.25">
      <c r="A96" s="9">
        <v>266</v>
      </c>
      <c r="B96" s="8">
        <v>80042000003944</v>
      </c>
      <c r="C96" s="8" t="s">
        <v>1157</v>
      </c>
      <c r="D96" s="34" t="s">
        <v>18</v>
      </c>
      <c r="E96" s="8" t="s">
        <v>774</v>
      </c>
      <c r="F96" s="8" t="s">
        <v>775</v>
      </c>
      <c r="G96" s="8" t="s">
        <v>18</v>
      </c>
      <c r="H96" s="9" t="s">
        <v>6173</v>
      </c>
      <c r="I96" s="9" t="s">
        <v>881</v>
      </c>
      <c r="J96" s="9" t="s">
        <v>6175</v>
      </c>
      <c r="K96" s="9" t="s">
        <v>6175</v>
      </c>
      <c r="L96" s="9" t="s">
        <v>1154</v>
      </c>
      <c r="M96" s="8" t="s">
        <v>1155</v>
      </c>
      <c r="N96" s="8" t="s">
        <v>6175</v>
      </c>
      <c r="O96" s="8" t="s">
        <v>6175</v>
      </c>
      <c r="P96" s="8" t="s">
        <v>6175</v>
      </c>
      <c r="Q96" s="9" t="s">
        <v>28</v>
      </c>
      <c r="R96" s="8" t="s">
        <v>28</v>
      </c>
      <c r="S96" s="8" t="s">
        <v>28</v>
      </c>
      <c r="T96" s="9" t="s">
        <v>44</v>
      </c>
      <c r="U96" s="9" t="s">
        <v>28</v>
      </c>
      <c r="V96" s="9" t="s">
        <v>28</v>
      </c>
      <c r="W96" s="9" t="s">
        <v>29</v>
      </c>
      <c r="X96" s="9">
        <v>2012</v>
      </c>
      <c r="Y96" s="9" t="s">
        <v>28</v>
      </c>
      <c r="Z96" s="9" t="s">
        <v>31</v>
      </c>
      <c r="AA96" s="9">
        <v>1</v>
      </c>
      <c r="AB96" s="9">
        <v>1</v>
      </c>
      <c r="AC96" s="9">
        <f t="shared" si="31"/>
        <v>0</v>
      </c>
      <c r="AD96" s="33" t="s">
        <v>6175</v>
      </c>
      <c r="AE96" s="33" t="s">
        <v>6175</v>
      </c>
      <c r="AF96" s="33">
        <v>138</v>
      </c>
      <c r="AG96" s="33">
        <v>82.6</v>
      </c>
      <c r="AH96" s="33">
        <v>249</v>
      </c>
      <c r="AI96" s="33">
        <f t="shared" si="32"/>
        <v>249</v>
      </c>
      <c r="AJ96" s="33">
        <v>82.343749999999986</v>
      </c>
      <c r="AK96" s="33">
        <f t="shared" si="33"/>
        <v>82.343749999999986</v>
      </c>
      <c r="AL96" s="33">
        <f t="shared" si="27"/>
        <v>9.8812499999999979</v>
      </c>
      <c r="AM96" s="33">
        <f t="shared" si="28"/>
        <v>92.22499999999998</v>
      </c>
      <c r="AN96" s="33">
        <f t="shared" si="29"/>
        <v>74.109374999999986</v>
      </c>
      <c r="AO96" s="33">
        <f t="shared" si="30"/>
        <v>74.109374999999986</v>
      </c>
      <c r="AP96" s="33">
        <f t="shared" si="34"/>
        <v>8.8931249999999977</v>
      </c>
      <c r="AQ96" s="33">
        <f t="shared" si="35"/>
        <v>83.002499999999984</v>
      </c>
      <c r="AR96" s="15" t="s">
        <v>6307</v>
      </c>
      <c r="AS96" s="15" t="s">
        <v>6307</v>
      </c>
      <c r="AT96" s="15" t="s">
        <v>6292</v>
      </c>
      <c r="AU96" s="27" t="s">
        <v>6276</v>
      </c>
      <c r="AV96" s="16"/>
      <c r="AW96" s="12"/>
      <c r="AX96" s="12"/>
      <c r="AY96" s="12"/>
      <c r="AZ96" s="1" t="s">
        <v>6389</v>
      </c>
    </row>
    <row r="97" spans="1:52" ht="39.950000000000003" customHeight="1" x14ac:dyDescent="0.25">
      <c r="A97" s="9">
        <v>268</v>
      </c>
      <c r="B97" s="8">
        <v>80042000003548</v>
      </c>
      <c r="C97" s="10" t="s">
        <v>1008</v>
      </c>
      <c r="D97" s="34" t="s">
        <v>18</v>
      </c>
      <c r="E97" s="8" t="s">
        <v>471</v>
      </c>
      <c r="F97" s="8" t="s">
        <v>471</v>
      </c>
      <c r="G97" s="8" t="s">
        <v>18</v>
      </c>
      <c r="H97" s="9" t="s">
        <v>6173</v>
      </c>
      <c r="I97" s="9" t="s">
        <v>881</v>
      </c>
      <c r="J97" s="9" t="s">
        <v>6175</v>
      </c>
      <c r="K97" s="9" t="s">
        <v>6175</v>
      </c>
      <c r="L97" s="9" t="s">
        <v>1009</v>
      </c>
      <c r="M97" s="8" t="s">
        <v>1010</v>
      </c>
      <c r="N97" s="8" t="s">
        <v>6175</v>
      </c>
      <c r="O97" s="8" t="s">
        <v>6175</v>
      </c>
      <c r="P97" s="8" t="s">
        <v>6175</v>
      </c>
      <c r="Q97" s="8" t="s">
        <v>28</v>
      </c>
      <c r="R97" s="8" t="s">
        <v>28</v>
      </c>
      <c r="S97" s="8" t="s">
        <v>28</v>
      </c>
      <c r="T97" s="9" t="s">
        <v>44</v>
      </c>
      <c r="U97" s="9" t="s">
        <v>1011</v>
      </c>
      <c r="V97" s="8" t="s">
        <v>1012</v>
      </c>
      <c r="W97" s="9" t="s">
        <v>29</v>
      </c>
      <c r="X97" s="9">
        <v>2012</v>
      </c>
      <c r="Y97" s="9" t="s">
        <v>28</v>
      </c>
      <c r="Z97" s="9" t="s">
        <v>31</v>
      </c>
      <c r="AA97" s="9">
        <v>1</v>
      </c>
      <c r="AB97" s="9">
        <v>1</v>
      </c>
      <c r="AC97" s="9">
        <f t="shared" si="31"/>
        <v>0</v>
      </c>
      <c r="AD97" s="33" t="s">
        <v>6175</v>
      </c>
      <c r="AE97" s="33" t="s">
        <v>6175</v>
      </c>
      <c r="AF97" s="33">
        <v>109</v>
      </c>
      <c r="AG97" s="33">
        <v>65.3</v>
      </c>
      <c r="AH97" s="33">
        <v>160</v>
      </c>
      <c r="AI97" s="33">
        <f t="shared" si="32"/>
        <v>160</v>
      </c>
      <c r="AJ97" s="33">
        <v>75.892857142857139</v>
      </c>
      <c r="AK97" s="33">
        <f t="shared" si="33"/>
        <v>75.892857142857139</v>
      </c>
      <c r="AL97" s="33">
        <f t="shared" si="27"/>
        <v>9.1071428571428559</v>
      </c>
      <c r="AM97" s="33">
        <f t="shared" si="28"/>
        <v>85</v>
      </c>
      <c r="AN97" s="33">
        <f t="shared" si="29"/>
        <v>68.303571428571431</v>
      </c>
      <c r="AO97" s="33">
        <f t="shared" si="30"/>
        <v>68.303571428571431</v>
      </c>
      <c r="AP97" s="33">
        <f t="shared" si="34"/>
        <v>8.1964285714285712</v>
      </c>
      <c r="AQ97" s="33">
        <f t="shared" si="35"/>
        <v>76.5</v>
      </c>
      <c r="AR97" s="15" t="s">
        <v>6307</v>
      </c>
      <c r="AS97" s="15" t="s">
        <v>6307</v>
      </c>
      <c r="AT97" s="15" t="s">
        <v>6292</v>
      </c>
      <c r="AU97" s="27" t="s">
        <v>6276</v>
      </c>
      <c r="AV97" s="16"/>
      <c r="AW97" s="12"/>
      <c r="AX97" s="12"/>
      <c r="AY97" s="12"/>
      <c r="AZ97" s="1" t="s">
        <v>6389</v>
      </c>
    </row>
    <row r="98" spans="1:52" ht="39.950000000000003" customHeight="1" x14ac:dyDescent="0.25">
      <c r="A98" s="9">
        <v>269</v>
      </c>
      <c r="B98" s="8">
        <v>80042000002503</v>
      </c>
      <c r="C98" s="10" t="s">
        <v>1013</v>
      </c>
      <c r="D98" s="34" t="s">
        <v>18</v>
      </c>
      <c r="E98" s="8" t="s">
        <v>471</v>
      </c>
      <c r="F98" s="8" t="s">
        <v>471</v>
      </c>
      <c r="G98" s="8" t="s">
        <v>18</v>
      </c>
      <c r="H98" s="9" t="s">
        <v>6173</v>
      </c>
      <c r="I98" s="9" t="s">
        <v>881</v>
      </c>
      <c r="J98" s="9" t="s">
        <v>6175</v>
      </c>
      <c r="K98" s="9" t="s">
        <v>6175</v>
      </c>
      <c r="L98" s="9" t="s">
        <v>1009</v>
      </c>
      <c r="M98" s="8" t="s">
        <v>1014</v>
      </c>
      <c r="N98" s="8" t="s">
        <v>6175</v>
      </c>
      <c r="O98" s="8" t="s">
        <v>6175</v>
      </c>
      <c r="P98" s="8" t="s">
        <v>6175</v>
      </c>
      <c r="Q98" s="8" t="s">
        <v>28</v>
      </c>
      <c r="R98" s="8" t="s">
        <v>28</v>
      </c>
      <c r="S98" s="8" t="s">
        <v>28</v>
      </c>
      <c r="T98" s="9" t="s">
        <v>44</v>
      </c>
      <c r="U98" s="9" t="s">
        <v>1011</v>
      </c>
      <c r="V98" s="8" t="s">
        <v>1012</v>
      </c>
      <c r="W98" s="9" t="s">
        <v>29</v>
      </c>
      <c r="X98" s="9">
        <v>2012</v>
      </c>
      <c r="Y98" s="9" t="s">
        <v>28</v>
      </c>
      <c r="Z98" s="9" t="s">
        <v>31</v>
      </c>
      <c r="AA98" s="9">
        <v>1</v>
      </c>
      <c r="AB98" s="9">
        <v>1</v>
      </c>
      <c r="AC98" s="9">
        <f t="shared" si="31"/>
        <v>0</v>
      </c>
      <c r="AD98" s="33" t="s">
        <v>6175</v>
      </c>
      <c r="AE98" s="33" t="s">
        <v>6175</v>
      </c>
      <c r="AF98" s="33">
        <v>109</v>
      </c>
      <c r="AG98" s="33">
        <v>65.3</v>
      </c>
      <c r="AH98" s="33">
        <v>160</v>
      </c>
      <c r="AI98" s="33">
        <f t="shared" si="32"/>
        <v>160</v>
      </c>
      <c r="AJ98" s="33">
        <v>75.892857142857139</v>
      </c>
      <c r="AK98" s="33">
        <f t="shared" si="33"/>
        <v>75.892857142857139</v>
      </c>
      <c r="AL98" s="33">
        <f t="shared" si="27"/>
        <v>9.1071428571428559</v>
      </c>
      <c r="AM98" s="33">
        <f t="shared" si="28"/>
        <v>85</v>
      </c>
      <c r="AN98" s="33">
        <f t="shared" si="29"/>
        <v>68.303571428571431</v>
      </c>
      <c r="AO98" s="33">
        <f t="shared" si="30"/>
        <v>68.303571428571431</v>
      </c>
      <c r="AP98" s="33">
        <f t="shared" si="34"/>
        <v>8.1964285714285712</v>
      </c>
      <c r="AQ98" s="33">
        <f t="shared" si="35"/>
        <v>76.5</v>
      </c>
      <c r="AR98" s="15" t="s">
        <v>6307</v>
      </c>
      <c r="AS98" s="15" t="s">
        <v>6307</v>
      </c>
      <c r="AT98" s="15" t="s">
        <v>6292</v>
      </c>
      <c r="AU98" s="27" t="s">
        <v>6276</v>
      </c>
      <c r="AV98" s="16"/>
      <c r="AW98" s="12"/>
      <c r="AX98" s="12"/>
      <c r="AY98" s="12"/>
      <c r="AZ98" s="1" t="s">
        <v>6389</v>
      </c>
    </row>
    <row r="99" spans="1:52" ht="39.950000000000003" customHeight="1" x14ac:dyDescent="0.25">
      <c r="A99" s="9">
        <v>270</v>
      </c>
      <c r="B99" s="8">
        <v>80042000000967</v>
      </c>
      <c r="C99" s="10" t="s">
        <v>1015</v>
      </c>
      <c r="D99" s="34" t="s">
        <v>18</v>
      </c>
      <c r="E99" s="8" t="s">
        <v>471</v>
      </c>
      <c r="F99" s="8" t="s">
        <v>471</v>
      </c>
      <c r="G99" s="8" t="s">
        <v>18</v>
      </c>
      <c r="H99" s="9" t="s">
        <v>6173</v>
      </c>
      <c r="I99" s="9" t="s">
        <v>881</v>
      </c>
      <c r="J99" s="9" t="s">
        <v>6175</v>
      </c>
      <c r="K99" s="9" t="s">
        <v>6175</v>
      </c>
      <c r="L99" s="9" t="s">
        <v>1009</v>
      </c>
      <c r="M99" s="8" t="s">
        <v>1016</v>
      </c>
      <c r="N99" s="8" t="s">
        <v>6175</v>
      </c>
      <c r="O99" s="8" t="s">
        <v>6175</v>
      </c>
      <c r="P99" s="8" t="s">
        <v>6175</v>
      </c>
      <c r="Q99" s="8" t="s">
        <v>28</v>
      </c>
      <c r="R99" s="8" t="s">
        <v>28</v>
      </c>
      <c r="S99" s="8" t="s">
        <v>28</v>
      </c>
      <c r="T99" s="9" t="s">
        <v>44</v>
      </c>
      <c r="U99" s="9" t="s">
        <v>1011</v>
      </c>
      <c r="V99" s="8" t="s">
        <v>1012</v>
      </c>
      <c r="W99" s="9" t="s">
        <v>29</v>
      </c>
      <c r="X99" s="9">
        <v>2012</v>
      </c>
      <c r="Y99" s="9" t="s">
        <v>28</v>
      </c>
      <c r="Z99" s="9" t="s">
        <v>31</v>
      </c>
      <c r="AA99" s="9">
        <v>1</v>
      </c>
      <c r="AB99" s="9">
        <v>1</v>
      </c>
      <c r="AC99" s="9">
        <f t="shared" si="31"/>
        <v>0</v>
      </c>
      <c r="AD99" s="33" t="s">
        <v>6175</v>
      </c>
      <c r="AE99" s="33" t="s">
        <v>6175</v>
      </c>
      <c r="AF99" s="33">
        <v>109</v>
      </c>
      <c r="AG99" s="33">
        <v>65.3</v>
      </c>
      <c r="AH99" s="33">
        <v>160</v>
      </c>
      <c r="AI99" s="33">
        <f t="shared" si="32"/>
        <v>160</v>
      </c>
      <c r="AJ99" s="33">
        <v>75.892857142857139</v>
      </c>
      <c r="AK99" s="33">
        <f t="shared" si="33"/>
        <v>75.892857142857139</v>
      </c>
      <c r="AL99" s="33">
        <f t="shared" si="27"/>
        <v>9.1071428571428559</v>
      </c>
      <c r="AM99" s="33">
        <f t="shared" si="28"/>
        <v>85</v>
      </c>
      <c r="AN99" s="33">
        <f t="shared" si="29"/>
        <v>68.303571428571431</v>
      </c>
      <c r="AO99" s="33">
        <f t="shared" si="30"/>
        <v>68.303571428571431</v>
      </c>
      <c r="AP99" s="33">
        <f t="shared" si="34"/>
        <v>8.1964285714285712</v>
      </c>
      <c r="AQ99" s="33">
        <f t="shared" si="35"/>
        <v>76.5</v>
      </c>
      <c r="AR99" s="15" t="s">
        <v>6307</v>
      </c>
      <c r="AS99" s="15" t="s">
        <v>6307</v>
      </c>
      <c r="AT99" s="15" t="s">
        <v>6292</v>
      </c>
      <c r="AU99" s="27" t="s">
        <v>6276</v>
      </c>
      <c r="AV99" s="16"/>
      <c r="AW99" s="12"/>
      <c r="AX99" s="12"/>
      <c r="AY99" s="12"/>
      <c r="AZ99" s="1" t="s">
        <v>6389</v>
      </c>
    </row>
    <row r="100" spans="1:52" ht="39.950000000000003" customHeight="1" x14ac:dyDescent="0.25">
      <c r="A100" s="9">
        <v>271</v>
      </c>
      <c r="B100" s="8">
        <v>80042000000110</v>
      </c>
      <c r="C100" s="10" t="s">
        <v>1017</v>
      </c>
      <c r="D100" s="34" t="s">
        <v>18</v>
      </c>
      <c r="E100" s="8" t="s">
        <v>471</v>
      </c>
      <c r="F100" s="8" t="s">
        <v>471</v>
      </c>
      <c r="G100" s="8" t="s">
        <v>18</v>
      </c>
      <c r="H100" s="9" t="s">
        <v>6173</v>
      </c>
      <c r="I100" s="9" t="s">
        <v>881</v>
      </c>
      <c r="J100" s="9" t="s">
        <v>6175</v>
      </c>
      <c r="K100" s="9" t="s">
        <v>6175</v>
      </c>
      <c r="L100" s="9" t="s">
        <v>1009</v>
      </c>
      <c r="M100" s="8" t="s">
        <v>1018</v>
      </c>
      <c r="N100" s="8" t="s">
        <v>6175</v>
      </c>
      <c r="O100" s="8" t="s">
        <v>6175</v>
      </c>
      <c r="P100" s="8" t="s">
        <v>6175</v>
      </c>
      <c r="Q100" s="8" t="s">
        <v>28</v>
      </c>
      <c r="R100" s="8" t="s">
        <v>28</v>
      </c>
      <c r="S100" s="8" t="s">
        <v>28</v>
      </c>
      <c r="T100" s="9" t="s">
        <v>44</v>
      </c>
      <c r="U100" s="9" t="s">
        <v>1011</v>
      </c>
      <c r="V100" s="8" t="s">
        <v>1012</v>
      </c>
      <c r="W100" s="9" t="s">
        <v>29</v>
      </c>
      <c r="X100" s="9">
        <v>2012</v>
      </c>
      <c r="Y100" s="9" t="s">
        <v>28</v>
      </c>
      <c r="Z100" s="9" t="s">
        <v>31</v>
      </c>
      <c r="AA100" s="9">
        <v>1</v>
      </c>
      <c r="AB100" s="9">
        <v>1</v>
      </c>
      <c r="AC100" s="9">
        <f t="shared" si="31"/>
        <v>0</v>
      </c>
      <c r="AD100" s="33" t="s">
        <v>6175</v>
      </c>
      <c r="AE100" s="33" t="s">
        <v>6175</v>
      </c>
      <c r="AF100" s="33">
        <v>109</v>
      </c>
      <c r="AG100" s="33">
        <v>65.3</v>
      </c>
      <c r="AH100" s="33">
        <v>160</v>
      </c>
      <c r="AI100" s="33">
        <f t="shared" si="32"/>
        <v>160</v>
      </c>
      <c r="AJ100" s="33">
        <v>75.892857142857139</v>
      </c>
      <c r="AK100" s="33">
        <f t="shared" si="33"/>
        <v>75.892857142857139</v>
      </c>
      <c r="AL100" s="33">
        <f t="shared" si="27"/>
        <v>9.1071428571428559</v>
      </c>
      <c r="AM100" s="33">
        <f t="shared" si="28"/>
        <v>85</v>
      </c>
      <c r="AN100" s="33">
        <f t="shared" si="29"/>
        <v>68.303571428571431</v>
      </c>
      <c r="AO100" s="33">
        <f t="shared" si="30"/>
        <v>68.303571428571431</v>
      </c>
      <c r="AP100" s="33">
        <f t="shared" si="34"/>
        <v>8.1964285714285712</v>
      </c>
      <c r="AQ100" s="33">
        <f t="shared" si="35"/>
        <v>76.5</v>
      </c>
      <c r="AR100" s="15" t="s">
        <v>6307</v>
      </c>
      <c r="AS100" s="15" t="s">
        <v>6307</v>
      </c>
      <c r="AT100" s="15" t="s">
        <v>6292</v>
      </c>
      <c r="AU100" s="27" t="s">
        <v>6276</v>
      </c>
      <c r="AV100" s="16"/>
      <c r="AW100" s="12"/>
      <c r="AX100" s="12"/>
      <c r="AY100" s="12"/>
      <c r="AZ100" s="1" t="s">
        <v>6389</v>
      </c>
    </row>
    <row r="101" spans="1:52" ht="39.950000000000003" customHeight="1" x14ac:dyDescent="0.25">
      <c r="A101" s="9">
        <v>272</v>
      </c>
      <c r="B101" s="8">
        <v>80042000000608</v>
      </c>
      <c r="C101" s="10" t="s">
        <v>1019</v>
      </c>
      <c r="D101" s="34" t="s">
        <v>18</v>
      </c>
      <c r="E101" s="8" t="s">
        <v>471</v>
      </c>
      <c r="F101" s="8" t="s">
        <v>471</v>
      </c>
      <c r="G101" s="8" t="s">
        <v>18</v>
      </c>
      <c r="H101" s="9" t="s">
        <v>6173</v>
      </c>
      <c r="I101" s="9" t="s">
        <v>881</v>
      </c>
      <c r="J101" s="9" t="s">
        <v>6175</v>
      </c>
      <c r="K101" s="9" t="s">
        <v>6175</v>
      </c>
      <c r="L101" s="9" t="s">
        <v>1009</v>
      </c>
      <c r="M101" s="8" t="s">
        <v>1016</v>
      </c>
      <c r="N101" s="8" t="s">
        <v>6175</v>
      </c>
      <c r="O101" s="8" t="s">
        <v>6175</v>
      </c>
      <c r="P101" s="8" t="s">
        <v>6175</v>
      </c>
      <c r="Q101" s="8" t="s">
        <v>28</v>
      </c>
      <c r="R101" s="8" t="s">
        <v>28</v>
      </c>
      <c r="S101" s="8" t="s">
        <v>28</v>
      </c>
      <c r="T101" s="9" t="s">
        <v>44</v>
      </c>
      <c r="U101" s="9" t="s">
        <v>1011</v>
      </c>
      <c r="V101" s="8" t="s">
        <v>1012</v>
      </c>
      <c r="W101" s="9" t="s">
        <v>29</v>
      </c>
      <c r="X101" s="9">
        <v>2012</v>
      </c>
      <c r="Y101" s="9" t="s">
        <v>28</v>
      </c>
      <c r="Z101" s="9" t="s">
        <v>31</v>
      </c>
      <c r="AA101" s="9">
        <v>1</v>
      </c>
      <c r="AB101" s="9">
        <v>1</v>
      </c>
      <c r="AC101" s="9">
        <f t="shared" si="31"/>
        <v>0</v>
      </c>
      <c r="AD101" s="33" t="s">
        <v>6175</v>
      </c>
      <c r="AE101" s="33" t="s">
        <v>6175</v>
      </c>
      <c r="AF101" s="33">
        <v>109</v>
      </c>
      <c r="AG101" s="33">
        <v>65.3</v>
      </c>
      <c r="AH101" s="33">
        <v>160</v>
      </c>
      <c r="AI101" s="33">
        <f t="shared" si="32"/>
        <v>160</v>
      </c>
      <c r="AJ101" s="33">
        <v>75.892857142857139</v>
      </c>
      <c r="AK101" s="33">
        <f t="shared" si="33"/>
        <v>75.892857142857139</v>
      </c>
      <c r="AL101" s="33">
        <f t="shared" si="27"/>
        <v>9.1071428571428559</v>
      </c>
      <c r="AM101" s="33">
        <f t="shared" si="28"/>
        <v>85</v>
      </c>
      <c r="AN101" s="33">
        <f t="shared" si="29"/>
        <v>68.303571428571431</v>
      </c>
      <c r="AO101" s="33">
        <f t="shared" si="30"/>
        <v>68.303571428571431</v>
      </c>
      <c r="AP101" s="33">
        <f t="shared" si="34"/>
        <v>8.1964285714285712</v>
      </c>
      <c r="AQ101" s="33">
        <f t="shared" si="35"/>
        <v>76.5</v>
      </c>
      <c r="AR101" s="15" t="s">
        <v>6307</v>
      </c>
      <c r="AS101" s="15" t="s">
        <v>6307</v>
      </c>
      <c r="AT101" s="15" t="s">
        <v>6292</v>
      </c>
      <c r="AU101" s="27" t="s">
        <v>6276</v>
      </c>
      <c r="AV101" s="16"/>
      <c r="AW101" s="12"/>
      <c r="AX101" s="12"/>
      <c r="AY101" s="12"/>
      <c r="AZ101" s="1" t="s">
        <v>6389</v>
      </c>
    </row>
    <row r="102" spans="1:52" ht="39.950000000000003" customHeight="1" x14ac:dyDescent="0.25">
      <c r="A102" s="9">
        <v>273</v>
      </c>
      <c r="B102" s="8">
        <v>80042000002121</v>
      </c>
      <c r="C102" s="10" t="s">
        <v>1020</v>
      </c>
      <c r="D102" s="34" t="s">
        <v>18</v>
      </c>
      <c r="E102" s="8" t="s">
        <v>471</v>
      </c>
      <c r="F102" s="8" t="s">
        <v>471</v>
      </c>
      <c r="G102" s="8" t="s">
        <v>18</v>
      </c>
      <c r="H102" s="9" t="s">
        <v>6173</v>
      </c>
      <c r="I102" s="9" t="s">
        <v>881</v>
      </c>
      <c r="J102" s="9" t="s">
        <v>6175</v>
      </c>
      <c r="K102" s="9" t="s">
        <v>6175</v>
      </c>
      <c r="L102" s="9" t="s">
        <v>1009</v>
      </c>
      <c r="M102" s="8" t="s">
        <v>1014</v>
      </c>
      <c r="N102" s="8" t="s">
        <v>6175</v>
      </c>
      <c r="O102" s="8" t="s">
        <v>6175</v>
      </c>
      <c r="P102" s="8" t="s">
        <v>6175</v>
      </c>
      <c r="Q102" s="8" t="s">
        <v>28</v>
      </c>
      <c r="R102" s="8" t="s">
        <v>28</v>
      </c>
      <c r="S102" s="8" t="s">
        <v>28</v>
      </c>
      <c r="T102" s="9" t="s">
        <v>44</v>
      </c>
      <c r="U102" s="9" t="s">
        <v>1011</v>
      </c>
      <c r="V102" s="8" t="s">
        <v>1012</v>
      </c>
      <c r="W102" s="9" t="s">
        <v>29</v>
      </c>
      <c r="X102" s="9">
        <v>2012</v>
      </c>
      <c r="Y102" s="9" t="s">
        <v>28</v>
      </c>
      <c r="Z102" s="9" t="s">
        <v>31</v>
      </c>
      <c r="AA102" s="9">
        <v>1</v>
      </c>
      <c r="AB102" s="9">
        <v>1</v>
      </c>
      <c r="AC102" s="9">
        <f t="shared" si="31"/>
        <v>0</v>
      </c>
      <c r="AD102" s="33" t="s">
        <v>6175</v>
      </c>
      <c r="AE102" s="33" t="s">
        <v>6175</v>
      </c>
      <c r="AF102" s="33">
        <v>109</v>
      </c>
      <c r="AG102" s="33">
        <v>65.3</v>
      </c>
      <c r="AH102" s="33">
        <v>160</v>
      </c>
      <c r="AI102" s="33">
        <f t="shared" si="32"/>
        <v>160</v>
      </c>
      <c r="AJ102" s="33">
        <v>75.892857142857139</v>
      </c>
      <c r="AK102" s="33">
        <f t="shared" si="33"/>
        <v>75.892857142857139</v>
      </c>
      <c r="AL102" s="33">
        <f t="shared" si="27"/>
        <v>9.1071428571428559</v>
      </c>
      <c r="AM102" s="33">
        <f t="shared" si="28"/>
        <v>85</v>
      </c>
      <c r="AN102" s="33">
        <f t="shared" si="29"/>
        <v>68.303571428571431</v>
      </c>
      <c r="AO102" s="33">
        <f t="shared" si="30"/>
        <v>68.303571428571431</v>
      </c>
      <c r="AP102" s="33">
        <f t="shared" si="34"/>
        <v>8.1964285714285712</v>
      </c>
      <c r="AQ102" s="33">
        <f t="shared" si="35"/>
        <v>76.5</v>
      </c>
      <c r="AR102" s="15" t="s">
        <v>6307</v>
      </c>
      <c r="AS102" s="15" t="s">
        <v>6307</v>
      </c>
      <c r="AT102" s="15" t="s">
        <v>6292</v>
      </c>
      <c r="AU102" s="27" t="s">
        <v>6276</v>
      </c>
      <c r="AV102" s="16"/>
      <c r="AW102" s="12"/>
      <c r="AX102" s="12"/>
      <c r="AY102" s="12"/>
      <c r="AZ102" s="1" t="s">
        <v>6389</v>
      </c>
    </row>
    <row r="103" spans="1:52" ht="39.950000000000003" customHeight="1" x14ac:dyDescent="0.25">
      <c r="A103" s="9">
        <v>274</v>
      </c>
      <c r="B103" s="8">
        <v>80042000005672</v>
      </c>
      <c r="C103" s="10" t="s">
        <v>1021</v>
      </c>
      <c r="D103" s="34" t="s">
        <v>18</v>
      </c>
      <c r="E103" s="8" t="s">
        <v>471</v>
      </c>
      <c r="F103" s="8" t="s">
        <v>471</v>
      </c>
      <c r="G103" s="8" t="s">
        <v>18</v>
      </c>
      <c r="H103" s="9" t="s">
        <v>6173</v>
      </c>
      <c r="I103" s="9" t="s">
        <v>881</v>
      </c>
      <c r="J103" s="9" t="s">
        <v>6175</v>
      </c>
      <c r="K103" s="9" t="s">
        <v>6175</v>
      </c>
      <c r="L103" s="9" t="s">
        <v>1009</v>
      </c>
      <c r="M103" s="8" t="s">
        <v>1014</v>
      </c>
      <c r="N103" s="8" t="s">
        <v>6175</v>
      </c>
      <c r="O103" s="8" t="s">
        <v>6175</v>
      </c>
      <c r="P103" s="8" t="s">
        <v>6175</v>
      </c>
      <c r="Q103" s="8" t="s">
        <v>28</v>
      </c>
      <c r="R103" s="8" t="s">
        <v>28</v>
      </c>
      <c r="S103" s="8" t="s">
        <v>28</v>
      </c>
      <c r="T103" s="9" t="s">
        <v>44</v>
      </c>
      <c r="U103" s="9" t="s">
        <v>1011</v>
      </c>
      <c r="V103" s="8" t="s">
        <v>1012</v>
      </c>
      <c r="W103" s="9" t="s">
        <v>29</v>
      </c>
      <c r="X103" s="9">
        <v>2012</v>
      </c>
      <c r="Y103" s="9" t="s">
        <v>28</v>
      </c>
      <c r="Z103" s="9" t="s">
        <v>31</v>
      </c>
      <c r="AA103" s="9">
        <v>1</v>
      </c>
      <c r="AB103" s="9">
        <v>1</v>
      </c>
      <c r="AC103" s="9">
        <f t="shared" si="31"/>
        <v>0</v>
      </c>
      <c r="AD103" s="33" t="s">
        <v>6175</v>
      </c>
      <c r="AE103" s="33" t="s">
        <v>6175</v>
      </c>
      <c r="AF103" s="33">
        <v>109</v>
      </c>
      <c r="AG103" s="33">
        <v>65.3</v>
      </c>
      <c r="AH103" s="33">
        <v>160</v>
      </c>
      <c r="AI103" s="33">
        <f t="shared" si="32"/>
        <v>160</v>
      </c>
      <c r="AJ103" s="33">
        <v>75.892857142857139</v>
      </c>
      <c r="AK103" s="33">
        <f t="shared" si="33"/>
        <v>75.892857142857139</v>
      </c>
      <c r="AL103" s="33">
        <f t="shared" si="27"/>
        <v>9.1071428571428559</v>
      </c>
      <c r="AM103" s="33">
        <f t="shared" si="28"/>
        <v>85</v>
      </c>
      <c r="AN103" s="33">
        <f t="shared" si="29"/>
        <v>68.303571428571431</v>
      </c>
      <c r="AO103" s="33">
        <f t="shared" si="30"/>
        <v>68.303571428571431</v>
      </c>
      <c r="AP103" s="33">
        <f t="shared" si="34"/>
        <v>8.1964285714285712</v>
      </c>
      <c r="AQ103" s="33">
        <f t="shared" si="35"/>
        <v>76.5</v>
      </c>
      <c r="AR103" s="15" t="s">
        <v>6307</v>
      </c>
      <c r="AS103" s="15" t="s">
        <v>6307</v>
      </c>
      <c r="AT103" s="15" t="s">
        <v>6292</v>
      </c>
      <c r="AU103" s="27" t="s">
        <v>6276</v>
      </c>
      <c r="AV103" s="16"/>
      <c r="AW103" s="12"/>
      <c r="AX103" s="12"/>
      <c r="AY103" s="12"/>
      <c r="AZ103" s="1" t="s">
        <v>6389</v>
      </c>
    </row>
    <row r="104" spans="1:52" ht="39.950000000000003" customHeight="1" x14ac:dyDescent="0.25">
      <c r="A104" s="9">
        <v>275</v>
      </c>
      <c r="B104" s="8">
        <v>80042000002145</v>
      </c>
      <c r="C104" s="10" t="s">
        <v>1080</v>
      </c>
      <c r="D104" s="34" t="s">
        <v>18</v>
      </c>
      <c r="E104" s="8" t="s">
        <v>138</v>
      </c>
      <c r="F104" s="8" t="s">
        <v>591</v>
      </c>
      <c r="G104" s="8" t="s">
        <v>18</v>
      </c>
      <c r="H104" s="9" t="s">
        <v>6173</v>
      </c>
      <c r="I104" s="9" t="s">
        <v>881</v>
      </c>
      <c r="J104" s="9" t="s">
        <v>6175</v>
      </c>
      <c r="K104" s="9" t="s">
        <v>6175</v>
      </c>
      <c r="L104" s="9" t="s">
        <v>1009</v>
      </c>
      <c r="M104" s="8" t="s">
        <v>1014</v>
      </c>
      <c r="N104" s="8" t="s">
        <v>6175</v>
      </c>
      <c r="O104" s="8" t="s">
        <v>6175</v>
      </c>
      <c r="P104" s="8" t="s">
        <v>6175</v>
      </c>
      <c r="Q104" s="9" t="s">
        <v>28</v>
      </c>
      <c r="R104" s="8" t="s">
        <v>28</v>
      </c>
      <c r="S104" s="8" t="s">
        <v>28</v>
      </c>
      <c r="T104" s="9" t="s">
        <v>44</v>
      </c>
      <c r="U104" s="9" t="s">
        <v>1011</v>
      </c>
      <c r="V104" s="8" t="s">
        <v>1012</v>
      </c>
      <c r="W104" s="9" t="s">
        <v>29</v>
      </c>
      <c r="X104" s="9">
        <v>2012</v>
      </c>
      <c r="Y104" s="9" t="s">
        <v>28</v>
      </c>
      <c r="Z104" s="9" t="s">
        <v>31</v>
      </c>
      <c r="AA104" s="9">
        <v>1</v>
      </c>
      <c r="AB104" s="9">
        <v>1</v>
      </c>
      <c r="AC104" s="9">
        <f t="shared" si="31"/>
        <v>0</v>
      </c>
      <c r="AD104" s="33" t="s">
        <v>6175</v>
      </c>
      <c r="AE104" s="33" t="s">
        <v>6175</v>
      </c>
      <c r="AF104" s="33">
        <v>109</v>
      </c>
      <c r="AG104" s="33">
        <v>65.3</v>
      </c>
      <c r="AH104" s="33">
        <v>160</v>
      </c>
      <c r="AI104" s="33">
        <f t="shared" si="32"/>
        <v>160</v>
      </c>
      <c r="AJ104" s="33">
        <v>75.892857142857139</v>
      </c>
      <c r="AK104" s="33">
        <f t="shared" si="33"/>
        <v>75.892857142857139</v>
      </c>
      <c r="AL104" s="33">
        <f t="shared" si="27"/>
        <v>9.1071428571428559</v>
      </c>
      <c r="AM104" s="33">
        <f t="shared" si="28"/>
        <v>85</v>
      </c>
      <c r="AN104" s="33">
        <f t="shared" si="29"/>
        <v>68.303571428571431</v>
      </c>
      <c r="AO104" s="33">
        <f t="shared" si="30"/>
        <v>68.303571428571431</v>
      </c>
      <c r="AP104" s="33">
        <f t="shared" si="34"/>
        <v>8.1964285714285712</v>
      </c>
      <c r="AQ104" s="33">
        <f t="shared" si="35"/>
        <v>76.5</v>
      </c>
      <c r="AR104" s="15" t="s">
        <v>6307</v>
      </c>
      <c r="AS104" s="15" t="s">
        <v>6307</v>
      </c>
      <c r="AT104" s="15" t="s">
        <v>6292</v>
      </c>
      <c r="AU104" s="27" t="s">
        <v>6276</v>
      </c>
      <c r="AV104" s="16"/>
      <c r="AW104" s="12"/>
      <c r="AX104" s="12"/>
      <c r="AY104" s="12"/>
      <c r="AZ104" s="1" t="s">
        <v>6389</v>
      </c>
    </row>
    <row r="105" spans="1:52" ht="39.950000000000003" customHeight="1" x14ac:dyDescent="0.25">
      <c r="A105" s="9">
        <v>276</v>
      </c>
      <c r="B105" s="8">
        <v>80042000003531</v>
      </c>
      <c r="C105" s="10" t="s">
        <v>1081</v>
      </c>
      <c r="D105" s="34" t="s">
        <v>18</v>
      </c>
      <c r="E105" s="8" t="s">
        <v>517</v>
      </c>
      <c r="F105" s="8" t="s">
        <v>1082</v>
      </c>
      <c r="G105" s="8" t="s">
        <v>18</v>
      </c>
      <c r="H105" s="9" t="s">
        <v>6173</v>
      </c>
      <c r="I105" s="9" t="s">
        <v>881</v>
      </c>
      <c r="J105" s="9" t="s">
        <v>6175</v>
      </c>
      <c r="K105" s="9" t="s">
        <v>6175</v>
      </c>
      <c r="L105" s="9" t="s">
        <v>1009</v>
      </c>
      <c r="M105" s="8" t="s">
        <v>1010</v>
      </c>
      <c r="N105" s="8" t="s">
        <v>6175</v>
      </c>
      <c r="O105" s="8" t="s">
        <v>6175</v>
      </c>
      <c r="P105" s="8" t="s">
        <v>6175</v>
      </c>
      <c r="Q105" s="9" t="s">
        <v>28</v>
      </c>
      <c r="R105" s="8" t="s">
        <v>28</v>
      </c>
      <c r="S105" s="8" t="s">
        <v>28</v>
      </c>
      <c r="T105" s="9" t="s">
        <v>44</v>
      </c>
      <c r="U105" s="9" t="s">
        <v>1011</v>
      </c>
      <c r="V105" s="8" t="s">
        <v>1012</v>
      </c>
      <c r="W105" s="9" t="s">
        <v>29</v>
      </c>
      <c r="X105" s="9">
        <v>2012</v>
      </c>
      <c r="Y105" s="9" t="s">
        <v>28</v>
      </c>
      <c r="Z105" s="9" t="s">
        <v>31</v>
      </c>
      <c r="AA105" s="9">
        <v>1</v>
      </c>
      <c r="AB105" s="9">
        <v>1</v>
      </c>
      <c r="AC105" s="9">
        <f t="shared" si="31"/>
        <v>0</v>
      </c>
      <c r="AD105" s="33" t="s">
        <v>6175</v>
      </c>
      <c r="AE105" s="33" t="s">
        <v>6175</v>
      </c>
      <c r="AF105" s="33">
        <v>109</v>
      </c>
      <c r="AG105" s="33">
        <v>65.3</v>
      </c>
      <c r="AH105" s="33">
        <v>160</v>
      </c>
      <c r="AI105" s="33">
        <f t="shared" si="32"/>
        <v>160</v>
      </c>
      <c r="AJ105" s="33">
        <v>75.892857142857139</v>
      </c>
      <c r="AK105" s="33">
        <f t="shared" si="33"/>
        <v>75.892857142857139</v>
      </c>
      <c r="AL105" s="33">
        <f t="shared" si="27"/>
        <v>9.1071428571428559</v>
      </c>
      <c r="AM105" s="33">
        <f t="shared" si="28"/>
        <v>85</v>
      </c>
      <c r="AN105" s="33">
        <f t="shared" si="29"/>
        <v>68.303571428571431</v>
      </c>
      <c r="AO105" s="33">
        <f t="shared" si="30"/>
        <v>68.303571428571431</v>
      </c>
      <c r="AP105" s="33">
        <f t="shared" si="34"/>
        <v>8.1964285714285712</v>
      </c>
      <c r="AQ105" s="33">
        <f t="shared" si="35"/>
        <v>76.5</v>
      </c>
      <c r="AR105" s="15" t="s">
        <v>6307</v>
      </c>
      <c r="AS105" s="15" t="s">
        <v>6307</v>
      </c>
      <c r="AT105" s="15" t="s">
        <v>6292</v>
      </c>
      <c r="AU105" s="27" t="s">
        <v>6276</v>
      </c>
      <c r="AV105" s="16"/>
      <c r="AW105" s="12"/>
      <c r="AX105" s="12"/>
      <c r="AY105" s="12"/>
      <c r="AZ105" s="1" t="s">
        <v>6389</v>
      </c>
    </row>
    <row r="106" spans="1:52" ht="39.950000000000003" customHeight="1" x14ac:dyDescent="0.25">
      <c r="A106" s="9">
        <v>277</v>
      </c>
      <c r="B106" s="8">
        <v>80042000000394</v>
      </c>
      <c r="C106" s="10" t="s">
        <v>1099</v>
      </c>
      <c r="D106" s="34" t="s">
        <v>241</v>
      </c>
      <c r="E106" s="8" t="s">
        <v>242</v>
      </c>
      <c r="F106" s="8" t="s">
        <v>242</v>
      </c>
      <c r="G106" s="5" t="s">
        <v>6285</v>
      </c>
      <c r="H106" s="9" t="s">
        <v>6173</v>
      </c>
      <c r="I106" s="9" t="s">
        <v>881</v>
      </c>
      <c r="J106" s="9" t="s">
        <v>6175</v>
      </c>
      <c r="K106" s="9" t="s">
        <v>6175</v>
      </c>
      <c r="L106" s="9" t="s">
        <v>1009</v>
      </c>
      <c r="M106" s="8" t="s">
        <v>1016</v>
      </c>
      <c r="N106" s="8" t="s">
        <v>6175</v>
      </c>
      <c r="O106" s="8" t="s">
        <v>6175</v>
      </c>
      <c r="P106" s="8" t="s">
        <v>6175</v>
      </c>
      <c r="Q106" s="8" t="s">
        <v>28</v>
      </c>
      <c r="R106" s="8" t="s">
        <v>28</v>
      </c>
      <c r="S106" s="8" t="s">
        <v>28</v>
      </c>
      <c r="T106" s="9" t="s">
        <v>44</v>
      </c>
      <c r="U106" s="9" t="s">
        <v>1011</v>
      </c>
      <c r="V106" s="8" t="s">
        <v>1012</v>
      </c>
      <c r="W106" s="9" t="s">
        <v>29</v>
      </c>
      <c r="X106" s="9">
        <v>2012</v>
      </c>
      <c r="Y106" s="9" t="s">
        <v>28</v>
      </c>
      <c r="Z106" s="9" t="s">
        <v>31</v>
      </c>
      <c r="AA106" s="9">
        <v>1</v>
      </c>
      <c r="AB106" s="9">
        <v>1</v>
      </c>
      <c r="AC106" s="9">
        <f t="shared" si="31"/>
        <v>0</v>
      </c>
      <c r="AD106" s="33" t="s">
        <v>6175</v>
      </c>
      <c r="AE106" s="33" t="s">
        <v>6175</v>
      </c>
      <c r="AF106" s="33">
        <v>109</v>
      </c>
      <c r="AG106" s="33">
        <v>65.3</v>
      </c>
      <c r="AH106" s="33">
        <v>160</v>
      </c>
      <c r="AI106" s="33">
        <f t="shared" si="32"/>
        <v>160</v>
      </c>
      <c r="AJ106" s="33">
        <v>75.892857142857139</v>
      </c>
      <c r="AK106" s="33">
        <f t="shared" si="33"/>
        <v>75.892857142857139</v>
      </c>
      <c r="AL106" s="33">
        <f t="shared" si="27"/>
        <v>9.1071428571428559</v>
      </c>
      <c r="AM106" s="33">
        <f t="shared" si="28"/>
        <v>85</v>
      </c>
      <c r="AN106" s="33">
        <f t="shared" si="29"/>
        <v>68.303571428571431</v>
      </c>
      <c r="AO106" s="33">
        <f t="shared" si="30"/>
        <v>68.303571428571431</v>
      </c>
      <c r="AP106" s="33">
        <f t="shared" si="34"/>
        <v>8.1964285714285712</v>
      </c>
      <c r="AQ106" s="33">
        <f t="shared" si="35"/>
        <v>76.5</v>
      </c>
      <c r="AR106" s="15" t="s">
        <v>6307</v>
      </c>
      <c r="AS106" s="15" t="s">
        <v>6307</v>
      </c>
      <c r="AT106" s="15" t="s">
        <v>6282</v>
      </c>
      <c r="AU106" s="27" t="s">
        <v>6282</v>
      </c>
      <c r="AV106" s="16" t="s">
        <v>6287</v>
      </c>
      <c r="AW106" s="12"/>
      <c r="AX106" s="12"/>
      <c r="AY106" s="12"/>
      <c r="AZ106" s="1" t="s">
        <v>6389</v>
      </c>
    </row>
    <row r="107" spans="1:52" ht="39.950000000000003" customHeight="1" x14ac:dyDescent="0.25">
      <c r="A107" s="9">
        <v>278</v>
      </c>
      <c r="B107" s="8">
        <v>80042000004545</v>
      </c>
      <c r="C107" s="10" t="s">
        <v>1100</v>
      </c>
      <c r="D107" s="34" t="s">
        <v>241</v>
      </c>
      <c r="E107" s="8" t="s">
        <v>242</v>
      </c>
      <c r="F107" s="8" t="s">
        <v>242</v>
      </c>
      <c r="G107" s="5" t="s">
        <v>6285</v>
      </c>
      <c r="H107" s="9" t="s">
        <v>6173</v>
      </c>
      <c r="I107" s="9" t="s">
        <v>881</v>
      </c>
      <c r="J107" s="9" t="s">
        <v>6175</v>
      </c>
      <c r="K107" s="9" t="s">
        <v>6175</v>
      </c>
      <c r="L107" s="9" t="s">
        <v>1009</v>
      </c>
      <c r="M107" s="8" t="s">
        <v>1014</v>
      </c>
      <c r="N107" s="8" t="s">
        <v>6175</v>
      </c>
      <c r="O107" s="8" t="s">
        <v>6175</v>
      </c>
      <c r="P107" s="8" t="s">
        <v>6175</v>
      </c>
      <c r="Q107" s="8" t="s">
        <v>28</v>
      </c>
      <c r="R107" s="8" t="s">
        <v>28</v>
      </c>
      <c r="S107" s="8" t="s">
        <v>28</v>
      </c>
      <c r="T107" s="9" t="s">
        <v>44</v>
      </c>
      <c r="U107" s="9" t="s">
        <v>1011</v>
      </c>
      <c r="V107" s="8" t="s">
        <v>1012</v>
      </c>
      <c r="W107" s="9" t="s">
        <v>29</v>
      </c>
      <c r="X107" s="9">
        <v>2012</v>
      </c>
      <c r="Y107" s="9" t="s">
        <v>28</v>
      </c>
      <c r="Z107" s="9" t="s">
        <v>31</v>
      </c>
      <c r="AA107" s="9">
        <v>1</v>
      </c>
      <c r="AB107" s="9">
        <v>1</v>
      </c>
      <c r="AC107" s="9">
        <f t="shared" si="31"/>
        <v>0</v>
      </c>
      <c r="AD107" s="33" t="s">
        <v>6175</v>
      </c>
      <c r="AE107" s="33" t="s">
        <v>6175</v>
      </c>
      <c r="AF107" s="33">
        <v>109</v>
      </c>
      <c r="AG107" s="33">
        <v>65.3</v>
      </c>
      <c r="AH107" s="33">
        <v>160</v>
      </c>
      <c r="AI107" s="33">
        <f t="shared" si="32"/>
        <v>160</v>
      </c>
      <c r="AJ107" s="33">
        <v>75.892857142857139</v>
      </c>
      <c r="AK107" s="33">
        <f t="shared" si="33"/>
        <v>75.892857142857139</v>
      </c>
      <c r="AL107" s="33">
        <f t="shared" si="27"/>
        <v>9.1071428571428559</v>
      </c>
      <c r="AM107" s="33">
        <f t="shared" si="28"/>
        <v>85</v>
      </c>
      <c r="AN107" s="33">
        <f t="shared" si="29"/>
        <v>68.303571428571431</v>
      </c>
      <c r="AO107" s="33">
        <f t="shared" si="30"/>
        <v>68.303571428571431</v>
      </c>
      <c r="AP107" s="33">
        <f t="shared" si="34"/>
        <v>8.1964285714285712</v>
      </c>
      <c r="AQ107" s="33">
        <f t="shared" si="35"/>
        <v>76.5</v>
      </c>
      <c r="AR107" s="15" t="s">
        <v>6307</v>
      </c>
      <c r="AS107" s="15" t="s">
        <v>6307</v>
      </c>
      <c r="AT107" s="15" t="s">
        <v>6282</v>
      </c>
      <c r="AU107" s="27" t="s">
        <v>6282</v>
      </c>
      <c r="AV107" s="16" t="s">
        <v>6287</v>
      </c>
      <c r="AW107" s="12"/>
      <c r="AX107" s="12"/>
      <c r="AY107" s="12"/>
      <c r="AZ107" s="1" t="s">
        <v>6389</v>
      </c>
    </row>
    <row r="108" spans="1:52" ht="39.950000000000003" customHeight="1" x14ac:dyDescent="0.25">
      <c r="A108" s="9">
        <v>279</v>
      </c>
      <c r="B108" s="8">
        <v>80042000002138</v>
      </c>
      <c r="C108" s="10" t="s">
        <v>1101</v>
      </c>
      <c r="D108" s="34" t="s">
        <v>241</v>
      </c>
      <c r="E108" s="8" t="s">
        <v>242</v>
      </c>
      <c r="F108" s="8" t="s">
        <v>242</v>
      </c>
      <c r="G108" s="8" t="s">
        <v>6285</v>
      </c>
      <c r="H108" s="9" t="s">
        <v>6173</v>
      </c>
      <c r="I108" s="9" t="s">
        <v>881</v>
      </c>
      <c r="J108" s="9" t="s">
        <v>6175</v>
      </c>
      <c r="K108" s="9" t="s">
        <v>6175</v>
      </c>
      <c r="L108" s="9" t="s">
        <v>1009</v>
      </c>
      <c r="M108" s="8" t="s">
        <v>1014</v>
      </c>
      <c r="N108" s="8" t="s">
        <v>6175</v>
      </c>
      <c r="O108" s="8" t="s">
        <v>6175</v>
      </c>
      <c r="P108" s="8" t="s">
        <v>6175</v>
      </c>
      <c r="Q108" s="8" t="s">
        <v>28</v>
      </c>
      <c r="R108" s="8" t="s">
        <v>28</v>
      </c>
      <c r="S108" s="8" t="s">
        <v>28</v>
      </c>
      <c r="T108" s="9" t="s">
        <v>44</v>
      </c>
      <c r="U108" s="9" t="s">
        <v>1011</v>
      </c>
      <c r="V108" s="8" t="s">
        <v>1012</v>
      </c>
      <c r="W108" s="9" t="s">
        <v>29</v>
      </c>
      <c r="X108" s="9">
        <v>2012</v>
      </c>
      <c r="Y108" s="9" t="s">
        <v>28</v>
      </c>
      <c r="Z108" s="9" t="s">
        <v>31</v>
      </c>
      <c r="AA108" s="9">
        <v>1</v>
      </c>
      <c r="AB108" s="9">
        <v>1</v>
      </c>
      <c r="AC108" s="9">
        <f t="shared" si="31"/>
        <v>0</v>
      </c>
      <c r="AD108" s="33" t="s">
        <v>6175</v>
      </c>
      <c r="AE108" s="33" t="s">
        <v>6175</v>
      </c>
      <c r="AF108" s="33">
        <v>109</v>
      </c>
      <c r="AG108" s="33">
        <v>65.3</v>
      </c>
      <c r="AH108" s="33">
        <v>160</v>
      </c>
      <c r="AI108" s="33">
        <f t="shared" si="32"/>
        <v>160</v>
      </c>
      <c r="AJ108" s="33">
        <v>75.892857142857139</v>
      </c>
      <c r="AK108" s="33">
        <f t="shared" si="33"/>
        <v>75.892857142857139</v>
      </c>
      <c r="AL108" s="33">
        <f t="shared" si="27"/>
        <v>9.1071428571428559</v>
      </c>
      <c r="AM108" s="33">
        <f t="shared" si="28"/>
        <v>85</v>
      </c>
      <c r="AN108" s="33">
        <f t="shared" si="29"/>
        <v>68.303571428571431</v>
      </c>
      <c r="AO108" s="33">
        <f t="shared" si="30"/>
        <v>68.303571428571431</v>
      </c>
      <c r="AP108" s="33">
        <f t="shared" si="34"/>
        <v>8.1964285714285712</v>
      </c>
      <c r="AQ108" s="33">
        <f t="shared" si="35"/>
        <v>76.5</v>
      </c>
      <c r="AR108" s="15" t="s">
        <v>6307</v>
      </c>
      <c r="AS108" s="15" t="s">
        <v>6307</v>
      </c>
      <c r="AT108" s="15" t="s">
        <v>6282</v>
      </c>
      <c r="AU108" s="27" t="s">
        <v>6282</v>
      </c>
      <c r="AV108" s="16" t="s">
        <v>6288</v>
      </c>
      <c r="AW108" s="12"/>
      <c r="AX108" s="12"/>
      <c r="AY108" s="12"/>
      <c r="AZ108" s="1" t="s">
        <v>6389</v>
      </c>
    </row>
    <row r="109" spans="1:52" ht="39.950000000000003" customHeight="1" x14ac:dyDescent="0.25">
      <c r="A109" s="9">
        <v>280</v>
      </c>
      <c r="B109" s="8">
        <v>80042000004699</v>
      </c>
      <c r="C109" s="10" t="s">
        <v>1102</v>
      </c>
      <c r="D109" s="34" t="s">
        <v>241</v>
      </c>
      <c r="E109" s="8" t="s">
        <v>242</v>
      </c>
      <c r="F109" s="8" t="s">
        <v>242</v>
      </c>
      <c r="G109" s="8" t="s">
        <v>411</v>
      </c>
      <c r="H109" s="9" t="s">
        <v>6173</v>
      </c>
      <c r="I109" s="9" t="s">
        <v>881</v>
      </c>
      <c r="J109" s="9" t="s">
        <v>6175</v>
      </c>
      <c r="K109" s="9" t="s">
        <v>6175</v>
      </c>
      <c r="L109" s="9" t="s">
        <v>1009</v>
      </c>
      <c r="M109" s="8" t="s">
        <v>1103</v>
      </c>
      <c r="N109" s="8" t="s">
        <v>6175</v>
      </c>
      <c r="O109" s="8" t="s">
        <v>6175</v>
      </c>
      <c r="P109" s="8" t="s">
        <v>6175</v>
      </c>
      <c r="Q109" s="8" t="s">
        <v>28</v>
      </c>
      <c r="R109" s="8" t="s">
        <v>28</v>
      </c>
      <c r="S109" s="8" t="s">
        <v>28</v>
      </c>
      <c r="T109" s="9" t="s">
        <v>44</v>
      </c>
      <c r="U109" s="9" t="s">
        <v>1011</v>
      </c>
      <c r="V109" s="8" t="s">
        <v>1012</v>
      </c>
      <c r="W109" s="9" t="s">
        <v>29</v>
      </c>
      <c r="X109" s="9">
        <v>2012</v>
      </c>
      <c r="Y109" s="9" t="s">
        <v>28</v>
      </c>
      <c r="Z109" s="9" t="s">
        <v>31</v>
      </c>
      <c r="AA109" s="9">
        <v>1</v>
      </c>
      <c r="AB109" s="9">
        <v>1</v>
      </c>
      <c r="AC109" s="9">
        <f t="shared" si="31"/>
        <v>0</v>
      </c>
      <c r="AD109" s="33" t="s">
        <v>6175</v>
      </c>
      <c r="AE109" s="33" t="s">
        <v>6175</v>
      </c>
      <c r="AF109" s="33">
        <v>109</v>
      </c>
      <c r="AG109" s="33">
        <v>65.3</v>
      </c>
      <c r="AH109" s="33">
        <v>160</v>
      </c>
      <c r="AI109" s="33">
        <f t="shared" si="32"/>
        <v>160</v>
      </c>
      <c r="AJ109" s="33">
        <v>75.892857142857139</v>
      </c>
      <c r="AK109" s="33">
        <f t="shared" si="33"/>
        <v>75.892857142857139</v>
      </c>
      <c r="AL109" s="33">
        <f t="shared" si="27"/>
        <v>9.1071428571428559</v>
      </c>
      <c r="AM109" s="33">
        <f t="shared" si="28"/>
        <v>85</v>
      </c>
      <c r="AN109" s="33">
        <f t="shared" si="29"/>
        <v>68.303571428571431</v>
      </c>
      <c r="AO109" s="33">
        <f t="shared" si="30"/>
        <v>68.303571428571431</v>
      </c>
      <c r="AP109" s="33">
        <f t="shared" si="34"/>
        <v>8.1964285714285712</v>
      </c>
      <c r="AQ109" s="33">
        <f t="shared" si="35"/>
        <v>76.5</v>
      </c>
      <c r="AR109" s="15" t="s">
        <v>6307</v>
      </c>
      <c r="AS109" s="15" t="s">
        <v>6307</v>
      </c>
      <c r="AT109" s="15" t="s">
        <v>6282</v>
      </c>
      <c r="AU109" s="27" t="s">
        <v>6282</v>
      </c>
      <c r="AV109" s="16" t="s">
        <v>6289</v>
      </c>
      <c r="AW109" s="12"/>
      <c r="AX109" s="12"/>
      <c r="AY109" s="12"/>
      <c r="AZ109" s="1" t="s">
        <v>6389</v>
      </c>
    </row>
    <row r="110" spans="1:52" ht="39.950000000000003" customHeight="1" x14ac:dyDescent="0.25">
      <c r="A110" s="9">
        <v>281</v>
      </c>
      <c r="B110" s="8">
        <v>80042000003593</v>
      </c>
      <c r="C110" s="10" t="s">
        <v>1104</v>
      </c>
      <c r="D110" s="34" t="s">
        <v>241</v>
      </c>
      <c r="E110" s="8" t="s">
        <v>242</v>
      </c>
      <c r="F110" s="8" t="s">
        <v>242</v>
      </c>
      <c r="G110" s="8" t="s">
        <v>402</v>
      </c>
      <c r="H110" s="9" t="s">
        <v>6173</v>
      </c>
      <c r="I110" s="9" t="s">
        <v>881</v>
      </c>
      <c r="J110" s="9" t="s">
        <v>6175</v>
      </c>
      <c r="K110" s="9" t="s">
        <v>6175</v>
      </c>
      <c r="L110" s="9" t="s">
        <v>1009</v>
      </c>
      <c r="M110" s="8" t="s">
        <v>1010</v>
      </c>
      <c r="N110" s="8" t="s">
        <v>6175</v>
      </c>
      <c r="O110" s="8" t="s">
        <v>6175</v>
      </c>
      <c r="P110" s="8" t="s">
        <v>6175</v>
      </c>
      <c r="Q110" s="8" t="s">
        <v>28</v>
      </c>
      <c r="R110" s="8" t="s">
        <v>28</v>
      </c>
      <c r="S110" s="8" t="s">
        <v>28</v>
      </c>
      <c r="T110" s="9" t="s">
        <v>44</v>
      </c>
      <c r="U110" s="9" t="s">
        <v>1011</v>
      </c>
      <c r="V110" s="8" t="s">
        <v>1012</v>
      </c>
      <c r="W110" s="9" t="s">
        <v>29</v>
      </c>
      <c r="X110" s="9">
        <v>2012</v>
      </c>
      <c r="Y110" s="9" t="s">
        <v>28</v>
      </c>
      <c r="Z110" s="9" t="s">
        <v>31</v>
      </c>
      <c r="AA110" s="9">
        <v>1</v>
      </c>
      <c r="AB110" s="9">
        <v>1</v>
      </c>
      <c r="AC110" s="9">
        <f t="shared" si="31"/>
        <v>0</v>
      </c>
      <c r="AD110" s="33" t="s">
        <v>6175</v>
      </c>
      <c r="AE110" s="33" t="s">
        <v>6175</v>
      </c>
      <c r="AF110" s="33">
        <v>109</v>
      </c>
      <c r="AG110" s="33">
        <v>65.3</v>
      </c>
      <c r="AH110" s="33">
        <v>160</v>
      </c>
      <c r="AI110" s="33">
        <f t="shared" si="32"/>
        <v>160</v>
      </c>
      <c r="AJ110" s="33">
        <v>75.892857142857139</v>
      </c>
      <c r="AK110" s="33">
        <f t="shared" si="33"/>
        <v>75.892857142857139</v>
      </c>
      <c r="AL110" s="33">
        <f t="shared" si="27"/>
        <v>9.1071428571428559</v>
      </c>
      <c r="AM110" s="33">
        <f t="shared" si="28"/>
        <v>85</v>
      </c>
      <c r="AN110" s="33">
        <f t="shared" si="29"/>
        <v>68.303571428571431</v>
      </c>
      <c r="AO110" s="33">
        <f t="shared" si="30"/>
        <v>68.303571428571431</v>
      </c>
      <c r="AP110" s="33">
        <f t="shared" si="34"/>
        <v>8.1964285714285712</v>
      </c>
      <c r="AQ110" s="33">
        <f t="shared" si="35"/>
        <v>76.5</v>
      </c>
      <c r="AR110" s="15" t="s">
        <v>6307</v>
      </c>
      <c r="AS110" s="15" t="s">
        <v>6307</v>
      </c>
      <c r="AT110" s="15" t="s">
        <v>6282</v>
      </c>
      <c r="AU110" s="27" t="s">
        <v>6282</v>
      </c>
      <c r="AV110" s="16" t="s">
        <v>6322</v>
      </c>
      <c r="AW110" s="12"/>
      <c r="AX110" s="12"/>
      <c r="AY110" s="12"/>
      <c r="AZ110" s="1" t="s">
        <v>6389</v>
      </c>
    </row>
    <row r="111" spans="1:52" ht="39.950000000000003" customHeight="1" x14ac:dyDescent="0.25">
      <c r="A111" s="9">
        <v>282</v>
      </c>
      <c r="B111" s="8">
        <v>80042000001810</v>
      </c>
      <c r="C111" s="10" t="s">
        <v>1131</v>
      </c>
      <c r="D111" s="34" t="s">
        <v>241</v>
      </c>
      <c r="E111" s="8" t="s">
        <v>242</v>
      </c>
      <c r="F111" s="8" t="s">
        <v>242</v>
      </c>
      <c r="G111" s="8" t="s">
        <v>316</v>
      </c>
      <c r="H111" s="9" t="s">
        <v>6173</v>
      </c>
      <c r="I111" s="9" t="s">
        <v>881</v>
      </c>
      <c r="J111" s="9" t="s">
        <v>6175</v>
      </c>
      <c r="K111" s="9" t="s">
        <v>6175</v>
      </c>
      <c r="L111" s="9" t="s">
        <v>1009</v>
      </c>
      <c r="M111" s="8" t="s">
        <v>1132</v>
      </c>
      <c r="N111" s="8" t="s">
        <v>6175</v>
      </c>
      <c r="O111" s="8" t="s">
        <v>6175</v>
      </c>
      <c r="P111" s="8" t="s">
        <v>6175</v>
      </c>
      <c r="Q111" s="8" t="s">
        <v>28</v>
      </c>
      <c r="R111" s="8" t="s">
        <v>28</v>
      </c>
      <c r="S111" s="8" t="s">
        <v>28</v>
      </c>
      <c r="T111" s="9" t="s">
        <v>44</v>
      </c>
      <c r="U111" s="9" t="s">
        <v>1011</v>
      </c>
      <c r="V111" s="8" t="s">
        <v>1012</v>
      </c>
      <c r="W111" s="9" t="s">
        <v>29</v>
      </c>
      <c r="X111" s="9">
        <v>2012</v>
      </c>
      <c r="Y111" s="9" t="s">
        <v>28</v>
      </c>
      <c r="Z111" s="9" t="s">
        <v>31</v>
      </c>
      <c r="AA111" s="9">
        <v>1</v>
      </c>
      <c r="AB111" s="9">
        <v>1</v>
      </c>
      <c r="AC111" s="9">
        <f t="shared" si="31"/>
        <v>0</v>
      </c>
      <c r="AD111" s="33" t="s">
        <v>6175</v>
      </c>
      <c r="AE111" s="33" t="s">
        <v>6175</v>
      </c>
      <c r="AF111" s="33">
        <v>109</v>
      </c>
      <c r="AG111" s="33">
        <v>65.3</v>
      </c>
      <c r="AH111" s="33">
        <v>160</v>
      </c>
      <c r="AI111" s="33">
        <f t="shared" si="32"/>
        <v>160</v>
      </c>
      <c r="AJ111" s="33">
        <v>75.892857142857139</v>
      </c>
      <c r="AK111" s="33">
        <f t="shared" si="33"/>
        <v>75.892857142857139</v>
      </c>
      <c r="AL111" s="33">
        <f t="shared" si="27"/>
        <v>9.1071428571428559</v>
      </c>
      <c r="AM111" s="33">
        <f t="shared" si="28"/>
        <v>85</v>
      </c>
      <c r="AN111" s="33">
        <f t="shared" si="29"/>
        <v>68.303571428571431</v>
      </c>
      <c r="AO111" s="33">
        <f t="shared" si="30"/>
        <v>68.303571428571431</v>
      </c>
      <c r="AP111" s="33">
        <f t="shared" si="34"/>
        <v>8.1964285714285712</v>
      </c>
      <c r="AQ111" s="33">
        <f t="shared" si="35"/>
        <v>76.5</v>
      </c>
      <c r="AR111" s="15" t="s">
        <v>6307</v>
      </c>
      <c r="AS111" s="15" t="s">
        <v>6307</v>
      </c>
      <c r="AT111" s="15" t="s">
        <v>6282</v>
      </c>
      <c r="AU111" s="27" t="s">
        <v>6282</v>
      </c>
      <c r="AV111" s="16" t="s">
        <v>6284</v>
      </c>
      <c r="AW111" s="12"/>
      <c r="AX111" s="12"/>
      <c r="AY111" s="12"/>
      <c r="AZ111" s="1" t="s">
        <v>6389</v>
      </c>
    </row>
    <row r="112" spans="1:52" ht="39.950000000000003" customHeight="1" x14ac:dyDescent="0.25">
      <c r="A112" s="9">
        <v>283</v>
      </c>
      <c r="B112" s="8">
        <v>80042000004682</v>
      </c>
      <c r="C112" s="10" t="s">
        <v>952</v>
      </c>
      <c r="D112" s="34" t="s">
        <v>18</v>
      </c>
      <c r="E112" s="8" t="s">
        <v>953</v>
      </c>
      <c r="F112" s="8" t="s">
        <v>954</v>
      </c>
      <c r="G112" s="8" t="s">
        <v>18</v>
      </c>
      <c r="H112" s="9" t="s">
        <v>6173</v>
      </c>
      <c r="I112" s="9" t="s">
        <v>881</v>
      </c>
      <c r="J112" s="9" t="s">
        <v>6175</v>
      </c>
      <c r="K112" s="9" t="s">
        <v>6175</v>
      </c>
      <c r="L112" s="8" t="s">
        <v>955</v>
      </c>
      <c r="M112" s="8" t="s">
        <v>956</v>
      </c>
      <c r="N112" s="8" t="s">
        <v>6175</v>
      </c>
      <c r="O112" s="8" t="s">
        <v>6175</v>
      </c>
      <c r="P112" s="8" t="s">
        <v>6175</v>
      </c>
      <c r="Q112" s="8" t="s">
        <v>28</v>
      </c>
      <c r="R112" s="8" t="s">
        <v>28</v>
      </c>
      <c r="S112" s="8" t="s">
        <v>28</v>
      </c>
      <c r="T112" s="9" t="s">
        <v>276</v>
      </c>
      <c r="U112" s="9" t="s">
        <v>28</v>
      </c>
      <c r="V112" s="9" t="s">
        <v>957</v>
      </c>
      <c r="W112" s="8" t="s">
        <v>78</v>
      </c>
      <c r="X112" s="9">
        <v>2012</v>
      </c>
      <c r="Y112" s="8" t="s">
        <v>958</v>
      </c>
      <c r="Z112" s="9" t="s">
        <v>31</v>
      </c>
      <c r="AA112" s="9">
        <v>1</v>
      </c>
      <c r="AB112" s="9">
        <v>1</v>
      </c>
      <c r="AC112" s="9">
        <f t="shared" si="31"/>
        <v>0</v>
      </c>
      <c r="AD112" s="33" t="s">
        <v>6175</v>
      </c>
      <c r="AE112" s="33" t="s">
        <v>6175</v>
      </c>
      <c r="AF112" s="33">
        <v>123</v>
      </c>
      <c r="AG112" s="33">
        <v>73.900000000000006</v>
      </c>
      <c r="AH112" s="33">
        <v>210</v>
      </c>
      <c r="AI112" s="33">
        <f t="shared" si="32"/>
        <v>210</v>
      </c>
      <c r="AJ112" s="33">
        <v>71.339285714285708</v>
      </c>
      <c r="AK112" s="33">
        <f t="shared" si="33"/>
        <v>71.339285714285708</v>
      </c>
      <c r="AL112" s="33">
        <f t="shared" si="27"/>
        <v>8.5607142857142851</v>
      </c>
      <c r="AM112" s="33">
        <f t="shared" si="28"/>
        <v>79.899999999999991</v>
      </c>
      <c r="AN112" s="33">
        <f t="shared" si="29"/>
        <v>64.205357142857139</v>
      </c>
      <c r="AO112" s="33">
        <f t="shared" si="30"/>
        <v>64.205357142857139</v>
      </c>
      <c r="AP112" s="33">
        <f t="shared" si="34"/>
        <v>7.704642857142856</v>
      </c>
      <c r="AQ112" s="33">
        <f t="shared" si="35"/>
        <v>71.91</v>
      </c>
      <c r="AR112" s="15" t="s">
        <v>6307</v>
      </c>
      <c r="AS112" s="15" t="s">
        <v>6307</v>
      </c>
      <c r="AT112" s="15" t="s">
        <v>6292</v>
      </c>
      <c r="AU112" s="27" t="s">
        <v>6276</v>
      </c>
      <c r="AV112" s="16"/>
      <c r="AW112" s="12"/>
      <c r="AX112" s="12"/>
      <c r="AY112" s="12"/>
      <c r="AZ112" s="1" t="s">
        <v>6389</v>
      </c>
    </row>
    <row r="113" spans="1:52" ht="39.950000000000003" customHeight="1" x14ac:dyDescent="0.25">
      <c r="A113" s="9">
        <v>284</v>
      </c>
      <c r="B113" s="8">
        <v>80042000018405</v>
      </c>
      <c r="C113" s="9" t="s">
        <v>1146</v>
      </c>
      <c r="D113" s="34" t="s">
        <v>18</v>
      </c>
      <c r="E113" s="8" t="s">
        <v>64</v>
      </c>
      <c r="F113" s="8" t="s">
        <v>65</v>
      </c>
      <c r="G113" s="8" t="s">
        <v>18</v>
      </c>
      <c r="H113" s="9" t="s">
        <v>6173</v>
      </c>
      <c r="I113" s="9" t="s">
        <v>881</v>
      </c>
      <c r="J113" s="9" t="s">
        <v>6175</v>
      </c>
      <c r="K113" s="9" t="s">
        <v>6175</v>
      </c>
      <c r="L113" s="9" t="s">
        <v>1147</v>
      </c>
      <c r="M113" s="8" t="s">
        <v>1148</v>
      </c>
      <c r="N113" s="8" t="s">
        <v>6175</v>
      </c>
      <c r="O113" s="8" t="s">
        <v>6175</v>
      </c>
      <c r="P113" s="8" t="s">
        <v>6175</v>
      </c>
      <c r="Q113" s="9" t="s">
        <v>892</v>
      </c>
      <c r="R113" s="9" t="s">
        <v>1149</v>
      </c>
      <c r="S113" s="9" t="s">
        <v>28</v>
      </c>
      <c r="T113" s="9" t="s">
        <v>707</v>
      </c>
      <c r="U113" s="9" t="s">
        <v>28</v>
      </c>
      <c r="V113" s="9" t="s">
        <v>28</v>
      </c>
      <c r="W113" s="9" t="s">
        <v>29</v>
      </c>
      <c r="X113" s="9">
        <v>2017</v>
      </c>
      <c r="Y113" s="9" t="s">
        <v>28</v>
      </c>
      <c r="Z113" s="9" t="s">
        <v>31</v>
      </c>
      <c r="AA113" s="9">
        <v>1</v>
      </c>
      <c r="AB113" s="9">
        <v>1</v>
      </c>
      <c r="AC113" s="9">
        <f t="shared" si="31"/>
        <v>0</v>
      </c>
      <c r="AD113" s="33" t="s">
        <v>6175</v>
      </c>
      <c r="AE113" s="33" t="s">
        <v>6175</v>
      </c>
      <c r="AF113" s="33">
        <v>165</v>
      </c>
      <c r="AG113" s="33">
        <v>113.78</v>
      </c>
      <c r="AH113" s="33">
        <v>125</v>
      </c>
      <c r="AI113" s="33">
        <f t="shared" si="32"/>
        <v>125</v>
      </c>
      <c r="AJ113" s="33">
        <v>97.563000000000002</v>
      </c>
      <c r="AK113" s="33">
        <f t="shared" si="33"/>
        <v>97.563000000000002</v>
      </c>
      <c r="AL113" s="33">
        <f t="shared" si="27"/>
        <v>11.707559999999999</v>
      </c>
      <c r="AM113" s="33">
        <f t="shared" si="28"/>
        <v>109.27056</v>
      </c>
      <c r="AN113" s="33">
        <f t="shared" si="29"/>
        <v>87.806700000000006</v>
      </c>
      <c r="AO113" s="33">
        <f t="shared" si="30"/>
        <v>87.806700000000006</v>
      </c>
      <c r="AP113" s="33">
        <f t="shared" si="34"/>
        <v>10.536804</v>
      </c>
      <c r="AQ113" s="33">
        <f t="shared" si="35"/>
        <v>98.34350400000001</v>
      </c>
      <c r="AR113" s="15" t="s">
        <v>6303</v>
      </c>
      <c r="AS113" s="15" t="s">
        <v>6308</v>
      </c>
      <c r="AT113" s="15" t="s">
        <v>6292</v>
      </c>
      <c r="AU113" s="27" t="s">
        <v>6281</v>
      </c>
      <c r="AV113" s="16"/>
      <c r="AW113" s="12"/>
      <c r="AX113" s="12"/>
      <c r="AY113" s="12"/>
      <c r="AZ113" s="62" t="s">
        <v>6389</v>
      </c>
    </row>
    <row r="114" spans="1:52" ht="39.950000000000003" customHeight="1" x14ac:dyDescent="0.25">
      <c r="A114" s="9">
        <v>285</v>
      </c>
      <c r="B114" s="8">
        <v>80042000018498</v>
      </c>
      <c r="C114" s="9" t="s">
        <v>1150</v>
      </c>
      <c r="D114" s="34" t="s">
        <v>18</v>
      </c>
      <c r="E114" s="8" t="s">
        <v>64</v>
      </c>
      <c r="F114" s="8" t="s">
        <v>65</v>
      </c>
      <c r="G114" s="8" t="s">
        <v>18</v>
      </c>
      <c r="H114" s="9" t="s">
        <v>6173</v>
      </c>
      <c r="I114" s="9" t="s">
        <v>881</v>
      </c>
      <c r="J114" s="9" t="s">
        <v>6175</v>
      </c>
      <c r="K114" s="9" t="s">
        <v>6175</v>
      </c>
      <c r="L114" s="9" t="s">
        <v>1147</v>
      </c>
      <c r="M114" s="8" t="s">
        <v>1148</v>
      </c>
      <c r="N114" s="8" t="s">
        <v>6175</v>
      </c>
      <c r="O114" s="8" t="s">
        <v>6175</v>
      </c>
      <c r="P114" s="8" t="s">
        <v>6175</v>
      </c>
      <c r="Q114" s="9" t="s">
        <v>892</v>
      </c>
      <c r="R114" s="9" t="s">
        <v>1149</v>
      </c>
      <c r="S114" s="9" t="s">
        <v>28</v>
      </c>
      <c r="T114" s="9" t="s">
        <v>707</v>
      </c>
      <c r="U114" s="9" t="s">
        <v>28</v>
      </c>
      <c r="V114" s="9" t="s">
        <v>28</v>
      </c>
      <c r="W114" s="9" t="s">
        <v>29</v>
      </c>
      <c r="X114" s="9">
        <v>2017</v>
      </c>
      <c r="Y114" s="9" t="s">
        <v>28</v>
      </c>
      <c r="Z114" s="9" t="s">
        <v>31</v>
      </c>
      <c r="AA114" s="9">
        <v>1</v>
      </c>
      <c r="AB114" s="9">
        <v>1</v>
      </c>
      <c r="AC114" s="9">
        <f t="shared" si="31"/>
        <v>0</v>
      </c>
      <c r="AD114" s="33" t="s">
        <v>6175</v>
      </c>
      <c r="AE114" s="33" t="s">
        <v>6175</v>
      </c>
      <c r="AF114" s="33">
        <v>165</v>
      </c>
      <c r="AG114" s="33">
        <v>113.78</v>
      </c>
      <c r="AH114" s="33">
        <v>125</v>
      </c>
      <c r="AI114" s="33">
        <f t="shared" si="32"/>
        <v>125</v>
      </c>
      <c r="AJ114" s="33">
        <v>97.563000000000002</v>
      </c>
      <c r="AK114" s="33">
        <f t="shared" si="33"/>
        <v>97.563000000000002</v>
      </c>
      <c r="AL114" s="33">
        <f t="shared" si="27"/>
        <v>11.707559999999999</v>
      </c>
      <c r="AM114" s="33">
        <f t="shared" si="28"/>
        <v>109.27056</v>
      </c>
      <c r="AN114" s="33">
        <f t="shared" si="29"/>
        <v>87.806700000000006</v>
      </c>
      <c r="AO114" s="33">
        <f t="shared" si="30"/>
        <v>87.806700000000006</v>
      </c>
      <c r="AP114" s="33">
        <f t="shared" si="34"/>
        <v>10.536804</v>
      </c>
      <c r="AQ114" s="33">
        <f t="shared" si="35"/>
        <v>98.34350400000001</v>
      </c>
      <c r="AR114" s="15" t="s">
        <v>6303</v>
      </c>
      <c r="AS114" s="15" t="s">
        <v>6308</v>
      </c>
      <c r="AT114" s="15" t="s">
        <v>6292</v>
      </c>
      <c r="AU114" s="27" t="s">
        <v>6281</v>
      </c>
      <c r="AV114" s="16"/>
      <c r="AW114" s="12"/>
      <c r="AX114" s="12"/>
      <c r="AY114" s="12"/>
      <c r="AZ114" s="62" t="s">
        <v>6389</v>
      </c>
    </row>
    <row r="115" spans="1:52" ht="39.950000000000003" customHeight="1" x14ac:dyDescent="0.25">
      <c r="A115" s="9">
        <v>286</v>
      </c>
      <c r="B115" s="8">
        <v>80042000018504</v>
      </c>
      <c r="C115" s="9" t="s">
        <v>1151</v>
      </c>
      <c r="D115" s="34" t="s">
        <v>18</v>
      </c>
      <c r="E115" s="8" t="s">
        <v>64</v>
      </c>
      <c r="F115" s="8" t="s">
        <v>65</v>
      </c>
      <c r="G115" s="8" t="s">
        <v>18</v>
      </c>
      <c r="H115" s="9" t="s">
        <v>6173</v>
      </c>
      <c r="I115" s="9" t="s">
        <v>881</v>
      </c>
      <c r="J115" s="9" t="s">
        <v>6175</v>
      </c>
      <c r="K115" s="9" t="s">
        <v>6175</v>
      </c>
      <c r="L115" s="9" t="s">
        <v>1147</v>
      </c>
      <c r="M115" s="8" t="s">
        <v>1148</v>
      </c>
      <c r="N115" s="8" t="s">
        <v>6175</v>
      </c>
      <c r="O115" s="8" t="s">
        <v>6175</v>
      </c>
      <c r="P115" s="8" t="s">
        <v>6175</v>
      </c>
      <c r="Q115" s="9" t="s">
        <v>892</v>
      </c>
      <c r="R115" s="9" t="s">
        <v>1149</v>
      </c>
      <c r="S115" s="9" t="s">
        <v>28</v>
      </c>
      <c r="T115" s="9" t="s">
        <v>707</v>
      </c>
      <c r="U115" s="9" t="s">
        <v>28</v>
      </c>
      <c r="V115" s="9" t="s">
        <v>28</v>
      </c>
      <c r="W115" s="9" t="s">
        <v>29</v>
      </c>
      <c r="X115" s="9">
        <v>2017</v>
      </c>
      <c r="Y115" s="9" t="s">
        <v>28</v>
      </c>
      <c r="Z115" s="9" t="s">
        <v>31</v>
      </c>
      <c r="AA115" s="9">
        <v>1</v>
      </c>
      <c r="AB115" s="9">
        <v>1</v>
      </c>
      <c r="AC115" s="9">
        <f t="shared" si="31"/>
        <v>0</v>
      </c>
      <c r="AD115" s="33" t="s">
        <v>6175</v>
      </c>
      <c r="AE115" s="33" t="s">
        <v>6175</v>
      </c>
      <c r="AF115" s="33">
        <v>165</v>
      </c>
      <c r="AG115" s="33">
        <v>113.78</v>
      </c>
      <c r="AH115" s="33">
        <v>125</v>
      </c>
      <c r="AI115" s="33">
        <f t="shared" si="32"/>
        <v>125</v>
      </c>
      <c r="AJ115" s="33">
        <v>97.563000000000002</v>
      </c>
      <c r="AK115" s="33">
        <f t="shared" si="33"/>
        <v>97.563000000000002</v>
      </c>
      <c r="AL115" s="33">
        <f t="shared" si="27"/>
        <v>11.707559999999999</v>
      </c>
      <c r="AM115" s="33">
        <f t="shared" si="28"/>
        <v>109.27056</v>
      </c>
      <c r="AN115" s="33">
        <f t="shared" si="29"/>
        <v>87.806700000000006</v>
      </c>
      <c r="AO115" s="33">
        <f t="shared" si="30"/>
        <v>87.806700000000006</v>
      </c>
      <c r="AP115" s="33">
        <f t="shared" si="34"/>
        <v>10.536804</v>
      </c>
      <c r="AQ115" s="33">
        <f t="shared" si="35"/>
        <v>98.34350400000001</v>
      </c>
      <c r="AR115" s="15" t="s">
        <v>6303</v>
      </c>
      <c r="AS115" s="15" t="s">
        <v>6308</v>
      </c>
      <c r="AT115" s="15" t="s">
        <v>6292</v>
      </c>
      <c r="AU115" s="27" t="s">
        <v>6281</v>
      </c>
      <c r="AV115" s="16"/>
      <c r="AW115" s="12"/>
      <c r="AX115" s="12"/>
      <c r="AY115" s="12"/>
      <c r="AZ115" s="62" t="s">
        <v>6389</v>
      </c>
    </row>
    <row r="116" spans="1:52" ht="39.950000000000003" customHeight="1" x14ac:dyDescent="0.25">
      <c r="A116" s="9">
        <v>287</v>
      </c>
      <c r="B116" s="8">
        <v>80042000018511</v>
      </c>
      <c r="C116" s="9" t="s">
        <v>1152</v>
      </c>
      <c r="D116" s="34" t="s">
        <v>18</v>
      </c>
      <c r="E116" s="8" t="s">
        <v>64</v>
      </c>
      <c r="F116" s="8" t="s">
        <v>65</v>
      </c>
      <c r="G116" s="8" t="s">
        <v>18</v>
      </c>
      <c r="H116" s="9" t="s">
        <v>6173</v>
      </c>
      <c r="I116" s="9" t="s">
        <v>881</v>
      </c>
      <c r="J116" s="9" t="s">
        <v>6175</v>
      </c>
      <c r="K116" s="9" t="s">
        <v>6175</v>
      </c>
      <c r="L116" s="9" t="s">
        <v>1147</v>
      </c>
      <c r="M116" s="8" t="s">
        <v>1148</v>
      </c>
      <c r="N116" s="8" t="s">
        <v>6175</v>
      </c>
      <c r="O116" s="8" t="s">
        <v>6175</v>
      </c>
      <c r="P116" s="8" t="s">
        <v>6175</v>
      </c>
      <c r="Q116" s="9" t="s">
        <v>892</v>
      </c>
      <c r="R116" s="9" t="s">
        <v>1149</v>
      </c>
      <c r="S116" s="9" t="s">
        <v>28</v>
      </c>
      <c r="T116" s="9" t="s">
        <v>707</v>
      </c>
      <c r="U116" s="9" t="s">
        <v>28</v>
      </c>
      <c r="V116" s="9" t="s">
        <v>28</v>
      </c>
      <c r="W116" s="9" t="s">
        <v>29</v>
      </c>
      <c r="X116" s="9">
        <v>2017</v>
      </c>
      <c r="Y116" s="9" t="s">
        <v>28</v>
      </c>
      <c r="Z116" s="9" t="s">
        <v>31</v>
      </c>
      <c r="AA116" s="9">
        <v>1</v>
      </c>
      <c r="AB116" s="9">
        <v>1</v>
      </c>
      <c r="AC116" s="9">
        <f t="shared" si="31"/>
        <v>0</v>
      </c>
      <c r="AD116" s="33" t="s">
        <v>6175</v>
      </c>
      <c r="AE116" s="33" t="s">
        <v>6175</v>
      </c>
      <c r="AF116" s="33">
        <v>165</v>
      </c>
      <c r="AG116" s="33">
        <v>113.78</v>
      </c>
      <c r="AH116" s="33">
        <v>125</v>
      </c>
      <c r="AI116" s="33">
        <f t="shared" si="32"/>
        <v>125</v>
      </c>
      <c r="AJ116" s="33">
        <v>97.563000000000002</v>
      </c>
      <c r="AK116" s="33">
        <f t="shared" si="33"/>
        <v>97.563000000000002</v>
      </c>
      <c r="AL116" s="33">
        <f t="shared" si="27"/>
        <v>11.707559999999999</v>
      </c>
      <c r="AM116" s="33">
        <f t="shared" si="28"/>
        <v>109.27056</v>
      </c>
      <c r="AN116" s="33">
        <f t="shared" si="29"/>
        <v>87.806700000000006</v>
      </c>
      <c r="AO116" s="33">
        <f t="shared" si="30"/>
        <v>87.806700000000006</v>
      </c>
      <c r="AP116" s="33">
        <f t="shared" si="34"/>
        <v>10.536804</v>
      </c>
      <c r="AQ116" s="33">
        <f t="shared" si="35"/>
        <v>98.34350400000001</v>
      </c>
      <c r="AR116" s="15" t="s">
        <v>6303</v>
      </c>
      <c r="AS116" s="15" t="s">
        <v>6308</v>
      </c>
      <c r="AT116" s="15" t="s">
        <v>6292</v>
      </c>
      <c r="AU116" s="27" t="s">
        <v>6281</v>
      </c>
      <c r="AV116" s="16"/>
      <c r="AW116" s="12"/>
      <c r="AX116" s="12"/>
      <c r="AY116" s="12"/>
      <c r="AZ116" s="62" t="s">
        <v>6389</v>
      </c>
    </row>
    <row r="117" spans="1:52" ht="39.950000000000003" customHeight="1" x14ac:dyDescent="0.25">
      <c r="A117" s="9">
        <v>288</v>
      </c>
      <c r="B117" s="8">
        <v>80042000018429</v>
      </c>
      <c r="C117" s="10" t="s">
        <v>919</v>
      </c>
      <c r="D117" s="34" t="s">
        <v>18</v>
      </c>
      <c r="E117" s="8" t="s">
        <v>138</v>
      </c>
      <c r="F117" s="8" t="s">
        <v>142</v>
      </c>
      <c r="G117" s="8" t="s">
        <v>18</v>
      </c>
      <c r="H117" s="9" t="s">
        <v>6173</v>
      </c>
      <c r="I117" s="9" t="s">
        <v>881</v>
      </c>
      <c r="J117" s="9" t="s">
        <v>6175</v>
      </c>
      <c r="K117" s="9" t="s">
        <v>6175</v>
      </c>
      <c r="L117" s="9" t="s">
        <v>915</v>
      </c>
      <c r="M117" s="9" t="s">
        <v>915</v>
      </c>
      <c r="N117" s="8" t="s">
        <v>6175</v>
      </c>
      <c r="O117" s="8" t="s">
        <v>6175</v>
      </c>
      <c r="P117" s="8" t="s">
        <v>6175</v>
      </c>
      <c r="Q117" s="9" t="s">
        <v>892</v>
      </c>
      <c r="R117" s="9" t="s">
        <v>916</v>
      </c>
      <c r="S117" s="9" t="s">
        <v>920</v>
      </c>
      <c r="T117" s="9" t="s">
        <v>137</v>
      </c>
      <c r="U117" s="9" t="s">
        <v>28</v>
      </c>
      <c r="V117" s="9" t="s">
        <v>918</v>
      </c>
      <c r="W117" s="9" t="s">
        <v>724</v>
      </c>
      <c r="X117" s="9">
        <v>2017</v>
      </c>
      <c r="Y117" s="9" t="s">
        <v>28</v>
      </c>
      <c r="Z117" s="9" t="s">
        <v>31</v>
      </c>
      <c r="AA117" s="9">
        <v>1</v>
      </c>
      <c r="AB117" s="9">
        <v>1</v>
      </c>
      <c r="AC117" s="9">
        <f t="shared" si="31"/>
        <v>0</v>
      </c>
      <c r="AD117" s="33" t="s">
        <v>6175</v>
      </c>
      <c r="AE117" s="33" t="s">
        <v>6175</v>
      </c>
      <c r="AF117" s="33">
        <v>120</v>
      </c>
      <c r="AG117" s="33">
        <v>82.8</v>
      </c>
      <c r="AH117" s="33">
        <v>145</v>
      </c>
      <c r="AI117" s="33">
        <f t="shared" si="32"/>
        <v>145</v>
      </c>
      <c r="AJ117" s="33">
        <v>71.22999999999999</v>
      </c>
      <c r="AK117" s="33">
        <f t="shared" si="33"/>
        <v>71.22999999999999</v>
      </c>
      <c r="AL117" s="33">
        <f t="shared" si="27"/>
        <v>8.5475999999999992</v>
      </c>
      <c r="AM117" s="33">
        <f t="shared" si="28"/>
        <v>79.777599999999993</v>
      </c>
      <c r="AN117" s="33">
        <f t="shared" si="29"/>
        <v>64.106999999999999</v>
      </c>
      <c r="AO117" s="33">
        <f t="shared" si="30"/>
        <v>64.106999999999999</v>
      </c>
      <c r="AP117" s="33">
        <f t="shared" si="34"/>
        <v>7.6928399999999995</v>
      </c>
      <c r="AQ117" s="33">
        <f t="shared" si="35"/>
        <v>71.799840000000003</v>
      </c>
      <c r="AR117" s="15" t="s">
        <v>6303</v>
      </c>
      <c r="AS117" s="15" t="s">
        <v>6304</v>
      </c>
      <c r="AT117" s="15" t="s">
        <v>6292</v>
      </c>
      <c r="AU117" s="27" t="s">
        <v>6281</v>
      </c>
      <c r="AV117" s="16"/>
      <c r="AW117" s="12"/>
      <c r="AX117" s="12"/>
      <c r="AY117" s="12"/>
      <c r="AZ117" s="1" t="s">
        <v>6389</v>
      </c>
    </row>
    <row r="118" spans="1:52" ht="39.950000000000003" customHeight="1" x14ac:dyDescent="0.25">
      <c r="A118" s="9">
        <v>289</v>
      </c>
      <c r="B118" s="8">
        <v>80042000009465</v>
      </c>
      <c r="C118" s="10" t="s">
        <v>1180</v>
      </c>
      <c r="D118" s="34" t="s">
        <v>18</v>
      </c>
      <c r="E118" s="8" t="s">
        <v>64</v>
      </c>
      <c r="F118" s="8" t="s">
        <v>933</v>
      </c>
      <c r="G118" s="8" t="s">
        <v>18</v>
      </c>
      <c r="H118" s="9" t="s">
        <v>6173</v>
      </c>
      <c r="I118" s="9" t="s">
        <v>881</v>
      </c>
      <c r="J118" s="9" t="s">
        <v>6175</v>
      </c>
      <c r="K118" s="9" t="s">
        <v>6175</v>
      </c>
      <c r="L118" s="8" t="s">
        <v>934</v>
      </c>
      <c r="M118" s="8" t="s">
        <v>1181</v>
      </c>
      <c r="N118" s="8" t="s">
        <v>6175</v>
      </c>
      <c r="O118" s="8" t="s">
        <v>6175</v>
      </c>
      <c r="P118" s="8" t="s">
        <v>6175</v>
      </c>
      <c r="Q118" s="8" t="s">
        <v>28</v>
      </c>
      <c r="R118" s="8" t="s">
        <v>28</v>
      </c>
      <c r="S118" s="8" t="s">
        <v>28</v>
      </c>
      <c r="T118" s="9" t="s">
        <v>993</v>
      </c>
      <c r="U118" s="9" t="s">
        <v>28</v>
      </c>
      <c r="V118" s="8" t="s">
        <v>1182</v>
      </c>
      <c r="W118" s="9" t="s">
        <v>29</v>
      </c>
      <c r="X118" s="9">
        <v>2013</v>
      </c>
      <c r="Y118" s="8" t="s">
        <v>938</v>
      </c>
      <c r="Z118" s="9" t="s">
        <v>54</v>
      </c>
      <c r="AA118" s="9">
        <v>1</v>
      </c>
      <c r="AB118" s="9">
        <v>1</v>
      </c>
      <c r="AC118" s="9">
        <f t="shared" si="31"/>
        <v>0</v>
      </c>
      <c r="AD118" s="33" t="s">
        <v>6175</v>
      </c>
      <c r="AE118" s="33" t="s">
        <v>6175</v>
      </c>
      <c r="AF118" s="33">
        <v>120</v>
      </c>
      <c r="AG118" s="33">
        <v>72</v>
      </c>
      <c r="AH118" s="33">
        <v>200</v>
      </c>
      <c r="AI118" s="33">
        <f t="shared" si="32"/>
        <v>200</v>
      </c>
      <c r="AJ118" s="33">
        <v>68.531249999999986</v>
      </c>
      <c r="AK118" s="33">
        <f t="shared" si="33"/>
        <v>68.531249999999986</v>
      </c>
      <c r="AL118" s="33">
        <f t="shared" si="27"/>
        <v>8.2237499999999972</v>
      </c>
      <c r="AM118" s="33">
        <f t="shared" si="28"/>
        <v>76.754999999999981</v>
      </c>
      <c r="AN118" s="33">
        <f t="shared" si="29"/>
        <v>61.678124999999987</v>
      </c>
      <c r="AO118" s="33">
        <f t="shared" si="30"/>
        <v>61.678124999999987</v>
      </c>
      <c r="AP118" s="33">
        <f t="shared" si="34"/>
        <v>7.401374999999998</v>
      </c>
      <c r="AQ118" s="33">
        <f t="shared" si="35"/>
        <v>69.079499999999982</v>
      </c>
      <c r="AR118" s="15" t="s">
        <v>6307</v>
      </c>
      <c r="AS118" s="15" t="s">
        <v>6307</v>
      </c>
      <c r="AT118" s="15" t="s">
        <v>6292</v>
      </c>
      <c r="AU118" s="27" t="s">
        <v>6276</v>
      </c>
      <c r="AV118" s="16"/>
      <c r="AW118" s="12"/>
      <c r="AX118" s="12"/>
      <c r="AY118" s="12"/>
      <c r="AZ118" s="1" t="s">
        <v>6389</v>
      </c>
    </row>
    <row r="119" spans="1:52" ht="39.950000000000003" customHeight="1" x14ac:dyDescent="0.25">
      <c r="A119" s="9">
        <v>290</v>
      </c>
      <c r="B119" s="8">
        <v>80042000002572</v>
      </c>
      <c r="C119" s="10" t="s">
        <v>939</v>
      </c>
      <c r="D119" s="34" t="s">
        <v>18</v>
      </c>
      <c r="E119" s="8" t="s">
        <v>64</v>
      </c>
      <c r="F119" s="8" t="s">
        <v>933</v>
      </c>
      <c r="G119" s="8" t="s">
        <v>18</v>
      </c>
      <c r="H119" s="9" t="s">
        <v>6173</v>
      </c>
      <c r="I119" s="9" t="s">
        <v>881</v>
      </c>
      <c r="J119" s="9" t="s">
        <v>6175</v>
      </c>
      <c r="K119" s="9" t="s">
        <v>6175</v>
      </c>
      <c r="L119" s="8" t="s">
        <v>934</v>
      </c>
      <c r="M119" s="8" t="s">
        <v>940</v>
      </c>
      <c r="N119" s="8" t="s">
        <v>6175</v>
      </c>
      <c r="O119" s="8" t="s">
        <v>6175</v>
      </c>
      <c r="P119" s="8" t="s">
        <v>6175</v>
      </c>
      <c r="Q119" s="8" t="s">
        <v>28</v>
      </c>
      <c r="R119" s="8" t="s">
        <v>28</v>
      </c>
      <c r="S119" s="8" t="s">
        <v>28</v>
      </c>
      <c r="T119" s="9" t="s">
        <v>44</v>
      </c>
      <c r="U119" s="9" t="s">
        <v>28</v>
      </c>
      <c r="V119" s="8" t="s">
        <v>937</v>
      </c>
      <c r="W119" s="8" t="s">
        <v>78</v>
      </c>
      <c r="X119" s="9">
        <v>2012</v>
      </c>
      <c r="Y119" s="8" t="s">
        <v>938</v>
      </c>
      <c r="Z119" s="9" t="s">
        <v>31</v>
      </c>
      <c r="AA119" s="9">
        <v>1</v>
      </c>
      <c r="AB119" s="9">
        <v>1</v>
      </c>
      <c r="AC119" s="9">
        <f t="shared" si="31"/>
        <v>0</v>
      </c>
      <c r="AD119" s="33" t="s">
        <v>6175</v>
      </c>
      <c r="AE119" s="33" t="s">
        <v>6175</v>
      </c>
      <c r="AF119" s="33">
        <v>165</v>
      </c>
      <c r="AG119" s="33">
        <v>98.9</v>
      </c>
      <c r="AH119" s="33">
        <v>200</v>
      </c>
      <c r="AI119" s="33">
        <f t="shared" si="32"/>
        <v>200</v>
      </c>
      <c r="AJ119" s="33">
        <v>84.915000000000006</v>
      </c>
      <c r="AK119" s="33">
        <f t="shared" si="33"/>
        <v>84.915000000000006</v>
      </c>
      <c r="AL119" s="33">
        <f t="shared" si="27"/>
        <v>10.1898</v>
      </c>
      <c r="AM119" s="33">
        <f t="shared" si="28"/>
        <v>95.104800000000012</v>
      </c>
      <c r="AN119" s="33">
        <f t="shared" si="29"/>
        <v>76.423500000000004</v>
      </c>
      <c r="AO119" s="33">
        <f t="shared" si="30"/>
        <v>76.423500000000004</v>
      </c>
      <c r="AP119" s="33">
        <f t="shared" si="34"/>
        <v>9.1708200000000009</v>
      </c>
      <c r="AQ119" s="33">
        <f t="shared" si="35"/>
        <v>85.59432000000001</v>
      </c>
      <c r="AR119" s="15" t="s">
        <v>6307</v>
      </c>
      <c r="AS119" s="15" t="s">
        <v>6307</v>
      </c>
      <c r="AT119" s="15" t="s">
        <v>6292</v>
      </c>
      <c r="AU119" s="27" t="s">
        <v>6276</v>
      </c>
      <c r="AV119" s="16"/>
      <c r="AW119" s="12"/>
      <c r="AX119" s="12"/>
      <c r="AY119" s="12"/>
      <c r="AZ119" s="1" t="s">
        <v>6389</v>
      </c>
    </row>
    <row r="120" spans="1:52" ht="39.950000000000003" customHeight="1" x14ac:dyDescent="0.25">
      <c r="A120" s="9">
        <v>291</v>
      </c>
      <c r="B120" s="8">
        <v>80042000003036</v>
      </c>
      <c r="C120" s="10" t="s">
        <v>1061</v>
      </c>
      <c r="D120" s="34" t="s">
        <v>18</v>
      </c>
      <c r="E120" s="8" t="s">
        <v>471</v>
      </c>
      <c r="F120" s="8" t="s">
        <v>471</v>
      </c>
      <c r="G120" s="8" t="s">
        <v>18</v>
      </c>
      <c r="H120" s="9" t="s">
        <v>6173</v>
      </c>
      <c r="I120" s="9" t="s">
        <v>881</v>
      </c>
      <c r="J120" s="9" t="s">
        <v>6175</v>
      </c>
      <c r="K120" s="9" t="s">
        <v>6175</v>
      </c>
      <c r="L120" s="8" t="s">
        <v>934</v>
      </c>
      <c r="M120" s="8" t="s">
        <v>942</v>
      </c>
      <c r="N120" s="8" t="s">
        <v>6175</v>
      </c>
      <c r="O120" s="8" t="s">
        <v>6175</v>
      </c>
      <c r="P120" s="8" t="s">
        <v>6175</v>
      </c>
      <c r="Q120" s="8" t="s">
        <v>28</v>
      </c>
      <c r="R120" s="8" t="s">
        <v>28</v>
      </c>
      <c r="S120" s="8" t="s">
        <v>28</v>
      </c>
      <c r="T120" s="9" t="s">
        <v>44</v>
      </c>
      <c r="U120" s="9" t="s">
        <v>28</v>
      </c>
      <c r="V120" s="8" t="s">
        <v>1062</v>
      </c>
      <c r="W120" s="8" t="s">
        <v>78</v>
      </c>
      <c r="X120" s="9">
        <v>2012</v>
      </c>
      <c r="Y120" s="8" t="s">
        <v>938</v>
      </c>
      <c r="Z120" s="9" t="s">
        <v>31</v>
      </c>
      <c r="AA120" s="9">
        <v>1</v>
      </c>
      <c r="AB120" s="9">
        <v>1</v>
      </c>
      <c r="AC120" s="9">
        <f t="shared" si="31"/>
        <v>0</v>
      </c>
      <c r="AD120" s="33" t="s">
        <v>6175</v>
      </c>
      <c r="AE120" s="33" t="s">
        <v>6175</v>
      </c>
      <c r="AF120" s="33">
        <v>173</v>
      </c>
      <c r="AG120" s="33">
        <v>103.7</v>
      </c>
      <c r="AH120" s="33">
        <v>200</v>
      </c>
      <c r="AI120" s="33">
        <f t="shared" si="32"/>
        <v>200</v>
      </c>
      <c r="AJ120" s="33">
        <v>88.995000000000005</v>
      </c>
      <c r="AK120" s="33">
        <f t="shared" si="33"/>
        <v>88.995000000000005</v>
      </c>
      <c r="AL120" s="33">
        <f t="shared" si="27"/>
        <v>10.679399999999999</v>
      </c>
      <c r="AM120" s="33">
        <f t="shared" si="28"/>
        <v>99.674400000000006</v>
      </c>
      <c r="AN120" s="33">
        <f t="shared" si="29"/>
        <v>80.095500000000001</v>
      </c>
      <c r="AO120" s="33">
        <f t="shared" si="30"/>
        <v>80.095500000000001</v>
      </c>
      <c r="AP120" s="33">
        <f t="shared" si="34"/>
        <v>9.6114599999999992</v>
      </c>
      <c r="AQ120" s="33">
        <f t="shared" si="35"/>
        <v>89.706959999999995</v>
      </c>
      <c r="AR120" s="15" t="s">
        <v>6307</v>
      </c>
      <c r="AS120" s="15" t="s">
        <v>6307</v>
      </c>
      <c r="AT120" s="15" t="s">
        <v>6292</v>
      </c>
      <c r="AU120" s="27" t="s">
        <v>6276</v>
      </c>
      <c r="AV120" s="16"/>
      <c r="AW120" s="12"/>
      <c r="AX120" s="12"/>
      <c r="AY120" s="12"/>
      <c r="AZ120" s="1" t="s">
        <v>6389</v>
      </c>
    </row>
    <row r="121" spans="1:52" ht="39.950000000000003" customHeight="1" x14ac:dyDescent="0.25">
      <c r="A121" s="9">
        <v>292</v>
      </c>
      <c r="B121" s="8">
        <v>80042000000974</v>
      </c>
      <c r="C121" s="10" t="s">
        <v>1063</v>
      </c>
      <c r="D121" s="34" t="s">
        <v>18</v>
      </c>
      <c r="E121" s="8" t="s">
        <v>471</v>
      </c>
      <c r="F121" s="8" t="s">
        <v>471</v>
      </c>
      <c r="G121" s="8" t="s">
        <v>18</v>
      </c>
      <c r="H121" s="9" t="s">
        <v>6173</v>
      </c>
      <c r="I121" s="9" t="s">
        <v>881</v>
      </c>
      <c r="J121" s="9" t="s">
        <v>6175</v>
      </c>
      <c r="K121" s="9" t="s">
        <v>6175</v>
      </c>
      <c r="L121" s="8" t="s">
        <v>934</v>
      </c>
      <c r="M121" s="8" t="s">
        <v>942</v>
      </c>
      <c r="N121" s="8" t="s">
        <v>6175</v>
      </c>
      <c r="O121" s="8" t="s">
        <v>6175</v>
      </c>
      <c r="P121" s="8" t="s">
        <v>6175</v>
      </c>
      <c r="Q121" s="8" t="s">
        <v>28</v>
      </c>
      <c r="R121" s="8" t="s">
        <v>28</v>
      </c>
      <c r="S121" s="8" t="s">
        <v>28</v>
      </c>
      <c r="T121" s="9" t="s">
        <v>44</v>
      </c>
      <c r="U121" s="9" t="s">
        <v>28</v>
      </c>
      <c r="V121" s="8" t="s">
        <v>1064</v>
      </c>
      <c r="W121" s="8" t="s">
        <v>78</v>
      </c>
      <c r="X121" s="9">
        <v>2012</v>
      </c>
      <c r="Y121" s="8" t="s">
        <v>938</v>
      </c>
      <c r="Z121" s="9" t="s">
        <v>31</v>
      </c>
      <c r="AA121" s="9">
        <v>1</v>
      </c>
      <c r="AB121" s="9">
        <v>1</v>
      </c>
      <c r="AC121" s="9">
        <f t="shared" si="31"/>
        <v>0</v>
      </c>
      <c r="AD121" s="33" t="s">
        <v>6175</v>
      </c>
      <c r="AE121" s="33" t="s">
        <v>6175</v>
      </c>
      <c r="AF121" s="33">
        <v>173</v>
      </c>
      <c r="AG121" s="33">
        <v>103.7</v>
      </c>
      <c r="AH121" s="33">
        <v>200</v>
      </c>
      <c r="AI121" s="33">
        <f t="shared" si="32"/>
        <v>200</v>
      </c>
      <c r="AJ121" s="33">
        <v>88.995000000000005</v>
      </c>
      <c r="AK121" s="33">
        <f t="shared" si="33"/>
        <v>88.995000000000005</v>
      </c>
      <c r="AL121" s="33">
        <f t="shared" si="27"/>
        <v>10.679399999999999</v>
      </c>
      <c r="AM121" s="33">
        <f t="shared" si="28"/>
        <v>99.674400000000006</v>
      </c>
      <c r="AN121" s="33">
        <f t="shared" si="29"/>
        <v>80.095500000000001</v>
      </c>
      <c r="AO121" s="33">
        <f t="shared" si="30"/>
        <v>80.095500000000001</v>
      </c>
      <c r="AP121" s="33">
        <f t="shared" si="34"/>
        <v>9.6114599999999992</v>
      </c>
      <c r="AQ121" s="33">
        <f t="shared" si="35"/>
        <v>89.706959999999995</v>
      </c>
      <c r="AR121" s="15" t="s">
        <v>6307</v>
      </c>
      <c r="AS121" s="15" t="s">
        <v>6307</v>
      </c>
      <c r="AT121" s="15" t="s">
        <v>6292</v>
      </c>
      <c r="AU121" s="27" t="s">
        <v>6276</v>
      </c>
      <c r="AV121" s="16"/>
      <c r="AW121" s="12"/>
      <c r="AX121" s="12"/>
      <c r="AY121" s="12"/>
      <c r="AZ121" s="1" t="s">
        <v>6389</v>
      </c>
    </row>
    <row r="122" spans="1:52" ht="39.950000000000003" customHeight="1" x14ac:dyDescent="0.25">
      <c r="A122" s="9">
        <v>293</v>
      </c>
      <c r="B122" s="8">
        <v>80042000001063</v>
      </c>
      <c r="C122" s="10" t="s">
        <v>1074</v>
      </c>
      <c r="D122" s="34" t="s">
        <v>18</v>
      </c>
      <c r="E122" s="8" t="s">
        <v>471</v>
      </c>
      <c r="F122" s="8" t="s">
        <v>471</v>
      </c>
      <c r="G122" s="8" t="s">
        <v>18</v>
      </c>
      <c r="H122" s="9" t="s">
        <v>6173</v>
      </c>
      <c r="I122" s="9" t="s">
        <v>881</v>
      </c>
      <c r="J122" s="9" t="s">
        <v>6175</v>
      </c>
      <c r="K122" s="9" t="s">
        <v>6175</v>
      </c>
      <c r="L122" s="8" t="s">
        <v>934</v>
      </c>
      <c r="M122" s="8" t="s">
        <v>942</v>
      </c>
      <c r="N122" s="8" t="s">
        <v>6175</v>
      </c>
      <c r="O122" s="8" t="s">
        <v>6175</v>
      </c>
      <c r="P122" s="8" t="s">
        <v>6175</v>
      </c>
      <c r="Q122" s="8" t="s">
        <v>28</v>
      </c>
      <c r="R122" s="8" t="s">
        <v>28</v>
      </c>
      <c r="S122" s="8" t="s">
        <v>28</v>
      </c>
      <c r="T122" s="9" t="s">
        <v>44</v>
      </c>
      <c r="U122" s="9" t="s">
        <v>28</v>
      </c>
      <c r="V122" s="8" t="s">
        <v>943</v>
      </c>
      <c r="W122" s="8" t="s">
        <v>78</v>
      </c>
      <c r="X122" s="9">
        <v>2012</v>
      </c>
      <c r="Y122" s="8" t="s">
        <v>938</v>
      </c>
      <c r="Z122" s="9" t="s">
        <v>31</v>
      </c>
      <c r="AA122" s="9">
        <v>1</v>
      </c>
      <c r="AB122" s="9">
        <v>1</v>
      </c>
      <c r="AC122" s="9">
        <f t="shared" si="31"/>
        <v>0</v>
      </c>
      <c r="AD122" s="33" t="s">
        <v>6175</v>
      </c>
      <c r="AE122" s="33" t="s">
        <v>6175</v>
      </c>
      <c r="AF122" s="33">
        <v>173</v>
      </c>
      <c r="AG122" s="33">
        <v>103.7</v>
      </c>
      <c r="AH122" s="33">
        <v>200</v>
      </c>
      <c r="AI122" s="33">
        <f t="shared" si="32"/>
        <v>200</v>
      </c>
      <c r="AJ122" s="33">
        <v>88.995000000000005</v>
      </c>
      <c r="AK122" s="33">
        <f t="shared" si="33"/>
        <v>88.995000000000005</v>
      </c>
      <c r="AL122" s="33">
        <f t="shared" si="27"/>
        <v>10.679399999999999</v>
      </c>
      <c r="AM122" s="33">
        <f t="shared" si="28"/>
        <v>99.674400000000006</v>
      </c>
      <c r="AN122" s="33">
        <f t="shared" si="29"/>
        <v>80.095500000000001</v>
      </c>
      <c r="AO122" s="33">
        <f t="shared" si="30"/>
        <v>80.095500000000001</v>
      </c>
      <c r="AP122" s="33">
        <f t="shared" si="34"/>
        <v>9.6114599999999992</v>
      </c>
      <c r="AQ122" s="33">
        <f t="shared" si="35"/>
        <v>89.706959999999995</v>
      </c>
      <c r="AR122" s="15" t="s">
        <v>6307</v>
      </c>
      <c r="AS122" s="15" t="s">
        <v>6307</v>
      </c>
      <c r="AT122" s="15" t="s">
        <v>6282</v>
      </c>
      <c r="AU122" s="27" t="s">
        <v>6282</v>
      </c>
      <c r="AV122" s="16" t="s">
        <v>6287</v>
      </c>
      <c r="AW122" s="12"/>
      <c r="AX122" s="12"/>
      <c r="AY122" s="12"/>
      <c r="AZ122" s="1" t="s">
        <v>6389</v>
      </c>
    </row>
    <row r="123" spans="1:52" ht="39.950000000000003" customHeight="1" x14ac:dyDescent="0.25">
      <c r="A123" s="9">
        <v>294</v>
      </c>
      <c r="B123" s="8">
        <v>80042000018399</v>
      </c>
      <c r="C123" s="9" t="s">
        <v>1135</v>
      </c>
      <c r="D123" s="34" t="s">
        <v>18</v>
      </c>
      <c r="E123" s="8" t="s">
        <v>64</v>
      </c>
      <c r="F123" s="8" t="s">
        <v>65</v>
      </c>
      <c r="G123" s="8" t="s">
        <v>18</v>
      </c>
      <c r="H123" s="9" t="s">
        <v>6173</v>
      </c>
      <c r="I123" s="9" t="s">
        <v>881</v>
      </c>
      <c r="J123" s="9" t="s">
        <v>6175</v>
      </c>
      <c r="K123" s="9" t="s">
        <v>6175</v>
      </c>
      <c r="L123" s="9" t="s">
        <v>1136</v>
      </c>
      <c r="M123" s="9" t="s">
        <v>1136</v>
      </c>
      <c r="N123" s="8" t="s">
        <v>6175</v>
      </c>
      <c r="O123" s="8" t="s">
        <v>6175</v>
      </c>
      <c r="P123" s="8" t="s">
        <v>6175</v>
      </c>
      <c r="Q123" s="8" t="s">
        <v>1137</v>
      </c>
      <c r="R123" s="9" t="s">
        <v>28</v>
      </c>
      <c r="S123" s="8" t="s">
        <v>28</v>
      </c>
      <c r="T123" s="9" t="s">
        <v>326</v>
      </c>
      <c r="U123" s="9" t="s">
        <v>28</v>
      </c>
      <c r="V123" s="9" t="s">
        <v>28</v>
      </c>
      <c r="W123" s="9" t="s">
        <v>29</v>
      </c>
      <c r="X123" s="9">
        <v>2017</v>
      </c>
      <c r="Y123" s="9" t="s">
        <v>28</v>
      </c>
      <c r="Z123" s="9" t="s">
        <v>31</v>
      </c>
      <c r="AA123" s="9">
        <v>1</v>
      </c>
      <c r="AB123" s="9">
        <v>1</v>
      </c>
      <c r="AC123" s="9">
        <f t="shared" si="31"/>
        <v>0</v>
      </c>
      <c r="AD123" s="33" t="s">
        <v>6175</v>
      </c>
      <c r="AE123" s="33" t="s">
        <v>6175</v>
      </c>
      <c r="AF123" s="33">
        <v>155</v>
      </c>
      <c r="AG123" s="33">
        <v>107.02</v>
      </c>
      <c r="AH123" s="33">
        <v>120</v>
      </c>
      <c r="AI123" s="33">
        <f t="shared" si="32"/>
        <v>120</v>
      </c>
      <c r="AJ123" s="33">
        <v>91.816999999999993</v>
      </c>
      <c r="AK123" s="33">
        <f t="shared" si="33"/>
        <v>91.816999999999993</v>
      </c>
      <c r="AL123" s="33">
        <f t="shared" si="27"/>
        <v>11.018039999999999</v>
      </c>
      <c r="AM123" s="33">
        <f t="shared" si="28"/>
        <v>102.83503999999999</v>
      </c>
      <c r="AN123" s="33">
        <f t="shared" si="29"/>
        <v>82.635300000000001</v>
      </c>
      <c r="AO123" s="33">
        <f t="shared" si="30"/>
        <v>82.635300000000001</v>
      </c>
      <c r="AP123" s="33">
        <f t="shared" si="34"/>
        <v>9.9162359999999996</v>
      </c>
      <c r="AQ123" s="33">
        <f t="shared" si="35"/>
        <v>92.551535999999999</v>
      </c>
      <c r="AR123" s="15" t="s">
        <v>6303</v>
      </c>
      <c r="AS123" s="15" t="s">
        <v>6308</v>
      </c>
      <c r="AT123" s="15" t="s">
        <v>6292</v>
      </c>
      <c r="AU123" s="27" t="s">
        <v>6281</v>
      </c>
      <c r="AV123" s="16"/>
      <c r="AW123" s="12"/>
      <c r="AX123" s="12"/>
      <c r="AY123" s="12"/>
      <c r="AZ123" s="62" t="s">
        <v>6389</v>
      </c>
    </row>
    <row r="124" spans="1:52" ht="39.950000000000003" customHeight="1" x14ac:dyDescent="0.25">
      <c r="A124" s="9">
        <v>295</v>
      </c>
      <c r="B124" s="8">
        <v>80042000018450</v>
      </c>
      <c r="C124" s="9" t="s">
        <v>1138</v>
      </c>
      <c r="D124" s="34" t="s">
        <v>18</v>
      </c>
      <c r="E124" s="8" t="s">
        <v>64</v>
      </c>
      <c r="F124" s="8" t="s">
        <v>65</v>
      </c>
      <c r="G124" s="8" t="s">
        <v>18</v>
      </c>
      <c r="H124" s="9" t="s">
        <v>6173</v>
      </c>
      <c r="I124" s="9" t="s">
        <v>881</v>
      </c>
      <c r="J124" s="9" t="s">
        <v>6175</v>
      </c>
      <c r="K124" s="9" t="s">
        <v>6175</v>
      </c>
      <c r="L124" s="9" t="s">
        <v>1136</v>
      </c>
      <c r="M124" s="9" t="s">
        <v>1136</v>
      </c>
      <c r="N124" s="8" t="s">
        <v>6175</v>
      </c>
      <c r="O124" s="8" t="s">
        <v>6175</v>
      </c>
      <c r="P124" s="8" t="s">
        <v>6175</v>
      </c>
      <c r="Q124" s="8" t="s">
        <v>1137</v>
      </c>
      <c r="R124" s="9" t="s">
        <v>28</v>
      </c>
      <c r="S124" s="8" t="s">
        <v>28</v>
      </c>
      <c r="T124" s="9" t="s">
        <v>326</v>
      </c>
      <c r="U124" s="9" t="s">
        <v>28</v>
      </c>
      <c r="V124" s="9" t="s">
        <v>28</v>
      </c>
      <c r="W124" s="9" t="s">
        <v>29</v>
      </c>
      <c r="X124" s="9">
        <v>2017</v>
      </c>
      <c r="Y124" s="9" t="s">
        <v>28</v>
      </c>
      <c r="Z124" s="9" t="s">
        <v>31</v>
      </c>
      <c r="AA124" s="9">
        <v>1</v>
      </c>
      <c r="AB124" s="9">
        <v>1</v>
      </c>
      <c r="AC124" s="9">
        <f t="shared" si="31"/>
        <v>0</v>
      </c>
      <c r="AD124" s="33" t="s">
        <v>6175</v>
      </c>
      <c r="AE124" s="33" t="s">
        <v>6175</v>
      </c>
      <c r="AF124" s="33">
        <v>155</v>
      </c>
      <c r="AG124" s="33">
        <v>107.02</v>
      </c>
      <c r="AH124" s="33">
        <v>120</v>
      </c>
      <c r="AI124" s="33">
        <f t="shared" si="32"/>
        <v>120</v>
      </c>
      <c r="AJ124" s="33">
        <v>91.816999999999993</v>
      </c>
      <c r="AK124" s="33">
        <f t="shared" si="33"/>
        <v>91.816999999999993</v>
      </c>
      <c r="AL124" s="33">
        <f t="shared" si="27"/>
        <v>11.018039999999999</v>
      </c>
      <c r="AM124" s="33">
        <f t="shared" si="28"/>
        <v>102.83503999999999</v>
      </c>
      <c r="AN124" s="33">
        <f t="shared" si="29"/>
        <v>82.635300000000001</v>
      </c>
      <c r="AO124" s="33">
        <f t="shared" si="30"/>
        <v>82.635300000000001</v>
      </c>
      <c r="AP124" s="33">
        <f t="shared" si="34"/>
        <v>9.9162359999999996</v>
      </c>
      <c r="AQ124" s="33">
        <f t="shared" si="35"/>
        <v>92.551535999999999</v>
      </c>
      <c r="AR124" s="15" t="s">
        <v>6303</v>
      </c>
      <c r="AS124" s="15" t="s">
        <v>6308</v>
      </c>
      <c r="AT124" s="15" t="s">
        <v>6292</v>
      </c>
      <c r="AU124" s="27" t="s">
        <v>6281</v>
      </c>
      <c r="AV124" s="16"/>
      <c r="AW124" s="12"/>
      <c r="AX124" s="12"/>
      <c r="AY124" s="12"/>
      <c r="AZ124" s="62" t="s">
        <v>6389</v>
      </c>
    </row>
    <row r="125" spans="1:52" ht="39.950000000000003" customHeight="1" x14ac:dyDescent="0.25">
      <c r="A125" s="9">
        <v>296</v>
      </c>
      <c r="B125" s="8">
        <v>80042000018481</v>
      </c>
      <c r="C125" s="8" t="s">
        <v>1158</v>
      </c>
      <c r="D125" s="34" t="s">
        <v>18</v>
      </c>
      <c r="E125" s="8" t="s">
        <v>1159</v>
      </c>
      <c r="F125" s="8" t="s">
        <v>1160</v>
      </c>
      <c r="G125" s="8" t="s">
        <v>18</v>
      </c>
      <c r="H125" s="9" t="s">
        <v>6173</v>
      </c>
      <c r="I125" s="9" t="s">
        <v>881</v>
      </c>
      <c r="J125" s="9" t="s">
        <v>6175</v>
      </c>
      <c r="K125" s="9" t="s">
        <v>6175</v>
      </c>
      <c r="L125" s="9" t="s">
        <v>1136</v>
      </c>
      <c r="M125" s="9" t="s">
        <v>1136</v>
      </c>
      <c r="N125" s="8" t="s">
        <v>6175</v>
      </c>
      <c r="O125" s="8" t="s">
        <v>6175</v>
      </c>
      <c r="P125" s="8" t="s">
        <v>6175</v>
      </c>
      <c r="Q125" s="8" t="s">
        <v>1137</v>
      </c>
      <c r="R125" s="9" t="s">
        <v>28</v>
      </c>
      <c r="S125" s="8" t="s">
        <v>28</v>
      </c>
      <c r="T125" s="9" t="s">
        <v>326</v>
      </c>
      <c r="U125" s="9" t="s">
        <v>28</v>
      </c>
      <c r="V125" s="9" t="s">
        <v>28</v>
      </c>
      <c r="W125" s="9" t="s">
        <v>29</v>
      </c>
      <c r="X125" s="9">
        <v>2017</v>
      </c>
      <c r="Y125" s="9" t="s">
        <v>28</v>
      </c>
      <c r="Z125" s="9" t="s">
        <v>31</v>
      </c>
      <c r="AA125" s="9">
        <v>1</v>
      </c>
      <c r="AB125" s="9">
        <v>1</v>
      </c>
      <c r="AC125" s="9">
        <f t="shared" si="31"/>
        <v>0</v>
      </c>
      <c r="AD125" s="33" t="s">
        <v>6175</v>
      </c>
      <c r="AE125" s="33" t="s">
        <v>6175</v>
      </c>
      <c r="AF125" s="33">
        <v>155</v>
      </c>
      <c r="AG125" s="33">
        <v>107.02</v>
      </c>
      <c r="AH125" s="33">
        <v>120</v>
      </c>
      <c r="AI125" s="33">
        <f t="shared" si="32"/>
        <v>120</v>
      </c>
      <c r="AJ125" s="33">
        <v>91.816999999999993</v>
      </c>
      <c r="AK125" s="33">
        <f t="shared" si="33"/>
        <v>91.816999999999993</v>
      </c>
      <c r="AL125" s="33">
        <f t="shared" si="27"/>
        <v>11.018039999999999</v>
      </c>
      <c r="AM125" s="33">
        <f t="shared" si="28"/>
        <v>102.83503999999999</v>
      </c>
      <c r="AN125" s="33">
        <f t="shared" si="29"/>
        <v>82.635300000000001</v>
      </c>
      <c r="AO125" s="33">
        <f t="shared" si="30"/>
        <v>82.635300000000001</v>
      </c>
      <c r="AP125" s="33">
        <f t="shared" si="34"/>
        <v>9.9162359999999996</v>
      </c>
      <c r="AQ125" s="33">
        <f t="shared" si="35"/>
        <v>92.551535999999999</v>
      </c>
      <c r="AR125" s="15" t="s">
        <v>6303</v>
      </c>
      <c r="AS125" s="15" t="s">
        <v>6308</v>
      </c>
      <c r="AT125" s="15" t="s">
        <v>6292</v>
      </c>
      <c r="AU125" s="27" t="s">
        <v>6281</v>
      </c>
      <c r="AV125" s="16"/>
      <c r="AW125" s="12"/>
      <c r="AX125" s="12"/>
      <c r="AY125" s="12"/>
      <c r="AZ125" s="62" t="s">
        <v>6389</v>
      </c>
    </row>
    <row r="126" spans="1:52" ht="39.950000000000003" customHeight="1" x14ac:dyDescent="0.25">
      <c r="A126" s="9">
        <v>297</v>
      </c>
      <c r="B126" s="8">
        <v>80042000018474</v>
      </c>
      <c r="C126" s="8" t="s">
        <v>1161</v>
      </c>
      <c r="D126" s="34" t="s">
        <v>241</v>
      </c>
      <c r="E126" s="8" t="s">
        <v>242</v>
      </c>
      <c r="F126" s="8" t="s">
        <v>242</v>
      </c>
      <c r="G126" s="8" t="s">
        <v>18</v>
      </c>
      <c r="H126" s="9" t="s">
        <v>6173</v>
      </c>
      <c r="I126" s="9" t="s">
        <v>881</v>
      </c>
      <c r="J126" s="9" t="s">
        <v>6175</v>
      </c>
      <c r="K126" s="9" t="s">
        <v>6175</v>
      </c>
      <c r="L126" s="9" t="s">
        <v>1136</v>
      </c>
      <c r="M126" s="9" t="s">
        <v>1136</v>
      </c>
      <c r="N126" s="8" t="s">
        <v>6175</v>
      </c>
      <c r="O126" s="8" t="s">
        <v>6175</v>
      </c>
      <c r="P126" s="8" t="s">
        <v>6175</v>
      </c>
      <c r="Q126" s="8" t="s">
        <v>1137</v>
      </c>
      <c r="R126" s="9" t="s">
        <v>28</v>
      </c>
      <c r="S126" s="8" t="s">
        <v>28</v>
      </c>
      <c r="T126" s="9" t="s">
        <v>326</v>
      </c>
      <c r="U126" s="9" t="s">
        <v>28</v>
      </c>
      <c r="V126" s="9" t="s">
        <v>28</v>
      </c>
      <c r="W126" s="9" t="s">
        <v>29</v>
      </c>
      <c r="X126" s="9">
        <v>2017</v>
      </c>
      <c r="Y126" s="8" t="s">
        <v>1162</v>
      </c>
      <c r="Z126" s="9" t="s">
        <v>31</v>
      </c>
      <c r="AA126" s="9">
        <v>1</v>
      </c>
      <c r="AB126" s="9">
        <v>1</v>
      </c>
      <c r="AC126" s="9">
        <f t="shared" si="31"/>
        <v>0</v>
      </c>
      <c r="AD126" s="33" t="s">
        <v>6175</v>
      </c>
      <c r="AE126" s="33" t="s">
        <v>6175</v>
      </c>
      <c r="AF126" s="33">
        <v>155</v>
      </c>
      <c r="AG126" s="33">
        <v>107.02</v>
      </c>
      <c r="AH126" s="33">
        <v>120</v>
      </c>
      <c r="AI126" s="33">
        <f t="shared" si="32"/>
        <v>120</v>
      </c>
      <c r="AJ126" s="33">
        <v>91.816999999999993</v>
      </c>
      <c r="AK126" s="33">
        <f t="shared" si="33"/>
        <v>91.816999999999993</v>
      </c>
      <c r="AL126" s="33">
        <f t="shared" si="27"/>
        <v>11.018039999999999</v>
      </c>
      <c r="AM126" s="33">
        <f t="shared" si="28"/>
        <v>102.83503999999999</v>
      </c>
      <c r="AN126" s="33">
        <f t="shared" si="29"/>
        <v>82.635300000000001</v>
      </c>
      <c r="AO126" s="33">
        <f t="shared" si="30"/>
        <v>82.635300000000001</v>
      </c>
      <c r="AP126" s="33">
        <f t="shared" si="34"/>
        <v>9.9162359999999996</v>
      </c>
      <c r="AQ126" s="33">
        <f t="shared" si="35"/>
        <v>92.551535999999999</v>
      </c>
      <c r="AR126" s="15" t="s">
        <v>6303</v>
      </c>
      <c r="AS126" s="15" t="s">
        <v>6308</v>
      </c>
      <c r="AT126" s="15" t="s">
        <v>6292</v>
      </c>
      <c r="AU126" s="27" t="s">
        <v>6281</v>
      </c>
      <c r="AV126" s="16"/>
      <c r="AW126" s="12"/>
      <c r="AX126" s="12"/>
      <c r="AY126" s="12"/>
      <c r="AZ126" s="62" t="s">
        <v>6389</v>
      </c>
    </row>
    <row r="127" spans="1:52" ht="39.950000000000003" customHeight="1" x14ac:dyDescent="0.25">
      <c r="A127" s="9">
        <v>298</v>
      </c>
      <c r="B127" s="8">
        <v>80042000018467</v>
      </c>
      <c r="C127" s="8" t="s">
        <v>1163</v>
      </c>
      <c r="D127" s="34" t="s">
        <v>241</v>
      </c>
      <c r="E127" s="8" t="s">
        <v>242</v>
      </c>
      <c r="F127" s="8" t="s">
        <v>242</v>
      </c>
      <c r="G127" s="8" t="s">
        <v>18</v>
      </c>
      <c r="H127" s="9" t="s">
        <v>6173</v>
      </c>
      <c r="I127" s="9" t="s">
        <v>881</v>
      </c>
      <c r="J127" s="9" t="s">
        <v>6175</v>
      </c>
      <c r="K127" s="9" t="s">
        <v>6175</v>
      </c>
      <c r="L127" s="9" t="s">
        <v>1136</v>
      </c>
      <c r="M127" s="9" t="s">
        <v>1136</v>
      </c>
      <c r="N127" s="8" t="s">
        <v>6175</v>
      </c>
      <c r="O127" s="8" t="s">
        <v>6175</v>
      </c>
      <c r="P127" s="8" t="s">
        <v>6175</v>
      </c>
      <c r="Q127" s="8" t="s">
        <v>1137</v>
      </c>
      <c r="R127" s="9" t="s">
        <v>28</v>
      </c>
      <c r="S127" s="8" t="s">
        <v>28</v>
      </c>
      <c r="T127" s="9" t="s">
        <v>326</v>
      </c>
      <c r="U127" s="9" t="s">
        <v>28</v>
      </c>
      <c r="V127" s="9" t="s">
        <v>28</v>
      </c>
      <c r="W127" s="9" t="s">
        <v>29</v>
      </c>
      <c r="X127" s="9">
        <v>2017</v>
      </c>
      <c r="Y127" s="9" t="s">
        <v>28</v>
      </c>
      <c r="Z127" s="9" t="s">
        <v>31</v>
      </c>
      <c r="AA127" s="9">
        <v>1</v>
      </c>
      <c r="AB127" s="9">
        <v>1</v>
      </c>
      <c r="AC127" s="9">
        <f t="shared" si="31"/>
        <v>0</v>
      </c>
      <c r="AD127" s="33" t="s">
        <v>6175</v>
      </c>
      <c r="AE127" s="33" t="s">
        <v>6175</v>
      </c>
      <c r="AF127" s="33">
        <v>155</v>
      </c>
      <c r="AG127" s="33">
        <v>107.02</v>
      </c>
      <c r="AH127" s="33">
        <v>120</v>
      </c>
      <c r="AI127" s="33">
        <f t="shared" si="32"/>
        <v>120</v>
      </c>
      <c r="AJ127" s="33">
        <v>91.816999999999993</v>
      </c>
      <c r="AK127" s="33">
        <f t="shared" si="33"/>
        <v>91.816999999999993</v>
      </c>
      <c r="AL127" s="33">
        <f t="shared" si="27"/>
        <v>11.018039999999999</v>
      </c>
      <c r="AM127" s="33">
        <f t="shared" si="28"/>
        <v>102.83503999999999</v>
      </c>
      <c r="AN127" s="33">
        <f t="shared" si="29"/>
        <v>82.635300000000001</v>
      </c>
      <c r="AO127" s="33">
        <f t="shared" si="30"/>
        <v>82.635300000000001</v>
      </c>
      <c r="AP127" s="33">
        <f t="shared" si="34"/>
        <v>9.9162359999999996</v>
      </c>
      <c r="AQ127" s="33">
        <f t="shared" si="35"/>
        <v>92.551535999999999</v>
      </c>
      <c r="AR127" s="15" t="s">
        <v>6303</v>
      </c>
      <c r="AS127" s="15" t="s">
        <v>6308</v>
      </c>
      <c r="AT127" s="15" t="s">
        <v>6292</v>
      </c>
      <c r="AU127" s="27" t="s">
        <v>6281</v>
      </c>
      <c r="AV127" s="16"/>
      <c r="AW127" s="12"/>
      <c r="AX127" s="12"/>
      <c r="AY127" s="12"/>
      <c r="AZ127" s="62" t="s">
        <v>6389</v>
      </c>
    </row>
    <row r="128" spans="1:52" ht="39.950000000000003" customHeight="1" x14ac:dyDescent="0.25">
      <c r="A128" s="9">
        <v>299</v>
      </c>
      <c r="B128" s="8">
        <v>80042000004675</v>
      </c>
      <c r="C128" s="10" t="s">
        <v>1045</v>
      </c>
      <c r="D128" s="34" t="s">
        <v>18</v>
      </c>
      <c r="E128" s="8" t="s">
        <v>471</v>
      </c>
      <c r="F128" s="8" t="s">
        <v>471</v>
      </c>
      <c r="G128" s="8" t="s">
        <v>18</v>
      </c>
      <c r="H128" s="9" t="s">
        <v>6173</v>
      </c>
      <c r="I128" s="9" t="s">
        <v>881</v>
      </c>
      <c r="J128" s="9" t="s">
        <v>6175</v>
      </c>
      <c r="K128" s="9" t="s">
        <v>6175</v>
      </c>
      <c r="L128" s="8" t="s">
        <v>934</v>
      </c>
      <c r="M128" s="8" t="s">
        <v>1046</v>
      </c>
      <c r="N128" s="8" t="s">
        <v>6175</v>
      </c>
      <c r="O128" s="8" t="s">
        <v>6175</v>
      </c>
      <c r="P128" s="8" t="s">
        <v>6175</v>
      </c>
      <c r="Q128" s="8" t="s">
        <v>28</v>
      </c>
      <c r="R128" s="8" t="s">
        <v>28</v>
      </c>
      <c r="S128" s="8" t="s">
        <v>28</v>
      </c>
      <c r="T128" s="9" t="s">
        <v>44</v>
      </c>
      <c r="U128" s="9" t="s">
        <v>28</v>
      </c>
      <c r="V128" s="8" t="s">
        <v>937</v>
      </c>
      <c r="W128" s="9" t="s">
        <v>29</v>
      </c>
      <c r="X128" s="9">
        <v>2012</v>
      </c>
      <c r="Y128" s="8" t="s">
        <v>938</v>
      </c>
      <c r="Z128" s="9" t="s">
        <v>31</v>
      </c>
      <c r="AA128" s="9">
        <v>1</v>
      </c>
      <c r="AB128" s="9">
        <v>1</v>
      </c>
      <c r="AC128" s="9">
        <f t="shared" si="31"/>
        <v>0</v>
      </c>
      <c r="AD128" s="33" t="s">
        <v>6175</v>
      </c>
      <c r="AE128" s="33" t="s">
        <v>6175</v>
      </c>
      <c r="AF128" s="33">
        <v>104</v>
      </c>
      <c r="AG128" s="33">
        <v>62.4</v>
      </c>
      <c r="AH128" s="33">
        <v>200</v>
      </c>
      <c r="AI128" s="33">
        <f t="shared" si="32"/>
        <v>200</v>
      </c>
      <c r="AJ128" s="33">
        <v>66.406249999999986</v>
      </c>
      <c r="AK128" s="33">
        <f t="shared" si="33"/>
        <v>66.406249999999986</v>
      </c>
      <c r="AL128" s="33">
        <f t="shared" si="27"/>
        <v>7.9687499999999982</v>
      </c>
      <c r="AM128" s="33">
        <f t="shared" si="28"/>
        <v>74.374999999999986</v>
      </c>
      <c r="AN128" s="33">
        <f t="shared" si="29"/>
        <v>59.765624999999986</v>
      </c>
      <c r="AO128" s="33">
        <f t="shared" si="30"/>
        <v>59.765624999999986</v>
      </c>
      <c r="AP128" s="33">
        <f t="shared" si="34"/>
        <v>7.1718749999999982</v>
      </c>
      <c r="AQ128" s="33">
        <f t="shared" si="35"/>
        <v>66.937499999999986</v>
      </c>
      <c r="AR128" s="15" t="s">
        <v>6307</v>
      </c>
      <c r="AS128" s="15" t="s">
        <v>6307</v>
      </c>
      <c r="AT128" s="15" t="s">
        <v>6292</v>
      </c>
      <c r="AU128" s="27" t="s">
        <v>6276</v>
      </c>
      <c r="AV128" s="16"/>
      <c r="AW128" s="12"/>
      <c r="AX128" s="12"/>
      <c r="AY128" s="12"/>
      <c r="AZ128" s="1" t="s">
        <v>6389</v>
      </c>
    </row>
    <row r="129" spans="1:52" ht="39.950000000000003" customHeight="1" x14ac:dyDescent="0.25">
      <c r="A129" s="9">
        <v>300</v>
      </c>
      <c r="B129" s="8">
        <v>80042000009328</v>
      </c>
      <c r="C129" s="9" t="s">
        <v>1237</v>
      </c>
      <c r="D129" s="34" t="s">
        <v>18</v>
      </c>
      <c r="E129" s="8" t="s">
        <v>64</v>
      </c>
      <c r="F129" s="8" t="s">
        <v>65</v>
      </c>
      <c r="G129" s="8" t="s">
        <v>18</v>
      </c>
      <c r="H129" s="9" t="s">
        <v>6173</v>
      </c>
      <c r="I129" s="9" t="s">
        <v>881</v>
      </c>
      <c r="J129" s="9" t="s">
        <v>6175</v>
      </c>
      <c r="K129" s="9" t="s">
        <v>6175</v>
      </c>
      <c r="L129" s="8" t="s">
        <v>1140</v>
      </c>
      <c r="M129" s="8" t="s">
        <v>1238</v>
      </c>
      <c r="N129" s="8" t="s">
        <v>6175</v>
      </c>
      <c r="O129" s="8" t="s">
        <v>6175</v>
      </c>
      <c r="P129" s="8" t="s">
        <v>6175</v>
      </c>
      <c r="Q129" s="8" t="s">
        <v>28</v>
      </c>
      <c r="R129" s="8" t="s">
        <v>28</v>
      </c>
      <c r="S129" s="8" t="s">
        <v>28</v>
      </c>
      <c r="T129" s="9" t="s">
        <v>44</v>
      </c>
      <c r="U129" s="9" t="s">
        <v>28</v>
      </c>
      <c r="V129" s="8" t="s">
        <v>1142</v>
      </c>
      <c r="W129" s="9" t="s">
        <v>29</v>
      </c>
      <c r="X129" s="9">
        <v>2013</v>
      </c>
      <c r="Y129" s="8" t="s">
        <v>28</v>
      </c>
      <c r="Z129" s="9" t="s">
        <v>54</v>
      </c>
      <c r="AA129" s="9">
        <v>1</v>
      </c>
      <c r="AB129" s="9">
        <v>1</v>
      </c>
      <c r="AC129" s="9">
        <f t="shared" si="31"/>
        <v>0</v>
      </c>
      <c r="AD129" s="33" t="s">
        <v>6175</v>
      </c>
      <c r="AE129" s="33" t="s">
        <v>6175</v>
      </c>
      <c r="AF129" s="33">
        <v>147</v>
      </c>
      <c r="AG129" s="33">
        <v>88.3</v>
      </c>
      <c r="AH129" s="33">
        <v>135</v>
      </c>
      <c r="AI129" s="33">
        <f t="shared" si="32"/>
        <v>135</v>
      </c>
      <c r="AJ129" s="33">
        <v>75.905000000000001</v>
      </c>
      <c r="AK129" s="33">
        <f t="shared" si="33"/>
        <v>75.905000000000001</v>
      </c>
      <c r="AL129" s="33">
        <f t="shared" si="27"/>
        <v>9.1085999999999991</v>
      </c>
      <c r="AM129" s="33">
        <f t="shared" si="28"/>
        <v>85.013599999999997</v>
      </c>
      <c r="AN129" s="33">
        <f t="shared" si="29"/>
        <v>68.31450000000001</v>
      </c>
      <c r="AO129" s="33">
        <f t="shared" si="30"/>
        <v>68.31450000000001</v>
      </c>
      <c r="AP129" s="33">
        <f t="shared" si="34"/>
        <v>8.1977400000000014</v>
      </c>
      <c r="AQ129" s="33">
        <f t="shared" si="35"/>
        <v>76.512240000000006</v>
      </c>
      <c r="AR129" s="15" t="s">
        <v>6303</v>
      </c>
      <c r="AS129" s="15" t="s">
        <v>6304</v>
      </c>
      <c r="AT129" s="15" t="s">
        <v>6292</v>
      </c>
      <c r="AU129" s="27" t="s">
        <v>6281</v>
      </c>
      <c r="AV129" s="16"/>
      <c r="AW129" s="12"/>
      <c r="AX129" s="12"/>
      <c r="AY129" s="12"/>
      <c r="AZ129" s="1" t="s">
        <v>6389</v>
      </c>
    </row>
    <row r="130" spans="1:52" ht="39.950000000000003" customHeight="1" x14ac:dyDescent="0.25">
      <c r="A130" s="9">
        <v>301</v>
      </c>
      <c r="B130" s="8">
        <v>80042000004231</v>
      </c>
      <c r="C130" s="9" t="s">
        <v>1139</v>
      </c>
      <c r="D130" s="34" t="s">
        <v>18</v>
      </c>
      <c r="E130" s="8" t="s">
        <v>64</v>
      </c>
      <c r="F130" s="8" t="s">
        <v>65</v>
      </c>
      <c r="G130" s="8" t="s">
        <v>18</v>
      </c>
      <c r="H130" s="9" t="s">
        <v>6173</v>
      </c>
      <c r="I130" s="9" t="s">
        <v>881</v>
      </c>
      <c r="J130" s="9" t="s">
        <v>6175</v>
      </c>
      <c r="K130" s="9" t="s">
        <v>6175</v>
      </c>
      <c r="L130" s="8" t="s">
        <v>1140</v>
      </c>
      <c r="M130" s="8" t="s">
        <v>1141</v>
      </c>
      <c r="N130" s="8" t="s">
        <v>6175</v>
      </c>
      <c r="O130" s="8" t="s">
        <v>6175</v>
      </c>
      <c r="P130" s="8" t="s">
        <v>6175</v>
      </c>
      <c r="Q130" s="8" t="s">
        <v>28</v>
      </c>
      <c r="R130" s="8" t="s">
        <v>28</v>
      </c>
      <c r="S130" s="8" t="s">
        <v>28</v>
      </c>
      <c r="T130" s="9" t="s">
        <v>44</v>
      </c>
      <c r="U130" s="9" t="s">
        <v>28</v>
      </c>
      <c r="V130" s="8" t="s">
        <v>1142</v>
      </c>
      <c r="W130" s="9" t="s">
        <v>29</v>
      </c>
      <c r="X130" s="9">
        <v>2012</v>
      </c>
      <c r="Y130" s="8" t="s">
        <v>28</v>
      </c>
      <c r="Z130" s="9" t="s">
        <v>31</v>
      </c>
      <c r="AA130" s="9">
        <v>1</v>
      </c>
      <c r="AB130" s="9">
        <v>1</v>
      </c>
      <c r="AC130" s="9">
        <f t="shared" si="31"/>
        <v>0</v>
      </c>
      <c r="AD130" s="33" t="s">
        <v>6175</v>
      </c>
      <c r="AE130" s="33" t="s">
        <v>6175</v>
      </c>
      <c r="AF130" s="33">
        <v>127</v>
      </c>
      <c r="AG130" s="33">
        <v>76.3</v>
      </c>
      <c r="AH130" s="33">
        <v>135</v>
      </c>
      <c r="AI130" s="33">
        <f t="shared" si="32"/>
        <v>135</v>
      </c>
      <c r="AJ130" s="33">
        <v>65.704999999999998</v>
      </c>
      <c r="AK130" s="33">
        <f t="shared" si="33"/>
        <v>65.704999999999998</v>
      </c>
      <c r="AL130" s="33">
        <f t="shared" si="27"/>
        <v>7.8845999999999998</v>
      </c>
      <c r="AM130" s="33">
        <f t="shared" si="28"/>
        <v>73.589600000000004</v>
      </c>
      <c r="AN130" s="33">
        <f t="shared" si="29"/>
        <v>59.134500000000003</v>
      </c>
      <c r="AO130" s="33">
        <f t="shared" si="30"/>
        <v>59.134500000000003</v>
      </c>
      <c r="AP130" s="33">
        <f t="shared" si="34"/>
        <v>7.0961400000000001</v>
      </c>
      <c r="AQ130" s="33">
        <f t="shared" si="35"/>
        <v>66.230640000000008</v>
      </c>
      <c r="AR130" s="15" t="s">
        <v>6303</v>
      </c>
      <c r="AS130" s="15" t="s">
        <v>6304</v>
      </c>
      <c r="AT130" s="15" t="s">
        <v>6292</v>
      </c>
      <c r="AU130" s="27" t="s">
        <v>6281</v>
      </c>
      <c r="AV130" s="16"/>
      <c r="AW130" s="12"/>
      <c r="AX130" s="12"/>
      <c r="AY130" s="12"/>
      <c r="AZ130" s="1" t="s">
        <v>6389</v>
      </c>
    </row>
    <row r="131" spans="1:52" ht="39.950000000000003" customHeight="1" x14ac:dyDescent="0.25">
      <c r="A131" s="9">
        <v>302</v>
      </c>
      <c r="B131" s="8">
        <v>80042000004224</v>
      </c>
      <c r="C131" s="8" t="s">
        <v>1143</v>
      </c>
      <c r="D131" s="34" t="s">
        <v>18</v>
      </c>
      <c r="E131" s="8" t="s">
        <v>64</v>
      </c>
      <c r="F131" s="8" t="s">
        <v>65</v>
      </c>
      <c r="G131" s="8" t="s">
        <v>18</v>
      </c>
      <c r="H131" s="9" t="s">
        <v>6173</v>
      </c>
      <c r="I131" s="9" t="s">
        <v>881</v>
      </c>
      <c r="J131" s="9" t="s">
        <v>6175</v>
      </c>
      <c r="K131" s="9" t="s">
        <v>6175</v>
      </c>
      <c r="L131" s="8" t="s">
        <v>1140</v>
      </c>
      <c r="M131" s="8" t="s">
        <v>1141</v>
      </c>
      <c r="N131" s="8" t="s">
        <v>6175</v>
      </c>
      <c r="O131" s="8" t="s">
        <v>6175</v>
      </c>
      <c r="P131" s="8" t="s">
        <v>6175</v>
      </c>
      <c r="Q131" s="8" t="s">
        <v>28</v>
      </c>
      <c r="R131" s="8" t="s">
        <v>28</v>
      </c>
      <c r="S131" s="8" t="s">
        <v>28</v>
      </c>
      <c r="T131" s="9" t="s">
        <v>44</v>
      </c>
      <c r="U131" s="9" t="s">
        <v>28</v>
      </c>
      <c r="V131" s="8" t="s">
        <v>1142</v>
      </c>
      <c r="W131" s="9" t="s">
        <v>29</v>
      </c>
      <c r="X131" s="9">
        <v>2012</v>
      </c>
      <c r="Y131" s="8" t="s">
        <v>28</v>
      </c>
      <c r="Z131" s="9" t="s">
        <v>31</v>
      </c>
      <c r="AA131" s="9">
        <v>1</v>
      </c>
      <c r="AB131" s="9">
        <v>1</v>
      </c>
      <c r="AC131" s="9">
        <f t="shared" si="31"/>
        <v>0</v>
      </c>
      <c r="AD131" s="33" t="s">
        <v>6175</v>
      </c>
      <c r="AE131" s="33" t="s">
        <v>6175</v>
      </c>
      <c r="AF131" s="33">
        <v>100</v>
      </c>
      <c r="AG131" s="33">
        <v>60</v>
      </c>
      <c r="AH131" s="33">
        <v>135</v>
      </c>
      <c r="AI131" s="33">
        <f t="shared" si="32"/>
        <v>135</v>
      </c>
      <c r="AJ131" s="33">
        <v>63.749999999999986</v>
      </c>
      <c r="AK131" s="33">
        <f t="shared" si="33"/>
        <v>63.749999999999986</v>
      </c>
      <c r="AL131" s="33">
        <f t="shared" si="27"/>
        <v>7.6499999999999977</v>
      </c>
      <c r="AM131" s="33">
        <f t="shared" si="28"/>
        <v>71.399999999999977</v>
      </c>
      <c r="AN131" s="33">
        <f t="shared" si="29"/>
        <v>57.374999999999986</v>
      </c>
      <c r="AO131" s="33">
        <f t="shared" si="30"/>
        <v>57.374999999999986</v>
      </c>
      <c r="AP131" s="33">
        <f t="shared" si="34"/>
        <v>6.884999999999998</v>
      </c>
      <c r="AQ131" s="33">
        <f t="shared" si="35"/>
        <v>64.259999999999991</v>
      </c>
      <c r="AR131" s="15" t="s">
        <v>6303</v>
      </c>
      <c r="AS131" s="15" t="s">
        <v>6304</v>
      </c>
      <c r="AT131" s="15" t="s">
        <v>6292</v>
      </c>
      <c r="AU131" s="27" t="s">
        <v>6281</v>
      </c>
      <c r="AV131" s="16"/>
      <c r="AW131" s="12"/>
      <c r="AX131" s="12"/>
      <c r="AY131" s="12"/>
      <c r="AZ131" s="1" t="s">
        <v>6389</v>
      </c>
    </row>
    <row r="132" spans="1:52" ht="39.950000000000003" customHeight="1" x14ac:dyDescent="0.25">
      <c r="A132" s="9">
        <v>303</v>
      </c>
      <c r="B132" s="8">
        <v>80042000012281</v>
      </c>
      <c r="C132" s="10" t="s">
        <v>971</v>
      </c>
      <c r="D132" s="34" t="s">
        <v>18</v>
      </c>
      <c r="E132" s="8" t="s">
        <v>38</v>
      </c>
      <c r="F132" s="8" t="s">
        <v>39</v>
      </c>
      <c r="G132" s="8" t="s">
        <v>18</v>
      </c>
      <c r="H132" s="9" t="s">
        <v>6173</v>
      </c>
      <c r="I132" s="9" t="s">
        <v>881</v>
      </c>
      <c r="J132" s="9" t="s">
        <v>6175</v>
      </c>
      <c r="K132" s="9" t="s">
        <v>6175</v>
      </c>
      <c r="L132" s="8" t="s">
        <v>908</v>
      </c>
      <c r="M132" s="8" t="s">
        <v>972</v>
      </c>
      <c r="N132" s="8" t="s">
        <v>6175</v>
      </c>
      <c r="O132" s="8" t="s">
        <v>6175</v>
      </c>
      <c r="P132" s="8" t="s">
        <v>6175</v>
      </c>
      <c r="Q132" s="8" t="s">
        <v>728</v>
      </c>
      <c r="R132" s="9" t="s">
        <v>28</v>
      </c>
      <c r="S132" s="8" t="s">
        <v>28</v>
      </c>
      <c r="T132" s="9" t="s">
        <v>44</v>
      </c>
      <c r="U132" s="9" t="s">
        <v>28</v>
      </c>
      <c r="V132" s="9" t="s">
        <v>28</v>
      </c>
      <c r="W132" s="9" t="s">
        <v>29</v>
      </c>
      <c r="X132" s="9">
        <v>2012</v>
      </c>
      <c r="Y132" s="8" t="s">
        <v>28</v>
      </c>
      <c r="Z132" s="9" t="s">
        <v>31</v>
      </c>
      <c r="AA132" s="9">
        <v>1</v>
      </c>
      <c r="AB132" s="9">
        <v>1</v>
      </c>
      <c r="AC132" s="9">
        <f t="shared" si="31"/>
        <v>0</v>
      </c>
      <c r="AD132" s="33" t="s">
        <v>6175</v>
      </c>
      <c r="AE132" s="33" t="s">
        <v>6175</v>
      </c>
      <c r="AF132" s="33">
        <v>118</v>
      </c>
      <c r="AG132" s="33">
        <v>70.599999999999994</v>
      </c>
      <c r="AH132" s="33">
        <v>130</v>
      </c>
      <c r="AI132" s="33">
        <f t="shared" si="32"/>
        <v>130</v>
      </c>
      <c r="AJ132" s="33">
        <v>61.473214285714285</v>
      </c>
      <c r="AK132" s="33">
        <f t="shared" si="33"/>
        <v>61.473214285714285</v>
      </c>
      <c r="AL132" s="33">
        <f t="shared" si="27"/>
        <v>7.3767857142857141</v>
      </c>
      <c r="AM132" s="33">
        <f t="shared" si="28"/>
        <v>68.849999999999994</v>
      </c>
      <c r="AN132" s="33">
        <f t="shared" si="29"/>
        <v>55.325892857142854</v>
      </c>
      <c r="AO132" s="33">
        <f t="shared" si="30"/>
        <v>55.325892857142854</v>
      </c>
      <c r="AP132" s="33">
        <f t="shared" si="34"/>
        <v>6.6391071428571422</v>
      </c>
      <c r="AQ132" s="33">
        <f t="shared" si="35"/>
        <v>61.964999999999996</v>
      </c>
      <c r="AR132" s="15" t="s">
        <v>6290</v>
      </c>
      <c r="AS132" s="15" t="s">
        <v>6291</v>
      </c>
      <c r="AT132" s="15" t="s">
        <v>6292</v>
      </c>
      <c r="AU132" s="27" t="s">
        <v>6277</v>
      </c>
      <c r="AV132" s="16"/>
      <c r="AW132" s="12"/>
      <c r="AX132" s="12"/>
      <c r="AY132" s="12"/>
      <c r="AZ132" s="1" t="s">
        <v>6389</v>
      </c>
    </row>
    <row r="133" spans="1:52" ht="39.950000000000003" customHeight="1" x14ac:dyDescent="0.25">
      <c r="A133" s="9">
        <v>304</v>
      </c>
      <c r="B133" s="8">
        <v>80042000012274</v>
      </c>
      <c r="C133" s="10" t="s">
        <v>973</v>
      </c>
      <c r="D133" s="34" t="s">
        <v>18</v>
      </c>
      <c r="E133" s="8" t="s">
        <v>38</v>
      </c>
      <c r="F133" s="8" t="s">
        <v>39</v>
      </c>
      <c r="G133" s="8" t="s">
        <v>18</v>
      </c>
      <c r="H133" s="9" t="s">
        <v>6173</v>
      </c>
      <c r="I133" s="9" t="s">
        <v>881</v>
      </c>
      <c r="J133" s="9" t="s">
        <v>6175</v>
      </c>
      <c r="K133" s="9" t="s">
        <v>6175</v>
      </c>
      <c r="L133" s="8" t="s">
        <v>908</v>
      </c>
      <c r="M133" s="8" t="s">
        <v>972</v>
      </c>
      <c r="N133" s="8" t="s">
        <v>6175</v>
      </c>
      <c r="O133" s="8" t="s">
        <v>6175</v>
      </c>
      <c r="P133" s="8" t="s">
        <v>6175</v>
      </c>
      <c r="Q133" s="8" t="s">
        <v>728</v>
      </c>
      <c r="R133" s="9" t="s">
        <v>28</v>
      </c>
      <c r="S133" s="8" t="s">
        <v>28</v>
      </c>
      <c r="T133" s="9" t="s">
        <v>44</v>
      </c>
      <c r="U133" s="9" t="s">
        <v>28</v>
      </c>
      <c r="V133" s="9" t="s">
        <v>28</v>
      </c>
      <c r="W133" s="9" t="s">
        <v>29</v>
      </c>
      <c r="X133" s="9">
        <v>2012</v>
      </c>
      <c r="Y133" s="8" t="s">
        <v>28</v>
      </c>
      <c r="Z133" s="9" t="s">
        <v>31</v>
      </c>
      <c r="AA133" s="9">
        <v>1</v>
      </c>
      <c r="AB133" s="9">
        <v>1</v>
      </c>
      <c r="AC133" s="9">
        <f t="shared" si="31"/>
        <v>0</v>
      </c>
      <c r="AD133" s="33" t="s">
        <v>6175</v>
      </c>
      <c r="AE133" s="33" t="s">
        <v>6175</v>
      </c>
      <c r="AF133" s="33">
        <v>118</v>
      </c>
      <c r="AG133" s="33">
        <v>70.599999999999994</v>
      </c>
      <c r="AH133" s="33">
        <v>130</v>
      </c>
      <c r="AI133" s="33">
        <f t="shared" si="32"/>
        <v>130</v>
      </c>
      <c r="AJ133" s="33">
        <v>61.473214285714285</v>
      </c>
      <c r="AK133" s="33">
        <f t="shared" si="33"/>
        <v>61.473214285714285</v>
      </c>
      <c r="AL133" s="33">
        <f t="shared" si="27"/>
        <v>7.3767857142857141</v>
      </c>
      <c r="AM133" s="33">
        <f t="shared" si="28"/>
        <v>68.849999999999994</v>
      </c>
      <c r="AN133" s="33">
        <f t="shared" si="29"/>
        <v>55.325892857142854</v>
      </c>
      <c r="AO133" s="33">
        <f t="shared" si="30"/>
        <v>55.325892857142854</v>
      </c>
      <c r="AP133" s="33">
        <f t="shared" si="34"/>
        <v>6.6391071428571422</v>
      </c>
      <c r="AQ133" s="33">
        <f t="shared" si="35"/>
        <v>61.964999999999996</v>
      </c>
      <c r="AR133" s="15" t="s">
        <v>6290</v>
      </c>
      <c r="AS133" s="15" t="s">
        <v>6291</v>
      </c>
      <c r="AT133" s="15" t="s">
        <v>6292</v>
      </c>
      <c r="AU133" s="27" t="s">
        <v>6277</v>
      </c>
      <c r="AV133" s="16"/>
      <c r="AW133" s="12"/>
      <c r="AX133" s="12"/>
      <c r="AY133" s="12"/>
      <c r="AZ133" s="1" t="s">
        <v>6389</v>
      </c>
    </row>
    <row r="134" spans="1:52" ht="39.950000000000003" customHeight="1" x14ac:dyDescent="0.25">
      <c r="A134" s="9">
        <v>305</v>
      </c>
      <c r="B134" s="8">
        <v>80042000012250</v>
      </c>
      <c r="C134" s="10" t="s">
        <v>974</v>
      </c>
      <c r="D134" s="34" t="s">
        <v>18</v>
      </c>
      <c r="E134" s="8" t="s">
        <v>38</v>
      </c>
      <c r="F134" s="8" t="s">
        <v>39</v>
      </c>
      <c r="G134" s="8" t="s">
        <v>18</v>
      </c>
      <c r="H134" s="9" t="s">
        <v>6173</v>
      </c>
      <c r="I134" s="9" t="s">
        <v>881</v>
      </c>
      <c r="J134" s="9" t="s">
        <v>6175</v>
      </c>
      <c r="K134" s="9" t="s">
        <v>6175</v>
      </c>
      <c r="L134" s="8" t="s">
        <v>908</v>
      </c>
      <c r="M134" s="8" t="s">
        <v>975</v>
      </c>
      <c r="N134" s="8" t="s">
        <v>6175</v>
      </c>
      <c r="O134" s="8" t="s">
        <v>6175</v>
      </c>
      <c r="P134" s="8" t="s">
        <v>6175</v>
      </c>
      <c r="Q134" s="8" t="s">
        <v>728</v>
      </c>
      <c r="R134" s="9" t="s">
        <v>28</v>
      </c>
      <c r="S134" s="8" t="s">
        <v>28</v>
      </c>
      <c r="T134" s="9" t="s">
        <v>44</v>
      </c>
      <c r="U134" s="9" t="s">
        <v>28</v>
      </c>
      <c r="V134" s="9" t="s">
        <v>28</v>
      </c>
      <c r="W134" s="9" t="s">
        <v>29</v>
      </c>
      <c r="X134" s="9">
        <v>2012</v>
      </c>
      <c r="Y134" s="8" t="s">
        <v>976</v>
      </c>
      <c r="Z134" s="9" t="s">
        <v>31</v>
      </c>
      <c r="AA134" s="9">
        <v>1</v>
      </c>
      <c r="AB134" s="9">
        <v>1</v>
      </c>
      <c r="AC134" s="9">
        <f t="shared" si="31"/>
        <v>0</v>
      </c>
      <c r="AD134" s="33" t="s">
        <v>6175</v>
      </c>
      <c r="AE134" s="33" t="s">
        <v>6175</v>
      </c>
      <c r="AF134" s="33">
        <v>118</v>
      </c>
      <c r="AG134" s="33">
        <v>70.599999999999994</v>
      </c>
      <c r="AH134" s="33">
        <v>130</v>
      </c>
      <c r="AI134" s="33">
        <f t="shared" si="32"/>
        <v>130</v>
      </c>
      <c r="AJ134" s="33">
        <v>61.473214285714285</v>
      </c>
      <c r="AK134" s="33">
        <f t="shared" si="33"/>
        <v>61.473214285714285</v>
      </c>
      <c r="AL134" s="33">
        <f t="shared" si="27"/>
        <v>7.3767857142857141</v>
      </c>
      <c r="AM134" s="33">
        <f t="shared" si="28"/>
        <v>68.849999999999994</v>
      </c>
      <c r="AN134" s="33">
        <f t="shared" si="29"/>
        <v>55.325892857142854</v>
      </c>
      <c r="AO134" s="33">
        <f t="shared" si="30"/>
        <v>55.325892857142854</v>
      </c>
      <c r="AP134" s="33">
        <f t="shared" si="34"/>
        <v>6.6391071428571422</v>
      </c>
      <c r="AQ134" s="33">
        <f t="shared" si="35"/>
        <v>61.964999999999996</v>
      </c>
      <c r="AR134" s="15" t="s">
        <v>6290</v>
      </c>
      <c r="AS134" s="15" t="s">
        <v>6291</v>
      </c>
      <c r="AT134" s="15" t="s">
        <v>6292</v>
      </c>
      <c r="AU134" s="27" t="s">
        <v>6277</v>
      </c>
      <c r="AV134" s="16"/>
      <c r="AW134" s="12"/>
      <c r="AX134" s="12"/>
      <c r="AY134" s="12"/>
      <c r="AZ134" s="1" t="s">
        <v>6389</v>
      </c>
    </row>
    <row r="135" spans="1:52" ht="39.950000000000003" customHeight="1" x14ac:dyDescent="0.25">
      <c r="A135" s="9">
        <v>306</v>
      </c>
      <c r="B135" s="8">
        <v>80042000011895</v>
      </c>
      <c r="C135" s="10" t="s">
        <v>977</v>
      </c>
      <c r="D135" s="34" t="s">
        <v>18</v>
      </c>
      <c r="E135" s="8" t="s">
        <v>38</v>
      </c>
      <c r="F135" s="8" t="s">
        <v>39</v>
      </c>
      <c r="G135" s="8" t="s">
        <v>18</v>
      </c>
      <c r="H135" s="9" t="s">
        <v>6173</v>
      </c>
      <c r="I135" s="9" t="s">
        <v>881</v>
      </c>
      <c r="J135" s="9" t="s">
        <v>6175</v>
      </c>
      <c r="K135" s="9" t="s">
        <v>6175</v>
      </c>
      <c r="L135" s="8" t="s">
        <v>908</v>
      </c>
      <c r="M135" s="8" t="s">
        <v>975</v>
      </c>
      <c r="N135" s="8" t="s">
        <v>6175</v>
      </c>
      <c r="O135" s="8" t="s">
        <v>6175</v>
      </c>
      <c r="P135" s="8" t="s">
        <v>6175</v>
      </c>
      <c r="Q135" s="8" t="s">
        <v>728</v>
      </c>
      <c r="R135" s="9" t="s">
        <v>28</v>
      </c>
      <c r="S135" s="8" t="s">
        <v>28</v>
      </c>
      <c r="T135" s="9" t="s">
        <v>326</v>
      </c>
      <c r="U135" s="9" t="s">
        <v>28</v>
      </c>
      <c r="V135" s="9" t="s">
        <v>28</v>
      </c>
      <c r="W135" s="9" t="s">
        <v>29</v>
      </c>
      <c r="X135" s="9">
        <v>2012</v>
      </c>
      <c r="Y135" s="8" t="s">
        <v>978</v>
      </c>
      <c r="Z135" s="9" t="s">
        <v>31</v>
      </c>
      <c r="AA135" s="9">
        <v>1</v>
      </c>
      <c r="AB135" s="9">
        <v>1</v>
      </c>
      <c r="AC135" s="9">
        <f t="shared" si="31"/>
        <v>0</v>
      </c>
      <c r="AD135" s="33" t="s">
        <v>6175</v>
      </c>
      <c r="AE135" s="33" t="s">
        <v>6175</v>
      </c>
      <c r="AF135" s="33">
        <v>118</v>
      </c>
      <c r="AG135" s="33">
        <v>70.599999999999994</v>
      </c>
      <c r="AH135" s="33">
        <v>130</v>
      </c>
      <c r="AI135" s="33">
        <f t="shared" si="32"/>
        <v>130</v>
      </c>
      <c r="AJ135" s="33">
        <v>61.473214285714285</v>
      </c>
      <c r="AK135" s="33">
        <f t="shared" si="33"/>
        <v>61.473214285714285</v>
      </c>
      <c r="AL135" s="33">
        <f t="shared" si="27"/>
        <v>7.3767857142857141</v>
      </c>
      <c r="AM135" s="33">
        <f t="shared" si="28"/>
        <v>68.849999999999994</v>
      </c>
      <c r="AN135" s="33">
        <f t="shared" si="29"/>
        <v>55.325892857142854</v>
      </c>
      <c r="AO135" s="33">
        <f t="shared" si="30"/>
        <v>55.325892857142854</v>
      </c>
      <c r="AP135" s="33">
        <f t="shared" si="34"/>
        <v>6.6391071428571422</v>
      </c>
      <c r="AQ135" s="33">
        <f t="shared" si="35"/>
        <v>61.964999999999996</v>
      </c>
      <c r="AR135" s="15" t="s">
        <v>6290</v>
      </c>
      <c r="AS135" s="15" t="s">
        <v>6291</v>
      </c>
      <c r="AT135" s="15" t="s">
        <v>6292</v>
      </c>
      <c r="AU135" s="27" t="s">
        <v>6277</v>
      </c>
      <c r="AV135" s="16"/>
      <c r="AW135" s="12"/>
      <c r="AX135" s="12"/>
      <c r="AY135" s="12"/>
      <c r="AZ135" s="1" t="s">
        <v>6389</v>
      </c>
    </row>
    <row r="136" spans="1:52" ht="39.950000000000003" customHeight="1" x14ac:dyDescent="0.25">
      <c r="A136" s="9">
        <v>307</v>
      </c>
      <c r="B136" s="8">
        <v>80042000011901</v>
      </c>
      <c r="C136" s="10" t="s">
        <v>979</v>
      </c>
      <c r="D136" s="34" t="s">
        <v>18</v>
      </c>
      <c r="E136" s="8" t="s">
        <v>38</v>
      </c>
      <c r="F136" s="8" t="s">
        <v>39</v>
      </c>
      <c r="G136" s="8" t="s">
        <v>18</v>
      </c>
      <c r="H136" s="9" t="s">
        <v>6173</v>
      </c>
      <c r="I136" s="9" t="s">
        <v>881</v>
      </c>
      <c r="J136" s="9" t="s">
        <v>6175</v>
      </c>
      <c r="K136" s="9" t="s">
        <v>6175</v>
      </c>
      <c r="L136" s="8" t="s">
        <v>908</v>
      </c>
      <c r="M136" s="8" t="s">
        <v>975</v>
      </c>
      <c r="N136" s="8" t="s">
        <v>6175</v>
      </c>
      <c r="O136" s="8" t="s">
        <v>6175</v>
      </c>
      <c r="P136" s="8" t="s">
        <v>6175</v>
      </c>
      <c r="Q136" s="8" t="s">
        <v>728</v>
      </c>
      <c r="R136" s="9" t="s">
        <v>28</v>
      </c>
      <c r="S136" s="8" t="s">
        <v>28</v>
      </c>
      <c r="T136" s="9" t="s">
        <v>326</v>
      </c>
      <c r="U136" s="9" t="s">
        <v>28</v>
      </c>
      <c r="V136" s="9" t="s">
        <v>28</v>
      </c>
      <c r="W136" s="9" t="s">
        <v>29</v>
      </c>
      <c r="X136" s="9">
        <v>2012</v>
      </c>
      <c r="Y136" s="8" t="s">
        <v>980</v>
      </c>
      <c r="Z136" s="9" t="s">
        <v>31</v>
      </c>
      <c r="AA136" s="9">
        <v>1</v>
      </c>
      <c r="AB136" s="9">
        <v>1</v>
      </c>
      <c r="AC136" s="9">
        <f t="shared" si="31"/>
        <v>0</v>
      </c>
      <c r="AD136" s="33" t="s">
        <v>6175</v>
      </c>
      <c r="AE136" s="33" t="s">
        <v>6175</v>
      </c>
      <c r="AF136" s="33">
        <v>118</v>
      </c>
      <c r="AG136" s="33">
        <v>70.599999999999994</v>
      </c>
      <c r="AH136" s="33">
        <v>130</v>
      </c>
      <c r="AI136" s="33">
        <f t="shared" si="32"/>
        <v>130</v>
      </c>
      <c r="AJ136" s="33">
        <v>61.473214285714285</v>
      </c>
      <c r="AK136" s="33">
        <f t="shared" si="33"/>
        <v>61.473214285714285</v>
      </c>
      <c r="AL136" s="33">
        <f t="shared" si="27"/>
        <v>7.3767857142857141</v>
      </c>
      <c r="AM136" s="33">
        <f t="shared" si="28"/>
        <v>68.849999999999994</v>
      </c>
      <c r="AN136" s="33">
        <f t="shared" si="29"/>
        <v>55.325892857142854</v>
      </c>
      <c r="AO136" s="33">
        <f t="shared" si="30"/>
        <v>55.325892857142854</v>
      </c>
      <c r="AP136" s="33">
        <f t="shared" si="34"/>
        <v>6.6391071428571422</v>
      </c>
      <c r="AQ136" s="33">
        <f t="shared" si="35"/>
        <v>61.964999999999996</v>
      </c>
      <c r="AR136" s="15" t="s">
        <v>6290</v>
      </c>
      <c r="AS136" s="15" t="s">
        <v>6291</v>
      </c>
      <c r="AT136" s="15" t="s">
        <v>6292</v>
      </c>
      <c r="AU136" s="27" t="s">
        <v>6277</v>
      </c>
      <c r="AV136" s="16"/>
      <c r="AW136" s="12"/>
      <c r="AX136" s="12"/>
      <c r="AY136" s="12"/>
      <c r="AZ136" s="1" t="s">
        <v>6389</v>
      </c>
    </row>
    <row r="137" spans="1:52" ht="39.950000000000003" customHeight="1" x14ac:dyDescent="0.25">
      <c r="A137" s="9">
        <v>308</v>
      </c>
      <c r="B137" s="8">
        <v>80042000011871</v>
      </c>
      <c r="C137" s="10" t="s">
        <v>981</v>
      </c>
      <c r="D137" s="34" t="s">
        <v>18</v>
      </c>
      <c r="E137" s="8" t="s">
        <v>38</v>
      </c>
      <c r="F137" s="8" t="s">
        <v>39</v>
      </c>
      <c r="G137" s="8" t="s">
        <v>18</v>
      </c>
      <c r="H137" s="9" t="s">
        <v>6173</v>
      </c>
      <c r="I137" s="9" t="s">
        <v>881</v>
      </c>
      <c r="J137" s="9" t="s">
        <v>6175</v>
      </c>
      <c r="K137" s="9" t="s">
        <v>6175</v>
      </c>
      <c r="L137" s="8" t="s">
        <v>908</v>
      </c>
      <c r="M137" s="8" t="s">
        <v>975</v>
      </c>
      <c r="N137" s="8" t="s">
        <v>6175</v>
      </c>
      <c r="O137" s="8" t="s">
        <v>6175</v>
      </c>
      <c r="P137" s="8" t="s">
        <v>6175</v>
      </c>
      <c r="Q137" s="8" t="s">
        <v>728</v>
      </c>
      <c r="R137" s="9" t="s">
        <v>28</v>
      </c>
      <c r="S137" s="8" t="s">
        <v>28</v>
      </c>
      <c r="T137" s="9" t="s">
        <v>137</v>
      </c>
      <c r="U137" s="9" t="s">
        <v>28</v>
      </c>
      <c r="V137" s="9" t="s">
        <v>28</v>
      </c>
      <c r="W137" s="9" t="s">
        <v>29</v>
      </c>
      <c r="X137" s="9">
        <v>2012</v>
      </c>
      <c r="Y137" s="8" t="s">
        <v>982</v>
      </c>
      <c r="Z137" s="9" t="s">
        <v>31</v>
      </c>
      <c r="AA137" s="9">
        <v>1</v>
      </c>
      <c r="AB137" s="9">
        <v>1</v>
      </c>
      <c r="AC137" s="9">
        <f t="shared" si="31"/>
        <v>0</v>
      </c>
      <c r="AD137" s="33" t="s">
        <v>6175</v>
      </c>
      <c r="AE137" s="33" t="s">
        <v>6175</v>
      </c>
      <c r="AF137" s="33">
        <v>118</v>
      </c>
      <c r="AG137" s="33">
        <v>70.599999999999994</v>
      </c>
      <c r="AH137" s="33">
        <v>130</v>
      </c>
      <c r="AI137" s="33">
        <f t="shared" si="32"/>
        <v>130</v>
      </c>
      <c r="AJ137" s="33">
        <v>61.473214285714285</v>
      </c>
      <c r="AK137" s="33">
        <f t="shared" si="33"/>
        <v>61.473214285714285</v>
      </c>
      <c r="AL137" s="33">
        <f t="shared" si="27"/>
        <v>7.3767857142857141</v>
      </c>
      <c r="AM137" s="33">
        <f t="shared" si="28"/>
        <v>68.849999999999994</v>
      </c>
      <c r="AN137" s="33">
        <f t="shared" si="29"/>
        <v>55.325892857142854</v>
      </c>
      <c r="AO137" s="33">
        <f t="shared" si="30"/>
        <v>55.325892857142854</v>
      </c>
      <c r="AP137" s="33">
        <f t="shared" si="34"/>
        <v>6.6391071428571422</v>
      </c>
      <c r="AQ137" s="33">
        <f t="shared" si="35"/>
        <v>61.964999999999996</v>
      </c>
      <c r="AR137" s="15" t="s">
        <v>6290</v>
      </c>
      <c r="AS137" s="15" t="s">
        <v>6291</v>
      </c>
      <c r="AT137" s="15" t="s">
        <v>6292</v>
      </c>
      <c r="AU137" s="27" t="s">
        <v>6277</v>
      </c>
      <c r="AV137" s="16"/>
      <c r="AW137" s="12"/>
      <c r="AX137" s="12"/>
      <c r="AY137" s="12"/>
      <c r="AZ137" s="1" t="s">
        <v>6389</v>
      </c>
    </row>
    <row r="138" spans="1:52" ht="39.950000000000003" customHeight="1" x14ac:dyDescent="0.25">
      <c r="A138" s="9">
        <v>309</v>
      </c>
      <c r="B138" s="8">
        <v>80042000012267</v>
      </c>
      <c r="C138" s="10" t="s">
        <v>983</v>
      </c>
      <c r="D138" s="34" t="s">
        <v>18</v>
      </c>
      <c r="E138" s="8" t="s">
        <v>38</v>
      </c>
      <c r="F138" s="8" t="s">
        <v>39</v>
      </c>
      <c r="G138" s="8" t="s">
        <v>18</v>
      </c>
      <c r="H138" s="9" t="s">
        <v>6173</v>
      </c>
      <c r="I138" s="9" t="s">
        <v>881</v>
      </c>
      <c r="J138" s="9" t="s">
        <v>6175</v>
      </c>
      <c r="K138" s="9" t="s">
        <v>6175</v>
      </c>
      <c r="L138" s="8" t="s">
        <v>908</v>
      </c>
      <c r="M138" s="8" t="s">
        <v>975</v>
      </c>
      <c r="N138" s="8" t="s">
        <v>6175</v>
      </c>
      <c r="O138" s="8" t="s">
        <v>6175</v>
      </c>
      <c r="P138" s="8" t="s">
        <v>6175</v>
      </c>
      <c r="Q138" s="8" t="s">
        <v>728</v>
      </c>
      <c r="R138" s="9" t="s">
        <v>28</v>
      </c>
      <c r="S138" s="8" t="s">
        <v>28</v>
      </c>
      <c r="T138" s="9" t="s">
        <v>137</v>
      </c>
      <c r="U138" s="9" t="s">
        <v>28</v>
      </c>
      <c r="V138" s="9" t="s">
        <v>28</v>
      </c>
      <c r="W138" s="9" t="s">
        <v>29</v>
      </c>
      <c r="X138" s="9">
        <v>2012</v>
      </c>
      <c r="Y138" s="8" t="s">
        <v>984</v>
      </c>
      <c r="Z138" s="9" t="s">
        <v>31</v>
      </c>
      <c r="AA138" s="9">
        <v>1</v>
      </c>
      <c r="AB138" s="9">
        <v>1</v>
      </c>
      <c r="AC138" s="9">
        <f t="shared" si="31"/>
        <v>0</v>
      </c>
      <c r="AD138" s="33" t="s">
        <v>6175</v>
      </c>
      <c r="AE138" s="33" t="s">
        <v>6175</v>
      </c>
      <c r="AF138" s="33">
        <v>118</v>
      </c>
      <c r="AG138" s="33">
        <v>70.599999999999994</v>
      </c>
      <c r="AH138" s="33">
        <v>130</v>
      </c>
      <c r="AI138" s="33">
        <f t="shared" si="32"/>
        <v>130</v>
      </c>
      <c r="AJ138" s="33">
        <v>61.473214285714285</v>
      </c>
      <c r="AK138" s="33">
        <f t="shared" si="33"/>
        <v>61.473214285714285</v>
      </c>
      <c r="AL138" s="33">
        <f t="shared" si="27"/>
        <v>7.3767857142857141</v>
      </c>
      <c r="AM138" s="33">
        <f t="shared" si="28"/>
        <v>68.849999999999994</v>
      </c>
      <c r="AN138" s="33">
        <f t="shared" si="29"/>
        <v>55.325892857142854</v>
      </c>
      <c r="AO138" s="33">
        <f t="shared" si="30"/>
        <v>55.325892857142854</v>
      </c>
      <c r="AP138" s="33">
        <f t="shared" si="34"/>
        <v>6.6391071428571422</v>
      </c>
      <c r="AQ138" s="33">
        <f t="shared" si="35"/>
        <v>61.964999999999996</v>
      </c>
      <c r="AR138" s="15" t="s">
        <v>6290</v>
      </c>
      <c r="AS138" s="15" t="s">
        <v>6291</v>
      </c>
      <c r="AT138" s="15" t="s">
        <v>6292</v>
      </c>
      <c r="AU138" s="27" t="s">
        <v>6277</v>
      </c>
      <c r="AV138" s="16"/>
      <c r="AW138" s="12"/>
      <c r="AX138" s="12"/>
      <c r="AY138" s="12"/>
      <c r="AZ138" s="1" t="s">
        <v>6389</v>
      </c>
    </row>
    <row r="139" spans="1:52" ht="39.950000000000003" customHeight="1" x14ac:dyDescent="0.25">
      <c r="A139" s="9">
        <v>310</v>
      </c>
      <c r="B139" s="8">
        <v>80042000012243</v>
      </c>
      <c r="C139" s="10" t="s">
        <v>985</v>
      </c>
      <c r="D139" s="34" t="s">
        <v>18</v>
      </c>
      <c r="E139" s="8" t="s">
        <v>38</v>
      </c>
      <c r="F139" s="8" t="s">
        <v>39</v>
      </c>
      <c r="G139" s="8" t="s">
        <v>18</v>
      </c>
      <c r="H139" s="9" t="s">
        <v>6173</v>
      </c>
      <c r="I139" s="9" t="s">
        <v>881</v>
      </c>
      <c r="J139" s="9" t="s">
        <v>6175</v>
      </c>
      <c r="K139" s="9" t="s">
        <v>6175</v>
      </c>
      <c r="L139" s="8" t="s">
        <v>908</v>
      </c>
      <c r="M139" s="8" t="s">
        <v>986</v>
      </c>
      <c r="N139" s="8" t="s">
        <v>6175</v>
      </c>
      <c r="O139" s="8" t="s">
        <v>6175</v>
      </c>
      <c r="P139" s="8" t="s">
        <v>6175</v>
      </c>
      <c r="Q139" s="8" t="s">
        <v>987</v>
      </c>
      <c r="R139" s="8" t="s">
        <v>28</v>
      </c>
      <c r="S139" s="8" t="s">
        <v>28</v>
      </c>
      <c r="T139" s="9" t="s">
        <v>137</v>
      </c>
      <c r="U139" s="9" t="s">
        <v>28</v>
      </c>
      <c r="V139" s="9" t="s">
        <v>28</v>
      </c>
      <c r="W139" s="9" t="s">
        <v>29</v>
      </c>
      <c r="X139" s="9">
        <v>2012</v>
      </c>
      <c r="Y139" s="8" t="s">
        <v>988</v>
      </c>
      <c r="Z139" s="9" t="s">
        <v>31</v>
      </c>
      <c r="AA139" s="9">
        <v>1</v>
      </c>
      <c r="AB139" s="9">
        <v>1</v>
      </c>
      <c r="AC139" s="9">
        <f t="shared" si="31"/>
        <v>0</v>
      </c>
      <c r="AD139" s="33" t="s">
        <v>6175</v>
      </c>
      <c r="AE139" s="33" t="s">
        <v>6175</v>
      </c>
      <c r="AF139" s="33">
        <v>118</v>
      </c>
      <c r="AG139" s="33">
        <v>70.599999999999994</v>
      </c>
      <c r="AH139" s="33">
        <v>130</v>
      </c>
      <c r="AI139" s="33">
        <f t="shared" si="32"/>
        <v>130</v>
      </c>
      <c r="AJ139" s="33">
        <v>61.473214285714285</v>
      </c>
      <c r="AK139" s="33">
        <f t="shared" si="33"/>
        <v>61.473214285714285</v>
      </c>
      <c r="AL139" s="33">
        <f t="shared" si="27"/>
        <v>7.3767857142857141</v>
      </c>
      <c r="AM139" s="33">
        <f t="shared" si="28"/>
        <v>68.849999999999994</v>
      </c>
      <c r="AN139" s="33">
        <f t="shared" si="29"/>
        <v>55.325892857142854</v>
      </c>
      <c r="AO139" s="33">
        <f t="shared" si="30"/>
        <v>55.325892857142854</v>
      </c>
      <c r="AP139" s="33">
        <f t="shared" si="34"/>
        <v>6.6391071428571422</v>
      </c>
      <c r="AQ139" s="33">
        <f t="shared" si="35"/>
        <v>61.964999999999996</v>
      </c>
      <c r="AR139" s="15" t="s">
        <v>6290</v>
      </c>
      <c r="AS139" s="15" t="s">
        <v>6291</v>
      </c>
      <c r="AT139" s="15" t="s">
        <v>6292</v>
      </c>
      <c r="AU139" s="27" t="s">
        <v>6277</v>
      </c>
      <c r="AV139" s="16"/>
      <c r="AW139" s="12"/>
      <c r="AX139" s="12"/>
      <c r="AY139" s="12"/>
      <c r="AZ139" s="1" t="s">
        <v>6389</v>
      </c>
    </row>
    <row r="140" spans="1:52" ht="39.950000000000003" customHeight="1" x14ac:dyDescent="0.25">
      <c r="A140" s="9">
        <v>311</v>
      </c>
      <c r="B140" s="8">
        <v>80042000011888</v>
      </c>
      <c r="C140" s="10" t="s">
        <v>989</v>
      </c>
      <c r="D140" s="34" t="s">
        <v>18</v>
      </c>
      <c r="E140" s="8" t="s">
        <v>38</v>
      </c>
      <c r="F140" s="8" t="s">
        <v>39</v>
      </c>
      <c r="G140" s="8" t="s">
        <v>18</v>
      </c>
      <c r="H140" s="9" t="s">
        <v>6173</v>
      </c>
      <c r="I140" s="9" t="s">
        <v>881</v>
      </c>
      <c r="J140" s="9" t="s">
        <v>6175</v>
      </c>
      <c r="K140" s="9" t="s">
        <v>6175</v>
      </c>
      <c r="L140" s="8" t="s">
        <v>908</v>
      </c>
      <c r="M140" s="8" t="s">
        <v>975</v>
      </c>
      <c r="N140" s="8" t="s">
        <v>6175</v>
      </c>
      <c r="O140" s="8" t="s">
        <v>6175</v>
      </c>
      <c r="P140" s="8" t="s">
        <v>6175</v>
      </c>
      <c r="Q140" s="8" t="s">
        <v>728</v>
      </c>
      <c r="R140" s="9" t="s">
        <v>28</v>
      </c>
      <c r="S140" s="8" t="s">
        <v>28</v>
      </c>
      <c r="T140" s="9" t="s">
        <v>137</v>
      </c>
      <c r="U140" s="9" t="s">
        <v>28</v>
      </c>
      <c r="V140" s="9" t="s">
        <v>28</v>
      </c>
      <c r="W140" s="9" t="s">
        <v>29</v>
      </c>
      <c r="X140" s="9">
        <v>2012</v>
      </c>
      <c r="Y140" s="8" t="s">
        <v>990</v>
      </c>
      <c r="Z140" s="9" t="s">
        <v>31</v>
      </c>
      <c r="AA140" s="9">
        <v>1</v>
      </c>
      <c r="AB140" s="9">
        <v>1</v>
      </c>
      <c r="AC140" s="9">
        <f t="shared" si="31"/>
        <v>0</v>
      </c>
      <c r="AD140" s="33" t="s">
        <v>6175</v>
      </c>
      <c r="AE140" s="33" t="s">
        <v>6175</v>
      </c>
      <c r="AF140" s="33">
        <v>118</v>
      </c>
      <c r="AG140" s="33">
        <v>70.599999999999994</v>
      </c>
      <c r="AH140" s="33">
        <v>130</v>
      </c>
      <c r="AI140" s="33">
        <f t="shared" si="32"/>
        <v>130</v>
      </c>
      <c r="AJ140" s="33">
        <v>61.473214285714285</v>
      </c>
      <c r="AK140" s="33">
        <f t="shared" si="33"/>
        <v>61.473214285714285</v>
      </c>
      <c r="AL140" s="33">
        <f t="shared" si="27"/>
        <v>7.3767857142857141</v>
      </c>
      <c r="AM140" s="33">
        <f t="shared" si="28"/>
        <v>68.849999999999994</v>
      </c>
      <c r="AN140" s="33">
        <f t="shared" si="29"/>
        <v>55.325892857142854</v>
      </c>
      <c r="AO140" s="33">
        <f t="shared" si="30"/>
        <v>55.325892857142854</v>
      </c>
      <c r="AP140" s="33">
        <f t="shared" si="34"/>
        <v>6.6391071428571422</v>
      </c>
      <c r="AQ140" s="33">
        <f t="shared" si="35"/>
        <v>61.964999999999996</v>
      </c>
      <c r="AR140" s="15" t="s">
        <v>6290</v>
      </c>
      <c r="AS140" s="15" t="s">
        <v>6291</v>
      </c>
      <c r="AT140" s="15" t="s">
        <v>6292</v>
      </c>
      <c r="AU140" s="27" t="s">
        <v>6277</v>
      </c>
      <c r="AV140" s="16"/>
      <c r="AW140" s="12"/>
      <c r="AX140" s="12"/>
      <c r="AY140" s="12"/>
      <c r="AZ140" s="1" t="s">
        <v>6389</v>
      </c>
    </row>
    <row r="141" spans="1:52" ht="39.950000000000003" customHeight="1" x14ac:dyDescent="0.25">
      <c r="A141" s="9">
        <v>312</v>
      </c>
      <c r="B141" s="8">
        <v>80042000012304</v>
      </c>
      <c r="C141" s="10" t="s">
        <v>1025</v>
      </c>
      <c r="D141" s="34" t="s">
        <v>18</v>
      </c>
      <c r="E141" s="8" t="s">
        <v>38</v>
      </c>
      <c r="F141" s="8" t="s">
        <v>39</v>
      </c>
      <c r="G141" s="8" t="s">
        <v>18</v>
      </c>
      <c r="H141" s="9" t="s">
        <v>6173</v>
      </c>
      <c r="I141" s="9" t="s">
        <v>881</v>
      </c>
      <c r="J141" s="9" t="s">
        <v>6175</v>
      </c>
      <c r="K141" s="9" t="s">
        <v>6175</v>
      </c>
      <c r="L141" s="8" t="s">
        <v>908</v>
      </c>
      <c r="M141" s="8" t="s">
        <v>1026</v>
      </c>
      <c r="N141" s="8" t="s">
        <v>6175</v>
      </c>
      <c r="O141" s="8" t="s">
        <v>6175</v>
      </c>
      <c r="P141" s="8" t="s">
        <v>6175</v>
      </c>
      <c r="Q141" s="8" t="s">
        <v>728</v>
      </c>
      <c r="R141" s="8" t="s">
        <v>28</v>
      </c>
      <c r="S141" s="8" t="s">
        <v>28</v>
      </c>
      <c r="T141" s="9" t="s">
        <v>137</v>
      </c>
      <c r="U141" s="9" t="s">
        <v>28</v>
      </c>
      <c r="V141" s="9" t="s">
        <v>28</v>
      </c>
      <c r="W141" s="9" t="s">
        <v>724</v>
      </c>
      <c r="X141" s="9">
        <v>2012</v>
      </c>
      <c r="Y141" s="8" t="s">
        <v>28</v>
      </c>
      <c r="Z141" s="9" t="s">
        <v>31</v>
      </c>
      <c r="AA141" s="9">
        <v>1</v>
      </c>
      <c r="AB141" s="9">
        <v>1</v>
      </c>
      <c r="AC141" s="9">
        <f t="shared" si="31"/>
        <v>0</v>
      </c>
      <c r="AD141" s="33" t="s">
        <v>6175</v>
      </c>
      <c r="AE141" s="33" t="s">
        <v>6175</v>
      </c>
      <c r="AF141" s="33">
        <v>118</v>
      </c>
      <c r="AG141" s="33">
        <v>70.599999999999994</v>
      </c>
      <c r="AH141" s="33">
        <v>130</v>
      </c>
      <c r="AI141" s="33">
        <f t="shared" si="32"/>
        <v>130</v>
      </c>
      <c r="AJ141" s="33">
        <v>61.473214285714285</v>
      </c>
      <c r="AK141" s="33">
        <f t="shared" si="33"/>
        <v>61.473214285714285</v>
      </c>
      <c r="AL141" s="33">
        <f t="shared" si="27"/>
        <v>7.3767857142857141</v>
      </c>
      <c r="AM141" s="33">
        <f t="shared" si="28"/>
        <v>68.849999999999994</v>
      </c>
      <c r="AN141" s="33">
        <f t="shared" si="29"/>
        <v>55.325892857142854</v>
      </c>
      <c r="AO141" s="33">
        <f t="shared" si="30"/>
        <v>55.325892857142854</v>
      </c>
      <c r="AP141" s="33">
        <f t="shared" si="34"/>
        <v>6.6391071428571422</v>
      </c>
      <c r="AQ141" s="33">
        <f t="shared" si="35"/>
        <v>61.964999999999996</v>
      </c>
      <c r="AR141" s="15" t="s">
        <v>6290</v>
      </c>
      <c r="AS141" s="15" t="s">
        <v>6291</v>
      </c>
      <c r="AT141" s="15" t="s">
        <v>6292</v>
      </c>
      <c r="AU141" s="27" t="s">
        <v>6277</v>
      </c>
      <c r="AV141" s="16"/>
      <c r="AW141" s="12"/>
      <c r="AX141" s="12"/>
      <c r="AY141" s="12"/>
      <c r="AZ141" s="1" t="s">
        <v>6389</v>
      </c>
    </row>
    <row r="142" spans="1:52" ht="39.950000000000003" customHeight="1" x14ac:dyDescent="0.25">
      <c r="A142" s="9">
        <v>313</v>
      </c>
      <c r="B142" s="8">
        <v>80042000012328</v>
      </c>
      <c r="C142" s="10" t="s">
        <v>1027</v>
      </c>
      <c r="D142" s="34" t="s">
        <v>18</v>
      </c>
      <c r="E142" s="8" t="s">
        <v>38</v>
      </c>
      <c r="F142" s="8" t="s">
        <v>39</v>
      </c>
      <c r="G142" s="8" t="s">
        <v>18</v>
      </c>
      <c r="H142" s="9" t="s">
        <v>6173</v>
      </c>
      <c r="I142" s="9" t="s">
        <v>881</v>
      </c>
      <c r="J142" s="9" t="s">
        <v>6175</v>
      </c>
      <c r="K142" s="9" t="s">
        <v>6175</v>
      </c>
      <c r="L142" s="8" t="s">
        <v>908</v>
      </c>
      <c r="M142" s="8" t="s">
        <v>975</v>
      </c>
      <c r="N142" s="8" t="s">
        <v>6175</v>
      </c>
      <c r="O142" s="8" t="s">
        <v>6175</v>
      </c>
      <c r="P142" s="8" t="s">
        <v>6175</v>
      </c>
      <c r="Q142" s="8" t="s">
        <v>728</v>
      </c>
      <c r="R142" s="9" t="s">
        <v>28</v>
      </c>
      <c r="S142" s="8" t="s">
        <v>28</v>
      </c>
      <c r="T142" s="9" t="s">
        <v>137</v>
      </c>
      <c r="U142" s="9" t="s">
        <v>28</v>
      </c>
      <c r="V142" s="9" t="s">
        <v>28</v>
      </c>
      <c r="W142" s="9" t="s">
        <v>29</v>
      </c>
      <c r="X142" s="9">
        <v>2012</v>
      </c>
      <c r="Y142" s="8" t="s">
        <v>28</v>
      </c>
      <c r="Z142" s="9" t="s">
        <v>31</v>
      </c>
      <c r="AA142" s="9">
        <v>1</v>
      </c>
      <c r="AB142" s="9">
        <v>1</v>
      </c>
      <c r="AC142" s="9">
        <f t="shared" si="31"/>
        <v>0</v>
      </c>
      <c r="AD142" s="33" t="s">
        <v>6175</v>
      </c>
      <c r="AE142" s="33" t="s">
        <v>6175</v>
      </c>
      <c r="AF142" s="33">
        <v>118</v>
      </c>
      <c r="AG142" s="33">
        <v>70.599999999999994</v>
      </c>
      <c r="AH142" s="33">
        <v>130</v>
      </c>
      <c r="AI142" s="33">
        <f t="shared" si="32"/>
        <v>130</v>
      </c>
      <c r="AJ142" s="33">
        <v>61.473214285714285</v>
      </c>
      <c r="AK142" s="33">
        <f t="shared" si="33"/>
        <v>61.473214285714285</v>
      </c>
      <c r="AL142" s="33">
        <f t="shared" si="27"/>
        <v>7.3767857142857141</v>
      </c>
      <c r="AM142" s="33">
        <f t="shared" si="28"/>
        <v>68.849999999999994</v>
      </c>
      <c r="AN142" s="33">
        <f t="shared" si="29"/>
        <v>55.325892857142854</v>
      </c>
      <c r="AO142" s="33">
        <f t="shared" si="30"/>
        <v>55.325892857142854</v>
      </c>
      <c r="AP142" s="33">
        <f t="shared" si="34"/>
        <v>6.6391071428571422</v>
      </c>
      <c r="AQ142" s="33">
        <f t="shared" si="35"/>
        <v>61.964999999999996</v>
      </c>
      <c r="AR142" s="15" t="s">
        <v>6290</v>
      </c>
      <c r="AS142" s="15" t="s">
        <v>6291</v>
      </c>
      <c r="AT142" s="15" t="s">
        <v>6292</v>
      </c>
      <c r="AU142" s="27" t="s">
        <v>6277</v>
      </c>
      <c r="AV142" s="16"/>
      <c r="AW142" s="12"/>
      <c r="AX142" s="12"/>
      <c r="AY142" s="12"/>
      <c r="AZ142" s="1" t="s">
        <v>6389</v>
      </c>
    </row>
    <row r="143" spans="1:52" ht="39.950000000000003" customHeight="1" x14ac:dyDescent="0.25">
      <c r="A143" s="9">
        <v>314</v>
      </c>
      <c r="B143" s="8">
        <v>80042000009502</v>
      </c>
      <c r="C143" s="9" t="s">
        <v>1243</v>
      </c>
      <c r="D143" s="34" t="s">
        <v>18</v>
      </c>
      <c r="E143" s="8" t="s">
        <v>64</v>
      </c>
      <c r="F143" s="8" t="s">
        <v>65</v>
      </c>
      <c r="G143" s="8" t="s">
        <v>18</v>
      </c>
      <c r="H143" s="9" t="s">
        <v>6173</v>
      </c>
      <c r="I143" s="9" t="s">
        <v>881</v>
      </c>
      <c r="J143" s="9" t="s">
        <v>6175</v>
      </c>
      <c r="K143" s="9" t="s">
        <v>6175</v>
      </c>
      <c r="L143" s="8" t="s">
        <v>1140</v>
      </c>
      <c r="M143" s="8" t="s">
        <v>1244</v>
      </c>
      <c r="N143" s="8" t="s">
        <v>6175</v>
      </c>
      <c r="O143" s="8" t="s">
        <v>6175</v>
      </c>
      <c r="P143" s="8" t="s">
        <v>6175</v>
      </c>
      <c r="Q143" s="8" t="s">
        <v>1245</v>
      </c>
      <c r="R143" s="9" t="s">
        <v>28</v>
      </c>
      <c r="S143" s="8" t="s">
        <v>28</v>
      </c>
      <c r="T143" s="9" t="s">
        <v>1246</v>
      </c>
      <c r="U143" s="9" t="s">
        <v>28</v>
      </c>
      <c r="V143" s="8" t="s">
        <v>1247</v>
      </c>
      <c r="W143" s="9" t="s">
        <v>29</v>
      </c>
      <c r="X143" s="9">
        <v>2013</v>
      </c>
      <c r="Y143" s="8" t="s">
        <v>28</v>
      </c>
      <c r="Z143" s="9" t="s">
        <v>54</v>
      </c>
      <c r="AA143" s="9">
        <v>1</v>
      </c>
      <c r="AB143" s="9">
        <v>1</v>
      </c>
      <c r="AC143" s="9">
        <f t="shared" si="31"/>
        <v>0</v>
      </c>
      <c r="AD143" s="33" t="s">
        <v>6175</v>
      </c>
      <c r="AE143" s="33" t="s">
        <v>6175</v>
      </c>
      <c r="AF143" s="33">
        <v>107</v>
      </c>
      <c r="AG143" s="33">
        <v>64.3</v>
      </c>
      <c r="AH143" s="33">
        <v>125</v>
      </c>
      <c r="AI143" s="33">
        <f t="shared" si="32"/>
        <v>125</v>
      </c>
      <c r="AJ143" s="33">
        <v>61.473214285714285</v>
      </c>
      <c r="AK143" s="33">
        <f t="shared" si="33"/>
        <v>61.473214285714285</v>
      </c>
      <c r="AL143" s="33">
        <f t="shared" si="27"/>
        <v>7.3767857142857141</v>
      </c>
      <c r="AM143" s="33">
        <f t="shared" si="28"/>
        <v>68.849999999999994</v>
      </c>
      <c r="AN143" s="33">
        <f t="shared" si="29"/>
        <v>55.325892857142854</v>
      </c>
      <c r="AO143" s="33">
        <f t="shared" si="30"/>
        <v>55.325892857142854</v>
      </c>
      <c r="AP143" s="33">
        <f t="shared" si="34"/>
        <v>6.6391071428571422</v>
      </c>
      <c r="AQ143" s="33">
        <f t="shared" si="35"/>
        <v>61.964999999999996</v>
      </c>
      <c r="AR143" s="15" t="s">
        <v>6303</v>
      </c>
      <c r="AS143" s="15" t="s">
        <v>6308</v>
      </c>
      <c r="AT143" s="15" t="s">
        <v>6292</v>
      </c>
      <c r="AU143" s="27" t="s">
        <v>6281</v>
      </c>
      <c r="AV143" s="16"/>
      <c r="AW143" s="12"/>
      <c r="AX143" s="12"/>
      <c r="AY143" s="12"/>
      <c r="AZ143" s="1" t="s">
        <v>6389</v>
      </c>
    </row>
    <row r="144" spans="1:52" ht="39.950000000000003" customHeight="1" x14ac:dyDescent="0.25">
      <c r="A144" s="9">
        <v>315</v>
      </c>
      <c r="B144" s="8">
        <v>80042000003937</v>
      </c>
      <c r="C144" s="8" t="s">
        <v>1153</v>
      </c>
      <c r="D144" s="34" t="s">
        <v>18</v>
      </c>
      <c r="E144" s="8" t="s">
        <v>774</v>
      </c>
      <c r="F144" s="8" t="s">
        <v>775</v>
      </c>
      <c r="G144" s="8" t="s">
        <v>18</v>
      </c>
      <c r="H144" s="9" t="s">
        <v>6173</v>
      </c>
      <c r="I144" s="9" t="s">
        <v>881</v>
      </c>
      <c r="J144" s="9" t="s">
        <v>6175</v>
      </c>
      <c r="K144" s="9" t="s">
        <v>6175</v>
      </c>
      <c r="L144" s="9" t="s">
        <v>1154</v>
      </c>
      <c r="M144" s="8" t="s">
        <v>1155</v>
      </c>
      <c r="N144" s="8" t="s">
        <v>6175</v>
      </c>
      <c r="O144" s="8" t="s">
        <v>6175</v>
      </c>
      <c r="P144" s="8" t="s">
        <v>6175</v>
      </c>
      <c r="Q144" s="9" t="s">
        <v>28</v>
      </c>
      <c r="R144" s="8" t="s">
        <v>28</v>
      </c>
      <c r="S144" s="8" t="s">
        <v>28</v>
      </c>
      <c r="T144" s="9" t="s">
        <v>44</v>
      </c>
      <c r="U144" s="9" t="s">
        <v>28</v>
      </c>
      <c r="V144" s="9" t="s">
        <v>28</v>
      </c>
      <c r="W144" s="9" t="s">
        <v>1156</v>
      </c>
      <c r="X144" s="9">
        <v>2012</v>
      </c>
      <c r="Y144" s="9" t="s">
        <v>28</v>
      </c>
      <c r="Z144" s="9" t="s">
        <v>31</v>
      </c>
      <c r="AA144" s="9">
        <v>1</v>
      </c>
      <c r="AB144" s="9">
        <v>1</v>
      </c>
      <c r="AC144" s="9">
        <f t="shared" si="31"/>
        <v>0</v>
      </c>
      <c r="AD144" s="33" t="s">
        <v>6175</v>
      </c>
      <c r="AE144" s="33" t="s">
        <v>6175</v>
      </c>
      <c r="AF144" s="33">
        <v>138</v>
      </c>
      <c r="AG144" s="33">
        <v>82.6</v>
      </c>
      <c r="AH144" s="33">
        <v>249</v>
      </c>
      <c r="AI144" s="33">
        <f t="shared" si="32"/>
        <v>249</v>
      </c>
      <c r="AJ144" s="33">
        <v>25</v>
      </c>
      <c r="AK144" s="33">
        <f t="shared" si="33"/>
        <v>25</v>
      </c>
      <c r="AL144" s="33">
        <f t="shared" si="27"/>
        <v>3</v>
      </c>
      <c r="AM144" s="33">
        <f t="shared" si="28"/>
        <v>28</v>
      </c>
      <c r="AN144" s="33">
        <f t="shared" si="29"/>
        <v>22.5</v>
      </c>
      <c r="AO144" s="33">
        <f t="shared" si="30"/>
        <v>22.5</v>
      </c>
      <c r="AP144" s="33">
        <f t="shared" si="34"/>
        <v>2.6999999999999997</v>
      </c>
      <c r="AQ144" s="33">
        <f t="shared" si="35"/>
        <v>25.2</v>
      </c>
      <c r="AR144" s="15" t="s">
        <v>6307</v>
      </c>
      <c r="AS144" s="15" t="s">
        <v>6307</v>
      </c>
      <c r="AT144" s="15" t="s">
        <v>6292</v>
      </c>
      <c r="AU144" s="27" t="s">
        <v>6276</v>
      </c>
      <c r="AV144" s="16"/>
      <c r="AW144" s="12"/>
      <c r="AX144" s="12"/>
      <c r="AY144" s="12"/>
      <c r="AZ144" s="1" t="s">
        <v>6389</v>
      </c>
    </row>
    <row r="145" spans="1:52" ht="39.950000000000003" customHeight="1" x14ac:dyDescent="0.25">
      <c r="A145" s="9">
        <v>316</v>
      </c>
      <c r="B145" s="8">
        <v>80042000004569</v>
      </c>
      <c r="C145" s="10" t="s">
        <v>1115</v>
      </c>
      <c r="D145" s="34" t="s">
        <v>241</v>
      </c>
      <c r="E145" s="8" t="s">
        <v>242</v>
      </c>
      <c r="F145" s="8" t="s">
        <v>242</v>
      </c>
      <c r="G145" s="8" t="s">
        <v>6285</v>
      </c>
      <c r="H145" s="9" t="s">
        <v>6173</v>
      </c>
      <c r="I145" s="9" t="s">
        <v>881</v>
      </c>
      <c r="J145" s="9" t="s">
        <v>6175</v>
      </c>
      <c r="K145" s="9" t="s">
        <v>6175</v>
      </c>
      <c r="L145" s="8" t="s">
        <v>1116</v>
      </c>
      <c r="M145" s="8" t="s">
        <v>1117</v>
      </c>
      <c r="N145" s="8" t="s">
        <v>6175</v>
      </c>
      <c r="O145" s="8" t="s">
        <v>6175</v>
      </c>
      <c r="P145" s="8" t="s">
        <v>6175</v>
      </c>
      <c r="Q145" s="8" t="s">
        <v>968</v>
      </c>
      <c r="R145" s="8" t="s">
        <v>1118</v>
      </c>
      <c r="S145" s="8">
        <v>13500753</v>
      </c>
      <c r="T145" s="9" t="s">
        <v>326</v>
      </c>
      <c r="U145" s="9" t="s">
        <v>28</v>
      </c>
      <c r="V145" s="9" t="s">
        <v>28</v>
      </c>
      <c r="W145" s="8" t="s">
        <v>78</v>
      </c>
      <c r="X145" s="9">
        <v>2012</v>
      </c>
      <c r="Y145" s="8" t="s">
        <v>1119</v>
      </c>
      <c r="Z145" s="9" t="s">
        <v>31</v>
      </c>
      <c r="AA145" s="9">
        <v>1</v>
      </c>
      <c r="AB145" s="9">
        <v>1</v>
      </c>
      <c r="AC145" s="9">
        <f t="shared" si="31"/>
        <v>0</v>
      </c>
      <c r="AD145" s="33" t="s">
        <v>6175</v>
      </c>
      <c r="AE145" s="33" t="s">
        <v>6175</v>
      </c>
      <c r="AF145" s="33">
        <v>132</v>
      </c>
      <c r="AG145" s="33">
        <v>79.2</v>
      </c>
      <c r="AH145" s="33">
        <v>175</v>
      </c>
      <c r="AI145" s="33">
        <f t="shared" si="32"/>
        <v>175</v>
      </c>
      <c r="AJ145" s="33">
        <v>68.17</v>
      </c>
      <c r="AK145" s="33">
        <f t="shared" si="33"/>
        <v>68.17</v>
      </c>
      <c r="AL145" s="33">
        <f t="shared" si="27"/>
        <v>8.1804000000000006</v>
      </c>
      <c r="AM145" s="33">
        <f t="shared" si="28"/>
        <v>76.350400000000008</v>
      </c>
      <c r="AN145" s="33">
        <f t="shared" si="29"/>
        <v>61.353000000000002</v>
      </c>
      <c r="AO145" s="33">
        <f t="shared" si="30"/>
        <v>61.353000000000002</v>
      </c>
      <c r="AP145" s="33">
        <f t="shared" si="34"/>
        <v>7.3623599999999998</v>
      </c>
      <c r="AQ145" s="33">
        <f t="shared" si="35"/>
        <v>68.715360000000004</v>
      </c>
      <c r="AR145" s="15" t="s">
        <v>1404</v>
      </c>
      <c r="AS145" s="15" t="s">
        <v>1404</v>
      </c>
      <c r="AT145" s="15" t="s">
        <v>6282</v>
      </c>
      <c r="AU145" s="27" t="s">
        <v>6282</v>
      </c>
      <c r="AV145" s="16" t="s">
        <v>6287</v>
      </c>
      <c r="AW145" s="12"/>
      <c r="AX145" s="12"/>
      <c r="AY145" s="12"/>
      <c r="AZ145" s="1" t="s">
        <v>6389</v>
      </c>
    </row>
    <row r="146" spans="1:52" ht="39.950000000000003" customHeight="1" x14ac:dyDescent="0.25">
      <c r="A146" s="9">
        <v>317</v>
      </c>
      <c r="B146" s="8">
        <v>80042000007232</v>
      </c>
      <c r="C146" s="8" t="s">
        <v>1302</v>
      </c>
      <c r="D146" s="34" t="s">
        <v>18</v>
      </c>
      <c r="E146" s="8" t="s">
        <v>64</v>
      </c>
      <c r="F146" s="8" t="s">
        <v>65</v>
      </c>
      <c r="G146" s="8" t="s">
        <v>18</v>
      </c>
      <c r="H146" s="9" t="s">
        <v>6173</v>
      </c>
      <c r="I146" s="9" t="s">
        <v>881</v>
      </c>
      <c r="J146" s="9" t="s">
        <v>6175</v>
      </c>
      <c r="K146" s="9" t="s">
        <v>6175</v>
      </c>
      <c r="L146" s="8" t="s">
        <v>1140</v>
      </c>
      <c r="M146" s="8" t="s">
        <v>1303</v>
      </c>
      <c r="N146" s="8" t="s">
        <v>6175</v>
      </c>
      <c r="O146" s="8" t="s">
        <v>6175</v>
      </c>
      <c r="P146" s="8" t="s">
        <v>6175</v>
      </c>
      <c r="Q146" s="8" t="s">
        <v>1245</v>
      </c>
      <c r="R146" s="9" t="s">
        <v>28</v>
      </c>
      <c r="S146" s="8" t="s">
        <v>28</v>
      </c>
      <c r="T146" s="9" t="s">
        <v>1246</v>
      </c>
      <c r="U146" s="9" t="s">
        <v>28</v>
      </c>
      <c r="V146" s="8" t="s">
        <v>1247</v>
      </c>
      <c r="W146" s="9" t="s">
        <v>29</v>
      </c>
      <c r="X146" s="9">
        <v>2012</v>
      </c>
      <c r="Y146" s="8" t="s">
        <v>28</v>
      </c>
      <c r="Z146" s="9" t="s">
        <v>96</v>
      </c>
      <c r="AA146" s="9">
        <v>1</v>
      </c>
      <c r="AB146" s="9">
        <v>1</v>
      </c>
      <c r="AC146" s="9">
        <f t="shared" si="31"/>
        <v>0</v>
      </c>
      <c r="AD146" s="33" t="s">
        <v>6175</v>
      </c>
      <c r="AE146" s="33" t="s">
        <v>6175</v>
      </c>
      <c r="AF146" s="33">
        <v>142</v>
      </c>
      <c r="AG146" s="33">
        <v>85</v>
      </c>
      <c r="AH146" s="33">
        <v>125</v>
      </c>
      <c r="AI146" s="33">
        <f t="shared" si="32"/>
        <v>125</v>
      </c>
      <c r="AJ146" s="33">
        <v>73.099999999999994</v>
      </c>
      <c r="AK146" s="33">
        <f t="shared" si="33"/>
        <v>73.099999999999994</v>
      </c>
      <c r="AL146" s="33">
        <f t="shared" si="27"/>
        <v>8.7719999999999985</v>
      </c>
      <c r="AM146" s="33">
        <f t="shared" si="28"/>
        <v>81.871999999999986</v>
      </c>
      <c r="AN146" s="33">
        <f t="shared" si="29"/>
        <v>65.789999999999992</v>
      </c>
      <c r="AO146" s="33">
        <f t="shared" si="30"/>
        <v>65.789999999999992</v>
      </c>
      <c r="AP146" s="33">
        <f t="shared" si="34"/>
        <v>7.8947999999999992</v>
      </c>
      <c r="AQ146" s="33">
        <f t="shared" si="35"/>
        <v>73.684799999999996</v>
      </c>
      <c r="AR146" s="15" t="s">
        <v>6303</v>
      </c>
      <c r="AS146" s="15" t="s">
        <v>6308</v>
      </c>
      <c r="AT146" s="15" t="s">
        <v>6292</v>
      </c>
      <c r="AU146" s="27" t="s">
        <v>6281</v>
      </c>
      <c r="AV146" s="16"/>
      <c r="AW146" s="12"/>
      <c r="AX146" s="12"/>
      <c r="AY146" s="12"/>
      <c r="AZ146" s="1" t="s">
        <v>6389</v>
      </c>
    </row>
    <row r="147" spans="1:52" ht="39.950000000000003" customHeight="1" x14ac:dyDescent="0.25">
      <c r="A147" s="9">
        <v>318</v>
      </c>
      <c r="B147" s="8">
        <v>80042000018375</v>
      </c>
      <c r="C147" s="10" t="s">
        <v>914</v>
      </c>
      <c r="D147" s="34" t="s">
        <v>18</v>
      </c>
      <c r="E147" s="8" t="s">
        <v>138</v>
      </c>
      <c r="F147" s="8" t="s">
        <v>142</v>
      </c>
      <c r="G147" s="8" t="s">
        <v>18</v>
      </c>
      <c r="H147" s="9" t="s">
        <v>6173</v>
      </c>
      <c r="I147" s="9" t="s">
        <v>881</v>
      </c>
      <c r="J147" s="9" t="s">
        <v>6175</v>
      </c>
      <c r="K147" s="9" t="s">
        <v>6175</v>
      </c>
      <c r="L147" s="9" t="s">
        <v>915</v>
      </c>
      <c r="M147" s="9" t="s">
        <v>915</v>
      </c>
      <c r="N147" s="8" t="s">
        <v>6175</v>
      </c>
      <c r="O147" s="8" t="s">
        <v>6175</v>
      </c>
      <c r="P147" s="8" t="s">
        <v>6175</v>
      </c>
      <c r="Q147" s="9" t="s">
        <v>892</v>
      </c>
      <c r="R147" s="9" t="s">
        <v>916</v>
      </c>
      <c r="S147" s="9" t="s">
        <v>917</v>
      </c>
      <c r="T147" s="9" t="s">
        <v>137</v>
      </c>
      <c r="U147" s="9" t="s">
        <v>28</v>
      </c>
      <c r="V147" s="9" t="s">
        <v>918</v>
      </c>
      <c r="W147" s="9" t="s">
        <v>29</v>
      </c>
      <c r="X147" s="9">
        <v>2017</v>
      </c>
      <c r="Y147" s="9" t="s">
        <v>28</v>
      </c>
      <c r="Z147" s="9" t="s">
        <v>31</v>
      </c>
      <c r="AA147" s="9">
        <v>1</v>
      </c>
      <c r="AB147" s="9">
        <v>1</v>
      </c>
      <c r="AC147" s="9">
        <f t="shared" si="31"/>
        <v>0</v>
      </c>
      <c r="AD147" s="33" t="s">
        <v>6175</v>
      </c>
      <c r="AE147" s="33" t="s">
        <v>6175</v>
      </c>
      <c r="AF147" s="33">
        <v>120</v>
      </c>
      <c r="AG147" s="33">
        <v>82.8</v>
      </c>
      <c r="AH147" s="33">
        <v>145</v>
      </c>
      <c r="AI147" s="33">
        <f t="shared" si="32"/>
        <v>145</v>
      </c>
      <c r="AJ147" s="33">
        <v>71.22999999999999</v>
      </c>
      <c r="AK147" s="33">
        <f t="shared" si="33"/>
        <v>71.22999999999999</v>
      </c>
      <c r="AL147" s="33">
        <f t="shared" si="27"/>
        <v>8.5475999999999992</v>
      </c>
      <c r="AM147" s="33">
        <f t="shared" si="28"/>
        <v>79.777599999999993</v>
      </c>
      <c r="AN147" s="33">
        <f t="shared" si="29"/>
        <v>64.106999999999999</v>
      </c>
      <c r="AO147" s="33">
        <f t="shared" si="30"/>
        <v>64.106999999999999</v>
      </c>
      <c r="AP147" s="33">
        <f t="shared" si="34"/>
        <v>7.6928399999999995</v>
      </c>
      <c r="AQ147" s="33">
        <f t="shared" si="35"/>
        <v>71.799840000000003</v>
      </c>
      <c r="AR147" s="15" t="s">
        <v>6303</v>
      </c>
      <c r="AS147" s="15" t="s">
        <v>6304</v>
      </c>
      <c r="AT147" s="15" t="s">
        <v>6292</v>
      </c>
      <c r="AU147" s="27" t="s">
        <v>6281</v>
      </c>
      <c r="AV147" s="16"/>
      <c r="AW147" s="12"/>
      <c r="AX147" s="12"/>
      <c r="AY147" s="12"/>
      <c r="AZ147" s="1" t="s">
        <v>6389</v>
      </c>
    </row>
    <row r="148" spans="1:52" ht="39.950000000000003" customHeight="1" x14ac:dyDescent="0.25">
      <c r="A148" s="9">
        <v>320</v>
      </c>
      <c r="B148" s="8">
        <v>80042000004521</v>
      </c>
      <c r="C148" s="10" t="s">
        <v>1133</v>
      </c>
      <c r="D148" s="34" t="s">
        <v>241</v>
      </c>
      <c r="E148" s="8" t="s">
        <v>242</v>
      </c>
      <c r="F148" s="8" t="s">
        <v>242</v>
      </c>
      <c r="G148" s="8" t="s">
        <v>433</v>
      </c>
      <c r="H148" s="9" t="s">
        <v>6173</v>
      </c>
      <c r="I148" s="9" t="s">
        <v>881</v>
      </c>
      <c r="J148" s="9" t="s">
        <v>6175</v>
      </c>
      <c r="K148" s="9" t="s">
        <v>6175</v>
      </c>
      <c r="L148" s="8" t="s">
        <v>955</v>
      </c>
      <c r="M148" s="8" t="s">
        <v>956</v>
      </c>
      <c r="N148" s="8" t="s">
        <v>6175</v>
      </c>
      <c r="O148" s="8" t="s">
        <v>6175</v>
      </c>
      <c r="P148" s="8" t="s">
        <v>6175</v>
      </c>
      <c r="Q148" s="8" t="s">
        <v>28</v>
      </c>
      <c r="R148" s="8" t="s">
        <v>28</v>
      </c>
      <c r="S148" s="8" t="s">
        <v>28</v>
      </c>
      <c r="T148" s="9" t="s">
        <v>44</v>
      </c>
      <c r="U148" s="9" t="s">
        <v>28</v>
      </c>
      <c r="V148" s="9" t="s">
        <v>957</v>
      </c>
      <c r="W148" s="8" t="s">
        <v>771</v>
      </c>
      <c r="X148" s="9">
        <v>2012</v>
      </c>
      <c r="Y148" s="8" t="s">
        <v>1134</v>
      </c>
      <c r="Z148" s="9" t="s">
        <v>31</v>
      </c>
      <c r="AA148" s="9">
        <v>1</v>
      </c>
      <c r="AB148" s="9">
        <v>1</v>
      </c>
      <c r="AC148" s="9">
        <f t="shared" si="31"/>
        <v>0</v>
      </c>
      <c r="AD148" s="33" t="s">
        <v>6175</v>
      </c>
      <c r="AE148" s="33" t="s">
        <v>6175</v>
      </c>
      <c r="AF148" s="33">
        <v>123</v>
      </c>
      <c r="AG148" s="33">
        <v>73.900000000000006</v>
      </c>
      <c r="AH148" s="33">
        <v>210</v>
      </c>
      <c r="AI148" s="33">
        <f t="shared" si="32"/>
        <v>210</v>
      </c>
      <c r="AJ148" s="33">
        <v>20</v>
      </c>
      <c r="AK148" s="33">
        <f t="shared" si="33"/>
        <v>20</v>
      </c>
      <c r="AL148" s="33">
        <f t="shared" si="27"/>
        <v>2.4</v>
      </c>
      <c r="AM148" s="33">
        <f t="shared" si="28"/>
        <v>22.4</v>
      </c>
      <c r="AN148" s="33">
        <f t="shared" si="29"/>
        <v>18</v>
      </c>
      <c r="AO148" s="33">
        <f t="shared" si="30"/>
        <v>18</v>
      </c>
      <c r="AP148" s="33">
        <f t="shared" si="34"/>
        <v>2.16</v>
      </c>
      <c r="AQ148" s="33">
        <f t="shared" si="35"/>
        <v>20.16</v>
      </c>
      <c r="AR148" s="15" t="s">
        <v>6307</v>
      </c>
      <c r="AS148" s="15" t="s">
        <v>6307</v>
      </c>
      <c r="AT148" s="15" t="s">
        <v>6282</v>
      </c>
      <c r="AU148" s="27" t="s">
        <v>6282</v>
      </c>
      <c r="AV148" s="16" t="s">
        <v>6283</v>
      </c>
      <c r="AW148" s="12"/>
      <c r="AX148" s="12"/>
      <c r="AY148" s="12"/>
      <c r="AZ148" s="1" t="s">
        <v>6389</v>
      </c>
    </row>
    <row r="149" spans="1:52" ht="39.950000000000003" customHeight="1" x14ac:dyDescent="0.25">
      <c r="A149" s="9">
        <v>321</v>
      </c>
      <c r="B149" s="8">
        <v>80042000001940</v>
      </c>
      <c r="C149" s="10" t="s">
        <v>1047</v>
      </c>
      <c r="D149" s="34" t="s">
        <v>18</v>
      </c>
      <c r="E149" s="8" t="s">
        <v>471</v>
      </c>
      <c r="F149" s="8" t="s">
        <v>471</v>
      </c>
      <c r="G149" s="8" t="s">
        <v>18</v>
      </c>
      <c r="H149" s="9" t="s">
        <v>6173</v>
      </c>
      <c r="I149" s="9" t="s">
        <v>881</v>
      </c>
      <c r="J149" s="9" t="s">
        <v>6175</v>
      </c>
      <c r="K149" s="9" t="s">
        <v>6175</v>
      </c>
      <c r="L149" s="8" t="s">
        <v>934</v>
      </c>
      <c r="M149" s="8" t="s">
        <v>1048</v>
      </c>
      <c r="N149" s="8" t="s">
        <v>6175</v>
      </c>
      <c r="O149" s="8" t="s">
        <v>6175</v>
      </c>
      <c r="P149" s="8" t="s">
        <v>6175</v>
      </c>
      <c r="Q149" s="8" t="s">
        <v>28</v>
      </c>
      <c r="R149" s="8" t="s">
        <v>28</v>
      </c>
      <c r="S149" s="8" t="s">
        <v>28</v>
      </c>
      <c r="T149" s="9" t="s">
        <v>44</v>
      </c>
      <c r="U149" s="9" t="s">
        <v>28</v>
      </c>
      <c r="V149" s="8" t="s">
        <v>1049</v>
      </c>
      <c r="W149" s="8" t="s">
        <v>771</v>
      </c>
      <c r="X149" s="9">
        <v>2012</v>
      </c>
      <c r="Y149" s="8" t="s">
        <v>938</v>
      </c>
      <c r="Z149" s="9" t="s">
        <v>31</v>
      </c>
      <c r="AA149" s="9">
        <v>1</v>
      </c>
      <c r="AB149" s="9">
        <v>1</v>
      </c>
      <c r="AC149" s="9">
        <f t="shared" si="31"/>
        <v>0</v>
      </c>
      <c r="AD149" s="33" t="s">
        <v>6175</v>
      </c>
      <c r="AE149" s="33" t="s">
        <v>6175</v>
      </c>
      <c r="AF149" s="33">
        <v>165</v>
      </c>
      <c r="AG149" s="33">
        <v>98.9</v>
      </c>
      <c r="AH149" s="33">
        <v>200</v>
      </c>
      <c r="AI149" s="33">
        <f t="shared" si="32"/>
        <v>200</v>
      </c>
      <c r="AJ149" s="33">
        <v>30</v>
      </c>
      <c r="AK149" s="33">
        <f t="shared" si="33"/>
        <v>30</v>
      </c>
      <c r="AL149" s="33">
        <f t="shared" ref="AL149:AL238" si="36">AK149*0.12</f>
        <v>3.5999999999999996</v>
      </c>
      <c r="AM149" s="33">
        <f t="shared" ref="AM149:AM238" si="37">AL149+AK149</f>
        <v>33.6</v>
      </c>
      <c r="AN149" s="33">
        <f t="shared" ref="AN149:AN238" si="38">AJ149*0.9</f>
        <v>27</v>
      </c>
      <c r="AO149" s="33">
        <f t="shared" ref="AO149:AO238" si="39">AN149*AB149</f>
        <v>27</v>
      </c>
      <c r="AP149" s="33">
        <f t="shared" si="34"/>
        <v>3.2399999999999998</v>
      </c>
      <c r="AQ149" s="33">
        <f t="shared" si="35"/>
        <v>30.24</v>
      </c>
      <c r="AR149" s="15" t="s">
        <v>6307</v>
      </c>
      <c r="AS149" s="15" t="s">
        <v>6307</v>
      </c>
      <c r="AT149" s="15" t="s">
        <v>6292</v>
      </c>
      <c r="AU149" s="27" t="s">
        <v>6276</v>
      </c>
      <c r="AV149" s="16"/>
      <c r="AW149" s="12"/>
      <c r="AX149" s="12"/>
      <c r="AY149" s="12"/>
      <c r="AZ149" s="1" t="s">
        <v>6389</v>
      </c>
    </row>
    <row r="150" spans="1:52" ht="39.950000000000003" customHeight="1" x14ac:dyDescent="0.25">
      <c r="A150" s="9">
        <v>323</v>
      </c>
      <c r="B150" s="8">
        <v>80042000010041</v>
      </c>
      <c r="C150" s="9" t="s">
        <v>1310</v>
      </c>
      <c r="D150" s="34" t="s">
        <v>18</v>
      </c>
      <c r="E150" s="8" t="s">
        <v>64</v>
      </c>
      <c r="F150" s="8" t="s">
        <v>65</v>
      </c>
      <c r="G150" s="8" t="s">
        <v>18</v>
      </c>
      <c r="H150" s="9" t="s">
        <v>6173</v>
      </c>
      <c r="I150" s="9" t="s">
        <v>1308</v>
      </c>
      <c r="J150" s="9" t="s">
        <v>6175</v>
      </c>
      <c r="K150" s="9" t="s">
        <v>6175</v>
      </c>
      <c r="L150" s="8" t="s">
        <v>1311</v>
      </c>
      <c r="M150" s="8" t="s">
        <v>1312</v>
      </c>
      <c r="N150" s="8" t="s">
        <v>6175</v>
      </c>
      <c r="O150" s="8" t="s">
        <v>6175</v>
      </c>
      <c r="P150" s="8" t="s">
        <v>6175</v>
      </c>
      <c r="Q150" s="8" t="s">
        <v>1313</v>
      </c>
      <c r="R150" s="8" t="s">
        <v>1314</v>
      </c>
      <c r="S150" s="8" t="s">
        <v>28</v>
      </c>
      <c r="T150" s="9" t="s">
        <v>737</v>
      </c>
      <c r="U150" s="9" t="s">
        <v>28</v>
      </c>
      <c r="V150" s="9" t="s">
        <v>28</v>
      </c>
      <c r="W150" s="9" t="s">
        <v>29</v>
      </c>
      <c r="X150" s="9">
        <v>2012</v>
      </c>
      <c r="Y150" s="8" t="s">
        <v>1315</v>
      </c>
      <c r="Z150" s="9" t="s">
        <v>54</v>
      </c>
      <c r="AA150" s="9">
        <v>1</v>
      </c>
      <c r="AB150" s="9">
        <v>1</v>
      </c>
      <c r="AC150" s="9">
        <f t="shared" ref="AC150:AC153" si="40">AA150-AB150</f>
        <v>0</v>
      </c>
      <c r="AD150" s="33" t="s">
        <v>6175</v>
      </c>
      <c r="AE150" s="33" t="s">
        <v>6175</v>
      </c>
      <c r="AF150" s="33">
        <v>329</v>
      </c>
      <c r="AG150" s="33">
        <v>172.9</v>
      </c>
      <c r="AH150" s="33">
        <v>526.79999999999995</v>
      </c>
      <c r="AI150" s="33">
        <f t="shared" ref="AI150:AI153" si="41">AH150*AB150</f>
        <v>526.79999999999995</v>
      </c>
      <c r="AJ150" s="33">
        <v>199.28571428571428</v>
      </c>
      <c r="AK150" s="33">
        <f t="shared" ref="AK150:AK153" si="42">AJ150*AB150</f>
        <v>199.28571428571428</v>
      </c>
      <c r="AL150" s="33">
        <f t="shared" si="36"/>
        <v>23.914285714285711</v>
      </c>
      <c r="AM150" s="33">
        <f t="shared" si="37"/>
        <v>223.2</v>
      </c>
      <c r="AN150" s="33">
        <f t="shared" si="38"/>
        <v>179.35714285714286</v>
      </c>
      <c r="AO150" s="33">
        <f t="shared" si="39"/>
        <v>179.35714285714286</v>
      </c>
      <c r="AP150" s="33">
        <f t="shared" ref="AP150:AP153" si="43">AO150*0.12</f>
        <v>21.522857142857141</v>
      </c>
      <c r="AQ150" s="33">
        <f t="shared" ref="AQ150:AQ153" si="44">AO150+AP150</f>
        <v>200.88</v>
      </c>
      <c r="AR150" s="15" t="s">
        <v>6303</v>
      </c>
      <c r="AS150" s="15" t="s">
        <v>6309</v>
      </c>
      <c r="AT150" s="15" t="s">
        <v>6292</v>
      </c>
      <c r="AU150" s="27" t="s">
        <v>6281</v>
      </c>
      <c r="AV150" s="16"/>
      <c r="AW150" s="12"/>
      <c r="AX150" s="12"/>
      <c r="AY150" s="12"/>
      <c r="AZ150" s="1" t="s">
        <v>6389</v>
      </c>
    </row>
    <row r="151" spans="1:52" ht="39.950000000000003" customHeight="1" x14ac:dyDescent="0.25">
      <c r="A151" s="9">
        <v>324</v>
      </c>
      <c r="B151" s="8">
        <v>80042000009694</v>
      </c>
      <c r="C151" s="8" t="s">
        <v>1316</v>
      </c>
      <c r="D151" s="34" t="s">
        <v>18</v>
      </c>
      <c r="E151" s="8" t="s">
        <v>64</v>
      </c>
      <c r="F151" s="8" t="s">
        <v>65</v>
      </c>
      <c r="G151" s="8" t="s">
        <v>18</v>
      </c>
      <c r="H151" s="9" t="s">
        <v>6173</v>
      </c>
      <c r="I151" s="9" t="s">
        <v>1308</v>
      </c>
      <c r="J151" s="9" t="s">
        <v>6175</v>
      </c>
      <c r="K151" s="9" t="s">
        <v>6175</v>
      </c>
      <c r="L151" s="8" t="s">
        <v>1311</v>
      </c>
      <c r="M151" s="8" t="s">
        <v>1317</v>
      </c>
      <c r="N151" s="8" t="s">
        <v>6175</v>
      </c>
      <c r="O151" s="8" t="s">
        <v>6175</v>
      </c>
      <c r="P151" s="8" t="s">
        <v>6175</v>
      </c>
      <c r="Q151" s="8" t="s">
        <v>1313</v>
      </c>
      <c r="R151" s="8" t="s">
        <v>1314</v>
      </c>
      <c r="S151" s="8" t="s">
        <v>28</v>
      </c>
      <c r="T151" s="9" t="s">
        <v>737</v>
      </c>
      <c r="U151" s="9" t="s">
        <v>28</v>
      </c>
      <c r="V151" s="9" t="s">
        <v>28</v>
      </c>
      <c r="W151" s="9" t="s">
        <v>29</v>
      </c>
      <c r="X151" s="9">
        <v>2013</v>
      </c>
      <c r="Y151" s="8" t="s">
        <v>1315</v>
      </c>
      <c r="Z151" s="9" t="s">
        <v>54</v>
      </c>
      <c r="AA151" s="9">
        <v>1</v>
      </c>
      <c r="AB151" s="9">
        <v>1</v>
      </c>
      <c r="AC151" s="9">
        <f t="shared" si="40"/>
        <v>0</v>
      </c>
      <c r="AD151" s="33" t="s">
        <v>6175</v>
      </c>
      <c r="AE151" s="33" t="s">
        <v>6175</v>
      </c>
      <c r="AF151" s="33">
        <v>402</v>
      </c>
      <c r="AG151" s="33">
        <v>211</v>
      </c>
      <c r="AH151" s="33">
        <v>526.79999999999995</v>
      </c>
      <c r="AI151" s="33">
        <f t="shared" si="41"/>
        <v>526.79999999999995</v>
      </c>
      <c r="AJ151" s="33">
        <v>199.28571428571428</v>
      </c>
      <c r="AK151" s="33">
        <f t="shared" si="42"/>
        <v>199.28571428571428</v>
      </c>
      <c r="AL151" s="33">
        <f t="shared" si="36"/>
        <v>23.914285714285711</v>
      </c>
      <c r="AM151" s="33">
        <f t="shared" si="37"/>
        <v>223.2</v>
      </c>
      <c r="AN151" s="33">
        <f t="shared" si="38"/>
        <v>179.35714285714286</v>
      </c>
      <c r="AO151" s="33">
        <f t="shared" si="39"/>
        <v>179.35714285714286</v>
      </c>
      <c r="AP151" s="33">
        <f t="shared" si="43"/>
        <v>21.522857142857141</v>
      </c>
      <c r="AQ151" s="33">
        <f t="shared" si="44"/>
        <v>200.88</v>
      </c>
      <c r="AR151" s="15" t="s">
        <v>6303</v>
      </c>
      <c r="AS151" s="15" t="s">
        <v>6309</v>
      </c>
      <c r="AT151" s="15" t="s">
        <v>6292</v>
      </c>
      <c r="AU151" s="27" t="s">
        <v>6281</v>
      </c>
      <c r="AV151" s="16"/>
      <c r="AW151" s="12"/>
      <c r="AX151" s="12"/>
      <c r="AY151" s="12"/>
      <c r="AZ151" s="1" t="s">
        <v>6389</v>
      </c>
    </row>
    <row r="152" spans="1:52" ht="39.950000000000003" customHeight="1" x14ac:dyDescent="0.25">
      <c r="A152" s="9">
        <v>325</v>
      </c>
      <c r="B152" s="8">
        <v>80042000018412</v>
      </c>
      <c r="C152" s="9" t="s">
        <v>1304</v>
      </c>
      <c r="D152" s="34" t="s">
        <v>18</v>
      </c>
      <c r="E152" s="8" t="s">
        <v>64</v>
      </c>
      <c r="F152" s="8" t="s">
        <v>703</v>
      </c>
      <c r="G152" s="8" t="s">
        <v>18</v>
      </c>
      <c r="H152" s="9" t="s">
        <v>6173</v>
      </c>
      <c r="I152" s="9" t="s">
        <v>1308</v>
      </c>
      <c r="J152" s="9" t="s">
        <v>6175</v>
      </c>
      <c r="K152" s="9" t="s">
        <v>6175</v>
      </c>
      <c r="L152" s="9" t="s">
        <v>1305</v>
      </c>
      <c r="M152" s="9" t="s">
        <v>1305</v>
      </c>
      <c r="N152" s="8" t="s">
        <v>6175</v>
      </c>
      <c r="O152" s="8" t="s">
        <v>6175</v>
      </c>
      <c r="P152" s="8" t="s">
        <v>6175</v>
      </c>
      <c r="Q152" s="8" t="s">
        <v>1306</v>
      </c>
      <c r="R152" s="9" t="s">
        <v>1307</v>
      </c>
      <c r="S152" s="9" t="s">
        <v>28</v>
      </c>
      <c r="T152" s="9" t="s">
        <v>326</v>
      </c>
      <c r="U152" s="9" t="s">
        <v>28</v>
      </c>
      <c r="V152" s="9" t="s">
        <v>28</v>
      </c>
      <c r="W152" s="9" t="s">
        <v>29</v>
      </c>
      <c r="X152" s="9">
        <v>2017</v>
      </c>
      <c r="Y152" s="9" t="s">
        <v>28</v>
      </c>
      <c r="Z152" s="9" t="s">
        <v>31</v>
      </c>
      <c r="AA152" s="9">
        <v>1</v>
      </c>
      <c r="AB152" s="9">
        <v>1</v>
      </c>
      <c r="AC152" s="9">
        <f t="shared" si="40"/>
        <v>0</v>
      </c>
      <c r="AD152" s="33" t="s">
        <v>6175</v>
      </c>
      <c r="AE152" s="33" t="s">
        <v>6175</v>
      </c>
      <c r="AF152" s="33">
        <v>269</v>
      </c>
      <c r="AG152" s="33">
        <v>185.54</v>
      </c>
      <c r="AH152" s="33">
        <v>250</v>
      </c>
      <c r="AI152" s="33">
        <f t="shared" si="41"/>
        <v>250</v>
      </c>
      <c r="AJ152" s="33">
        <v>149.232</v>
      </c>
      <c r="AK152" s="33">
        <f t="shared" si="42"/>
        <v>149.232</v>
      </c>
      <c r="AL152" s="33">
        <f t="shared" si="36"/>
        <v>17.90784</v>
      </c>
      <c r="AM152" s="33">
        <f t="shared" si="37"/>
        <v>167.13983999999999</v>
      </c>
      <c r="AN152" s="33">
        <f t="shared" si="38"/>
        <v>134.30879999999999</v>
      </c>
      <c r="AO152" s="33">
        <f t="shared" si="39"/>
        <v>134.30879999999999</v>
      </c>
      <c r="AP152" s="33">
        <f t="shared" si="43"/>
        <v>16.117055999999998</v>
      </c>
      <c r="AQ152" s="33">
        <f t="shared" si="44"/>
        <v>150.42585599999998</v>
      </c>
      <c r="AR152" s="15" t="s">
        <v>6303</v>
      </c>
      <c r="AS152" s="15" t="s">
        <v>6304</v>
      </c>
      <c r="AT152" s="15" t="s">
        <v>6292</v>
      </c>
      <c r="AU152" s="27" t="s">
        <v>6281</v>
      </c>
      <c r="AV152" s="16"/>
      <c r="AW152" s="12"/>
      <c r="AX152" s="12"/>
      <c r="AY152" s="12"/>
      <c r="AZ152" s="1" t="s">
        <v>6389</v>
      </c>
    </row>
    <row r="153" spans="1:52" ht="39.950000000000003" customHeight="1" x14ac:dyDescent="0.25">
      <c r="A153" s="9">
        <v>326</v>
      </c>
      <c r="B153" s="8">
        <v>80042000018528</v>
      </c>
      <c r="C153" s="9" t="s">
        <v>1309</v>
      </c>
      <c r="D153" s="34" t="s">
        <v>18</v>
      </c>
      <c r="E153" s="8" t="s">
        <v>64</v>
      </c>
      <c r="F153" s="8" t="s">
        <v>703</v>
      </c>
      <c r="G153" s="8" t="s">
        <v>18</v>
      </c>
      <c r="H153" s="9" t="s">
        <v>6173</v>
      </c>
      <c r="I153" s="9" t="s">
        <v>1308</v>
      </c>
      <c r="J153" s="9" t="s">
        <v>6175</v>
      </c>
      <c r="K153" s="9" t="s">
        <v>6175</v>
      </c>
      <c r="L153" s="9" t="s">
        <v>1305</v>
      </c>
      <c r="M153" s="9" t="s">
        <v>1305</v>
      </c>
      <c r="N153" s="8" t="s">
        <v>6175</v>
      </c>
      <c r="O153" s="8" t="s">
        <v>6175</v>
      </c>
      <c r="P153" s="8" t="s">
        <v>6175</v>
      </c>
      <c r="Q153" s="8" t="s">
        <v>1306</v>
      </c>
      <c r="R153" s="9" t="s">
        <v>1307</v>
      </c>
      <c r="S153" s="9" t="s">
        <v>28</v>
      </c>
      <c r="T153" s="9" t="s">
        <v>326</v>
      </c>
      <c r="U153" s="9" t="s">
        <v>28</v>
      </c>
      <c r="V153" s="9" t="s">
        <v>28</v>
      </c>
      <c r="W153" s="9" t="s">
        <v>29</v>
      </c>
      <c r="X153" s="9">
        <v>2017</v>
      </c>
      <c r="Y153" s="9" t="s">
        <v>28</v>
      </c>
      <c r="Z153" s="9" t="s">
        <v>31</v>
      </c>
      <c r="AA153" s="9">
        <v>1</v>
      </c>
      <c r="AB153" s="9">
        <v>1</v>
      </c>
      <c r="AC153" s="9">
        <f t="shared" si="40"/>
        <v>0</v>
      </c>
      <c r="AD153" s="33" t="s">
        <v>6175</v>
      </c>
      <c r="AE153" s="33" t="s">
        <v>6175</v>
      </c>
      <c r="AF153" s="33">
        <v>269</v>
      </c>
      <c r="AG153" s="33">
        <v>185.54</v>
      </c>
      <c r="AH153" s="33">
        <v>250</v>
      </c>
      <c r="AI153" s="33">
        <f t="shared" si="41"/>
        <v>250</v>
      </c>
      <c r="AJ153" s="33">
        <v>149.232</v>
      </c>
      <c r="AK153" s="33">
        <f t="shared" si="42"/>
        <v>149.232</v>
      </c>
      <c r="AL153" s="33">
        <f t="shared" si="36"/>
        <v>17.90784</v>
      </c>
      <c r="AM153" s="33">
        <f t="shared" si="37"/>
        <v>167.13983999999999</v>
      </c>
      <c r="AN153" s="33">
        <f t="shared" si="38"/>
        <v>134.30879999999999</v>
      </c>
      <c r="AO153" s="33">
        <f t="shared" si="39"/>
        <v>134.30879999999999</v>
      </c>
      <c r="AP153" s="33">
        <f t="shared" si="43"/>
        <v>16.117055999999998</v>
      </c>
      <c r="AQ153" s="33">
        <f t="shared" si="44"/>
        <v>150.42585599999998</v>
      </c>
      <c r="AR153" s="15" t="s">
        <v>6303</v>
      </c>
      <c r="AS153" s="15" t="s">
        <v>6304</v>
      </c>
      <c r="AT153" s="15" t="s">
        <v>6292</v>
      </c>
      <c r="AU153" s="27" t="s">
        <v>6281</v>
      </c>
      <c r="AV153" s="16"/>
      <c r="AW153" s="12"/>
      <c r="AX153" s="12"/>
      <c r="AY153" s="12"/>
      <c r="AZ153" s="1" t="s">
        <v>6389</v>
      </c>
    </row>
    <row r="154" spans="1:52" s="52" customFormat="1" ht="39.950000000000003" customHeight="1" x14ac:dyDescent="0.25">
      <c r="A154" s="9">
        <v>346</v>
      </c>
      <c r="B154" s="8">
        <v>80042000006716</v>
      </c>
      <c r="C154" s="10" t="s">
        <v>1184</v>
      </c>
      <c r="D154" s="78" t="s">
        <v>18</v>
      </c>
      <c r="E154" s="79" t="s">
        <v>1185</v>
      </c>
      <c r="F154" s="79" t="s">
        <v>1185</v>
      </c>
      <c r="G154" s="79" t="s">
        <v>18</v>
      </c>
      <c r="H154" s="9" t="s">
        <v>6173</v>
      </c>
      <c r="I154" s="9" t="s">
        <v>881</v>
      </c>
      <c r="J154" s="9" t="s">
        <v>6175</v>
      </c>
      <c r="K154" s="9" t="s">
        <v>6175</v>
      </c>
      <c r="L154" s="8" t="s">
        <v>1040</v>
      </c>
      <c r="M154" s="8" t="s">
        <v>1186</v>
      </c>
      <c r="N154" s="8" t="s">
        <v>6175</v>
      </c>
      <c r="O154" s="8" t="s">
        <v>6175</v>
      </c>
      <c r="P154" s="8" t="s">
        <v>6175</v>
      </c>
      <c r="Q154" s="8" t="s">
        <v>28</v>
      </c>
      <c r="R154" s="8" t="s">
        <v>28</v>
      </c>
      <c r="S154" s="8" t="s">
        <v>28</v>
      </c>
      <c r="T154" s="9" t="s">
        <v>27</v>
      </c>
      <c r="U154" s="80" t="s">
        <v>1042</v>
      </c>
      <c r="V154" s="9" t="s">
        <v>28</v>
      </c>
      <c r="W154" s="80" t="s">
        <v>29</v>
      </c>
      <c r="X154" s="80">
        <v>2015</v>
      </c>
      <c r="Y154" s="80" t="s">
        <v>28</v>
      </c>
      <c r="Z154" s="80" t="s">
        <v>54</v>
      </c>
      <c r="AA154" s="80">
        <v>1</v>
      </c>
      <c r="AB154" s="80">
        <v>1</v>
      </c>
      <c r="AC154" s="80">
        <v>0</v>
      </c>
      <c r="AD154" s="81" t="s">
        <v>6175</v>
      </c>
      <c r="AE154" s="81" t="s">
        <v>6175</v>
      </c>
      <c r="AF154" s="81">
        <v>302</v>
      </c>
      <c r="AG154" s="81">
        <v>181</v>
      </c>
      <c r="AH154" s="81">
        <v>182</v>
      </c>
      <c r="AI154" s="81">
        <v>182</v>
      </c>
      <c r="AJ154" s="81">
        <v>107.69499999999999</v>
      </c>
      <c r="AK154" s="81">
        <v>107.69499999999999</v>
      </c>
      <c r="AL154" s="81">
        <v>12.923399999999999</v>
      </c>
      <c r="AM154" s="81">
        <v>120.61839999999999</v>
      </c>
      <c r="AN154" s="81">
        <v>96.9255</v>
      </c>
      <c r="AO154" s="81">
        <v>96.9255</v>
      </c>
      <c r="AP154" s="81">
        <v>11.63106</v>
      </c>
      <c r="AQ154" s="81">
        <v>108.55656</v>
      </c>
      <c r="AR154" s="15" t="s">
        <v>6307</v>
      </c>
      <c r="AS154" s="15" t="s">
        <v>6307</v>
      </c>
      <c r="AT154" s="14" t="s">
        <v>6282</v>
      </c>
      <c r="AU154" s="74" t="s">
        <v>6282</v>
      </c>
      <c r="AV154" s="74" t="s">
        <v>6324</v>
      </c>
      <c r="AW154" s="75"/>
      <c r="AX154" s="75"/>
      <c r="AY154" s="75"/>
      <c r="AZ154" s="52" t="s">
        <v>6389</v>
      </c>
    </row>
    <row r="155" spans="1:52" s="52" customFormat="1" ht="39.950000000000003" customHeight="1" x14ac:dyDescent="0.25">
      <c r="A155" s="9">
        <v>347</v>
      </c>
      <c r="B155" s="8">
        <v>80042000006679</v>
      </c>
      <c r="C155" s="10" t="s">
        <v>1187</v>
      </c>
      <c r="D155" s="78" t="s">
        <v>18</v>
      </c>
      <c r="E155" s="79" t="s">
        <v>1188</v>
      </c>
      <c r="F155" s="79" t="s">
        <v>1188</v>
      </c>
      <c r="G155" s="79" t="s">
        <v>18</v>
      </c>
      <c r="H155" s="9" t="s">
        <v>6173</v>
      </c>
      <c r="I155" s="9" t="s">
        <v>881</v>
      </c>
      <c r="J155" s="9" t="s">
        <v>6175</v>
      </c>
      <c r="K155" s="9" t="s">
        <v>6175</v>
      </c>
      <c r="L155" s="8" t="s">
        <v>1040</v>
      </c>
      <c r="M155" s="8" t="s">
        <v>1186</v>
      </c>
      <c r="N155" s="8" t="s">
        <v>6175</v>
      </c>
      <c r="O155" s="8" t="s">
        <v>6175</v>
      </c>
      <c r="P155" s="8" t="s">
        <v>6175</v>
      </c>
      <c r="Q155" s="8" t="s">
        <v>28</v>
      </c>
      <c r="R155" s="8" t="s">
        <v>28</v>
      </c>
      <c r="S155" s="8" t="s">
        <v>28</v>
      </c>
      <c r="T155" s="9" t="s">
        <v>27</v>
      </c>
      <c r="U155" s="80" t="s">
        <v>1042</v>
      </c>
      <c r="V155" s="9" t="s">
        <v>28</v>
      </c>
      <c r="W155" s="80" t="s">
        <v>29</v>
      </c>
      <c r="X155" s="80">
        <v>2015</v>
      </c>
      <c r="Y155" s="80" t="s">
        <v>28</v>
      </c>
      <c r="Z155" s="80" t="s">
        <v>54</v>
      </c>
      <c r="AA155" s="80">
        <v>1</v>
      </c>
      <c r="AB155" s="80">
        <v>1</v>
      </c>
      <c r="AC155" s="80">
        <v>0</v>
      </c>
      <c r="AD155" s="81" t="s">
        <v>6175</v>
      </c>
      <c r="AE155" s="81" t="s">
        <v>6175</v>
      </c>
      <c r="AF155" s="81">
        <v>302</v>
      </c>
      <c r="AG155" s="81">
        <v>181</v>
      </c>
      <c r="AH155" s="81">
        <v>182</v>
      </c>
      <c r="AI155" s="81">
        <v>182</v>
      </c>
      <c r="AJ155" s="81">
        <v>107.69499999999999</v>
      </c>
      <c r="AK155" s="81">
        <v>107.69499999999999</v>
      </c>
      <c r="AL155" s="81">
        <v>12.923399999999999</v>
      </c>
      <c r="AM155" s="81">
        <v>120.61839999999999</v>
      </c>
      <c r="AN155" s="81">
        <v>96.9255</v>
      </c>
      <c r="AO155" s="81">
        <v>96.9255</v>
      </c>
      <c r="AP155" s="81">
        <v>11.63106</v>
      </c>
      <c r="AQ155" s="81">
        <v>108.55656</v>
      </c>
      <c r="AR155" s="15" t="s">
        <v>6307</v>
      </c>
      <c r="AS155" s="15" t="s">
        <v>6307</v>
      </c>
      <c r="AT155" s="14" t="s">
        <v>6282</v>
      </c>
      <c r="AU155" s="74" t="s">
        <v>6282</v>
      </c>
      <c r="AV155" s="74" t="s">
        <v>6324</v>
      </c>
      <c r="AW155" s="75"/>
      <c r="AX155" s="75"/>
      <c r="AY155" s="75"/>
      <c r="AZ155" s="52" t="s">
        <v>6389</v>
      </c>
    </row>
    <row r="156" spans="1:52" s="52" customFormat="1" ht="39.950000000000003" customHeight="1" x14ac:dyDescent="0.25">
      <c r="A156" s="9">
        <v>348</v>
      </c>
      <c r="B156" s="8">
        <v>80042000006723</v>
      </c>
      <c r="C156" s="10" t="s">
        <v>1191</v>
      </c>
      <c r="D156" s="78" t="s">
        <v>18</v>
      </c>
      <c r="E156" s="79" t="s">
        <v>1192</v>
      </c>
      <c r="F156" s="79" t="s">
        <v>1192</v>
      </c>
      <c r="G156" s="79" t="s">
        <v>18</v>
      </c>
      <c r="H156" s="9" t="s">
        <v>6173</v>
      </c>
      <c r="I156" s="9" t="s">
        <v>881</v>
      </c>
      <c r="J156" s="9" t="s">
        <v>6175</v>
      </c>
      <c r="K156" s="9" t="s">
        <v>6175</v>
      </c>
      <c r="L156" s="8" t="s">
        <v>1040</v>
      </c>
      <c r="M156" s="8" t="s">
        <v>1186</v>
      </c>
      <c r="N156" s="8" t="s">
        <v>6175</v>
      </c>
      <c r="O156" s="8" t="s">
        <v>6175</v>
      </c>
      <c r="P156" s="8" t="s">
        <v>6175</v>
      </c>
      <c r="Q156" s="8" t="s">
        <v>28</v>
      </c>
      <c r="R156" s="8" t="s">
        <v>28</v>
      </c>
      <c r="S156" s="8" t="s">
        <v>28</v>
      </c>
      <c r="T156" s="9" t="s">
        <v>27</v>
      </c>
      <c r="U156" s="80" t="s">
        <v>1042</v>
      </c>
      <c r="V156" s="9" t="s">
        <v>28</v>
      </c>
      <c r="W156" s="80" t="s">
        <v>29</v>
      </c>
      <c r="X156" s="80">
        <v>2015</v>
      </c>
      <c r="Y156" s="80" t="s">
        <v>28</v>
      </c>
      <c r="Z156" s="80" t="s">
        <v>54</v>
      </c>
      <c r="AA156" s="80">
        <v>1</v>
      </c>
      <c r="AB156" s="80">
        <v>1</v>
      </c>
      <c r="AC156" s="80">
        <v>0</v>
      </c>
      <c r="AD156" s="81" t="s">
        <v>6175</v>
      </c>
      <c r="AE156" s="81" t="s">
        <v>6175</v>
      </c>
      <c r="AF156" s="81">
        <v>302</v>
      </c>
      <c r="AG156" s="81">
        <v>181</v>
      </c>
      <c r="AH156" s="81">
        <v>182</v>
      </c>
      <c r="AI156" s="81">
        <v>182</v>
      </c>
      <c r="AJ156" s="81">
        <v>107.69499999999999</v>
      </c>
      <c r="AK156" s="81">
        <v>107.69499999999999</v>
      </c>
      <c r="AL156" s="81">
        <v>12.923399999999999</v>
      </c>
      <c r="AM156" s="81">
        <v>120.61839999999999</v>
      </c>
      <c r="AN156" s="81">
        <v>96.9255</v>
      </c>
      <c r="AO156" s="81">
        <v>96.9255</v>
      </c>
      <c r="AP156" s="81">
        <v>11.63106</v>
      </c>
      <c r="AQ156" s="81">
        <v>108.55656</v>
      </c>
      <c r="AR156" s="15" t="s">
        <v>6307</v>
      </c>
      <c r="AS156" s="15" t="s">
        <v>6307</v>
      </c>
      <c r="AT156" s="14" t="s">
        <v>6282</v>
      </c>
      <c r="AU156" s="74" t="s">
        <v>6282</v>
      </c>
      <c r="AV156" s="74" t="s">
        <v>6324</v>
      </c>
      <c r="AW156" s="75"/>
      <c r="AX156" s="75"/>
      <c r="AY156" s="75"/>
      <c r="AZ156" s="52" t="s">
        <v>6389</v>
      </c>
    </row>
    <row r="157" spans="1:52" s="52" customFormat="1" ht="39.950000000000003" customHeight="1" x14ac:dyDescent="0.25">
      <c r="A157" s="9">
        <v>349</v>
      </c>
      <c r="B157" s="8">
        <v>80042000006662</v>
      </c>
      <c r="C157" s="10" t="s">
        <v>1193</v>
      </c>
      <c r="D157" s="78" t="s">
        <v>18</v>
      </c>
      <c r="E157" s="79" t="s">
        <v>1194</v>
      </c>
      <c r="F157" s="79" t="s">
        <v>1194</v>
      </c>
      <c r="G157" s="79" t="s">
        <v>18</v>
      </c>
      <c r="H157" s="9" t="s">
        <v>6173</v>
      </c>
      <c r="I157" s="9" t="s">
        <v>881</v>
      </c>
      <c r="J157" s="9" t="s">
        <v>6175</v>
      </c>
      <c r="K157" s="9" t="s">
        <v>6175</v>
      </c>
      <c r="L157" s="8" t="s">
        <v>1040</v>
      </c>
      <c r="M157" s="8" t="s">
        <v>1186</v>
      </c>
      <c r="N157" s="8" t="s">
        <v>6175</v>
      </c>
      <c r="O157" s="8" t="s">
        <v>6175</v>
      </c>
      <c r="P157" s="8" t="s">
        <v>6175</v>
      </c>
      <c r="Q157" s="8" t="s">
        <v>28</v>
      </c>
      <c r="R157" s="8" t="s">
        <v>28</v>
      </c>
      <c r="S157" s="8" t="s">
        <v>28</v>
      </c>
      <c r="T157" s="9" t="s">
        <v>27</v>
      </c>
      <c r="U157" s="80" t="s">
        <v>1042</v>
      </c>
      <c r="V157" s="9" t="s">
        <v>28</v>
      </c>
      <c r="W157" s="80" t="s">
        <v>29</v>
      </c>
      <c r="X157" s="80">
        <v>2015</v>
      </c>
      <c r="Y157" s="80" t="s">
        <v>28</v>
      </c>
      <c r="Z157" s="80" t="s">
        <v>54</v>
      </c>
      <c r="AA157" s="80">
        <v>1</v>
      </c>
      <c r="AB157" s="80">
        <v>1</v>
      </c>
      <c r="AC157" s="80">
        <v>0</v>
      </c>
      <c r="AD157" s="81" t="s">
        <v>6175</v>
      </c>
      <c r="AE157" s="81" t="s">
        <v>6175</v>
      </c>
      <c r="AF157" s="81">
        <v>302</v>
      </c>
      <c r="AG157" s="81">
        <v>181</v>
      </c>
      <c r="AH157" s="81">
        <v>182</v>
      </c>
      <c r="AI157" s="81">
        <v>182</v>
      </c>
      <c r="AJ157" s="81">
        <v>107.69499999999999</v>
      </c>
      <c r="AK157" s="81">
        <v>107.69499999999999</v>
      </c>
      <c r="AL157" s="81">
        <v>12.923399999999999</v>
      </c>
      <c r="AM157" s="81">
        <v>120.61839999999999</v>
      </c>
      <c r="AN157" s="81">
        <v>96.9255</v>
      </c>
      <c r="AO157" s="81">
        <v>96.9255</v>
      </c>
      <c r="AP157" s="81">
        <v>11.63106</v>
      </c>
      <c r="AQ157" s="81">
        <v>108.55656</v>
      </c>
      <c r="AR157" s="15" t="s">
        <v>6307</v>
      </c>
      <c r="AS157" s="15" t="s">
        <v>6307</v>
      </c>
      <c r="AT157" s="14" t="s">
        <v>6282</v>
      </c>
      <c r="AU157" s="74" t="s">
        <v>6282</v>
      </c>
      <c r="AV157" s="74" t="s">
        <v>6324</v>
      </c>
      <c r="AW157" s="75"/>
      <c r="AX157" s="75"/>
      <c r="AY157" s="75"/>
      <c r="AZ157" s="52" t="s">
        <v>6389</v>
      </c>
    </row>
    <row r="158" spans="1:52" s="52" customFormat="1" ht="39.950000000000003" customHeight="1" x14ac:dyDescent="0.25">
      <c r="A158" s="9">
        <v>350</v>
      </c>
      <c r="B158" s="8">
        <v>80042000006730</v>
      </c>
      <c r="C158" s="10" t="s">
        <v>1213</v>
      </c>
      <c r="D158" s="78" t="s">
        <v>18</v>
      </c>
      <c r="E158" s="79" t="s">
        <v>1214</v>
      </c>
      <c r="F158" s="79" t="s">
        <v>1214</v>
      </c>
      <c r="G158" s="79" t="s">
        <v>18</v>
      </c>
      <c r="H158" s="9" t="s">
        <v>6173</v>
      </c>
      <c r="I158" s="9" t="s">
        <v>881</v>
      </c>
      <c r="J158" s="9" t="s">
        <v>6175</v>
      </c>
      <c r="K158" s="9" t="s">
        <v>6175</v>
      </c>
      <c r="L158" s="8" t="s">
        <v>1040</v>
      </c>
      <c r="M158" s="8" t="s">
        <v>1186</v>
      </c>
      <c r="N158" s="8" t="s">
        <v>6175</v>
      </c>
      <c r="O158" s="8" t="s">
        <v>6175</v>
      </c>
      <c r="P158" s="8" t="s">
        <v>6175</v>
      </c>
      <c r="Q158" s="8" t="s">
        <v>28</v>
      </c>
      <c r="R158" s="8" t="s">
        <v>28</v>
      </c>
      <c r="S158" s="8" t="s">
        <v>28</v>
      </c>
      <c r="T158" s="9" t="s">
        <v>27</v>
      </c>
      <c r="U158" s="80" t="s">
        <v>1042</v>
      </c>
      <c r="V158" s="9" t="s">
        <v>28</v>
      </c>
      <c r="W158" s="80" t="s">
        <v>29</v>
      </c>
      <c r="X158" s="80">
        <v>2015</v>
      </c>
      <c r="Y158" s="80" t="s">
        <v>28</v>
      </c>
      <c r="Z158" s="80" t="s">
        <v>54</v>
      </c>
      <c r="AA158" s="80">
        <v>1</v>
      </c>
      <c r="AB158" s="80">
        <v>1</v>
      </c>
      <c r="AC158" s="80">
        <v>0</v>
      </c>
      <c r="AD158" s="81" t="s">
        <v>6175</v>
      </c>
      <c r="AE158" s="81" t="s">
        <v>6175</v>
      </c>
      <c r="AF158" s="81">
        <v>302</v>
      </c>
      <c r="AG158" s="81">
        <v>181</v>
      </c>
      <c r="AH158" s="81">
        <v>182</v>
      </c>
      <c r="AI158" s="81">
        <v>182</v>
      </c>
      <c r="AJ158" s="81">
        <v>107.69499999999999</v>
      </c>
      <c r="AK158" s="81">
        <v>107.69499999999999</v>
      </c>
      <c r="AL158" s="81">
        <v>12.923399999999999</v>
      </c>
      <c r="AM158" s="81">
        <v>120.61839999999999</v>
      </c>
      <c r="AN158" s="81">
        <v>96.9255</v>
      </c>
      <c r="AO158" s="81">
        <v>96.9255</v>
      </c>
      <c r="AP158" s="81">
        <v>11.63106</v>
      </c>
      <c r="AQ158" s="81">
        <v>108.55656</v>
      </c>
      <c r="AR158" s="15" t="s">
        <v>6307</v>
      </c>
      <c r="AS158" s="15" t="s">
        <v>6307</v>
      </c>
      <c r="AT158" s="14" t="s">
        <v>6282</v>
      </c>
      <c r="AU158" s="74" t="s">
        <v>6282</v>
      </c>
      <c r="AV158" s="74" t="s">
        <v>6324</v>
      </c>
      <c r="AW158" s="75"/>
      <c r="AX158" s="75"/>
      <c r="AY158" s="75"/>
      <c r="AZ158" s="52" t="s">
        <v>6389</v>
      </c>
    </row>
    <row r="159" spans="1:52" s="52" customFormat="1" ht="39.950000000000003" customHeight="1" x14ac:dyDescent="0.25">
      <c r="A159" s="9">
        <v>351</v>
      </c>
      <c r="B159" s="79">
        <v>80042000006686</v>
      </c>
      <c r="C159" s="10" t="s">
        <v>1219</v>
      </c>
      <c r="D159" s="78" t="s">
        <v>18</v>
      </c>
      <c r="E159" s="79" t="s">
        <v>1220</v>
      </c>
      <c r="F159" s="79" t="s">
        <v>1220</v>
      </c>
      <c r="G159" s="79" t="s">
        <v>18</v>
      </c>
      <c r="H159" s="9" t="s">
        <v>6173</v>
      </c>
      <c r="I159" s="9" t="s">
        <v>881</v>
      </c>
      <c r="J159" s="9" t="s">
        <v>6175</v>
      </c>
      <c r="K159" s="9" t="s">
        <v>6175</v>
      </c>
      <c r="L159" s="80" t="s">
        <v>1040</v>
      </c>
      <c r="M159" s="8" t="s">
        <v>1221</v>
      </c>
      <c r="N159" s="8" t="s">
        <v>6175</v>
      </c>
      <c r="O159" s="8" t="s">
        <v>6175</v>
      </c>
      <c r="P159" s="8" t="s">
        <v>6175</v>
      </c>
      <c r="Q159" s="80" t="s">
        <v>28</v>
      </c>
      <c r="R159" s="8" t="s">
        <v>28</v>
      </c>
      <c r="S159" s="8" t="s">
        <v>28</v>
      </c>
      <c r="T159" s="9" t="s">
        <v>27</v>
      </c>
      <c r="U159" s="80" t="s">
        <v>1042</v>
      </c>
      <c r="V159" s="80" t="s">
        <v>28</v>
      </c>
      <c r="W159" s="80" t="s">
        <v>29</v>
      </c>
      <c r="X159" s="80">
        <v>2015</v>
      </c>
      <c r="Y159" s="80" t="s">
        <v>28</v>
      </c>
      <c r="Z159" s="80" t="s">
        <v>54</v>
      </c>
      <c r="AA159" s="80">
        <v>1</v>
      </c>
      <c r="AB159" s="80">
        <v>1</v>
      </c>
      <c r="AC159" s="80">
        <v>0</v>
      </c>
      <c r="AD159" s="81" t="s">
        <v>6175</v>
      </c>
      <c r="AE159" s="81" t="s">
        <v>6175</v>
      </c>
      <c r="AF159" s="81">
        <v>278</v>
      </c>
      <c r="AG159" s="81">
        <v>166.6</v>
      </c>
      <c r="AH159" s="81">
        <v>182</v>
      </c>
      <c r="AI159" s="81">
        <v>182</v>
      </c>
      <c r="AJ159" s="81">
        <v>99.721999999999994</v>
      </c>
      <c r="AK159" s="81">
        <v>99.721999999999994</v>
      </c>
      <c r="AL159" s="81">
        <v>11.966639999999998</v>
      </c>
      <c r="AM159" s="81">
        <v>111.68863999999999</v>
      </c>
      <c r="AN159" s="81">
        <v>89.749799999999993</v>
      </c>
      <c r="AO159" s="81">
        <v>89.749799999999993</v>
      </c>
      <c r="AP159" s="81">
        <v>10.769975999999998</v>
      </c>
      <c r="AQ159" s="81">
        <v>100.51977599999999</v>
      </c>
      <c r="AR159" s="15" t="s">
        <v>6307</v>
      </c>
      <c r="AS159" s="15" t="s">
        <v>6307</v>
      </c>
      <c r="AT159" s="14" t="s">
        <v>6282</v>
      </c>
      <c r="AU159" s="74" t="s">
        <v>6282</v>
      </c>
      <c r="AV159" s="74" t="s">
        <v>6324</v>
      </c>
      <c r="AW159" s="75"/>
      <c r="AX159" s="75"/>
      <c r="AY159" s="75"/>
      <c r="AZ159" s="52" t="s">
        <v>6389</v>
      </c>
    </row>
    <row r="160" spans="1:52" s="52" customFormat="1" ht="39.950000000000003" customHeight="1" x14ac:dyDescent="0.25">
      <c r="A160" s="9">
        <v>352</v>
      </c>
      <c r="B160" s="8">
        <v>80042000006693</v>
      </c>
      <c r="C160" s="10" t="s">
        <v>1222</v>
      </c>
      <c r="D160" s="78" t="s">
        <v>18</v>
      </c>
      <c r="E160" s="79" t="s">
        <v>1223</v>
      </c>
      <c r="F160" s="79" t="s">
        <v>1223</v>
      </c>
      <c r="G160" s="79" t="s">
        <v>18</v>
      </c>
      <c r="H160" s="9" t="s">
        <v>6173</v>
      </c>
      <c r="I160" s="9" t="s">
        <v>881</v>
      </c>
      <c r="J160" s="9" t="s">
        <v>6175</v>
      </c>
      <c r="K160" s="9" t="s">
        <v>6175</v>
      </c>
      <c r="L160" s="8" t="s">
        <v>1040</v>
      </c>
      <c r="M160" s="8" t="s">
        <v>1186</v>
      </c>
      <c r="N160" s="8" t="s">
        <v>6175</v>
      </c>
      <c r="O160" s="8" t="s">
        <v>6175</v>
      </c>
      <c r="P160" s="8" t="s">
        <v>6175</v>
      </c>
      <c r="Q160" s="8" t="s">
        <v>28</v>
      </c>
      <c r="R160" s="8" t="s">
        <v>28</v>
      </c>
      <c r="S160" s="8" t="s">
        <v>28</v>
      </c>
      <c r="T160" s="9" t="s">
        <v>27</v>
      </c>
      <c r="U160" s="80" t="s">
        <v>1042</v>
      </c>
      <c r="V160" s="9" t="s">
        <v>28</v>
      </c>
      <c r="W160" s="80" t="s">
        <v>29</v>
      </c>
      <c r="X160" s="80">
        <v>2015</v>
      </c>
      <c r="Y160" s="80" t="s">
        <v>28</v>
      </c>
      <c r="Z160" s="80" t="s">
        <v>54</v>
      </c>
      <c r="AA160" s="80">
        <v>1</v>
      </c>
      <c r="AB160" s="80">
        <v>1</v>
      </c>
      <c r="AC160" s="80">
        <v>0</v>
      </c>
      <c r="AD160" s="81" t="s">
        <v>6175</v>
      </c>
      <c r="AE160" s="81" t="s">
        <v>6175</v>
      </c>
      <c r="AF160" s="81">
        <v>302</v>
      </c>
      <c r="AG160" s="81">
        <v>181</v>
      </c>
      <c r="AH160" s="81">
        <v>182</v>
      </c>
      <c r="AI160" s="81">
        <v>182</v>
      </c>
      <c r="AJ160" s="81">
        <v>107.69499999999999</v>
      </c>
      <c r="AK160" s="81">
        <v>107.69499999999999</v>
      </c>
      <c r="AL160" s="81">
        <v>12.923399999999999</v>
      </c>
      <c r="AM160" s="81">
        <v>120.61839999999999</v>
      </c>
      <c r="AN160" s="81">
        <v>96.9255</v>
      </c>
      <c r="AO160" s="81">
        <v>96.9255</v>
      </c>
      <c r="AP160" s="81">
        <v>11.63106</v>
      </c>
      <c r="AQ160" s="81">
        <v>108.55656</v>
      </c>
      <c r="AR160" s="15" t="s">
        <v>6307</v>
      </c>
      <c r="AS160" s="15" t="s">
        <v>6307</v>
      </c>
      <c r="AT160" s="14" t="s">
        <v>6282</v>
      </c>
      <c r="AU160" s="74" t="s">
        <v>6282</v>
      </c>
      <c r="AV160" s="74" t="s">
        <v>6324</v>
      </c>
      <c r="AW160" s="75"/>
      <c r="AX160" s="75"/>
      <c r="AY160" s="75"/>
      <c r="AZ160" s="52" t="s">
        <v>6389</v>
      </c>
    </row>
    <row r="161" spans="1:52" s="52" customFormat="1" ht="39.950000000000003" customHeight="1" x14ac:dyDescent="0.25">
      <c r="A161" s="9">
        <v>353</v>
      </c>
      <c r="B161" s="79">
        <v>80042000006709</v>
      </c>
      <c r="C161" s="10" t="s">
        <v>1228</v>
      </c>
      <c r="D161" s="78" t="s">
        <v>18</v>
      </c>
      <c r="E161" s="79" t="s">
        <v>1229</v>
      </c>
      <c r="F161" s="79" t="s">
        <v>1229</v>
      </c>
      <c r="G161" s="79" t="s">
        <v>18</v>
      </c>
      <c r="H161" s="9" t="s">
        <v>6173</v>
      </c>
      <c r="I161" s="9" t="s">
        <v>881</v>
      </c>
      <c r="J161" s="9" t="s">
        <v>6175</v>
      </c>
      <c r="K161" s="9" t="s">
        <v>6175</v>
      </c>
      <c r="L161" s="80" t="s">
        <v>1040</v>
      </c>
      <c r="M161" s="8" t="s">
        <v>1186</v>
      </c>
      <c r="N161" s="8" t="s">
        <v>6175</v>
      </c>
      <c r="O161" s="8" t="s">
        <v>6175</v>
      </c>
      <c r="P161" s="8" t="s">
        <v>6175</v>
      </c>
      <c r="Q161" s="80" t="s">
        <v>28</v>
      </c>
      <c r="R161" s="8" t="s">
        <v>28</v>
      </c>
      <c r="S161" s="8" t="s">
        <v>28</v>
      </c>
      <c r="T161" s="9" t="s">
        <v>27</v>
      </c>
      <c r="U161" s="80" t="s">
        <v>1042</v>
      </c>
      <c r="V161" s="80" t="s">
        <v>28</v>
      </c>
      <c r="W161" s="80" t="s">
        <v>29</v>
      </c>
      <c r="X161" s="80">
        <v>2015</v>
      </c>
      <c r="Y161" s="80" t="s">
        <v>28</v>
      </c>
      <c r="Z161" s="80" t="s">
        <v>54</v>
      </c>
      <c r="AA161" s="80">
        <v>1</v>
      </c>
      <c r="AB161" s="80">
        <v>1</v>
      </c>
      <c r="AC161" s="80">
        <v>0</v>
      </c>
      <c r="AD161" s="81" t="s">
        <v>6175</v>
      </c>
      <c r="AE161" s="81" t="s">
        <v>6175</v>
      </c>
      <c r="AF161" s="81">
        <v>302</v>
      </c>
      <c r="AG161" s="81">
        <v>181</v>
      </c>
      <c r="AH161" s="81">
        <v>182</v>
      </c>
      <c r="AI161" s="81">
        <v>182</v>
      </c>
      <c r="AJ161" s="81">
        <v>107.69499999999999</v>
      </c>
      <c r="AK161" s="81">
        <v>107.69499999999999</v>
      </c>
      <c r="AL161" s="81">
        <v>12.923399999999999</v>
      </c>
      <c r="AM161" s="81">
        <v>120.61839999999999</v>
      </c>
      <c r="AN161" s="81">
        <v>96.9255</v>
      </c>
      <c r="AO161" s="81">
        <v>96.9255</v>
      </c>
      <c r="AP161" s="81">
        <v>11.63106</v>
      </c>
      <c r="AQ161" s="81">
        <v>108.55656</v>
      </c>
      <c r="AR161" s="15" t="s">
        <v>6307</v>
      </c>
      <c r="AS161" s="15" t="s">
        <v>6307</v>
      </c>
      <c r="AT161" s="14" t="s">
        <v>6282</v>
      </c>
      <c r="AU161" s="74" t="s">
        <v>6282</v>
      </c>
      <c r="AV161" s="74" t="s">
        <v>6324</v>
      </c>
      <c r="AW161" s="75"/>
      <c r="AX161" s="75"/>
      <c r="AY161" s="75"/>
      <c r="AZ161" s="52" t="s">
        <v>6389</v>
      </c>
    </row>
    <row r="162" spans="1:52" s="52" customFormat="1" ht="39.950000000000003" customHeight="1" x14ac:dyDescent="0.25">
      <c r="A162" s="9">
        <v>354</v>
      </c>
      <c r="B162" s="79">
        <v>80042000006747</v>
      </c>
      <c r="C162" s="10" t="s">
        <v>1230</v>
      </c>
      <c r="D162" s="78" t="s">
        <v>18</v>
      </c>
      <c r="E162" s="79" t="s">
        <v>1231</v>
      </c>
      <c r="F162" s="79" t="s">
        <v>1231</v>
      </c>
      <c r="G162" s="79" t="s">
        <v>18</v>
      </c>
      <c r="H162" s="9" t="s">
        <v>6173</v>
      </c>
      <c r="I162" s="9" t="s">
        <v>881</v>
      </c>
      <c r="J162" s="9" t="s">
        <v>6175</v>
      </c>
      <c r="K162" s="9" t="s">
        <v>6175</v>
      </c>
      <c r="L162" s="80" t="s">
        <v>1040</v>
      </c>
      <c r="M162" s="8" t="s">
        <v>1186</v>
      </c>
      <c r="N162" s="8" t="s">
        <v>6175</v>
      </c>
      <c r="O162" s="8" t="s">
        <v>6175</v>
      </c>
      <c r="P162" s="8" t="s">
        <v>6175</v>
      </c>
      <c r="Q162" s="80" t="s">
        <v>28</v>
      </c>
      <c r="R162" s="8" t="s">
        <v>28</v>
      </c>
      <c r="S162" s="8" t="s">
        <v>28</v>
      </c>
      <c r="T162" s="9" t="s">
        <v>27</v>
      </c>
      <c r="U162" s="80" t="s">
        <v>1042</v>
      </c>
      <c r="V162" s="80" t="s">
        <v>28</v>
      </c>
      <c r="W162" s="80" t="s">
        <v>29</v>
      </c>
      <c r="X162" s="80">
        <v>2015</v>
      </c>
      <c r="Y162" s="80" t="s">
        <v>28</v>
      </c>
      <c r="Z162" s="80" t="s">
        <v>54</v>
      </c>
      <c r="AA162" s="80">
        <v>1</v>
      </c>
      <c r="AB162" s="80">
        <v>1</v>
      </c>
      <c r="AC162" s="80">
        <v>0</v>
      </c>
      <c r="AD162" s="81" t="s">
        <v>6175</v>
      </c>
      <c r="AE162" s="81" t="s">
        <v>6175</v>
      </c>
      <c r="AF162" s="81">
        <v>302</v>
      </c>
      <c r="AG162" s="81">
        <v>181</v>
      </c>
      <c r="AH162" s="81">
        <v>182</v>
      </c>
      <c r="AI162" s="81">
        <v>182</v>
      </c>
      <c r="AJ162" s="81">
        <v>107.69499999999999</v>
      </c>
      <c r="AK162" s="81">
        <v>107.69499999999999</v>
      </c>
      <c r="AL162" s="81">
        <v>12.923399999999999</v>
      </c>
      <c r="AM162" s="81">
        <v>120.61839999999999</v>
      </c>
      <c r="AN162" s="81">
        <v>96.9255</v>
      </c>
      <c r="AO162" s="81">
        <v>96.9255</v>
      </c>
      <c r="AP162" s="81">
        <v>11.63106</v>
      </c>
      <c r="AQ162" s="81">
        <v>108.55656</v>
      </c>
      <c r="AR162" s="15" t="s">
        <v>6307</v>
      </c>
      <c r="AS162" s="15" t="s">
        <v>6307</v>
      </c>
      <c r="AT162" s="14" t="s">
        <v>6282</v>
      </c>
      <c r="AU162" s="74" t="s">
        <v>6282</v>
      </c>
      <c r="AV162" s="74" t="s">
        <v>6324</v>
      </c>
      <c r="AW162" s="75"/>
      <c r="AX162" s="75"/>
      <c r="AY162" s="75"/>
      <c r="AZ162" s="52" t="s">
        <v>6389</v>
      </c>
    </row>
    <row r="163" spans="1:52" s="52" customFormat="1" ht="39.950000000000003" customHeight="1" x14ac:dyDescent="0.25">
      <c r="A163" s="9">
        <v>355</v>
      </c>
      <c r="B163" s="8">
        <v>80042000009601</v>
      </c>
      <c r="C163" s="10" t="s">
        <v>1169</v>
      </c>
      <c r="D163" s="78" t="s">
        <v>18</v>
      </c>
      <c r="E163" s="79" t="s">
        <v>953</v>
      </c>
      <c r="F163" s="79" t="s">
        <v>953</v>
      </c>
      <c r="G163" s="79" t="s">
        <v>18</v>
      </c>
      <c r="H163" s="9" t="s">
        <v>6173</v>
      </c>
      <c r="I163" s="9" t="s">
        <v>881</v>
      </c>
      <c r="J163" s="9" t="s">
        <v>6175</v>
      </c>
      <c r="K163" s="9" t="s">
        <v>6175</v>
      </c>
      <c r="L163" s="8" t="s">
        <v>1040</v>
      </c>
      <c r="M163" s="8" t="s">
        <v>1170</v>
      </c>
      <c r="N163" s="8" t="s">
        <v>6175</v>
      </c>
      <c r="O163" s="8" t="s">
        <v>6175</v>
      </c>
      <c r="P163" s="8" t="s">
        <v>6175</v>
      </c>
      <c r="Q163" s="8" t="s">
        <v>28</v>
      </c>
      <c r="R163" s="8" t="s">
        <v>28</v>
      </c>
      <c r="S163" s="8" t="s">
        <v>28</v>
      </c>
      <c r="T163" s="9" t="s">
        <v>27</v>
      </c>
      <c r="U163" s="80" t="s">
        <v>1042</v>
      </c>
      <c r="V163" s="9" t="s">
        <v>28</v>
      </c>
      <c r="W163" s="80" t="s">
        <v>29</v>
      </c>
      <c r="X163" s="80">
        <v>2013</v>
      </c>
      <c r="Y163" s="80" t="s">
        <v>28</v>
      </c>
      <c r="Z163" s="80" t="s">
        <v>54</v>
      </c>
      <c r="AA163" s="80">
        <v>1</v>
      </c>
      <c r="AB163" s="80">
        <v>1</v>
      </c>
      <c r="AC163" s="80">
        <v>0</v>
      </c>
      <c r="AD163" s="81" t="s">
        <v>6175</v>
      </c>
      <c r="AE163" s="81" t="s">
        <v>6175</v>
      </c>
      <c r="AF163" s="81">
        <v>217</v>
      </c>
      <c r="AG163" s="81">
        <v>130.1</v>
      </c>
      <c r="AH163" s="81">
        <v>182</v>
      </c>
      <c r="AI163" s="81">
        <v>182</v>
      </c>
      <c r="AJ163" s="81">
        <v>78.004499999999993</v>
      </c>
      <c r="AK163" s="81">
        <v>78.004499999999993</v>
      </c>
      <c r="AL163" s="81">
        <v>9.3605399999999985</v>
      </c>
      <c r="AM163" s="81">
        <v>87.365039999999993</v>
      </c>
      <c r="AN163" s="81">
        <v>70.204049999999995</v>
      </c>
      <c r="AO163" s="81">
        <v>70.204049999999995</v>
      </c>
      <c r="AP163" s="81">
        <v>8.4244859999999999</v>
      </c>
      <c r="AQ163" s="81">
        <v>78.628535999999997</v>
      </c>
      <c r="AR163" s="15" t="s">
        <v>6307</v>
      </c>
      <c r="AS163" s="15" t="s">
        <v>6307</v>
      </c>
      <c r="AT163" s="14" t="s">
        <v>6282</v>
      </c>
      <c r="AU163" s="74" t="s">
        <v>6282</v>
      </c>
      <c r="AV163" s="74" t="s">
        <v>6324</v>
      </c>
      <c r="AW163" s="75"/>
      <c r="AX163" s="75"/>
      <c r="AY163" s="75"/>
      <c r="AZ163" s="52" t="s">
        <v>6389</v>
      </c>
    </row>
    <row r="164" spans="1:52" s="52" customFormat="1" ht="39.950000000000003" customHeight="1" x14ac:dyDescent="0.25">
      <c r="A164" s="9">
        <v>356</v>
      </c>
      <c r="B164" s="8">
        <v>80042000009571</v>
      </c>
      <c r="C164" s="10" t="s">
        <v>1189</v>
      </c>
      <c r="D164" s="78" t="s">
        <v>18</v>
      </c>
      <c r="E164" s="79" t="s">
        <v>1190</v>
      </c>
      <c r="F164" s="79" t="s">
        <v>1190</v>
      </c>
      <c r="G164" s="79" t="s">
        <v>18</v>
      </c>
      <c r="H164" s="9" t="s">
        <v>6173</v>
      </c>
      <c r="I164" s="9" t="s">
        <v>881</v>
      </c>
      <c r="J164" s="9" t="s">
        <v>6175</v>
      </c>
      <c r="K164" s="9" t="s">
        <v>6175</v>
      </c>
      <c r="L164" s="8" t="s">
        <v>1040</v>
      </c>
      <c r="M164" s="8" t="s">
        <v>1170</v>
      </c>
      <c r="N164" s="8" t="s">
        <v>6175</v>
      </c>
      <c r="O164" s="8" t="s">
        <v>6175</v>
      </c>
      <c r="P164" s="8" t="s">
        <v>6175</v>
      </c>
      <c r="Q164" s="8" t="s">
        <v>28</v>
      </c>
      <c r="R164" s="8" t="s">
        <v>28</v>
      </c>
      <c r="S164" s="8" t="s">
        <v>28</v>
      </c>
      <c r="T164" s="9" t="s">
        <v>27</v>
      </c>
      <c r="U164" s="80" t="s">
        <v>1042</v>
      </c>
      <c r="V164" s="9" t="s">
        <v>28</v>
      </c>
      <c r="W164" s="80" t="s">
        <v>29</v>
      </c>
      <c r="X164" s="80">
        <v>2013</v>
      </c>
      <c r="Y164" s="80" t="s">
        <v>28</v>
      </c>
      <c r="Z164" s="80" t="s">
        <v>54</v>
      </c>
      <c r="AA164" s="80">
        <v>1</v>
      </c>
      <c r="AB164" s="80">
        <v>1</v>
      </c>
      <c r="AC164" s="80">
        <v>0</v>
      </c>
      <c r="AD164" s="81" t="s">
        <v>6175</v>
      </c>
      <c r="AE164" s="81" t="s">
        <v>6175</v>
      </c>
      <c r="AF164" s="81">
        <v>217</v>
      </c>
      <c r="AG164" s="81">
        <v>130.1</v>
      </c>
      <c r="AH164" s="81">
        <v>182</v>
      </c>
      <c r="AI164" s="81">
        <v>182</v>
      </c>
      <c r="AJ164" s="81">
        <v>78.004499999999993</v>
      </c>
      <c r="AK164" s="81">
        <v>78.004499999999993</v>
      </c>
      <c r="AL164" s="81">
        <v>9.3605399999999985</v>
      </c>
      <c r="AM164" s="81">
        <v>87.365039999999993</v>
      </c>
      <c r="AN164" s="81">
        <v>70.204049999999995</v>
      </c>
      <c r="AO164" s="81">
        <v>70.204049999999995</v>
      </c>
      <c r="AP164" s="81">
        <v>8.4244859999999999</v>
      </c>
      <c r="AQ164" s="81">
        <v>78.628535999999997</v>
      </c>
      <c r="AR164" s="15" t="s">
        <v>6307</v>
      </c>
      <c r="AS164" s="15" t="s">
        <v>6307</v>
      </c>
      <c r="AT164" s="14" t="s">
        <v>6282</v>
      </c>
      <c r="AU164" s="74" t="s">
        <v>6282</v>
      </c>
      <c r="AV164" s="74" t="s">
        <v>6324</v>
      </c>
      <c r="AW164" s="75"/>
      <c r="AX164" s="75"/>
      <c r="AY164" s="75"/>
      <c r="AZ164" s="52" t="s">
        <v>6389</v>
      </c>
    </row>
    <row r="165" spans="1:52" s="52" customFormat="1" ht="39.950000000000003" customHeight="1" x14ac:dyDescent="0.25">
      <c r="A165" s="9">
        <v>357</v>
      </c>
      <c r="B165" s="79">
        <v>80042000009564</v>
      </c>
      <c r="C165" s="10" t="s">
        <v>1207</v>
      </c>
      <c r="D165" s="78" t="s">
        <v>18</v>
      </c>
      <c r="E165" s="79" t="s">
        <v>1208</v>
      </c>
      <c r="F165" s="79" t="s">
        <v>1208</v>
      </c>
      <c r="G165" s="79" t="s">
        <v>18</v>
      </c>
      <c r="H165" s="9" t="s">
        <v>6173</v>
      </c>
      <c r="I165" s="9" t="s">
        <v>881</v>
      </c>
      <c r="J165" s="9" t="s">
        <v>6175</v>
      </c>
      <c r="K165" s="9" t="s">
        <v>6175</v>
      </c>
      <c r="L165" s="80" t="s">
        <v>1040</v>
      </c>
      <c r="M165" s="8" t="s">
        <v>1170</v>
      </c>
      <c r="N165" s="8" t="s">
        <v>6175</v>
      </c>
      <c r="O165" s="8" t="s">
        <v>6175</v>
      </c>
      <c r="P165" s="8" t="s">
        <v>6175</v>
      </c>
      <c r="Q165" s="80" t="s">
        <v>28</v>
      </c>
      <c r="R165" s="8" t="s">
        <v>28</v>
      </c>
      <c r="S165" s="8" t="s">
        <v>28</v>
      </c>
      <c r="T165" s="9" t="s">
        <v>27</v>
      </c>
      <c r="U165" s="80" t="s">
        <v>1042</v>
      </c>
      <c r="V165" s="80" t="s">
        <v>28</v>
      </c>
      <c r="W165" s="80" t="s">
        <v>29</v>
      </c>
      <c r="X165" s="80">
        <v>2013</v>
      </c>
      <c r="Y165" s="80" t="s">
        <v>28</v>
      </c>
      <c r="Z165" s="80" t="s">
        <v>54</v>
      </c>
      <c r="AA165" s="80">
        <v>1</v>
      </c>
      <c r="AB165" s="80">
        <v>1</v>
      </c>
      <c r="AC165" s="80">
        <v>0</v>
      </c>
      <c r="AD165" s="81" t="s">
        <v>6175</v>
      </c>
      <c r="AE165" s="81" t="s">
        <v>6175</v>
      </c>
      <c r="AF165" s="81">
        <v>217</v>
      </c>
      <c r="AG165" s="81">
        <v>130.1</v>
      </c>
      <c r="AH165" s="81">
        <v>182</v>
      </c>
      <c r="AI165" s="81">
        <v>182</v>
      </c>
      <c r="AJ165" s="81">
        <v>78.004499999999993</v>
      </c>
      <c r="AK165" s="81">
        <v>78.004499999999993</v>
      </c>
      <c r="AL165" s="81">
        <v>9.3605399999999985</v>
      </c>
      <c r="AM165" s="81">
        <v>87.365039999999993</v>
      </c>
      <c r="AN165" s="81">
        <v>70.204049999999995</v>
      </c>
      <c r="AO165" s="81">
        <v>70.204049999999995</v>
      </c>
      <c r="AP165" s="81">
        <v>8.4244859999999999</v>
      </c>
      <c r="AQ165" s="81">
        <v>78.628535999999997</v>
      </c>
      <c r="AR165" s="15" t="s">
        <v>6307</v>
      </c>
      <c r="AS165" s="15" t="s">
        <v>6307</v>
      </c>
      <c r="AT165" s="14" t="s">
        <v>6282</v>
      </c>
      <c r="AU165" s="74" t="s">
        <v>6282</v>
      </c>
      <c r="AV165" s="74" t="s">
        <v>6324</v>
      </c>
      <c r="AW165" s="75"/>
      <c r="AX165" s="75"/>
      <c r="AY165" s="75"/>
      <c r="AZ165" s="52" t="s">
        <v>6389</v>
      </c>
    </row>
    <row r="166" spans="1:52" s="52" customFormat="1" ht="39.950000000000003" customHeight="1" x14ac:dyDescent="0.25">
      <c r="A166" s="9">
        <v>358</v>
      </c>
      <c r="B166" s="79">
        <v>80042000009588</v>
      </c>
      <c r="C166" s="10" t="s">
        <v>1209</v>
      </c>
      <c r="D166" s="78" t="s">
        <v>18</v>
      </c>
      <c r="E166" s="79" t="s">
        <v>1210</v>
      </c>
      <c r="F166" s="79" t="s">
        <v>1210</v>
      </c>
      <c r="G166" s="79" t="s">
        <v>18</v>
      </c>
      <c r="H166" s="9" t="s">
        <v>6173</v>
      </c>
      <c r="I166" s="9" t="s">
        <v>881</v>
      </c>
      <c r="J166" s="9" t="s">
        <v>6175</v>
      </c>
      <c r="K166" s="9" t="s">
        <v>6175</v>
      </c>
      <c r="L166" s="80" t="s">
        <v>1040</v>
      </c>
      <c r="M166" s="8" t="s">
        <v>1170</v>
      </c>
      <c r="N166" s="8" t="s">
        <v>6175</v>
      </c>
      <c r="O166" s="8" t="s">
        <v>6175</v>
      </c>
      <c r="P166" s="8" t="s">
        <v>6175</v>
      </c>
      <c r="Q166" s="80" t="s">
        <v>28</v>
      </c>
      <c r="R166" s="8" t="s">
        <v>28</v>
      </c>
      <c r="S166" s="8" t="s">
        <v>28</v>
      </c>
      <c r="T166" s="9" t="s">
        <v>27</v>
      </c>
      <c r="U166" s="80" t="s">
        <v>1042</v>
      </c>
      <c r="V166" s="80" t="s">
        <v>28</v>
      </c>
      <c r="W166" s="80" t="s">
        <v>29</v>
      </c>
      <c r="X166" s="80">
        <v>2013</v>
      </c>
      <c r="Y166" s="80" t="s">
        <v>28</v>
      </c>
      <c r="Z166" s="80" t="s">
        <v>54</v>
      </c>
      <c r="AA166" s="80">
        <v>1</v>
      </c>
      <c r="AB166" s="80">
        <v>1</v>
      </c>
      <c r="AC166" s="80">
        <v>0</v>
      </c>
      <c r="AD166" s="81" t="s">
        <v>6175</v>
      </c>
      <c r="AE166" s="81" t="s">
        <v>6175</v>
      </c>
      <c r="AF166" s="81">
        <v>217</v>
      </c>
      <c r="AG166" s="81">
        <v>130.1</v>
      </c>
      <c r="AH166" s="81">
        <v>182</v>
      </c>
      <c r="AI166" s="81">
        <v>182</v>
      </c>
      <c r="AJ166" s="81">
        <v>78.004499999999993</v>
      </c>
      <c r="AK166" s="81">
        <v>78.004499999999993</v>
      </c>
      <c r="AL166" s="81">
        <v>9.3605399999999985</v>
      </c>
      <c r="AM166" s="81">
        <v>87.365039999999993</v>
      </c>
      <c r="AN166" s="81">
        <v>70.204049999999995</v>
      </c>
      <c r="AO166" s="81">
        <v>70.204049999999995</v>
      </c>
      <c r="AP166" s="81">
        <v>8.4244859999999999</v>
      </c>
      <c r="AQ166" s="81">
        <v>78.628535999999997</v>
      </c>
      <c r="AR166" s="15" t="s">
        <v>6307</v>
      </c>
      <c r="AS166" s="15" t="s">
        <v>6307</v>
      </c>
      <c r="AT166" s="14" t="s">
        <v>6282</v>
      </c>
      <c r="AU166" s="74" t="s">
        <v>6282</v>
      </c>
      <c r="AV166" s="74" t="s">
        <v>6324</v>
      </c>
      <c r="AW166" s="75"/>
      <c r="AX166" s="75"/>
      <c r="AY166" s="75"/>
      <c r="AZ166" s="52" t="s">
        <v>6389</v>
      </c>
    </row>
    <row r="167" spans="1:52" s="52" customFormat="1" ht="39.950000000000003" customHeight="1" x14ac:dyDescent="0.25">
      <c r="A167" s="9">
        <v>359</v>
      </c>
      <c r="B167" s="8">
        <v>80042000009618</v>
      </c>
      <c r="C167" s="10" t="s">
        <v>1211</v>
      </c>
      <c r="D167" s="78" t="s">
        <v>18</v>
      </c>
      <c r="E167" s="79" t="s">
        <v>1212</v>
      </c>
      <c r="F167" s="79" t="s">
        <v>1212</v>
      </c>
      <c r="G167" s="79" t="s">
        <v>18</v>
      </c>
      <c r="H167" s="9" t="s">
        <v>6173</v>
      </c>
      <c r="I167" s="9" t="s">
        <v>881</v>
      </c>
      <c r="J167" s="9" t="s">
        <v>6175</v>
      </c>
      <c r="K167" s="9" t="s">
        <v>6175</v>
      </c>
      <c r="L167" s="8" t="s">
        <v>1040</v>
      </c>
      <c r="M167" s="8" t="s">
        <v>1170</v>
      </c>
      <c r="N167" s="8" t="s">
        <v>6175</v>
      </c>
      <c r="O167" s="8" t="s">
        <v>6175</v>
      </c>
      <c r="P167" s="8" t="s">
        <v>6175</v>
      </c>
      <c r="Q167" s="8" t="s">
        <v>28</v>
      </c>
      <c r="R167" s="8" t="s">
        <v>28</v>
      </c>
      <c r="S167" s="8" t="s">
        <v>28</v>
      </c>
      <c r="T167" s="9" t="s">
        <v>27</v>
      </c>
      <c r="U167" s="80" t="s">
        <v>1042</v>
      </c>
      <c r="V167" s="9" t="s">
        <v>28</v>
      </c>
      <c r="W167" s="80" t="s">
        <v>29</v>
      </c>
      <c r="X167" s="80">
        <v>2013</v>
      </c>
      <c r="Y167" s="80" t="s">
        <v>28</v>
      </c>
      <c r="Z167" s="80" t="s">
        <v>54</v>
      </c>
      <c r="AA167" s="80">
        <v>1</v>
      </c>
      <c r="AB167" s="80">
        <v>1</v>
      </c>
      <c r="AC167" s="80">
        <v>0</v>
      </c>
      <c r="AD167" s="81" t="s">
        <v>6175</v>
      </c>
      <c r="AE167" s="81" t="s">
        <v>6175</v>
      </c>
      <c r="AF167" s="81">
        <v>217</v>
      </c>
      <c r="AG167" s="81">
        <v>130.1</v>
      </c>
      <c r="AH167" s="81">
        <v>182</v>
      </c>
      <c r="AI167" s="81">
        <v>182</v>
      </c>
      <c r="AJ167" s="81">
        <v>78.004499999999993</v>
      </c>
      <c r="AK167" s="81">
        <v>78.004499999999993</v>
      </c>
      <c r="AL167" s="81">
        <v>9.3605399999999985</v>
      </c>
      <c r="AM167" s="81">
        <v>87.365039999999993</v>
      </c>
      <c r="AN167" s="81">
        <v>70.204049999999995</v>
      </c>
      <c r="AO167" s="81">
        <v>70.204049999999995</v>
      </c>
      <c r="AP167" s="81">
        <v>8.4244859999999999</v>
      </c>
      <c r="AQ167" s="81">
        <v>78.628535999999997</v>
      </c>
      <c r="AR167" s="15" t="s">
        <v>6307</v>
      </c>
      <c r="AS167" s="15" t="s">
        <v>6307</v>
      </c>
      <c r="AT167" s="14" t="s">
        <v>6282</v>
      </c>
      <c r="AU167" s="74" t="s">
        <v>6282</v>
      </c>
      <c r="AV167" s="74" t="s">
        <v>6324</v>
      </c>
      <c r="AW167" s="75"/>
      <c r="AX167" s="75"/>
      <c r="AY167" s="75"/>
      <c r="AZ167" s="52" t="s">
        <v>6389</v>
      </c>
    </row>
    <row r="168" spans="1:52" s="52" customFormat="1" ht="39.950000000000003" customHeight="1" x14ac:dyDescent="0.25">
      <c r="A168" s="9">
        <v>360</v>
      </c>
      <c r="B168" s="79">
        <v>80042000009595</v>
      </c>
      <c r="C168" s="10" t="s">
        <v>1215</v>
      </c>
      <c r="D168" s="78" t="s">
        <v>18</v>
      </c>
      <c r="E168" s="79" t="s">
        <v>1216</v>
      </c>
      <c r="F168" s="79" t="s">
        <v>1216</v>
      </c>
      <c r="G168" s="79" t="s">
        <v>18</v>
      </c>
      <c r="H168" s="9" t="s">
        <v>6173</v>
      </c>
      <c r="I168" s="9" t="s">
        <v>881</v>
      </c>
      <c r="J168" s="9" t="s">
        <v>6175</v>
      </c>
      <c r="K168" s="9" t="s">
        <v>6175</v>
      </c>
      <c r="L168" s="80" t="s">
        <v>1040</v>
      </c>
      <c r="M168" s="8" t="s">
        <v>1170</v>
      </c>
      <c r="N168" s="8" t="s">
        <v>6175</v>
      </c>
      <c r="O168" s="8" t="s">
        <v>6175</v>
      </c>
      <c r="P168" s="8" t="s">
        <v>6175</v>
      </c>
      <c r="Q168" s="80" t="s">
        <v>28</v>
      </c>
      <c r="R168" s="8" t="s">
        <v>28</v>
      </c>
      <c r="S168" s="8" t="s">
        <v>28</v>
      </c>
      <c r="T168" s="9" t="s">
        <v>27</v>
      </c>
      <c r="U168" s="80" t="s">
        <v>1042</v>
      </c>
      <c r="V168" s="80" t="s">
        <v>28</v>
      </c>
      <c r="W168" s="80" t="s">
        <v>29</v>
      </c>
      <c r="X168" s="80">
        <v>2013</v>
      </c>
      <c r="Y168" s="80" t="s">
        <v>28</v>
      </c>
      <c r="Z168" s="80" t="s">
        <v>54</v>
      </c>
      <c r="AA168" s="80">
        <v>1</v>
      </c>
      <c r="AB168" s="80">
        <v>1</v>
      </c>
      <c r="AC168" s="80">
        <v>0</v>
      </c>
      <c r="AD168" s="81" t="s">
        <v>6175</v>
      </c>
      <c r="AE168" s="81" t="s">
        <v>6175</v>
      </c>
      <c r="AF168" s="81">
        <v>217</v>
      </c>
      <c r="AG168" s="81">
        <v>130.1</v>
      </c>
      <c r="AH168" s="81">
        <v>182</v>
      </c>
      <c r="AI168" s="81">
        <v>182</v>
      </c>
      <c r="AJ168" s="81">
        <v>78.004499999999993</v>
      </c>
      <c r="AK168" s="81">
        <v>78.004499999999993</v>
      </c>
      <c r="AL168" s="81">
        <v>9.3605399999999985</v>
      </c>
      <c r="AM168" s="81">
        <v>87.365039999999993</v>
      </c>
      <c r="AN168" s="81">
        <v>70.204049999999995</v>
      </c>
      <c r="AO168" s="81">
        <v>70.204049999999995</v>
      </c>
      <c r="AP168" s="81">
        <v>8.4244859999999999</v>
      </c>
      <c r="AQ168" s="81">
        <v>78.628535999999997</v>
      </c>
      <c r="AR168" s="15" t="s">
        <v>6307</v>
      </c>
      <c r="AS168" s="15" t="s">
        <v>6307</v>
      </c>
      <c r="AT168" s="14" t="s">
        <v>6282</v>
      </c>
      <c r="AU168" s="74" t="s">
        <v>6282</v>
      </c>
      <c r="AV168" s="74" t="s">
        <v>6324</v>
      </c>
      <c r="AW168" s="75"/>
      <c r="AX168" s="75"/>
      <c r="AY168" s="75"/>
      <c r="AZ168" s="52" t="s">
        <v>6389</v>
      </c>
    </row>
    <row r="169" spans="1:52" s="52" customFormat="1" ht="39.950000000000003" customHeight="1" x14ac:dyDescent="0.25">
      <c r="A169" s="9">
        <v>361</v>
      </c>
      <c r="B169" s="79">
        <v>80042000009625</v>
      </c>
      <c r="C169" s="10" t="s">
        <v>1217</v>
      </c>
      <c r="D169" s="78" t="s">
        <v>18</v>
      </c>
      <c r="E169" s="79" t="s">
        <v>1218</v>
      </c>
      <c r="F169" s="79" t="s">
        <v>1218</v>
      </c>
      <c r="G169" s="79" t="s">
        <v>18</v>
      </c>
      <c r="H169" s="9" t="s">
        <v>6173</v>
      </c>
      <c r="I169" s="9" t="s">
        <v>881</v>
      </c>
      <c r="J169" s="9" t="s">
        <v>6175</v>
      </c>
      <c r="K169" s="9" t="s">
        <v>6175</v>
      </c>
      <c r="L169" s="80" t="s">
        <v>1040</v>
      </c>
      <c r="M169" s="8" t="s">
        <v>1170</v>
      </c>
      <c r="N169" s="8" t="s">
        <v>6175</v>
      </c>
      <c r="O169" s="8" t="s">
        <v>6175</v>
      </c>
      <c r="P169" s="8" t="s">
        <v>6175</v>
      </c>
      <c r="Q169" s="80" t="s">
        <v>28</v>
      </c>
      <c r="R169" s="8" t="s">
        <v>28</v>
      </c>
      <c r="S169" s="8" t="s">
        <v>28</v>
      </c>
      <c r="T169" s="9" t="s">
        <v>27</v>
      </c>
      <c r="U169" s="80" t="s">
        <v>1042</v>
      </c>
      <c r="V169" s="80" t="s">
        <v>28</v>
      </c>
      <c r="W169" s="80" t="s">
        <v>29</v>
      </c>
      <c r="X169" s="80">
        <v>2013</v>
      </c>
      <c r="Y169" s="80" t="s">
        <v>28</v>
      </c>
      <c r="Z169" s="80" t="s">
        <v>54</v>
      </c>
      <c r="AA169" s="80">
        <v>1</v>
      </c>
      <c r="AB169" s="80">
        <v>1</v>
      </c>
      <c r="AC169" s="80">
        <v>0</v>
      </c>
      <c r="AD169" s="81" t="s">
        <v>6175</v>
      </c>
      <c r="AE169" s="81" t="s">
        <v>6175</v>
      </c>
      <c r="AF169" s="81">
        <v>217</v>
      </c>
      <c r="AG169" s="81">
        <v>130.1</v>
      </c>
      <c r="AH169" s="81">
        <v>182</v>
      </c>
      <c r="AI169" s="81">
        <v>182</v>
      </c>
      <c r="AJ169" s="81">
        <v>78.004499999999993</v>
      </c>
      <c r="AK169" s="81">
        <v>78.004499999999993</v>
      </c>
      <c r="AL169" s="81">
        <v>9.3605399999999985</v>
      </c>
      <c r="AM169" s="81">
        <v>87.365039999999993</v>
      </c>
      <c r="AN169" s="81">
        <v>70.204049999999995</v>
      </c>
      <c r="AO169" s="81">
        <v>70.204049999999995</v>
      </c>
      <c r="AP169" s="81">
        <v>8.4244859999999999</v>
      </c>
      <c r="AQ169" s="81">
        <v>78.628535999999997</v>
      </c>
      <c r="AR169" s="15" t="s">
        <v>6307</v>
      </c>
      <c r="AS169" s="15" t="s">
        <v>6307</v>
      </c>
      <c r="AT169" s="14" t="s">
        <v>6282</v>
      </c>
      <c r="AU169" s="74" t="s">
        <v>6282</v>
      </c>
      <c r="AV169" s="74" t="s">
        <v>6324</v>
      </c>
      <c r="AW169" s="75"/>
      <c r="AX169" s="75"/>
      <c r="AY169" s="75"/>
      <c r="AZ169" s="52" t="s">
        <v>6389</v>
      </c>
    </row>
    <row r="170" spans="1:52" s="52" customFormat="1" ht="39.950000000000003" customHeight="1" x14ac:dyDescent="0.25">
      <c r="A170" s="9">
        <v>362</v>
      </c>
      <c r="B170" s="8">
        <v>80042000009557</v>
      </c>
      <c r="C170" s="10" t="s">
        <v>1224</v>
      </c>
      <c r="D170" s="78" t="s">
        <v>18</v>
      </c>
      <c r="E170" s="79" t="s">
        <v>1225</v>
      </c>
      <c r="F170" s="79" t="s">
        <v>1225</v>
      </c>
      <c r="G170" s="79" t="s">
        <v>18</v>
      </c>
      <c r="H170" s="9" t="s">
        <v>6173</v>
      </c>
      <c r="I170" s="9" t="s">
        <v>881</v>
      </c>
      <c r="J170" s="9" t="s">
        <v>6175</v>
      </c>
      <c r="K170" s="9" t="s">
        <v>6175</v>
      </c>
      <c r="L170" s="8" t="s">
        <v>1040</v>
      </c>
      <c r="M170" s="8" t="s">
        <v>1170</v>
      </c>
      <c r="N170" s="8" t="s">
        <v>6175</v>
      </c>
      <c r="O170" s="8" t="s">
        <v>6175</v>
      </c>
      <c r="P170" s="8" t="s">
        <v>6175</v>
      </c>
      <c r="Q170" s="8" t="s">
        <v>28</v>
      </c>
      <c r="R170" s="8" t="s">
        <v>28</v>
      </c>
      <c r="S170" s="8" t="s">
        <v>28</v>
      </c>
      <c r="T170" s="9" t="s">
        <v>27</v>
      </c>
      <c r="U170" s="80" t="s">
        <v>1042</v>
      </c>
      <c r="V170" s="9" t="s">
        <v>28</v>
      </c>
      <c r="W170" s="80" t="s">
        <v>29</v>
      </c>
      <c r="X170" s="80">
        <v>2013</v>
      </c>
      <c r="Y170" s="80" t="s">
        <v>28</v>
      </c>
      <c r="Z170" s="80" t="s">
        <v>54</v>
      </c>
      <c r="AA170" s="80">
        <v>1</v>
      </c>
      <c r="AB170" s="80">
        <v>1</v>
      </c>
      <c r="AC170" s="80">
        <v>0</v>
      </c>
      <c r="AD170" s="81" t="s">
        <v>6175</v>
      </c>
      <c r="AE170" s="81" t="s">
        <v>6175</v>
      </c>
      <c r="AF170" s="81">
        <v>217</v>
      </c>
      <c r="AG170" s="81">
        <v>130.1</v>
      </c>
      <c r="AH170" s="81">
        <v>182</v>
      </c>
      <c r="AI170" s="81">
        <v>182</v>
      </c>
      <c r="AJ170" s="81">
        <v>78.004499999999993</v>
      </c>
      <c r="AK170" s="81">
        <v>78.004499999999993</v>
      </c>
      <c r="AL170" s="81">
        <v>9.3605399999999985</v>
      </c>
      <c r="AM170" s="81">
        <v>87.365039999999993</v>
      </c>
      <c r="AN170" s="81">
        <v>70.204049999999995</v>
      </c>
      <c r="AO170" s="81">
        <v>70.204049999999995</v>
      </c>
      <c r="AP170" s="81">
        <v>8.4244859999999999</v>
      </c>
      <c r="AQ170" s="81">
        <v>78.628535999999997</v>
      </c>
      <c r="AR170" s="15" t="s">
        <v>6307</v>
      </c>
      <c r="AS170" s="15" t="s">
        <v>6307</v>
      </c>
      <c r="AT170" s="14" t="s">
        <v>6282</v>
      </c>
      <c r="AU170" s="74" t="s">
        <v>6282</v>
      </c>
      <c r="AV170" s="74" t="s">
        <v>6324</v>
      </c>
      <c r="AW170" s="75"/>
      <c r="AX170" s="75"/>
      <c r="AY170" s="75"/>
      <c r="AZ170" s="52" t="s">
        <v>6389</v>
      </c>
    </row>
    <row r="171" spans="1:52" s="52" customFormat="1" ht="39.950000000000003" customHeight="1" x14ac:dyDescent="0.25">
      <c r="A171" s="9">
        <v>363</v>
      </c>
      <c r="B171" s="79">
        <v>80042000006778</v>
      </c>
      <c r="C171" s="10" t="s">
        <v>1038</v>
      </c>
      <c r="D171" s="78" t="s">
        <v>18</v>
      </c>
      <c r="E171" s="79" t="s">
        <v>1039</v>
      </c>
      <c r="F171" s="79" t="s">
        <v>1039</v>
      </c>
      <c r="G171" s="79" t="s">
        <v>18</v>
      </c>
      <c r="H171" s="9" t="s">
        <v>6173</v>
      </c>
      <c r="I171" s="9" t="s">
        <v>881</v>
      </c>
      <c r="J171" s="9" t="s">
        <v>6175</v>
      </c>
      <c r="K171" s="9" t="s">
        <v>6175</v>
      </c>
      <c r="L171" s="80" t="s">
        <v>1040</v>
      </c>
      <c r="M171" s="8" t="s">
        <v>1041</v>
      </c>
      <c r="N171" s="8" t="s">
        <v>6175</v>
      </c>
      <c r="O171" s="8" t="s">
        <v>6175</v>
      </c>
      <c r="P171" s="8" t="s">
        <v>6175</v>
      </c>
      <c r="Q171" s="80" t="s">
        <v>28</v>
      </c>
      <c r="R171" s="8" t="s">
        <v>28</v>
      </c>
      <c r="S171" s="8" t="s">
        <v>28</v>
      </c>
      <c r="T171" s="9" t="s">
        <v>27</v>
      </c>
      <c r="U171" s="80" t="s">
        <v>1042</v>
      </c>
      <c r="V171" s="80" t="s">
        <v>28</v>
      </c>
      <c r="W171" s="80" t="s">
        <v>29</v>
      </c>
      <c r="X171" s="80">
        <v>2012</v>
      </c>
      <c r="Y171" s="80" t="s">
        <v>28</v>
      </c>
      <c r="Z171" s="80" t="s">
        <v>31</v>
      </c>
      <c r="AA171" s="80">
        <v>1</v>
      </c>
      <c r="AB171" s="80">
        <v>1</v>
      </c>
      <c r="AC171" s="80">
        <v>0</v>
      </c>
      <c r="AD171" s="81" t="s">
        <v>6175</v>
      </c>
      <c r="AE171" s="81" t="s">
        <v>6175</v>
      </c>
      <c r="AF171" s="81">
        <v>188</v>
      </c>
      <c r="AG171" s="81">
        <v>112.8</v>
      </c>
      <c r="AH171" s="81">
        <v>182</v>
      </c>
      <c r="AI171" s="81">
        <v>182</v>
      </c>
      <c r="AJ171" s="81">
        <v>67.710999999999999</v>
      </c>
      <c r="AK171" s="81">
        <v>67.710999999999999</v>
      </c>
      <c r="AL171" s="81">
        <v>8.1253200000000003</v>
      </c>
      <c r="AM171" s="81">
        <v>75.836320000000001</v>
      </c>
      <c r="AN171" s="81">
        <v>60.939900000000002</v>
      </c>
      <c r="AO171" s="81">
        <v>60.939900000000002</v>
      </c>
      <c r="AP171" s="81">
        <v>7.3127880000000003</v>
      </c>
      <c r="AQ171" s="81">
        <v>68.252688000000006</v>
      </c>
      <c r="AR171" s="15" t="s">
        <v>6307</v>
      </c>
      <c r="AS171" s="15" t="s">
        <v>6307</v>
      </c>
      <c r="AT171" s="14" t="s">
        <v>6282</v>
      </c>
      <c r="AU171" s="74" t="s">
        <v>6282</v>
      </c>
      <c r="AV171" s="74" t="s">
        <v>6324</v>
      </c>
      <c r="AW171" s="75"/>
      <c r="AX171" s="75"/>
      <c r="AY171" s="75"/>
      <c r="AZ171" s="52" t="s">
        <v>6389</v>
      </c>
    </row>
    <row r="172" spans="1:52" s="52" customFormat="1" ht="39.950000000000003" customHeight="1" x14ac:dyDescent="0.25">
      <c r="A172" s="9">
        <v>364</v>
      </c>
      <c r="B172" s="79">
        <v>80042000006754</v>
      </c>
      <c r="C172" s="10" t="s">
        <v>1043</v>
      </c>
      <c r="D172" s="78" t="s">
        <v>18</v>
      </c>
      <c r="E172" s="79" t="s">
        <v>1044</v>
      </c>
      <c r="F172" s="79" t="s">
        <v>1044</v>
      </c>
      <c r="G172" s="79" t="s">
        <v>18</v>
      </c>
      <c r="H172" s="9" t="s">
        <v>6173</v>
      </c>
      <c r="I172" s="9" t="s">
        <v>881</v>
      </c>
      <c r="J172" s="9" t="s">
        <v>6175</v>
      </c>
      <c r="K172" s="9" t="s">
        <v>6175</v>
      </c>
      <c r="L172" s="80" t="s">
        <v>1040</v>
      </c>
      <c r="M172" s="8" t="s">
        <v>1041</v>
      </c>
      <c r="N172" s="8" t="s">
        <v>6175</v>
      </c>
      <c r="O172" s="8" t="s">
        <v>6175</v>
      </c>
      <c r="P172" s="8" t="s">
        <v>6175</v>
      </c>
      <c r="Q172" s="80" t="s">
        <v>28</v>
      </c>
      <c r="R172" s="8" t="s">
        <v>28</v>
      </c>
      <c r="S172" s="8" t="s">
        <v>28</v>
      </c>
      <c r="T172" s="9" t="s">
        <v>27</v>
      </c>
      <c r="U172" s="80" t="s">
        <v>1042</v>
      </c>
      <c r="V172" s="80" t="s">
        <v>28</v>
      </c>
      <c r="W172" s="80" t="s">
        <v>29</v>
      </c>
      <c r="X172" s="80">
        <v>2012</v>
      </c>
      <c r="Y172" s="80" t="s">
        <v>28</v>
      </c>
      <c r="Z172" s="80" t="s">
        <v>31</v>
      </c>
      <c r="AA172" s="80">
        <v>1</v>
      </c>
      <c r="AB172" s="80">
        <v>1</v>
      </c>
      <c r="AC172" s="80">
        <v>0</v>
      </c>
      <c r="AD172" s="81" t="s">
        <v>6175</v>
      </c>
      <c r="AE172" s="81" t="s">
        <v>6175</v>
      </c>
      <c r="AF172" s="81">
        <v>188</v>
      </c>
      <c r="AG172" s="81">
        <v>112.8</v>
      </c>
      <c r="AH172" s="81">
        <v>182</v>
      </c>
      <c r="AI172" s="81">
        <v>182</v>
      </c>
      <c r="AJ172" s="81">
        <v>67.710999999999999</v>
      </c>
      <c r="AK172" s="81">
        <v>67.710999999999999</v>
      </c>
      <c r="AL172" s="81">
        <v>8.1253200000000003</v>
      </c>
      <c r="AM172" s="81">
        <v>75.836320000000001</v>
      </c>
      <c r="AN172" s="81">
        <v>60.939900000000002</v>
      </c>
      <c r="AO172" s="81">
        <v>60.939900000000002</v>
      </c>
      <c r="AP172" s="81">
        <v>7.3127880000000003</v>
      </c>
      <c r="AQ172" s="81">
        <v>68.252688000000006</v>
      </c>
      <c r="AR172" s="15" t="s">
        <v>6307</v>
      </c>
      <c r="AS172" s="15" t="s">
        <v>6307</v>
      </c>
      <c r="AT172" s="14" t="s">
        <v>6282</v>
      </c>
      <c r="AU172" s="74" t="s">
        <v>6282</v>
      </c>
      <c r="AV172" s="74" t="s">
        <v>6324</v>
      </c>
      <c r="AW172" s="75"/>
      <c r="AX172" s="75"/>
      <c r="AY172" s="75"/>
      <c r="AZ172" s="52" t="s">
        <v>6389</v>
      </c>
    </row>
    <row r="173" spans="1:52" s="52" customFormat="1" ht="39.950000000000003" customHeight="1" x14ac:dyDescent="0.25">
      <c r="A173" s="9">
        <v>365</v>
      </c>
      <c r="B173" s="8">
        <v>80042000009953</v>
      </c>
      <c r="C173" s="10" t="s">
        <v>1171</v>
      </c>
      <c r="D173" s="78" t="s">
        <v>18</v>
      </c>
      <c r="E173" s="79" t="s">
        <v>1172</v>
      </c>
      <c r="F173" s="79" t="s">
        <v>1172</v>
      </c>
      <c r="G173" s="79" t="s">
        <v>18</v>
      </c>
      <c r="H173" s="9" t="s">
        <v>6173</v>
      </c>
      <c r="I173" s="9" t="s">
        <v>881</v>
      </c>
      <c r="J173" s="9" t="s">
        <v>6175</v>
      </c>
      <c r="K173" s="9" t="s">
        <v>6175</v>
      </c>
      <c r="L173" s="8" t="s">
        <v>1040</v>
      </c>
      <c r="M173" s="8" t="s">
        <v>1173</v>
      </c>
      <c r="N173" s="8" t="s">
        <v>6175</v>
      </c>
      <c r="O173" s="8" t="s">
        <v>6175</v>
      </c>
      <c r="P173" s="8" t="s">
        <v>6175</v>
      </c>
      <c r="Q173" s="8" t="s">
        <v>28</v>
      </c>
      <c r="R173" s="8" t="s">
        <v>28</v>
      </c>
      <c r="S173" s="8" t="s">
        <v>28</v>
      </c>
      <c r="T173" s="9" t="s">
        <v>27</v>
      </c>
      <c r="U173" s="80" t="s">
        <v>1042</v>
      </c>
      <c r="V173" s="9" t="s">
        <v>28</v>
      </c>
      <c r="W173" s="80" t="s">
        <v>29</v>
      </c>
      <c r="X173" s="80">
        <v>2012</v>
      </c>
      <c r="Y173" s="80" t="s">
        <v>28</v>
      </c>
      <c r="Z173" s="80" t="s">
        <v>54</v>
      </c>
      <c r="AA173" s="80">
        <v>1</v>
      </c>
      <c r="AB173" s="80">
        <v>1</v>
      </c>
      <c r="AC173" s="80">
        <v>0</v>
      </c>
      <c r="AD173" s="81" t="s">
        <v>6175</v>
      </c>
      <c r="AE173" s="81" t="s">
        <v>6175</v>
      </c>
      <c r="AF173" s="81">
        <v>167</v>
      </c>
      <c r="AG173" s="81">
        <v>100.3</v>
      </c>
      <c r="AH173" s="81">
        <v>182</v>
      </c>
      <c r="AI173" s="81">
        <v>182</v>
      </c>
      <c r="AJ173" s="81">
        <v>60.031250000000014</v>
      </c>
      <c r="AK173" s="81">
        <v>60.031250000000014</v>
      </c>
      <c r="AL173" s="81">
        <v>7.2037500000000012</v>
      </c>
      <c r="AM173" s="81">
        <v>67.235000000000014</v>
      </c>
      <c r="AN173" s="81">
        <v>54.028125000000017</v>
      </c>
      <c r="AO173" s="81">
        <v>54.028125000000017</v>
      </c>
      <c r="AP173" s="81">
        <v>6.4833750000000014</v>
      </c>
      <c r="AQ173" s="81">
        <v>60.511500000000019</v>
      </c>
      <c r="AR173" s="15" t="s">
        <v>6307</v>
      </c>
      <c r="AS173" s="15" t="s">
        <v>6307</v>
      </c>
      <c r="AT173" s="14" t="s">
        <v>6282</v>
      </c>
      <c r="AU173" s="74" t="s">
        <v>6282</v>
      </c>
      <c r="AV173" s="74" t="s">
        <v>6324</v>
      </c>
      <c r="AW173" s="75"/>
      <c r="AX173" s="75"/>
      <c r="AY173" s="75"/>
      <c r="AZ173" s="52" t="s">
        <v>6389</v>
      </c>
    </row>
    <row r="174" spans="1:52" s="52" customFormat="1" ht="39.950000000000003" customHeight="1" x14ac:dyDescent="0.25">
      <c r="A174" s="9">
        <v>366</v>
      </c>
      <c r="B174" s="8">
        <v>80042000009960</v>
      </c>
      <c r="C174" s="10" t="s">
        <v>1174</v>
      </c>
      <c r="D174" s="78" t="s">
        <v>18</v>
      </c>
      <c r="E174" s="79" t="s">
        <v>1175</v>
      </c>
      <c r="F174" s="79" t="s">
        <v>1175</v>
      </c>
      <c r="G174" s="79" t="s">
        <v>18</v>
      </c>
      <c r="H174" s="9" t="s">
        <v>6173</v>
      </c>
      <c r="I174" s="9" t="s">
        <v>881</v>
      </c>
      <c r="J174" s="9" t="s">
        <v>6175</v>
      </c>
      <c r="K174" s="9" t="s">
        <v>6175</v>
      </c>
      <c r="L174" s="8" t="s">
        <v>1040</v>
      </c>
      <c r="M174" s="8" t="s">
        <v>1173</v>
      </c>
      <c r="N174" s="8" t="s">
        <v>6175</v>
      </c>
      <c r="O174" s="8" t="s">
        <v>6175</v>
      </c>
      <c r="P174" s="8" t="s">
        <v>6175</v>
      </c>
      <c r="Q174" s="8" t="s">
        <v>28</v>
      </c>
      <c r="R174" s="8" t="s">
        <v>28</v>
      </c>
      <c r="S174" s="8" t="s">
        <v>28</v>
      </c>
      <c r="T174" s="9" t="s">
        <v>27</v>
      </c>
      <c r="U174" s="80" t="s">
        <v>1042</v>
      </c>
      <c r="V174" s="9" t="s">
        <v>28</v>
      </c>
      <c r="W174" s="80" t="s">
        <v>29</v>
      </c>
      <c r="X174" s="80">
        <v>2012</v>
      </c>
      <c r="Y174" s="80" t="s">
        <v>28</v>
      </c>
      <c r="Z174" s="80" t="s">
        <v>54</v>
      </c>
      <c r="AA174" s="80">
        <v>1</v>
      </c>
      <c r="AB174" s="80">
        <v>1</v>
      </c>
      <c r="AC174" s="80">
        <v>0</v>
      </c>
      <c r="AD174" s="81" t="s">
        <v>6175</v>
      </c>
      <c r="AE174" s="81" t="s">
        <v>6175</v>
      </c>
      <c r="AF174" s="81">
        <v>167</v>
      </c>
      <c r="AG174" s="81">
        <v>100.3</v>
      </c>
      <c r="AH174" s="81">
        <v>182</v>
      </c>
      <c r="AI174" s="81">
        <v>182</v>
      </c>
      <c r="AJ174" s="81">
        <v>60.031250000000014</v>
      </c>
      <c r="AK174" s="81">
        <v>60.031250000000014</v>
      </c>
      <c r="AL174" s="81">
        <v>7.2037500000000012</v>
      </c>
      <c r="AM174" s="81">
        <v>67.235000000000014</v>
      </c>
      <c r="AN174" s="81">
        <v>54.028125000000017</v>
      </c>
      <c r="AO174" s="81">
        <v>54.028125000000017</v>
      </c>
      <c r="AP174" s="81">
        <v>6.4833750000000014</v>
      </c>
      <c r="AQ174" s="81">
        <v>60.511500000000019</v>
      </c>
      <c r="AR174" s="15" t="s">
        <v>6307</v>
      </c>
      <c r="AS174" s="15" t="s">
        <v>6307</v>
      </c>
      <c r="AT174" s="14" t="s">
        <v>6282</v>
      </c>
      <c r="AU174" s="74" t="s">
        <v>6282</v>
      </c>
      <c r="AV174" s="74" t="s">
        <v>6324</v>
      </c>
      <c r="AW174" s="75"/>
      <c r="AX174" s="75"/>
      <c r="AY174" s="75"/>
      <c r="AZ174" s="52" t="s">
        <v>6389</v>
      </c>
    </row>
    <row r="175" spans="1:52" s="52" customFormat="1" ht="39.950000000000003" customHeight="1" x14ac:dyDescent="0.25">
      <c r="A175" s="9">
        <v>367</v>
      </c>
      <c r="B175" s="8">
        <v>80042000006808</v>
      </c>
      <c r="C175" s="10" t="s">
        <v>1176</v>
      </c>
      <c r="D175" s="78" t="s">
        <v>18</v>
      </c>
      <c r="E175" s="79" t="s">
        <v>1177</v>
      </c>
      <c r="F175" s="79" t="s">
        <v>1177</v>
      </c>
      <c r="G175" s="79" t="s">
        <v>18</v>
      </c>
      <c r="H175" s="9" t="s">
        <v>6173</v>
      </c>
      <c r="I175" s="9" t="s">
        <v>881</v>
      </c>
      <c r="J175" s="9" t="s">
        <v>6175</v>
      </c>
      <c r="K175" s="9" t="s">
        <v>6175</v>
      </c>
      <c r="L175" s="8" t="s">
        <v>1040</v>
      </c>
      <c r="M175" s="8" t="s">
        <v>1041</v>
      </c>
      <c r="N175" s="8" t="s">
        <v>6175</v>
      </c>
      <c r="O175" s="8" t="s">
        <v>6175</v>
      </c>
      <c r="P175" s="8" t="s">
        <v>6175</v>
      </c>
      <c r="Q175" s="8" t="s">
        <v>28</v>
      </c>
      <c r="R175" s="8" t="s">
        <v>28</v>
      </c>
      <c r="S175" s="8" t="s">
        <v>28</v>
      </c>
      <c r="T175" s="9" t="s">
        <v>27</v>
      </c>
      <c r="U175" s="80" t="s">
        <v>1042</v>
      </c>
      <c r="V175" s="9" t="s">
        <v>28</v>
      </c>
      <c r="W175" s="80" t="s">
        <v>29</v>
      </c>
      <c r="X175" s="80">
        <v>2012</v>
      </c>
      <c r="Y175" s="80" t="s">
        <v>28</v>
      </c>
      <c r="Z175" s="80" t="s">
        <v>54</v>
      </c>
      <c r="AA175" s="80">
        <v>1</v>
      </c>
      <c r="AB175" s="80">
        <v>1</v>
      </c>
      <c r="AC175" s="80">
        <v>0</v>
      </c>
      <c r="AD175" s="81" t="s">
        <v>6175</v>
      </c>
      <c r="AE175" s="81" t="s">
        <v>6175</v>
      </c>
      <c r="AF175" s="81">
        <v>188</v>
      </c>
      <c r="AG175" s="81">
        <v>112.8</v>
      </c>
      <c r="AH175" s="81">
        <v>182</v>
      </c>
      <c r="AI175" s="81">
        <v>182</v>
      </c>
      <c r="AJ175" s="81">
        <v>67.710999999999999</v>
      </c>
      <c r="AK175" s="81">
        <v>67.710999999999999</v>
      </c>
      <c r="AL175" s="81">
        <v>8.1253200000000003</v>
      </c>
      <c r="AM175" s="81">
        <v>75.836320000000001</v>
      </c>
      <c r="AN175" s="81">
        <v>60.939900000000002</v>
      </c>
      <c r="AO175" s="81">
        <v>60.939900000000002</v>
      </c>
      <c r="AP175" s="81">
        <v>7.3127880000000003</v>
      </c>
      <c r="AQ175" s="81">
        <v>68.252688000000006</v>
      </c>
      <c r="AR175" s="15" t="s">
        <v>6307</v>
      </c>
      <c r="AS175" s="15" t="s">
        <v>6307</v>
      </c>
      <c r="AT175" s="14" t="s">
        <v>6282</v>
      </c>
      <c r="AU175" s="74" t="s">
        <v>6282</v>
      </c>
      <c r="AV175" s="74" t="s">
        <v>6324</v>
      </c>
      <c r="AW175" s="75"/>
      <c r="AX175" s="75"/>
      <c r="AY175" s="75"/>
      <c r="AZ175" s="52" t="s">
        <v>6389</v>
      </c>
    </row>
    <row r="176" spans="1:52" s="52" customFormat="1" ht="39.950000000000003" customHeight="1" x14ac:dyDescent="0.25">
      <c r="A176" s="9">
        <v>368</v>
      </c>
      <c r="B176" s="8">
        <v>80042000006785</v>
      </c>
      <c r="C176" s="10" t="s">
        <v>1178</v>
      </c>
      <c r="D176" s="78" t="s">
        <v>18</v>
      </c>
      <c r="E176" s="79" t="s">
        <v>1179</v>
      </c>
      <c r="F176" s="79" t="s">
        <v>1179</v>
      </c>
      <c r="G176" s="79" t="s">
        <v>18</v>
      </c>
      <c r="H176" s="9" t="s">
        <v>6173</v>
      </c>
      <c r="I176" s="9" t="s">
        <v>881</v>
      </c>
      <c r="J176" s="9" t="s">
        <v>6175</v>
      </c>
      <c r="K176" s="9" t="s">
        <v>6175</v>
      </c>
      <c r="L176" s="8" t="s">
        <v>1040</v>
      </c>
      <c r="M176" s="8" t="s">
        <v>1041</v>
      </c>
      <c r="N176" s="8" t="s">
        <v>6175</v>
      </c>
      <c r="O176" s="8" t="s">
        <v>6175</v>
      </c>
      <c r="P176" s="8" t="s">
        <v>6175</v>
      </c>
      <c r="Q176" s="8" t="s">
        <v>28</v>
      </c>
      <c r="R176" s="8" t="s">
        <v>28</v>
      </c>
      <c r="S176" s="8" t="s">
        <v>28</v>
      </c>
      <c r="T176" s="9" t="s">
        <v>27</v>
      </c>
      <c r="U176" s="80" t="s">
        <v>1042</v>
      </c>
      <c r="V176" s="9" t="s">
        <v>28</v>
      </c>
      <c r="W176" s="80" t="s">
        <v>29</v>
      </c>
      <c r="X176" s="80">
        <v>2012</v>
      </c>
      <c r="Y176" s="80" t="s">
        <v>28</v>
      </c>
      <c r="Z176" s="80" t="s">
        <v>54</v>
      </c>
      <c r="AA176" s="80">
        <v>1</v>
      </c>
      <c r="AB176" s="80">
        <v>1</v>
      </c>
      <c r="AC176" s="80">
        <v>0</v>
      </c>
      <c r="AD176" s="81" t="s">
        <v>6175</v>
      </c>
      <c r="AE176" s="81" t="s">
        <v>6175</v>
      </c>
      <c r="AF176" s="81">
        <v>188</v>
      </c>
      <c r="AG176" s="81">
        <v>112.8</v>
      </c>
      <c r="AH176" s="81">
        <v>182</v>
      </c>
      <c r="AI176" s="81">
        <v>182</v>
      </c>
      <c r="AJ176" s="81">
        <v>67.710999999999999</v>
      </c>
      <c r="AK176" s="81">
        <v>67.710999999999999</v>
      </c>
      <c r="AL176" s="81">
        <v>8.1253200000000003</v>
      </c>
      <c r="AM176" s="81">
        <v>75.836320000000001</v>
      </c>
      <c r="AN176" s="81">
        <v>60.939900000000002</v>
      </c>
      <c r="AO176" s="81">
        <v>60.939900000000002</v>
      </c>
      <c r="AP176" s="81">
        <v>7.3127880000000003</v>
      </c>
      <c r="AQ176" s="81">
        <v>68.252688000000006</v>
      </c>
      <c r="AR176" s="15" t="s">
        <v>6307</v>
      </c>
      <c r="AS176" s="15" t="s">
        <v>6307</v>
      </c>
      <c r="AT176" s="14" t="s">
        <v>6282</v>
      </c>
      <c r="AU176" s="74" t="s">
        <v>6282</v>
      </c>
      <c r="AV176" s="74" t="s">
        <v>6324</v>
      </c>
      <c r="AW176" s="75"/>
      <c r="AX176" s="75"/>
      <c r="AY176" s="75"/>
      <c r="AZ176" s="52" t="s">
        <v>6389</v>
      </c>
    </row>
    <row r="177" spans="1:52" s="52" customFormat="1" ht="39.950000000000003" customHeight="1" x14ac:dyDescent="0.25">
      <c r="A177" s="9">
        <v>369</v>
      </c>
      <c r="B177" s="79">
        <v>80042000009977</v>
      </c>
      <c r="C177" s="10" t="s">
        <v>1195</v>
      </c>
      <c r="D177" s="78" t="s">
        <v>18</v>
      </c>
      <c r="E177" s="79" t="s">
        <v>1196</v>
      </c>
      <c r="F177" s="79" t="s">
        <v>1196</v>
      </c>
      <c r="G177" s="79" t="s">
        <v>18</v>
      </c>
      <c r="H177" s="9" t="s">
        <v>6173</v>
      </c>
      <c r="I177" s="9" t="s">
        <v>881</v>
      </c>
      <c r="J177" s="9" t="s">
        <v>6175</v>
      </c>
      <c r="K177" s="9" t="s">
        <v>6175</v>
      </c>
      <c r="L177" s="80" t="s">
        <v>1040</v>
      </c>
      <c r="M177" s="8" t="s">
        <v>1173</v>
      </c>
      <c r="N177" s="8" t="s">
        <v>6175</v>
      </c>
      <c r="O177" s="8" t="s">
        <v>6175</v>
      </c>
      <c r="P177" s="8" t="s">
        <v>6175</v>
      </c>
      <c r="Q177" s="80" t="s">
        <v>28</v>
      </c>
      <c r="R177" s="8" t="s">
        <v>28</v>
      </c>
      <c r="S177" s="8" t="s">
        <v>28</v>
      </c>
      <c r="T177" s="9" t="s">
        <v>27</v>
      </c>
      <c r="U177" s="80" t="s">
        <v>1042</v>
      </c>
      <c r="V177" s="80" t="s">
        <v>28</v>
      </c>
      <c r="W177" s="80" t="s">
        <v>29</v>
      </c>
      <c r="X177" s="80">
        <v>2012</v>
      </c>
      <c r="Y177" s="80" t="s">
        <v>28</v>
      </c>
      <c r="Z177" s="80" t="s">
        <v>54</v>
      </c>
      <c r="AA177" s="80">
        <v>1</v>
      </c>
      <c r="AB177" s="80">
        <v>1</v>
      </c>
      <c r="AC177" s="80">
        <v>0</v>
      </c>
      <c r="AD177" s="81" t="s">
        <v>6175</v>
      </c>
      <c r="AE177" s="81" t="s">
        <v>6175</v>
      </c>
      <c r="AF177" s="81">
        <v>167</v>
      </c>
      <c r="AG177" s="81">
        <v>100.3</v>
      </c>
      <c r="AH177" s="81">
        <v>182</v>
      </c>
      <c r="AI177" s="81">
        <v>182</v>
      </c>
      <c r="AJ177" s="81">
        <v>60.031250000000014</v>
      </c>
      <c r="AK177" s="81">
        <v>60.031250000000014</v>
      </c>
      <c r="AL177" s="81">
        <v>7.2037500000000012</v>
      </c>
      <c r="AM177" s="81">
        <v>67.235000000000014</v>
      </c>
      <c r="AN177" s="81">
        <v>54.028125000000017</v>
      </c>
      <c r="AO177" s="81">
        <v>54.028125000000017</v>
      </c>
      <c r="AP177" s="81">
        <v>6.4833750000000014</v>
      </c>
      <c r="AQ177" s="81">
        <v>60.511500000000019</v>
      </c>
      <c r="AR177" s="15" t="s">
        <v>6307</v>
      </c>
      <c r="AS177" s="15" t="s">
        <v>6307</v>
      </c>
      <c r="AT177" s="14" t="s">
        <v>6282</v>
      </c>
      <c r="AU177" s="74" t="s">
        <v>6282</v>
      </c>
      <c r="AV177" s="74" t="s">
        <v>6324</v>
      </c>
      <c r="AW177" s="75"/>
      <c r="AX177" s="75"/>
      <c r="AY177" s="75"/>
      <c r="AZ177" s="52" t="s">
        <v>6389</v>
      </c>
    </row>
    <row r="178" spans="1:52" s="52" customFormat="1" ht="39.950000000000003" customHeight="1" x14ac:dyDescent="0.25">
      <c r="A178" s="9">
        <v>370</v>
      </c>
      <c r="B178" s="79">
        <v>80042000009984</v>
      </c>
      <c r="C178" s="10" t="s">
        <v>1197</v>
      </c>
      <c r="D178" s="78" t="s">
        <v>18</v>
      </c>
      <c r="E178" s="79" t="s">
        <v>1198</v>
      </c>
      <c r="F178" s="79" t="s">
        <v>1198</v>
      </c>
      <c r="G178" s="79" t="s">
        <v>18</v>
      </c>
      <c r="H178" s="9" t="s">
        <v>6173</v>
      </c>
      <c r="I178" s="9" t="s">
        <v>881</v>
      </c>
      <c r="J178" s="9" t="s">
        <v>6175</v>
      </c>
      <c r="K178" s="9" t="s">
        <v>6175</v>
      </c>
      <c r="L178" s="80" t="s">
        <v>1040</v>
      </c>
      <c r="M178" s="8" t="s">
        <v>1199</v>
      </c>
      <c r="N178" s="8" t="s">
        <v>6175</v>
      </c>
      <c r="O178" s="8" t="s">
        <v>6175</v>
      </c>
      <c r="P178" s="8" t="s">
        <v>6175</v>
      </c>
      <c r="Q178" s="80" t="s">
        <v>28</v>
      </c>
      <c r="R178" s="8" t="s">
        <v>28</v>
      </c>
      <c r="S178" s="8" t="s">
        <v>28</v>
      </c>
      <c r="T178" s="9" t="s">
        <v>27</v>
      </c>
      <c r="U178" s="80" t="s">
        <v>1042</v>
      </c>
      <c r="V178" s="80" t="s">
        <v>28</v>
      </c>
      <c r="W178" s="80" t="s">
        <v>29</v>
      </c>
      <c r="X178" s="80">
        <v>2012</v>
      </c>
      <c r="Y178" s="80" t="s">
        <v>28</v>
      </c>
      <c r="Z178" s="80" t="s">
        <v>54</v>
      </c>
      <c r="AA178" s="80">
        <v>1</v>
      </c>
      <c r="AB178" s="80">
        <v>1</v>
      </c>
      <c r="AC178" s="80">
        <v>0</v>
      </c>
      <c r="AD178" s="81" t="s">
        <v>6175</v>
      </c>
      <c r="AE178" s="81" t="s">
        <v>6175</v>
      </c>
      <c r="AF178" s="81">
        <v>188</v>
      </c>
      <c r="AG178" s="81">
        <v>112.8</v>
      </c>
      <c r="AH178" s="81">
        <v>182</v>
      </c>
      <c r="AI178" s="81">
        <v>182</v>
      </c>
      <c r="AJ178" s="81">
        <v>67.710999999999999</v>
      </c>
      <c r="AK178" s="81">
        <v>67.710999999999999</v>
      </c>
      <c r="AL178" s="81">
        <v>8.1253200000000003</v>
      </c>
      <c r="AM178" s="81">
        <v>75.836320000000001</v>
      </c>
      <c r="AN178" s="81">
        <v>60.939900000000002</v>
      </c>
      <c r="AO178" s="81">
        <v>60.939900000000002</v>
      </c>
      <c r="AP178" s="81">
        <v>7.3127880000000003</v>
      </c>
      <c r="AQ178" s="81">
        <v>68.252688000000006</v>
      </c>
      <c r="AR178" s="15" t="s">
        <v>6307</v>
      </c>
      <c r="AS178" s="15" t="s">
        <v>6307</v>
      </c>
      <c r="AT178" s="14" t="s">
        <v>6282</v>
      </c>
      <c r="AU178" s="74" t="s">
        <v>6282</v>
      </c>
      <c r="AV178" s="74" t="s">
        <v>6324</v>
      </c>
      <c r="AW178" s="75"/>
      <c r="AX178" s="75"/>
      <c r="AY178" s="75"/>
      <c r="AZ178" s="52" t="s">
        <v>6389</v>
      </c>
    </row>
    <row r="179" spans="1:52" s="52" customFormat="1" ht="39.950000000000003" customHeight="1" x14ac:dyDescent="0.25">
      <c r="A179" s="9">
        <v>371</v>
      </c>
      <c r="B179" s="79">
        <v>80042000009991</v>
      </c>
      <c r="C179" s="10" t="s">
        <v>1200</v>
      </c>
      <c r="D179" s="78" t="s">
        <v>18</v>
      </c>
      <c r="E179" s="79" t="s">
        <v>1201</v>
      </c>
      <c r="F179" s="79" t="s">
        <v>1201</v>
      </c>
      <c r="G179" s="79" t="s">
        <v>18</v>
      </c>
      <c r="H179" s="9" t="s">
        <v>6173</v>
      </c>
      <c r="I179" s="9" t="s">
        <v>881</v>
      </c>
      <c r="J179" s="9" t="s">
        <v>6175</v>
      </c>
      <c r="K179" s="9" t="s">
        <v>6175</v>
      </c>
      <c r="L179" s="80" t="s">
        <v>1040</v>
      </c>
      <c r="M179" s="8" t="s">
        <v>1173</v>
      </c>
      <c r="N179" s="8" t="s">
        <v>6175</v>
      </c>
      <c r="O179" s="8" t="s">
        <v>6175</v>
      </c>
      <c r="P179" s="8" t="s">
        <v>6175</v>
      </c>
      <c r="Q179" s="80" t="s">
        <v>28</v>
      </c>
      <c r="R179" s="8" t="s">
        <v>28</v>
      </c>
      <c r="S179" s="8" t="s">
        <v>28</v>
      </c>
      <c r="T179" s="9" t="s">
        <v>27</v>
      </c>
      <c r="U179" s="80" t="s">
        <v>1042</v>
      </c>
      <c r="V179" s="80" t="s">
        <v>28</v>
      </c>
      <c r="W179" s="80" t="s">
        <v>29</v>
      </c>
      <c r="X179" s="80">
        <v>2012</v>
      </c>
      <c r="Y179" s="80" t="s">
        <v>28</v>
      </c>
      <c r="Z179" s="80" t="s">
        <v>54</v>
      </c>
      <c r="AA179" s="80">
        <v>1</v>
      </c>
      <c r="AB179" s="80">
        <v>1</v>
      </c>
      <c r="AC179" s="80">
        <v>0</v>
      </c>
      <c r="AD179" s="81" t="s">
        <v>6175</v>
      </c>
      <c r="AE179" s="81" t="s">
        <v>6175</v>
      </c>
      <c r="AF179" s="81">
        <v>167</v>
      </c>
      <c r="AG179" s="81">
        <v>100.3</v>
      </c>
      <c r="AH179" s="81">
        <v>182</v>
      </c>
      <c r="AI179" s="81">
        <v>182</v>
      </c>
      <c r="AJ179" s="81">
        <v>60.031250000000014</v>
      </c>
      <c r="AK179" s="81">
        <v>60.031250000000014</v>
      </c>
      <c r="AL179" s="81">
        <v>7.2037500000000012</v>
      </c>
      <c r="AM179" s="81">
        <v>67.235000000000014</v>
      </c>
      <c r="AN179" s="81">
        <v>54.028125000000017</v>
      </c>
      <c r="AO179" s="81">
        <v>54.028125000000017</v>
      </c>
      <c r="AP179" s="81">
        <v>6.4833750000000014</v>
      </c>
      <c r="AQ179" s="81">
        <v>60.511500000000019</v>
      </c>
      <c r="AR179" s="15" t="s">
        <v>6307</v>
      </c>
      <c r="AS179" s="15" t="s">
        <v>6307</v>
      </c>
      <c r="AT179" s="14" t="s">
        <v>6282</v>
      </c>
      <c r="AU179" s="74" t="s">
        <v>6282</v>
      </c>
      <c r="AV179" s="74" t="s">
        <v>6324</v>
      </c>
      <c r="AW179" s="75"/>
      <c r="AX179" s="75"/>
      <c r="AY179" s="75"/>
      <c r="AZ179" s="52" t="s">
        <v>6389</v>
      </c>
    </row>
    <row r="180" spans="1:52" s="52" customFormat="1" ht="39.950000000000003" customHeight="1" x14ac:dyDescent="0.25">
      <c r="A180" s="9">
        <v>372</v>
      </c>
      <c r="B180" s="79">
        <v>80042000010003</v>
      </c>
      <c r="C180" s="10" t="s">
        <v>1202</v>
      </c>
      <c r="D180" s="78" t="s">
        <v>18</v>
      </c>
      <c r="E180" s="79" t="s">
        <v>1203</v>
      </c>
      <c r="F180" s="79" t="s">
        <v>1203</v>
      </c>
      <c r="G180" s="79" t="s">
        <v>18</v>
      </c>
      <c r="H180" s="9" t="s">
        <v>6173</v>
      </c>
      <c r="I180" s="9" t="s">
        <v>881</v>
      </c>
      <c r="J180" s="9" t="s">
        <v>6175</v>
      </c>
      <c r="K180" s="9" t="s">
        <v>6175</v>
      </c>
      <c r="L180" s="80" t="s">
        <v>1040</v>
      </c>
      <c r="M180" s="8" t="s">
        <v>1173</v>
      </c>
      <c r="N180" s="8" t="s">
        <v>6175</v>
      </c>
      <c r="O180" s="8" t="s">
        <v>6175</v>
      </c>
      <c r="P180" s="8" t="s">
        <v>6175</v>
      </c>
      <c r="Q180" s="80" t="s">
        <v>28</v>
      </c>
      <c r="R180" s="8" t="s">
        <v>28</v>
      </c>
      <c r="S180" s="8" t="s">
        <v>28</v>
      </c>
      <c r="T180" s="9" t="s">
        <v>27</v>
      </c>
      <c r="U180" s="80" t="s">
        <v>1042</v>
      </c>
      <c r="V180" s="80" t="s">
        <v>28</v>
      </c>
      <c r="W180" s="80" t="s">
        <v>29</v>
      </c>
      <c r="X180" s="80">
        <v>2012</v>
      </c>
      <c r="Y180" s="80" t="s">
        <v>28</v>
      </c>
      <c r="Z180" s="80" t="s">
        <v>54</v>
      </c>
      <c r="AA180" s="80">
        <v>1</v>
      </c>
      <c r="AB180" s="80">
        <v>1</v>
      </c>
      <c r="AC180" s="80">
        <v>0</v>
      </c>
      <c r="AD180" s="81" t="s">
        <v>6175</v>
      </c>
      <c r="AE180" s="81" t="s">
        <v>6175</v>
      </c>
      <c r="AF180" s="81">
        <v>167</v>
      </c>
      <c r="AG180" s="81">
        <v>100.3</v>
      </c>
      <c r="AH180" s="81">
        <v>182</v>
      </c>
      <c r="AI180" s="81">
        <v>182</v>
      </c>
      <c r="AJ180" s="81">
        <v>60.031250000000014</v>
      </c>
      <c r="AK180" s="81">
        <v>60.031250000000014</v>
      </c>
      <c r="AL180" s="81">
        <v>7.2037500000000012</v>
      </c>
      <c r="AM180" s="81">
        <v>67.235000000000014</v>
      </c>
      <c r="AN180" s="81">
        <v>54.028125000000017</v>
      </c>
      <c r="AO180" s="81">
        <v>54.028125000000017</v>
      </c>
      <c r="AP180" s="81">
        <v>6.4833750000000014</v>
      </c>
      <c r="AQ180" s="81">
        <v>60.511500000000019</v>
      </c>
      <c r="AR180" s="15" t="s">
        <v>6307</v>
      </c>
      <c r="AS180" s="15" t="s">
        <v>6307</v>
      </c>
      <c r="AT180" s="14" t="s">
        <v>6282</v>
      </c>
      <c r="AU180" s="74" t="s">
        <v>6282</v>
      </c>
      <c r="AV180" s="74" t="s">
        <v>6324</v>
      </c>
      <c r="AW180" s="75"/>
      <c r="AX180" s="75"/>
      <c r="AY180" s="75"/>
      <c r="AZ180" s="52" t="s">
        <v>6389</v>
      </c>
    </row>
    <row r="181" spans="1:52" s="52" customFormat="1" ht="39.950000000000003" customHeight="1" x14ac:dyDescent="0.25">
      <c r="A181" s="9">
        <v>373</v>
      </c>
      <c r="B181" s="79">
        <v>80042000010010</v>
      </c>
      <c r="C181" s="10" t="s">
        <v>1204</v>
      </c>
      <c r="D181" s="78" t="s">
        <v>18</v>
      </c>
      <c r="E181" s="79" t="s">
        <v>1205</v>
      </c>
      <c r="F181" s="79" t="s">
        <v>1205</v>
      </c>
      <c r="G181" s="79" t="s">
        <v>18</v>
      </c>
      <c r="H181" s="9" t="s">
        <v>6173</v>
      </c>
      <c r="I181" s="9" t="s">
        <v>881</v>
      </c>
      <c r="J181" s="9" t="s">
        <v>6175</v>
      </c>
      <c r="K181" s="9" t="s">
        <v>6175</v>
      </c>
      <c r="L181" s="80" t="s">
        <v>1040</v>
      </c>
      <c r="M181" s="8" t="s">
        <v>1173</v>
      </c>
      <c r="N181" s="8" t="s">
        <v>6175</v>
      </c>
      <c r="O181" s="8" t="s">
        <v>6175</v>
      </c>
      <c r="P181" s="8" t="s">
        <v>6175</v>
      </c>
      <c r="Q181" s="80" t="s">
        <v>28</v>
      </c>
      <c r="R181" s="8" t="s">
        <v>28</v>
      </c>
      <c r="S181" s="8" t="s">
        <v>28</v>
      </c>
      <c r="T181" s="9" t="s">
        <v>27</v>
      </c>
      <c r="U181" s="80" t="s">
        <v>1042</v>
      </c>
      <c r="V181" s="80" t="s">
        <v>28</v>
      </c>
      <c r="W181" s="80" t="s">
        <v>29</v>
      </c>
      <c r="X181" s="80">
        <v>2012</v>
      </c>
      <c r="Y181" s="80" t="s">
        <v>28</v>
      </c>
      <c r="Z181" s="80" t="s">
        <v>54</v>
      </c>
      <c r="AA181" s="80">
        <v>1</v>
      </c>
      <c r="AB181" s="80">
        <v>1</v>
      </c>
      <c r="AC181" s="80">
        <v>0</v>
      </c>
      <c r="AD181" s="81" t="s">
        <v>6175</v>
      </c>
      <c r="AE181" s="81" t="s">
        <v>6175</v>
      </c>
      <c r="AF181" s="81">
        <v>167</v>
      </c>
      <c r="AG181" s="81">
        <v>100.3</v>
      </c>
      <c r="AH181" s="81">
        <v>182</v>
      </c>
      <c r="AI181" s="81">
        <v>182</v>
      </c>
      <c r="AJ181" s="81">
        <v>60.031250000000014</v>
      </c>
      <c r="AK181" s="81">
        <v>60.031250000000014</v>
      </c>
      <c r="AL181" s="81">
        <v>7.2037500000000012</v>
      </c>
      <c r="AM181" s="81">
        <v>67.235000000000014</v>
      </c>
      <c r="AN181" s="81">
        <v>54.028125000000017</v>
      </c>
      <c r="AO181" s="81">
        <v>54.028125000000017</v>
      </c>
      <c r="AP181" s="81">
        <v>6.4833750000000014</v>
      </c>
      <c r="AQ181" s="81">
        <v>60.511500000000019</v>
      </c>
      <c r="AR181" s="15" t="s">
        <v>6307</v>
      </c>
      <c r="AS181" s="15" t="s">
        <v>6307</v>
      </c>
      <c r="AT181" s="14" t="s">
        <v>6282</v>
      </c>
      <c r="AU181" s="74" t="s">
        <v>6282</v>
      </c>
      <c r="AV181" s="74" t="s">
        <v>6324</v>
      </c>
      <c r="AW181" s="75"/>
      <c r="AX181" s="75"/>
      <c r="AY181" s="75"/>
      <c r="AZ181" s="52" t="s">
        <v>6389</v>
      </c>
    </row>
    <row r="182" spans="1:52" s="52" customFormat="1" ht="39.950000000000003" customHeight="1" x14ac:dyDescent="0.25">
      <c r="A182" s="9">
        <v>374</v>
      </c>
      <c r="B182" s="79">
        <v>80042000010027</v>
      </c>
      <c r="C182" s="10" t="s">
        <v>1206</v>
      </c>
      <c r="D182" s="78" t="s">
        <v>18</v>
      </c>
      <c r="E182" s="79" t="s">
        <v>925</v>
      </c>
      <c r="F182" s="79" t="s">
        <v>925</v>
      </c>
      <c r="G182" s="79" t="s">
        <v>18</v>
      </c>
      <c r="H182" s="9" t="s">
        <v>6173</v>
      </c>
      <c r="I182" s="9" t="s">
        <v>881</v>
      </c>
      <c r="J182" s="9" t="s">
        <v>6175</v>
      </c>
      <c r="K182" s="9" t="s">
        <v>6175</v>
      </c>
      <c r="L182" s="80" t="s">
        <v>1040</v>
      </c>
      <c r="M182" s="8" t="s">
        <v>1173</v>
      </c>
      <c r="N182" s="8" t="s">
        <v>6175</v>
      </c>
      <c r="O182" s="8" t="s">
        <v>6175</v>
      </c>
      <c r="P182" s="8" t="s">
        <v>6175</v>
      </c>
      <c r="Q182" s="80" t="s">
        <v>28</v>
      </c>
      <c r="R182" s="8" t="s">
        <v>28</v>
      </c>
      <c r="S182" s="8" t="s">
        <v>28</v>
      </c>
      <c r="T182" s="9" t="s">
        <v>27</v>
      </c>
      <c r="U182" s="80" t="s">
        <v>1042</v>
      </c>
      <c r="V182" s="80" t="s">
        <v>28</v>
      </c>
      <c r="W182" s="80" t="s">
        <v>29</v>
      </c>
      <c r="X182" s="80">
        <v>2012</v>
      </c>
      <c r="Y182" s="80" t="s">
        <v>28</v>
      </c>
      <c r="Z182" s="80" t="s">
        <v>54</v>
      </c>
      <c r="AA182" s="80">
        <v>1</v>
      </c>
      <c r="AB182" s="80">
        <v>1</v>
      </c>
      <c r="AC182" s="80">
        <v>0</v>
      </c>
      <c r="AD182" s="81" t="s">
        <v>6175</v>
      </c>
      <c r="AE182" s="81" t="s">
        <v>6175</v>
      </c>
      <c r="AF182" s="81">
        <v>167</v>
      </c>
      <c r="AG182" s="81">
        <v>100.3</v>
      </c>
      <c r="AH182" s="81">
        <v>182</v>
      </c>
      <c r="AI182" s="81">
        <v>182</v>
      </c>
      <c r="AJ182" s="81">
        <v>60.031250000000014</v>
      </c>
      <c r="AK182" s="81">
        <v>60.031250000000014</v>
      </c>
      <c r="AL182" s="81">
        <v>7.2037500000000012</v>
      </c>
      <c r="AM182" s="81">
        <v>67.235000000000014</v>
      </c>
      <c r="AN182" s="81">
        <v>54.028125000000017</v>
      </c>
      <c r="AO182" s="81">
        <v>54.028125000000017</v>
      </c>
      <c r="AP182" s="81">
        <v>6.4833750000000014</v>
      </c>
      <c r="AQ182" s="81">
        <v>60.511500000000019</v>
      </c>
      <c r="AR182" s="15" t="s">
        <v>6307</v>
      </c>
      <c r="AS182" s="15" t="s">
        <v>6307</v>
      </c>
      <c r="AT182" s="14" t="s">
        <v>6282</v>
      </c>
      <c r="AU182" s="74" t="s">
        <v>6282</v>
      </c>
      <c r="AV182" s="74" t="s">
        <v>6324</v>
      </c>
      <c r="AW182" s="75"/>
      <c r="AX182" s="75"/>
      <c r="AY182" s="75"/>
      <c r="AZ182" s="52" t="s">
        <v>6389</v>
      </c>
    </row>
    <row r="183" spans="1:52" s="52" customFormat="1" ht="39.950000000000003" customHeight="1" x14ac:dyDescent="0.25">
      <c r="A183" s="9">
        <v>375</v>
      </c>
      <c r="B183" s="8">
        <v>80042000010034</v>
      </c>
      <c r="C183" s="10" t="s">
        <v>1226</v>
      </c>
      <c r="D183" s="78" t="s">
        <v>18</v>
      </c>
      <c r="E183" s="79" t="s">
        <v>1227</v>
      </c>
      <c r="F183" s="79" t="s">
        <v>1227</v>
      </c>
      <c r="G183" s="79" t="s">
        <v>18</v>
      </c>
      <c r="H183" s="9" t="s">
        <v>6173</v>
      </c>
      <c r="I183" s="9" t="s">
        <v>881</v>
      </c>
      <c r="J183" s="9" t="s">
        <v>6175</v>
      </c>
      <c r="K183" s="9" t="s">
        <v>6175</v>
      </c>
      <c r="L183" s="8" t="s">
        <v>1040</v>
      </c>
      <c r="M183" s="8" t="s">
        <v>1173</v>
      </c>
      <c r="N183" s="8" t="s">
        <v>6175</v>
      </c>
      <c r="O183" s="8" t="s">
        <v>6175</v>
      </c>
      <c r="P183" s="8" t="s">
        <v>6175</v>
      </c>
      <c r="Q183" s="8" t="s">
        <v>28</v>
      </c>
      <c r="R183" s="8" t="s">
        <v>28</v>
      </c>
      <c r="S183" s="8" t="s">
        <v>28</v>
      </c>
      <c r="T183" s="9" t="s">
        <v>27</v>
      </c>
      <c r="U183" s="80" t="s">
        <v>1042</v>
      </c>
      <c r="V183" s="9" t="s">
        <v>28</v>
      </c>
      <c r="W183" s="80" t="s">
        <v>29</v>
      </c>
      <c r="X183" s="80">
        <v>2012</v>
      </c>
      <c r="Y183" s="80" t="s">
        <v>28</v>
      </c>
      <c r="Z183" s="80" t="s">
        <v>54</v>
      </c>
      <c r="AA183" s="80">
        <v>1</v>
      </c>
      <c r="AB183" s="80">
        <v>1</v>
      </c>
      <c r="AC183" s="80">
        <v>0</v>
      </c>
      <c r="AD183" s="81" t="s">
        <v>6175</v>
      </c>
      <c r="AE183" s="81" t="s">
        <v>6175</v>
      </c>
      <c r="AF183" s="81">
        <v>167</v>
      </c>
      <c r="AG183" s="81">
        <v>100.3</v>
      </c>
      <c r="AH183" s="81">
        <v>182</v>
      </c>
      <c r="AI183" s="81">
        <v>182</v>
      </c>
      <c r="AJ183" s="81">
        <v>60.031250000000014</v>
      </c>
      <c r="AK183" s="81">
        <v>60.031250000000014</v>
      </c>
      <c r="AL183" s="81">
        <v>7.2037500000000012</v>
      </c>
      <c r="AM183" s="81">
        <v>67.235000000000014</v>
      </c>
      <c r="AN183" s="81">
        <v>54.028125000000017</v>
      </c>
      <c r="AO183" s="81">
        <v>54.028125000000017</v>
      </c>
      <c r="AP183" s="81">
        <v>6.4833750000000014</v>
      </c>
      <c r="AQ183" s="81">
        <v>60.511500000000019</v>
      </c>
      <c r="AR183" s="15" t="s">
        <v>6307</v>
      </c>
      <c r="AS183" s="15" t="s">
        <v>6307</v>
      </c>
      <c r="AT183" s="14" t="s">
        <v>6282</v>
      </c>
      <c r="AU183" s="74" t="s">
        <v>6282</v>
      </c>
      <c r="AV183" s="74" t="s">
        <v>6324</v>
      </c>
      <c r="AW183" s="75"/>
      <c r="AX183" s="75"/>
      <c r="AY183" s="75"/>
      <c r="AZ183" s="52" t="s">
        <v>6389</v>
      </c>
    </row>
    <row r="184" spans="1:52" s="52" customFormat="1" ht="39.950000000000003" customHeight="1" x14ac:dyDescent="0.25">
      <c r="A184" s="9">
        <v>376</v>
      </c>
      <c r="B184" s="79">
        <v>80042000006792</v>
      </c>
      <c r="C184" s="10" t="s">
        <v>1232</v>
      </c>
      <c r="D184" s="78" t="s">
        <v>18</v>
      </c>
      <c r="E184" s="79" t="s">
        <v>1233</v>
      </c>
      <c r="F184" s="79" t="s">
        <v>1233</v>
      </c>
      <c r="G184" s="79" t="s">
        <v>18</v>
      </c>
      <c r="H184" s="9" t="s">
        <v>6173</v>
      </c>
      <c r="I184" s="9" t="s">
        <v>881</v>
      </c>
      <c r="J184" s="9" t="s">
        <v>6175</v>
      </c>
      <c r="K184" s="9" t="s">
        <v>6175</v>
      </c>
      <c r="L184" s="80" t="s">
        <v>1040</v>
      </c>
      <c r="M184" s="8" t="s">
        <v>1041</v>
      </c>
      <c r="N184" s="8" t="s">
        <v>6175</v>
      </c>
      <c r="O184" s="8" t="s">
        <v>6175</v>
      </c>
      <c r="P184" s="8" t="s">
        <v>6175</v>
      </c>
      <c r="Q184" s="80" t="s">
        <v>28</v>
      </c>
      <c r="R184" s="8" t="s">
        <v>28</v>
      </c>
      <c r="S184" s="8" t="s">
        <v>28</v>
      </c>
      <c r="T184" s="9" t="s">
        <v>27</v>
      </c>
      <c r="U184" s="80" t="s">
        <v>1042</v>
      </c>
      <c r="V184" s="80" t="s">
        <v>28</v>
      </c>
      <c r="W184" s="80" t="s">
        <v>29</v>
      </c>
      <c r="X184" s="80">
        <v>2012</v>
      </c>
      <c r="Y184" s="80" t="s">
        <v>28</v>
      </c>
      <c r="Z184" s="80" t="s">
        <v>54</v>
      </c>
      <c r="AA184" s="80">
        <v>1</v>
      </c>
      <c r="AB184" s="80">
        <v>1</v>
      </c>
      <c r="AC184" s="80">
        <v>0</v>
      </c>
      <c r="AD184" s="81" t="s">
        <v>6175</v>
      </c>
      <c r="AE184" s="81" t="s">
        <v>6175</v>
      </c>
      <c r="AF184" s="81">
        <v>188</v>
      </c>
      <c r="AG184" s="81">
        <v>112.8</v>
      </c>
      <c r="AH184" s="81">
        <v>182</v>
      </c>
      <c r="AI184" s="81">
        <v>182</v>
      </c>
      <c r="AJ184" s="81">
        <v>67.710999999999999</v>
      </c>
      <c r="AK184" s="81">
        <v>67.710999999999999</v>
      </c>
      <c r="AL184" s="81">
        <v>8.1253200000000003</v>
      </c>
      <c r="AM184" s="81">
        <v>75.836320000000001</v>
      </c>
      <c r="AN184" s="81">
        <v>60.939900000000002</v>
      </c>
      <c r="AO184" s="81">
        <v>60.939900000000002</v>
      </c>
      <c r="AP184" s="81">
        <v>7.3127880000000003</v>
      </c>
      <c r="AQ184" s="81">
        <v>68.252688000000006</v>
      </c>
      <c r="AR184" s="15" t="s">
        <v>6307</v>
      </c>
      <c r="AS184" s="15" t="s">
        <v>6307</v>
      </c>
      <c r="AT184" s="14" t="s">
        <v>6282</v>
      </c>
      <c r="AU184" s="74" t="s">
        <v>6282</v>
      </c>
      <c r="AV184" s="74" t="s">
        <v>6324</v>
      </c>
      <c r="AW184" s="75"/>
      <c r="AX184" s="75"/>
      <c r="AY184" s="75"/>
      <c r="AZ184" s="52" t="s">
        <v>6389</v>
      </c>
    </row>
    <row r="185" spans="1:52" s="52" customFormat="1" ht="39.950000000000003" customHeight="1" x14ac:dyDescent="0.25">
      <c r="A185" s="9">
        <v>377</v>
      </c>
      <c r="B185" s="8">
        <v>80042000006655</v>
      </c>
      <c r="C185" s="10" t="s">
        <v>1261</v>
      </c>
      <c r="D185" s="78" t="s">
        <v>18</v>
      </c>
      <c r="E185" s="79" t="s">
        <v>1262</v>
      </c>
      <c r="F185" s="79" t="s">
        <v>1262</v>
      </c>
      <c r="G185" s="79" t="s">
        <v>18</v>
      </c>
      <c r="H185" s="9" t="s">
        <v>6173</v>
      </c>
      <c r="I185" s="9" t="s">
        <v>881</v>
      </c>
      <c r="J185" s="9" t="s">
        <v>6175</v>
      </c>
      <c r="K185" s="9" t="s">
        <v>6175</v>
      </c>
      <c r="L185" s="8" t="s">
        <v>1040</v>
      </c>
      <c r="M185" s="8" t="s">
        <v>1041</v>
      </c>
      <c r="N185" s="8" t="s">
        <v>6175</v>
      </c>
      <c r="O185" s="8" t="s">
        <v>6175</v>
      </c>
      <c r="P185" s="8" t="s">
        <v>6175</v>
      </c>
      <c r="Q185" s="8" t="s">
        <v>28</v>
      </c>
      <c r="R185" s="8" t="s">
        <v>28</v>
      </c>
      <c r="S185" s="8" t="s">
        <v>28</v>
      </c>
      <c r="T185" s="9" t="s">
        <v>27</v>
      </c>
      <c r="U185" s="80" t="s">
        <v>1042</v>
      </c>
      <c r="V185" s="9" t="s">
        <v>28</v>
      </c>
      <c r="W185" s="80" t="s">
        <v>29</v>
      </c>
      <c r="X185" s="80">
        <v>2012</v>
      </c>
      <c r="Y185" s="80" t="s">
        <v>28</v>
      </c>
      <c r="Z185" s="80" t="s">
        <v>96</v>
      </c>
      <c r="AA185" s="80">
        <v>1</v>
      </c>
      <c r="AB185" s="80">
        <v>1</v>
      </c>
      <c r="AC185" s="80">
        <v>0</v>
      </c>
      <c r="AD185" s="81" t="s">
        <v>6175</v>
      </c>
      <c r="AE185" s="81" t="s">
        <v>6175</v>
      </c>
      <c r="AF185" s="81">
        <v>188</v>
      </c>
      <c r="AG185" s="81">
        <v>112.8</v>
      </c>
      <c r="AH185" s="81">
        <v>182</v>
      </c>
      <c r="AI185" s="81">
        <v>182</v>
      </c>
      <c r="AJ185" s="81">
        <v>67.710999999999999</v>
      </c>
      <c r="AK185" s="81">
        <v>67.710999999999999</v>
      </c>
      <c r="AL185" s="81">
        <v>8.1253200000000003</v>
      </c>
      <c r="AM185" s="81">
        <v>75.836320000000001</v>
      </c>
      <c r="AN185" s="81">
        <v>60.939900000000002</v>
      </c>
      <c r="AO185" s="81">
        <v>60.939900000000002</v>
      </c>
      <c r="AP185" s="81">
        <v>7.3127880000000003</v>
      </c>
      <c r="AQ185" s="81">
        <v>68.252688000000006</v>
      </c>
      <c r="AR185" s="15" t="s">
        <v>6307</v>
      </c>
      <c r="AS185" s="15" t="s">
        <v>6307</v>
      </c>
      <c r="AT185" s="14" t="s">
        <v>6282</v>
      </c>
      <c r="AU185" s="74" t="s">
        <v>6282</v>
      </c>
      <c r="AV185" s="74" t="s">
        <v>6324</v>
      </c>
      <c r="AW185" s="75"/>
      <c r="AX185" s="75"/>
      <c r="AY185" s="75"/>
      <c r="AZ185" s="52" t="s">
        <v>6389</v>
      </c>
    </row>
    <row r="186" spans="1:52" s="52" customFormat="1" ht="39.950000000000003" customHeight="1" x14ac:dyDescent="0.25">
      <c r="A186" s="9">
        <v>378</v>
      </c>
      <c r="B186" s="8">
        <v>80042000006648</v>
      </c>
      <c r="C186" s="10" t="s">
        <v>1263</v>
      </c>
      <c r="D186" s="78" t="s">
        <v>18</v>
      </c>
      <c r="E186" s="79" t="s">
        <v>1264</v>
      </c>
      <c r="F186" s="79" t="s">
        <v>1264</v>
      </c>
      <c r="G186" s="79" t="s">
        <v>18</v>
      </c>
      <c r="H186" s="9" t="s">
        <v>6173</v>
      </c>
      <c r="I186" s="9" t="s">
        <v>881</v>
      </c>
      <c r="J186" s="9" t="s">
        <v>6175</v>
      </c>
      <c r="K186" s="9" t="s">
        <v>6175</v>
      </c>
      <c r="L186" s="8" t="s">
        <v>1040</v>
      </c>
      <c r="M186" s="8" t="s">
        <v>1041</v>
      </c>
      <c r="N186" s="8" t="s">
        <v>6175</v>
      </c>
      <c r="O186" s="8" t="s">
        <v>6175</v>
      </c>
      <c r="P186" s="8" t="s">
        <v>6175</v>
      </c>
      <c r="Q186" s="8" t="s">
        <v>28</v>
      </c>
      <c r="R186" s="8" t="s">
        <v>28</v>
      </c>
      <c r="S186" s="8" t="s">
        <v>28</v>
      </c>
      <c r="T186" s="9" t="s">
        <v>27</v>
      </c>
      <c r="U186" s="80" t="s">
        <v>1042</v>
      </c>
      <c r="V186" s="9" t="s">
        <v>28</v>
      </c>
      <c r="W186" s="80" t="s">
        <v>29</v>
      </c>
      <c r="X186" s="80">
        <v>2012</v>
      </c>
      <c r="Y186" s="80" t="s">
        <v>28</v>
      </c>
      <c r="Z186" s="80" t="s">
        <v>96</v>
      </c>
      <c r="AA186" s="80">
        <v>1</v>
      </c>
      <c r="AB186" s="80">
        <v>1</v>
      </c>
      <c r="AC186" s="80">
        <v>0</v>
      </c>
      <c r="AD186" s="81" t="s">
        <v>6175</v>
      </c>
      <c r="AE186" s="81" t="s">
        <v>6175</v>
      </c>
      <c r="AF186" s="81">
        <v>188</v>
      </c>
      <c r="AG186" s="81">
        <v>112.8</v>
      </c>
      <c r="AH186" s="81">
        <v>182</v>
      </c>
      <c r="AI186" s="81">
        <v>182</v>
      </c>
      <c r="AJ186" s="81">
        <v>67.710999999999999</v>
      </c>
      <c r="AK186" s="81">
        <v>67.710999999999999</v>
      </c>
      <c r="AL186" s="81">
        <v>8.1253200000000003</v>
      </c>
      <c r="AM186" s="81">
        <v>75.836320000000001</v>
      </c>
      <c r="AN186" s="81">
        <v>60.939900000000002</v>
      </c>
      <c r="AO186" s="81">
        <v>60.939900000000002</v>
      </c>
      <c r="AP186" s="81">
        <v>7.3127880000000003</v>
      </c>
      <c r="AQ186" s="81">
        <v>68.252688000000006</v>
      </c>
      <c r="AR186" s="15" t="s">
        <v>6307</v>
      </c>
      <c r="AS186" s="15" t="s">
        <v>6307</v>
      </c>
      <c r="AT186" s="14" t="s">
        <v>6282</v>
      </c>
      <c r="AU186" s="74" t="s">
        <v>6282</v>
      </c>
      <c r="AV186" s="74" t="s">
        <v>6324</v>
      </c>
      <c r="AW186" s="75"/>
      <c r="AX186" s="75"/>
      <c r="AY186" s="75"/>
      <c r="AZ186" s="52" t="s">
        <v>6389</v>
      </c>
    </row>
    <row r="187" spans="1:52" s="52" customFormat="1" ht="39.950000000000003" customHeight="1" x14ac:dyDescent="0.25">
      <c r="A187" s="9">
        <v>379</v>
      </c>
      <c r="B187" s="8">
        <v>80042000006617</v>
      </c>
      <c r="C187" s="10" t="s">
        <v>1270</v>
      </c>
      <c r="D187" s="78" t="s">
        <v>18</v>
      </c>
      <c r="E187" s="79" t="s">
        <v>1271</v>
      </c>
      <c r="F187" s="79" t="s">
        <v>1271</v>
      </c>
      <c r="G187" s="79" t="s">
        <v>18</v>
      </c>
      <c r="H187" s="9" t="s">
        <v>6173</v>
      </c>
      <c r="I187" s="9" t="s">
        <v>881</v>
      </c>
      <c r="J187" s="9" t="s">
        <v>6175</v>
      </c>
      <c r="K187" s="9" t="s">
        <v>6175</v>
      </c>
      <c r="L187" s="8" t="s">
        <v>1040</v>
      </c>
      <c r="M187" s="8" t="s">
        <v>1041</v>
      </c>
      <c r="N187" s="8" t="s">
        <v>6175</v>
      </c>
      <c r="O187" s="8" t="s">
        <v>6175</v>
      </c>
      <c r="P187" s="8" t="s">
        <v>6175</v>
      </c>
      <c r="Q187" s="8" t="s">
        <v>28</v>
      </c>
      <c r="R187" s="8" t="s">
        <v>28</v>
      </c>
      <c r="S187" s="8" t="s">
        <v>28</v>
      </c>
      <c r="T187" s="9" t="s">
        <v>27</v>
      </c>
      <c r="U187" s="80" t="s">
        <v>1042</v>
      </c>
      <c r="V187" s="9" t="s">
        <v>28</v>
      </c>
      <c r="W187" s="80" t="s">
        <v>29</v>
      </c>
      <c r="X187" s="80">
        <v>2012</v>
      </c>
      <c r="Y187" s="80" t="s">
        <v>28</v>
      </c>
      <c r="Z187" s="80" t="s">
        <v>96</v>
      </c>
      <c r="AA187" s="80">
        <v>1</v>
      </c>
      <c r="AB187" s="80">
        <v>1</v>
      </c>
      <c r="AC187" s="80">
        <v>0</v>
      </c>
      <c r="AD187" s="81" t="s">
        <v>6175</v>
      </c>
      <c r="AE187" s="81" t="s">
        <v>6175</v>
      </c>
      <c r="AF187" s="81">
        <v>188</v>
      </c>
      <c r="AG187" s="81">
        <v>112.8</v>
      </c>
      <c r="AH187" s="81">
        <v>182</v>
      </c>
      <c r="AI187" s="81">
        <v>182</v>
      </c>
      <c r="AJ187" s="81">
        <v>67.710999999999999</v>
      </c>
      <c r="AK187" s="81">
        <v>67.710999999999999</v>
      </c>
      <c r="AL187" s="81">
        <v>8.1253200000000003</v>
      </c>
      <c r="AM187" s="81">
        <v>75.836320000000001</v>
      </c>
      <c r="AN187" s="81">
        <v>60.939900000000002</v>
      </c>
      <c r="AO187" s="81">
        <v>60.939900000000002</v>
      </c>
      <c r="AP187" s="81">
        <v>7.3127880000000003</v>
      </c>
      <c r="AQ187" s="81">
        <v>68.252688000000006</v>
      </c>
      <c r="AR187" s="15" t="s">
        <v>6307</v>
      </c>
      <c r="AS187" s="15" t="s">
        <v>6307</v>
      </c>
      <c r="AT187" s="14" t="s">
        <v>6282</v>
      </c>
      <c r="AU187" s="74" t="s">
        <v>6282</v>
      </c>
      <c r="AV187" s="74" t="s">
        <v>6324</v>
      </c>
      <c r="AW187" s="75"/>
      <c r="AX187" s="75"/>
      <c r="AY187" s="75"/>
      <c r="AZ187" s="52" t="s">
        <v>6389</v>
      </c>
    </row>
    <row r="188" spans="1:52" s="52" customFormat="1" ht="39.950000000000003" customHeight="1" x14ac:dyDescent="0.25">
      <c r="A188" s="9">
        <v>380</v>
      </c>
      <c r="B188" s="8">
        <v>80042000006624</v>
      </c>
      <c r="C188" s="10" t="s">
        <v>1272</v>
      </c>
      <c r="D188" s="78" t="s">
        <v>18</v>
      </c>
      <c r="E188" s="79" t="s">
        <v>1273</v>
      </c>
      <c r="F188" s="79" t="s">
        <v>1273</v>
      </c>
      <c r="G188" s="79" t="s">
        <v>18</v>
      </c>
      <c r="H188" s="9" t="s">
        <v>6173</v>
      </c>
      <c r="I188" s="9" t="s">
        <v>881</v>
      </c>
      <c r="J188" s="9" t="s">
        <v>6175</v>
      </c>
      <c r="K188" s="9" t="s">
        <v>6175</v>
      </c>
      <c r="L188" s="8" t="s">
        <v>1040</v>
      </c>
      <c r="M188" s="8" t="s">
        <v>1041</v>
      </c>
      <c r="N188" s="8" t="s">
        <v>6175</v>
      </c>
      <c r="O188" s="8" t="s">
        <v>6175</v>
      </c>
      <c r="P188" s="8" t="s">
        <v>6175</v>
      </c>
      <c r="Q188" s="8" t="s">
        <v>28</v>
      </c>
      <c r="R188" s="8" t="s">
        <v>28</v>
      </c>
      <c r="S188" s="8" t="s">
        <v>28</v>
      </c>
      <c r="T188" s="9" t="s">
        <v>27</v>
      </c>
      <c r="U188" s="80" t="s">
        <v>1042</v>
      </c>
      <c r="V188" s="9" t="s">
        <v>28</v>
      </c>
      <c r="W188" s="80" t="s">
        <v>29</v>
      </c>
      <c r="X188" s="80">
        <v>2012</v>
      </c>
      <c r="Y188" s="80" t="s">
        <v>28</v>
      </c>
      <c r="Z188" s="80" t="s">
        <v>96</v>
      </c>
      <c r="AA188" s="80">
        <v>1</v>
      </c>
      <c r="AB188" s="80">
        <v>1</v>
      </c>
      <c r="AC188" s="80">
        <v>0</v>
      </c>
      <c r="AD188" s="81" t="s">
        <v>6175</v>
      </c>
      <c r="AE188" s="81" t="s">
        <v>6175</v>
      </c>
      <c r="AF188" s="81">
        <v>188</v>
      </c>
      <c r="AG188" s="81">
        <v>112.8</v>
      </c>
      <c r="AH188" s="81">
        <v>182</v>
      </c>
      <c r="AI188" s="81">
        <v>182</v>
      </c>
      <c r="AJ188" s="81">
        <v>67.710999999999999</v>
      </c>
      <c r="AK188" s="81">
        <v>67.710999999999999</v>
      </c>
      <c r="AL188" s="81">
        <v>8.1253200000000003</v>
      </c>
      <c r="AM188" s="81">
        <v>75.836320000000001</v>
      </c>
      <c r="AN188" s="81">
        <v>60.939900000000002</v>
      </c>
      <c r="AO188" s="81">
        <v>60.939900000000002</v>
      </c>
      <c r="AP188" s="81">
        <v>7.3127880000000003</v>
      </c>
      <c r="AQ188" s="81">
        <v>68.252688000000006</v>
      </c>
      <c r="AR188" s="15" t="s">
        <v>6307</v>
      </c>
      <c r="AS188" s="15" t="s">
        <v>6307</v>
      </c>
      <c r="AT188" s="14" t="s">
        <v>6282</v>
      </c>
      <c r="AU188" s="74" t="s">
        <v>6282</v>
      </c>
      <c r="AV188" s="74" t="s">
        <v>6324</v>
      </c>
      <c r="AW188" s="75"/>
      <c r="AX188" s="75"/>
      <c r="AY188" s="75"/>
      <c r="AZ188" s="52" t="s">
        <v>6389</v>
      </c>
    </row>
    <row r="189" spans="1:52" s="52" customFormat="1" ht="39.950000000000003" customHeight="1" x14ac:dyDescent="0.25">
      <c r="A189" s="9">
        <v>381</v>
      </c>
      <c r="B189" s="8">
        <v>80042000006631</v>
      </c>
      <c r="C189" s="10" t="s">
        <v>1274</v>
      </c>
      <c r="D189" s="78" t="s">
        <v>18</v>
      </c>
      <c r="E189" s="79" t="s">
        <v>1275</v>
      </c>
      <c r="F189" s="79" t="s">
        <v>1275</v>
      </c>
      <c r="G189" s="79" t="s">
        <v>18</v>
      </c>
      <c r="H189" s="9" t="s">
        <v>6173</v>
      </c>
      <c r="I189" s="9" t="s">
        <v>881</v>
      </c>
      <c r="J189" s="9" t="s">
        <v>6175</v>
      </c>
      <c r="K189" s="9" t="s">
        <v>6175</v>
      </c>
      <c r="L189" s="8" t="s">
        <v>1040</v>
      </c>
      <c r="M189" s="8" t="s">
        <v>1041</v>
      </c>
      <c r="N189" s="8" t="s">
        <v>6175</v>
      </c>
      <c r="O189" s="8" t="s">
        <v>6175</v>
      </c>
      <c r="P189" s="8" t="s">
        <v>6175</v>
      </c>
      <c r="Q189" s="8" t="s">
        <v>28</v>
      </c>
      <c r="R189" s="8" t="s">
        <v>28</v>
      </c>
      <c r="S189" s="8" t="s">
        <v>28</v>
      </c>
      <c r="T189" s="9" t="s">
        <v>27</v>
      </c>
      <c r="U189" s="80" t="s">
        <v>1042</v>
      </c>
      <c r="V189" s="9" t="s">
        <v>28</v>
      </c>
      <c r="W189" s="80" t="s">
        <v>29</v>
      </c>
      <c r="X189" s="80">
        <v>2012</v>
      </c>
      <c r="Y189" s="80" t="s">
        <v>28</v>
      </c>
      <c r="Z189" s="80" t="s">
        <v>96</v>
      </c>
      <c r="AA189" s="80">
        <v>1</v>
      </c>
      <c r="AB189" s="80">
        <v>1</v>
      </c>
      <c r="AC189" s="80">
        <v>0</v>
      </c>
      <c r="AD189" s="81" t="s">
        <v>6175</v>
      </c>
      <c r="AE189" s="81" t="s">
        <v>6175</v>
      </c>
      <c r="AF189" s="81">
        <v>188</v>
      </c>
      <c r="AG189" s="81">
        <v>112.8</v>
      </c>
      <c r="AH189" s="81">
        <v>182</v>
      </c>
      <c r="AI189" s="81">
        <v>182</v>
      </c>
      <c r="AJ189" s="81">
        <v>67.710999999999999</v>
      </c>
      <c r="AK189" s="81">
        <v>67.710999999999999</v>
      </c>
      <c r="AL189" s="81">
        <v>8.1253200000000003</v>
      </c>
      <c r="AM189" s="81">
        <v>75.836320000000001</v>
      </c>
      <c r="AN189" s="81">
        <v>60.939900000000002</v>
      </c>
      <c r="AO189" s="81">
        <v>60.939900000000002</v>
      </c>
      <c r="AP189" s="81">
        <v>7.3127880000000003</v>
      </c>
      <c r="AQ189" s="81">
        <v>68.252688000000006</v>
      </c>
      <c r="AR189" s="15" t="s">
        <v>6307</v>
      </c>
      <c r="AS189" s="15" t="s">
        <v>6307</v>
      </c>
      <c r="AT189" s="14" t="s">
        <v>6282</v>
      </c>
      <c r="AU189" s="74" t="s">
        <v>6282</v>
      </c>
      <c r="AV189" s="74" t="s">
        <v>6324</v>
      </c>
      <c r="AW189" s="75"/>
      <c r="AX189" s="75"/>
      <c r="AY189" s="75"/>
      <c r="AZ189" s="52" t="s">
        <v>6389</v>
      </c>
    </row>
    <row r="190" spans="1:52" s="52" customFormat="1" ht="39.950000000000003" customHeight="1" x14ac:dyDescent="0.25">
      <c r="A190" s="9">
        <v>382</v>
      </c>
      <c r="B190" s="8">
        <v>80042000006600</v>
      </c>
      <c r="C190" s="10" t="s">
        <v>1276</v>
      </c>
      <c r="D190" s="78" t="s">
        <v>18</v>
      </c>
      <c r="E190" s="79" t="s">
        <v>1277</v>
      </c>
      <c r="F190" s="79" t="s">
        <v>1277</v>
      </c>
      <c r="G190" s="79" t="s">
        <v>18</v>
      </c>
      <c r="H190" s="9" t="s">
        <v>6173</v>
      </c>
      <c r="I190" s="9" t="s">
        <v>881</v>
      </c>
      <c r="J190" s="9" t="s">
        <v>6175</v>
      </c>
      <c r="K190" s="9" t="s">
        <v>6175</v>
      </c>
      <c r="L190" s="8" t="s">
        <v>1040</v>
      </c>
      <c r="M190" s="8" t="s">
        <v>1041</v>
      </c>
      <c r="N190" s="8" t="s">
        <v>6175</v>
      </c>
      <c r="O190" s="8" t="s">
        <v>6175</v>
      </c>
      <c r="P190" s="8" t="s">
        <v>6175</v>
      </c>
      <c r="Q190" s="8" t="s">
        <v>28</v>
      </c>
      <c r="R190" s="8" t="s">
        <v>28</v>
      </c>
      <c r="S190" s="8" t="s">
        <v>28</v>
      </c>
      <c r="T190" s="9" t="s">
        <v>27</v>
      </c>
      <c r="U190" s="80" t="s">
        <v>1042</v>
      </c>
      <c r="V190" s="9" t="s">
        <v>28</v>
      </c>
      <c r="W190" s="80" t="s">
        <v>29</v>
      </c>
      <c r="X190" s="80">
        <v>2012</v>
      </c>
      <c r="Y190" s="80" t="s">
        <v>28</v>
      </c>
      <c r="Z190" s="80" t="s">
        <v>96</v>
      </c>
      <c r="AA190" s="80">
        <v>1</v>
      </c>
      <c r="AB190" s="80">
        <v>1</v>
      </c>
      <c r="AC190" s="80">
        <v>0</v>
      </c>
      <c r="AD190" s="81" t="s">
        <v>6175</v>
      </c>
      <c r="AE190" s="81" t="s">
        <v>6175</v>
      </c>
      <c r="AF190" s="81">
        <v>188</v>
      </c>
      <c r="AG190" s="81">
        <v>112.8</v>
      </c>
      <c r="AH190" s="81">
        <v>182</v>
      </c>
      <c r="AI190" s="81">
        <v>182</v>
      </c>
      <c r="AJ190" s="81">
        <v>67.710999999999999</v>
      </c>
      <c r="AK190" s="81">
        <v>67.710999999999999</v>
      </c>
      <c r="AL190" s="81">
        <v>8.1253200000000003</v>
      </c>
      <c r="AM190" s="81">
        <v>75.836320000000001</v>
      </c>
      <c r="AN190" s="81">
        <v>60.939900000000002</v>
      </c>
      <c r="AO190" s="81">
        <v>60.939900000000002</v>
      </c>
      <c r="AP190" s="81">
        <v>7.3127880000000003</v>
      </c>
      <c r="AQ190" s="81">
        <v>68.252688000000006</v>
      </c>
      <c r="AR190" s="15" t="s">
        <v>6307</v>
      </c>
      <c r="AS190" s="15" t="s">
        <v>6307</v>
      </c>
      <c r="AT190" s="14" t="s">
        <v>6282</v>
      </c>
      <c r="AU190" s="74" t="s">
        <v>6282</v>
      </c>
      <c r="AV190" s="74" t="s">
        <v>6324</v>
      </c>
      <c r="AW190" s="75"/>
      <c r="AX190" s="75"/>
      <c r="AY190" s="75"/>
      <c r="AZ190" s="52" t="s">
        <v>6389</v>
      </c>
    </row>
    <row r="191" spans="1:52" s="52" customFormat="1" ht="39.950000000000003" customHeight="1" x14ac:dyDescent="0.25">
      <c r="A191" s="9">
        <v>383</v>
      </c>
      <c r="B191" s="8">
        <v>80042000006563</v>
      </c>
      <c r="C191" s="10" t="s">
        <v>1278</v>
      </c>
      <c r="D191" s="78" t="s">
        <v>18</v>
      </c>
      <c r="E191" s="79" t="s">
        <v>1279</v>
      </c>
      <c r="F191" s="79" t="s">
        <v>1279</v>
      </c>
      <c r="G191" s="79" t="s">
        <v>18</v>
      </c>
      <c r="H191" s="9" t="s">
        <v>6173</v>
      </c>
      <c r="I191" s="9" t="s">
        <v>881</v>
      </c>
      <c r="J191" s="9" t="s">
        <v>6175</v>
      </c>
      <c r="K191" s="9" t="s">
        <v>6175</v>
      </c>
      <c r="L191" s="8" t="s">
        <v>1040</v>
      </c>
      <c r="M191" s="8" t="s">
        <v>1041</v>
      </c>
      <c r="N191" s="8" t="s">
        <v>6175</v>
      </c>
      <c r="O191" s="8" t="s">
        <v>6175</v>
      </c>
      <c r="P191" s="8" t="s">
        <v>6175</v>
      </c>
      <c r="Q191" s="8" t="s">
        <v>28</v>
      </c>
      <c r="R191" s="8" t="s">
        <v>28</v>
      </c>
      <c r="S191" s="8" t="s">
        <v>28</v>
      </c>
      <c r="T191" s="9" t="s">
        <v>27</v>
      </c>
      <c r="U191" s="80" t="s">
        <v>1042</v>
      </c>
      <c r="V191" s="9" t="s">
        <v>28</v>
      </c>
      <c r="W191" s="80" t="s">
        <v>29</v>
      </c>
      <c r="X191" s="80">
        <v>2012</v>
      </c>
      <c r="Y191" s="80" t="s">
        <v>28</v>
      </c>
      <c r="Z191" s="80" t="s">
        <v>96</v>
      </c>
      <c r="AA191" s="80">
        <v>1</v>
      </c>
      <c r="AB191" s="80">
        <v>1</v>
      </c>
      <c r="AC191" s="80">
        <v>0</v>
      </c>
      <c r="AD191" s="81" t="s">
        <v>6175</v>
      </c>
      <c r="AE191" s="81" t="s">
        <v>6175</v>
      </c>
      <c r="AF191" s="81">
        <v>188</v>
      </c>
      <c r="AG191" s="81">
        <v>112.8</v>
      </c>
      <c r="AH191" s="81">
        <v>182</v>
      </c>
      <c r="AI191" s="81">
        <v>182</v>
      </c>
      <c r="AJ191" s="81">
        <v>67.710999999999999</v>
      </c>
      <c r="AK191" s="81">
        <v>67.710999999999999</v>
      </c>
      <c r="AL191" s="81">
        <v>8.1253200000000003</v>
      </c>
      <c r="AM191" s="81">
        <v>75.836320000000001</v>
      </c>
      <c r="AN191" s="81">
        <v>60.939900000000002</v>
      </c>
      <c r="AO191" s="81">
        <v>60.939900000000002</v>
      </c>
      <c r="AP191" s="81">
        <v>7.3127880000000003</v>
      </c>
      <c r="AQ191" s="81">
        <v>68.252688000000006</v>
      </c>
      <c r="AR191" s="15" t="s">
        <v>6307</v>
      </c>
      <c r="AS191" s="15" t="s">
        <v>6307</v>
      </c>
      <c r="AT191" s="14" t="s">
        <v>6282</v>
      </c>
      <c r="AU191" s="74" t="s">
        <v>6282</v>
      </c>
      <c r="AV191" s="74" t="s">
        <v>6324</v>
      </c>
      <c r="AW191" s="75"/>
      <c r="AX191" s="75"/>
      <c r="AY191" s="75"/>
      <c r="AZ191" s="52" t="s">
        <v>6389</v>
      </c>
    </row>
    <row r="192" spans="1:52" s="52" customFormat="1" ht="39.950000000000003" customHeight="1" x14ac:dyDescent="0.25">
      <c r="A192" s="9">
        <v>384</v>
      </c>
      <c r="B192" s="8">
        <v>80042000006556</v>
      </c>
      <c r="C192" s="10" t="s">
        <v>1280</v>
      </c>
      <c r="D192" s="78" t="s">
        <v>18</v>
      </c>
      <c r="E192" s="79" t="s">
        <v>1281</v>
      </c>
      <c r="F192" s="79" t="s">
        <v>1281</v>
      </c>
      <c r="G192" s="79" t="s">
        <v>18</v>
      </c>
      <c r="H192" s="9" t="s">
        <v>6173</v>
      </c>
      <c r="I192" s="9" t="s">
        <v>881</v>
      </c>
      <c r="J192" s="9" t="s">
        <v>6175</v>
      </c>
      <c r="K192" s="9" t="s">
        <v>6175</v>
      </c>
      <c r="L192" s="8" t="s">
        <v>1040</v>
      </c>
      <c r="M192" s="8" t="s">
        <v>1282</v>
      </c>
      <c r="N192" s="8" t="s">
        <v>6175</v>
      </c>
      <c r="O192" s="8" t="s">
        <v>6175</v>
      </c>
      <c r="P192" s="8" t="s">
        <v>6175</v>
      </c>
      <c r="Q192" s="8" t="s">
        <v>28</v>
      </c>
      <c r="R192" s="8" t="s">
        <v>28</v>
      </c>
      <c r="S192" s="8" t="s">
        <v>28</v>
      </c>
      <c r="T192" s="9" t="s">
        <v>27</v>
      </c>
      <c r="U192" s="80" t="s">
        <v>1042</v>
      </c>
      <c r="V192" s="9" t="s">
        <v>28</v>
      </c>
      <c r="W192" s="80" t="s">
        <v>29</v>
      </c>
      <c r="X192" s="80">
        <v>2012</v>
      </c>
      <c r="Y192" s="80" t="s">
        <v>28</v>
      </c>
      <c r="Z192" s="80" t="s">
        <v>96</v>
      </c>
      <c r="AA192" s="80">
        <v>1</v>
      </c>
      <c r="AB192" s="80">
        <v>1</v>
      </c>
      <c r="AC192" s="80">
        <v>0</v>
      </c>
      <c r="AD192" s="81" t="s">
        <v>6175</v>
      </c>
      <c r="AE192" s="81" t="s">
        <v>6175</v>
      </c>
      <c r="AF192" s="81">
        <v>188</v>
      </c>
      <c r="AG192" s="81">
        <v>112.8</v>
      </c>
      <c r="AH192" s="81">
        <v>182</v>
      </c>
      <c r="AI192" s="81">
        <v>182</v>
      </c>
      <c r="AJ192" s="81">
        <v>67.710999999999999</v>
      </c>
      <c r="AK192" s="81">
        <v>67.710999999999999</v>
      </c>
      <c r="AL192" s="81">
        <v>8.1253200000000003</v>
      </c>
      <c r="AM192" s="81">
        <v>75.836320000000001</v>
      </c>
      <c r="AN192" s="81">
        <v>60.939900000000002</v>
      </c>
      <c r="AO192" s="81">
        <v>60.939900000000002</v>
      </c>
      <c r="AP192" s="81">
        <v>7.3127880000000003</v>
      </c>
      <c r="AQ192" s="81">
        <v>68.252688000000006</v>
      </c>
      <c r="AR192" s="15" t="s">
        <v>6307</v>
      </c>
      <c r="AS192" s="15" t="s">
        <v>6307</v>
      </c>
      <c r="AT192" s="14" t="s">
        <v>6282</v>
      </c>
      <c r="AU192" s="74" t="s">
        <v>6282</v>
      </c>
      <c r="AV192" s="74" t="s">
        <v>6324</v>
      </c>
      <c r="AW192" s="75"/>
      <c r="AX192" s="75"/>
      <c r="AY192" s="75"/>
      <c r="AZ192" s="52" t="s">
        <v>6389</v>
      </c>
    </row>
    <row r="193" spans="1:52" s="52" customFormat="1" ht="39.950000000000003" customHeight="1" x14ac:dyDescent="0.25">
      <c r="A193" s="9">
        <v>385</v>
      </c>
      <c r="B193" s="8">
        <v>80042000006549</v>
      </c>
      <c r="C193" s="10" t="s">
        <v>1283</v>
      </c>
      <c r="D193" s="78" t="s">
        <v>18</v>
      </c>
      <c r="E193" s="79" t="s">
        <v>1284</v>
      </c>
      <c r="F193" s="79" t="s">
        <v>1284</v>
      </c>
      <c r="G193" s="79" t="s">
        <v>18</v>
      </c>
      <c r="H193" s="9" t="s">
        <v>6173</v>
      </c>
      <c r="I193" s="9" t="s">
        <v>881</v>
      </c>
      <c r="J193" s="9" t="s">
        <v>6175</v>
      </c>
      <c r="K193" s="9" t="s">
        <v>6175</v>
      </c>
      <c r="L193" s="8" t="s">
        <v>1040</v>
      </c>
      <c r="M193" s="8" t="s">
        <v>1041</v>
      </c>
      <c r="N193" s="8" t="s">
        <v>6175</v>
      </c>
      <c r="O193" s="8" t="s">
        <v>6175</v>
      </c>
      <c r="P193" s="8" t="s">
        <v>6175</v>
      </c>
      <c r="Q193" s="8" t="s">
        <v>28</v>
      </c>
      <c r="R193" s="8" t="s">
        <v>28</v>
      </c>
      <c r="S193" s="8" t="s">
        <v>28</v>
      </c>
      <c r="T193" s="9" t="s">
        <v>27</v>
      </c>
      <c r="U193" s="80" t="s">
        <v>1042</v>
      </c>
      <c r="V193" s="9" t="s">
        <v>28</v>
      </c>
      <c r="W193" s="80" t="s">
        <v>29</v>
      </c>
      <c r="X193" s="80">
        <v>2012</v>
      </c>
      <c r="Y193" s="80" t="s">
        <v>28</v>
      </c>
      <c r="Z193" s="80" t="s">
        <v>96</v>
      </c>
      <c r="AA193" s="80">
        <v>1</v>
      </c>
      <c r="AB193" s="80">
        <v>1</v>
      </c>
      <c r="AC193" s="80">
        <v>0</v>
      </c>
      <c r="AD193" s="81" t="s">
        <v>6175</v>
      </c>
      <c r="AE193" s="81" t="s">
        <v>6175</v>
      </c>
      <c r="AF193" s="81">
        <v>188</v>
      </c>
      <c r="AG193" s="81">
        <v>112.8</v>
      </c>
      <c r="AH193" s="81">
        <v>182</v>
      </c>
      <c r="AI193" s="81">
        <v>182</v>
      </c>
      <c r="AJ193" s="81">
        <v>67.710999999999999</v>
      </c>
      <c r="AK193" s="81">
        <v>67.710999999999999</v>
      </c>
      <c r="AL193" s="81">
        <v>8.1253200000000003</v>
      </c>
      <c r="AM193" s="81">
        <v>75.836320000000001</v>
      </c>
      <c r="AN193" s="81">
        <v>60.939900000000002</v>
      </c>
      <c r="AO193" s="81">
        <v>60.939900000000002</v>
      </c>
      <c r="AP193" s="81">
        <v>7.3127880000000003</v>
      </c>
      <c r="AQ193" s="81">
        <v>68.252688000000006</v>
      </c>
      <c r="AR193" s="15" t="s">
        <v>6307</v>
      </c>
      <c r="AS193" s="15" t="s">
        <v>6307</v>
      </c>
      <c r="AT193" s="14" t="s">
        <v>6282</v>
      </c>
      <c r="AU193" s="74" t="s">
        <v>6282</v>
      </c>
      <c r="AV193" s="74" t="s">
        <v>6324</v>
      </c>
      <c r="AW193" s="75"/>
      <c r="AX193" s="75"/>
      <c r="AY193" s="75"/>
      <c r="AZ193" s="52" t="s">
        <v>6389</v>
      </c>
    </row>
    <row r="194" spans="1:52" s="52" customFormat="1" ht="39.950000000000003" customHeight="1" x14ac:dyDescent="0.25">
      <c r="A194" s="9">
        <v>386</v>
      </c>
      <c r="B194" s="8">
        <v>80042000006570</v>
      </c>
      <c r="C194" s="10" t="s">
        <v>1285</v>
      </c>
      <c r="D194" s="78" t="s">
        <v>18</v>
      </c>
      <c r="E194" s="79" t="s">
        <v>1286</v>
      </c>
      <c r="F194" s="79" t="s">
        <v>1286</v>
      </c>
      <c r="G194" s="79" t="s">
        <v>18</v>
      </c>
      <c r="H194" s="9" t="s">
        <v>6173</v>
      </c>
      <c r="I194" s="9" t="s">
        <v>881</v>
      </c>
      <c r="J194" s="9" t="s">
        <v>6175</v>
      </c>
      <c r="K194" s="9" t="s">
        <v>6175</v>
      </c>
      <c r="L194" s="8" t="s">
        <v>1040</v>
      </c>
      <c r="M194" s="8" t="s">
        <v>1041</v>
      </c>
      <c r="N194" s="8" t="s">
        <v>6175</v>
      </c>
      <c r="O194" s="8" t="s">
        <v>6175</v>
      </c>
      <c r="P194" s="8" t="s">
        <v>6175</v>
      </c>
      <c r="Q194" s="8" t="s">
        <v>28</v>
      </c>
      <c r="R194" s="8" t="s">
        <v>28</v>
      </c>
      <c r="S194" s="8" t="s">
        <v>28</v>
      </c>
      <c r="T194" s="9" t="s">
        <v>27</v>
      </c>
      <c r="U194" s="80" t="s">
        <v>1042</v>
      </c>
      <c r="V194" s="9" t="s">
        <v>28</v>
      </c>
      <c r="W194" s="80" t="s">
        <v>29</v>
      </c>
      <c r="X194" s="80">
        <v>2012</v>
      </c>
      <c r="Y194" s="80" t="s">
        <v>28</v>
      </c>
      <c r="Z194" s="80" t="s">
        <v>96</v>
      </c>
      <c r="AA194" s="80">
        <v>1</v>
      </c>
      <c r="AB194" s="80">
        <v>1</v>
      </c>
      <c r="AC194" s="80">
        <v>0</v>
      </c>
      <c r="AD194" s="81" t="s">
        <v>6175</v>
      </c>
      <c r="AE194" s="81" t="s">
        <v>6175</v>
      </c>
      <c r="AF194" s="81">
        <v>188</v>
      </c>
      <c r="AG194" s="81">
        <v>112.8</v>
      </c>
      <c r="AH194" s="81">
        <v>182</v>
      </c>
      <c r="AI194" s="81">
        <v>182</v>
      </c>
      <c r="AJ194" s="81">
        <v>67.710999999999999</v>
      </c>
      <c r="AK194" s="81">
        <v>67.710999999999999</v>
      </c>
      <c r="AL194" s="81">
        <v>8.1253200000000003</v>
      </c>
      <c r="AM194" s="81">
        <v>75.836320000000001</v>
      </c>
      <c r="AN194" s="81">
        <v>60.939900000000002</v>
      </c>
      <c r="AO194" s="81">
        <v>60.939900000000002</v>
      </c>
      <c r="AP194" s="81">
        <v>7.3127880000000003</v>
      </c>
      <c r="AQ194" s="81">
        <v>68.252688000000006</v>
      </c>
      <c r="AR194" s="15" t="s">
        <v>6307</v>
      </c>
      <c r="AS194" s="15" t="s">
        <v>6307</v>
      </c>
      <c r="AT194" s="14" t="s">
        <v>6282</v>
      </c>
      <c r="AU194" s="74" t="s">
        <v>6282</v>
      </c>
      <c r="AV194" s="74" t="s">
        <v>6324</v>
      </c>
      <c r="AW194" s="75"/>
      <c r="AX194" s="75"/>
      <c r="AY194" s="75"/>
      <c r="AZ194" s="52" t="s">
        <v>6389</v>
      </c>
    </row>
    <row r="195" spans="1:52" s="52" customFormat="1" ht="39.950000000000003" customHeight="1" x14ac:dyDescent="0.25">
      <c r="A195" s="9">
        <v>387</v>
      </c>
      <c r="B195" s="79">
        <v>80042000006525</v>
      </c>
      <c r="C195" s="10" t="s">
        <v>1287</v>
      </c>
      <c r="D195" s="78" t="s">
        <v>18</v>
      </c>
      <c r="E195" s="79" t="s">
        <v>1084</v>
      </c>
      <c r="F195" s="79" t="s">
        <v>1084</v>
      </c>
      <c r="G195" s="79" t="s">
        <v>18</v>
      </c>
      <c r="H195" s="9" t="s">
        <v>6173</v>
      </c>
      <c r="I195" s="9" t="s">
        <v>881</v>
      </c>
      <c r="J195" s="9" t="s">
        <v>6175</v>
      </c>
      <c r="K195" s="9" t="s">
        <v>6175</v>
      </c>
      <c r="L195" s="80" t="s">
        <v>1040</v>
      </c>
      <c r="M195" s="8" t="s">
        <v>1041</v>
      </c>
      <c r="N195" s="8" t="s">
        <v>6175</v>
      </c>
      <c r="O195" s="8" t="s">
        <v>6175</v>
      </c>
      <c r="P195" s="8" t="s">
        <v>6175</v>
      </c>
      <c r="Q195" s="80" t="s">
        <v>28</v>
      </c>
      <c r="R195" s="8" t="s">
        <v>28</v>
      </c>
      <c r="S195" s="8" t="s">
        <v>28</v>
      </c>
      <c r="T195" s="9" t="s">
        <v>27</v>
      </c>
      <c r="U195" s="80" t="s">
        <v>1042</v>
      </c>
      <c r="V195" s="80" t="s">
        <v>28</v>
      </c>
      <c r="W195" s="80" t="s">
        <v>29</v>
      </c>
      <c r="X195" s="80">
        <v>2012</v>
      </c>
      <c r="Y195" s="80" t="s">
        <v>28</v>
      </c>
      <c r="Z195" s="80" t="s">
        <v>96</v>
      </c>
      <c r="AA195" s="80">
        <v>1</v>
      </c>
      <c r="AB195" s="80">
        <v>1</v>
      </c>
      <c r="AC195" s="80">
        <v>0</v>
      </c>
      <c r="AD195" s="81" t="s">
        <v>6175</v>
      </c>
      <c r="AE195" s="81" t="s">
        <v>6175</v>
      </c>
      <c r="AF195" s="81">
        <v>188</v>
      </c>
      <c r="AG195" s="81">
        <v>112.8</v>
      </c>
      <c r="AH195" s="81">
        <v>182</v>
      </c>
      <c r="AI195" s="81">
        <v>182</v>
      </c>
      <c r="AJ195" s="81">
        <v>67.710999999999999</v>
      </c>
      <c r="AK195" s="81">
        <v>67.710999999999999</v>
      </c>
      <c r="AL195" s="81">
        <v>8.1253200000000003</v>
      </c>
      <c r="AM195" s="81">
        <v>75.836320000000001</v>
      </c>
      <c r="AN195" s="81">
        <v>60.939900000000002</v>
      </c>
      <c r="AO195" s="81">
        <v>60.939900000000002</v>
      </c>
      <c r="AP195" s="81">
        <v>7.3127880000000003</v>
      </c>
      <c r="AQ195" s="81">
        <v>68.252688000000006</v>
      </c>
      <c r="AR195" s="15" t="s">
        <v>6307</v>
      </c>
      <c r="AS195" s="15" t="s">
        <v>6307</v>
      </c>
      <c r="AT195" s="14" t="s">
        <v>6282</v>
      </c>
      <c r="AU195" s="74" t="s">
        <v>6282</v>
      </c>
      <c r="AV195" s="74" t="s">
        <v>6324</v>
      </c>
      <c r="AW195" s="75"/>
      <c r="AX195" s="75"/>
      <c r="AY195" s="75"/>
      <c r="AZ195" s="52" t="s">
        <v>6389</v>
      </c>
    </row>
    <row r="196" spans="1:52" s="52" customFormat="1" ht="39.950000000000003" customHeight="1" x14ac:dyDescent="0.25">
      <c r="A196" s="9">
        <v>388</v>
      </c>
      <c r="B196" s="79">
        <v>80042000006532</v>
      </c>
      <c r="C196" s="10" t="s">
        <v>1288</v>
      </c>
      <c r="D196" s="78" t="s">
        <v>18</v>
      </c>
      <c r="E196" s="79" t="s">
        <v>1289</v>
      </c>
      <c r="F196" s="79" t="s">
        <v>1289</v>
      </c>
      <c r="G196" s="79" t="s">
        <v>18</v>
      </c>
      <c r="H196" s="9" t="s">
        <v>6173</v>
      </c>
      <c r="I196" s="9" t="s">
        <v>881</v>
      </c>
      <c r="J196" s="9" t="s">
        <v>6175</v>
      </c>
      <c r="K196" s="9" t="s">
        <v>6175</v>
      </c>
      <c r="L196" s="80" t="s">
        <v>1040</v>
      </c>
      <c r="M196" s="8" t="s">
        <v>1041</v>
      </c>
      <c r="N196" s="8" t="s">
        <v>6175</v>
      </c>
      <c r="O196" s="8" t="s">
        <v>6175</v>
      </c>
      <c r="P196" s="8" t="s">
        <v>6175</v>
      </c>
      <c r="Q196" s="80" t="s">
        <v>28</v>
      </c>
      <c r="R196" s="8" t="s">
        <v>28</v>
      </c>
      <c r="S196" s="8" t="s">
        <v>28</v>
      </c>
      <c r="T196" s="9" t="s">
        <v>27</v>
      </c>
      <c r="U196" s="80" t="s">
        <v>1042</v>
      </c>
      <c r="V196" s="80" t="s">
        <v>28</v>
      </c>
      <c r="W196" s="80" t="s">
        <v>29</v>
      </c>
      <c r="X196" s="80">
        <v>2012</v>
      </c>
      <c r="Y196" s="80" t="s">
        <v>28</v>
      </c>
      <c r="Z196" s="80" t="s">
        <v>96</v>
      </c>
      <c r="AA196" s="80">
        <v>1</v>
      </c>
      <c r="AB196" s="80">
        <v>1</v>
      </c>
      <c r="AC196" s="80">
        <v>0</v>
      </c>
      <c r="AD196" s="81" t="s">
        <v>6175</v>
      </c>
      <c r="AE196" s="81" t="s">
        <v>6175</v>
      </c>
      <c r="AF196" s="81">
        <v>188</v>
      </c>
      <c r="AG196" s="81">
        <v>112.8</v>
      </c>
      <c r="AH196" s="81">
        <v>182</v>
      </c>
      <c r="AI196" s="81">
        <v>182</v>
      </c>
      <c r="AJ196" s="81">
        <v>67.710999999999999</v>
      </c>
      <c r="AK196" s="81">
        <v>67.710999999999999</v>
      </c>
      <c r="AL196" s="81">
        <v>8.1253200000000003</v>
      </c>
      <c r="AM196" s="81">
        <v>75.836320000000001</v>
      </c>
      <c r="AN196" s="81">
        <v>60.939900000000002</v>
      </c>
      <c r="AO196" s="81">
        <v>60.939900000000002</v>
      </c>
      <c r="AP196" s="81">
        <v>7.3127880000000003</v>
      </c>
      <c r="AQ196" s="81">
        <v>68.252688000000006</v>
      </c>
      <c r="AR196" s="15" t="s">
        <v>6307</v>
      </c>
      <c r="AS196" s="15" t="s">
        <v>6307</v>
      </c>
      <c r="AT196" s="14" t="s">
        <v>6282</v>
      </c>
      <c r="AU196" s="74" t="s">
        <v>6282</v>
      </c>
      <c r="AV196" s="82" t="s">
        <v>6324</v>
      </c>
      <c r="AW196" s="75"/>
      <c r="AX196" s="75"/>
      <c r="AY196" s="75"/>
      <c r="AZ196" s="52" t="s">
        <v>6389</v>
      </c>
    </row>
    <row r="197" spans="1:52" s="52" customFormat="1" ht="39.950000000000003" customHeight="1" x14ac:dyDescent="0.25">
      <c r="A197" s="9">
        <v>389</v>
      </c>
      <c r="B197" s="79">
        <v>80042000006587</v>
      </c>
      <c r="C197" s="10" t="s">
        <v>1290</v>
      </c>
      <c r="D197" s="78" t="s">
        <v>18</v>
      </c>
      <c r="E197" s="79" t="s">
        <v>1291</v>
      </c>
      <c r="F197" s="79" t="s">
        <v>1291</v>
      </c>
      <c r="G197" s="79" t="s">
        <v>18</v>
      </c>
      <c r="H197" s="9" t="s">
        <v>6173</v>
      </c>
      <c r="I197" s="9" t="s">
        <v>881</v>
      </c>
      <c r="J197" s="9" t="s">
        <v>6175</v>
      </c>
      <c r="K197" s="9" t="s">
        <v>6175</v>
      </c>
      <c r="L197" s="80" t="s">
        <v>1040</v>
      </c>
      <c r="M197" s="8" t="s">
        <v>1041</v>
      </c>
      <c r="N197" s="8" t="s">
        <v>6175</v>
      </c>
      <c r="O197" s="8" t="s">
        <v>6175</v>
      </c>
      <c r="P197" s="8" t="s">
        <v>6175</v>
      </c>
      <c r="Q197" s="80" t="s">
        <v>28</v>
      </c>
      <c r="R197" s="8" t="s">
        <v>28</v>
      </c>
      <c r="S197" s="8" t="s">
        <v>28</v>
      </c>
      <c r="T197" s="9" t="s">
        <v>27</v>
      </c>
      <c r="U197" s="80" t="s">
        <v>1042</v>
      </c>
      <c r="V197" s="80" t="s">
        <v>28</v>
      </c>
      <c r="W197" s="80" t="s">
        <v>29</v>
      </c>
      <c r="X197" s="80">
        <v>2012</v>
      </c>
      <c r="Y197" s="80" t="s">
        <v>28</v>
      </c>
      <c r="Z197" s="80" t="s">
        <v>96</v>
      </c>
      <c r="AA197" s="80">
        <v>1</v>
      </c>
      <c r="AB197" s="80">
        <v>1</v>
      </c>
      <c r="AC197" s="80">
        <v>0</v>
      </c>
      <c r="AD197" s="81" t="s">
        <v>6175</v>
      </c>
      <c r="AE197" s="81" t="s">
        <v>6175</v>
      </c>
      <c r="AF197" s="81">
        <v>188</v>
      </c>
      <c r="AG197" s="81">
        <v>112.8</v>
      </c>
      <c r="AH197" s="81">
        <v>182</v>
      </c>
      <c r="AI197" s="81">
        <v>182</v>
      </c>
      <c r="AJ197" s="81">
        <v>67.710999999999999</v>
      </c>
      <c r="AK197" s="81">
        <v>67.710999999999999</v>
      </c>
      <c r="AL197" s="81">
        <v>8.1253200000000003</v>
      </c>
      <c r="AM197" s="81">
        <v>75.836320000000001</v>
      </c>
      <c r="AN197" s="81">
        <v>60.939900000000002</v>
      </c>
      <c r="AO197" s="81">
        <v>60.939900000000002</v>
      </c>
      <c r="AP197" s="81">
        <v>7.3127880000000003</v>
      </c>
      <c r="AQ197" s="81">
        <v>68.252688000000006</v>
      </c>
      <c r="AR197" s="15" t="s">
        <v>6307</v>
      </c>
      <c r="AS197" s="15" t="s">
        <v>6307</v>
      </c>
      <c r="AT197" s="14" t="s">
        <v>6282</v>
      </c>
      <c r="AU197" s="74" t="s">
        <v>6282</v>
      </c>
      <c r="AV197" s="74" t="s">
        <v>6324</v>
      </c>
      <c r="AW197" s="75"/>
      <c r="AX197" s="75"/>
      <c r="AY197" s="75"/>
      <c r="AZ197" s="52" t="s">
        <v>6389</v>
      </c>
    </row>
    <row r="198" spans="1:52" s="52" customFormat="1" ht="39.950000000000003" customHeight="1" x14ac:dyDescent="0.25">
      <c r="A198" s="9">
        <v>390</v>
      </c>
      <c r="B198" s="79">
        <v>80042000006594</v>
      </c>
      <c r="C198" s="10" t="s">
        <v>1292</v>
      </c>
      <c r="D198" s="78" t="s">
        <v>18</v>
      </c>
      <c r="E198" s="79" t="s">
        <v>1293</v>
      </c>
      <c r="F198" s="79" t="s">
        <v>1293</v>
      </c>
      <c r="G198" s="79" t="s">
        <v>18</v>
      </c>
      <c r="H198" s="9" t="s">
        <v>6173</v>
      </c>
      <c r="I198" s="9" t="s">
        <v>881</v>
      </c>
      <c r="J198" s="9" t="s">
        <v>6175</v>
      </c>
      <c r="K198" s="9" t="s">
        <v>6175</v>
      </c>
      <c r="L198" s="80" t="s">
        <v>1040</v>
      </c>
      <c r="M198" s="8" t="s">
        <v>1041</v>
      </c>
      <c r="N198" s="8" t="s">
        <v>6175</v>
      </c>
      <c r="O198" s="8" t="s">
        <v>6175</v>
      </c>
      <c r="P198" s="8" t="s">
        <v>6175</v>
      </c>
      <c r="Q198" s="80" t="s">
        <v>28</v>
      </c>
      <c r="R198" s="8" t="s">
        <v>28</v>
      </c>
      <c r="S198" s="8" t="s">
        <v>28</v>
      </c>
      <c r="T198" s="9" t="s">
        <v>27</v>
      </c>
      <c r="U198" s="80" t="s">
        <v>1042</v>
      </c>
      <c r="V198" s="80" t="s">
        <v>28</v>
      </c>
      <c r="W198" s="80" t="s">
        <v>29</v>
      </c>
      <c r="X198" s="80">
        <v>2012</v>
      </c>
      <c r="Y198" s="80" t="s">
        <v>28</v>
      </c>
      <c r="Z198" s="80" t="s">
        <v>96</v>
      </c>
      <c r="AA198" s="80">
        <v>1</v>
      </c>
      <c r="AB198" s="80">
        <v>1</v>
      </c>
      <c r="AC198" s="80">
        <v>0</v>
      </c>
      <c r="AD198" s="81" t="s">
        <v>6175</v>
      </c>
      <c r="AE198" s="81" t="s">
        <v>6175</v>
      </c>
      <c r="AF198" s="81">
        <v>188</v>
      </c>
      <c r="AG198" s="81">
        <v>112.8</v>
      </c>
      <c r="AH198" s="81">
        <v>182</v>
      </c>
      <c r="AI198" s="81">
        <v>182</v>
      </c>
      <c r="AJ198" s="81">
        <v>67.710999999999999</v>
      </c>
      <c r="AK198" s="81">
        <v>67.710999999999999</v>
      </c>
      <c r="AL198" s="81">
        <v>8.1253200000000003</v>
      </c>
      <c r="AM198" s="81">
        <v>75.836320000000001</v>
      </c>
      <c r="AN198" s="81">
        <v>60.939900000000002</v>
      </c>
      <c r="AO198" s="81">
        <v>60.939900000000002</v>
      </c>
      <c r="AP198" s="81">
        <v>7.3127880000000003</v>
      </c>
      <c r="AQ198" s="81">
        <v>68.252688000000006</v>
      </c>
      <c r="AR198" s="15" t="s">
        <v>6307</v>
      </c>
      <c r="AS198" s="15" t="s">
        <v>6307</v>
      </c>
      <c r="AT198" s="14" t="s">
        <v>6282</v>
      </c>
      <c r="AU198" s="74" t="s">
        <v>6282</v>
      </c>
      <c r="AV198" s="74" t="s">
        <v>6324</v>
      </c>
      <c r="AW198" s="75"/>
      <c r="AX198" s="75"/>
      <c r="AY198" s="75"/>
      <c r="AZ198" s="52" t="s">
        <v>6389</v>
      </c>
    </row>
    <row r="199" spans="1:52" s="52" customFormat="1" ht="39.950000000000003" customHeight="1" x14ac:dyDescent="0.25">
      <c r="A199" s="9">
        <v>391</v>
      </c>
      <c r="B199" s="8">
        <v>80042000006518</v>
      </c>
      <c r="C199" s="10" t="s">
        <v>1294</v>
      </c>
      <c r="D199" s="78" t="s">
        <v>18</v>
      </c>
      <c r="E199" s="79" t="s">
        <v>1295</v>
      </c>
      <c r="F199" s="79" t="s">
        <v>1295</v>
      </c>
      <c r="G199" s="79" t="s">
        <v>18</v>
      </c>
      <c r="H199" s="9" t="s">
        <v>6173</v>
      </c>
      <c r="I199" s="9" t="s">
        <v>881</v>
      </c>
      <c r="J199" s="9" t="s">
        <v>6175</v>
      </c>
      <c r="K199" s="9" t="s">
        <v>6175</v>
      </c>
      <c r="L199" s="8" t="s">
        <v>1040</v>
      </c>
      <c r="M199" s="8" t="s">
        <v>1041</v>
      </c>
      <c r="N199" s="8" t="s">
        <v>6175</v>
      </c>
      <c r="O199" s="8" t="s">
        <v>6175</v>
      </c>
      <c r="P199" s="8" t="s">
        <v>6175</v>
      </c>
      <c r="Q199" s="8" t="s">
        <v>28</v>
      </c>
      <c r="R199" s="8" t="s">
        <v>28</v>
      </c>
      <c r="S199" s="8" t="s">
        <v>28</v>
      </c>
      <c r="T199" s="9" t="s">
        <v>27</v>
      </c>
      <c r="U199" s="80" t="s">
        <v>1042</v>
      </c>
      <c r="V199" s="9" t="s">
        <v>28</v>
      </c>
      <c r="W199" s="80" t="s">
        <v>29</v>
      </c>
      <c r="X199" s="80">
        <v>2012</v>
      </c>
      <c r="Y199" s="80" t="s">
        <v>28</v>
      </c>
      <c r="Z199" s="80" t="s">
        <v>96</v>
      </c>
      <c r="AA199" s="80">
        <v>1</v>
      </c>
      <c r="AB199" s="80">
        <v>1</v>
      </c>
      <c r="AC199" s="80">
        <v>0</v>
      </c>
      <c r="AD199" s="81" t="s">
        <v>6175</v>
      </c>
      <c r="AE199" s="81" t="s">
        <v>6175</v>
      </c>
      <c r="AF199" s="81">
        <v>188</v>
      </c>
      <c r="AG199" s="81">
        <v>112.8</v>
      </c>
      <c r="AH199" s="81">
        <v>182</v>
      </c>
      <c r="AI199" s="81">
        <v>182</v>
      </c>
      <c r="AJ199" s="81">
        <v>67.710999999999999</v>
      </c>
      <c r="AK199" s="81">
        <v>67.710999999999999</v>
      </c>
      <c r="AL199" s="81">
        <v>8.1253200000000003</v>
      </c>
      <c r="AM199" s="81">
        <v>75.836320000000001</v>
      </c>
      <c r="AN199" s="81">
        <v>60.939900000000002</v>
      </c>
      <c r="AO199" s="81">
        <v>60.939900000000002</v>
      </c>
      <c r="AP199" s="81">
        <v>7.3127880000000003</v>
      </c>
      <c r="AQ199" s="81">
        <v>68.252688000000006</v>
      </c>
      <c r="AR199" s="15" t="s">
        <v>6307</v>
      </c>
      <c r="AS199" s="15" t="s">
        <v>6307</v>
      </c>
      <c r="AT199" s="14" t="s">
        <v>6282</v>
      </c>
      <c r="AU199" s="74" t="s">
        <v>6282</v>
      </c>
      <c r="AV199" s="74" t="s">
        <v>6324</v>
      </c>
      <c r="AW199" s="75"/>
      <c r="AX199" s="75"/>
      <c r="AY199" s="75"/>
      <c r="AZ199" s="52" t="s">
        <v>6389</v>
      </c>
    </row>
    <row r="200" spans="1:52" s="52" customFormat="1" ht="39.950000000000003" customHeight="1" x14ac:dyDescent="0.25">
      <c r="A200" s="9">
        <v>346</v>
      </c>
      <c r="B200" s="7" t="s">
        <v>1396</v>
      </c>
      <c r="C200" s="7" t="s">
        <v>1397</v>
      </c>
      <c r="D200" s="7" t="s">
        <v>18</v>
      </c>
      <c r="E200" s="7" t="s">
        <v>1391</v>
      </c>
      <c r="F200" s="7" t="s">
        <v>113</v>
      </c>
      <c r="G200" s="7" t="s">
        <v>6182</v>
      </c>
      <c r="H200" s="7" t="s">
        <v>1392</v>
      </c>
      <c r="I200" s="7" t="s">
        <v>6175</v>
      </c>
      <c r="J200" s="7" t="s">
        <v>1393</v>
      </c>
      <c r="K200" s="7" t="s">
        <v>1394</v>
      </c>
      <c r="L200" s="7" t="s">
        <v>1398</v>
      </c>
      <c r="M200" s="7" t="s">
        <v>1398</v>
      </c>
      <c r="N200" s="8" t="s">
        <v>6175</v>
      </c>
      <c r="O200" s="7" t="s">
        <v>1388</v>
      </c>
      <c r="P200" s="8" t="s">
        <v>6175</v>
      </c>
      <c r="Q200" s="7" t="s">
        <v>28</v>
      </c>
      <c r="R200" s="28" t="s">
        <v>1399</v>
      </c>
      <c r="S200" s="28" t="s">
        <v>6175</v>
      </c>
      <c r="T200" s="28" t="s">
        <v>28</v>
      </c>
      <c r="U200" s="28" t="s">
        <v>28</v>
      </c>
      <c r="V200" s="28" t="s">
        <v>28</v>
      </c>
      <c r="W200" s="7" t="s">
        <v>1400</v>
      </c>
      <c r="X200" s="28" t="s">
        <v>28</v>
      </c>
      <c r="Y200" s="7" t="s">
        <v>28</v>
      </c>
      <c r="Z200" s="7" t="s">
        <v>6175</v>
      </c>
      <c r="AA200" s="7">
        <v>3</v>
      </c>
      <c r="AB200" s="7">
        <v>3</v>
      </c>
      <c r="AC200" s="7">
        <f t="shared" ref="AC200:AC263" si="45">AA200-AB200</f>
        <v>0</v>
      </c>
      <c r="AD200" s="64">
        <v>3.01</v>
      </c>
      <c r="AE200" s="64">
        <v>9.02</v>
      </c>
      <c r="AF200" s="7" t="s">
        <v>6175</v>
      </c>
      <c r="AG200" s="7" t="s">
        <v>6175</v>
      </c>
      <c r="AH200" s="7" t="s">
        <v>6175</v>
      </c>
      <c r="AI200" s="7" t="s">
        <v>6175</v>
      </c>
      <c r="AJ200" s="33">
        <v>1.9807906999999998</v>
      </c>
      <c r="AK200" s="33">
        <f t="shared" ref="AK200:AK307" si="46">AJ200*AB200</f>
        <v>5.9423720999999992</v>
      </c>
      <c r="AL200" s="33">
        <f t="shared" si="36"/>
        <v>0.71308465199999982</v>
      </c>
      <c r="AM200" s="33">
        <f t="shared" si="37"/>
        <v>6.6554567519999992</v>
      </c>
      <c r="AN200" s="33">
        <f t="shared" si="38"/>
        <v>1.7827116299999999</v>
      </c>
      <c r="AO200" s="33">
        <f t="shared" si="39"/>
        <v>5.3481348899999999</v>
      </c>
      <c r="AP200" s="33">
        <f t="shared" ref="AP200:AP307" si="47">AO200*0.12</f>
        <v>0.64177618679999993</v>
      </c>
      <c r="AQ200" s="33">
        <f t="shared" ref="AQ200:AQ307" si="48">AO200+AP200</f>
        <v>5.9899110767999995</v>
      </c>
      <c r="AR200" s="15" t="s">
        <v>6290</v>
      </c>
      <c r="AS200" s="15" t="s">
        <v>6302</v>
      </c>
      <c r="AT200" s="15" t="s">
        <v>6294</v>
      </c>
      <c r="AU200" s="27" t="s">
        <v>6279</v>
      </c>
      <c r="AV200" s="74"/>
      <c r="AW200" s="75"/>
      <c r="AX200" s="75"/>
      <c r="AY200" s="75"/>
      <c r="AZ200" s="52" t="s">
        <v>6389</v>
      </c>
    </row>
    <row r="201" spans="1:52" s="52" customFormat="1" ht="39.950000000000003" customHeight="1" x14ac:dyDescent="0.25">
      <c r="A201" s="9">
        <v>347</v>
      </c>
      <c r="B201" s="7" t="s">
        <v>1401</v>
      </c>
      <c r="C201" s="7" t="s">
        <v>1402</v>
      </c>
      <c r="D201" s="7" t="s">
        <v>18</v>
      </c>
      <c r="E201" s="7" t="s">
        <v>18</v>
      </c>
      <c r="F201" s="7" t="s">
        <v>1403</v>
      </c>
      <c r="G201" s="7" t="s">
        <v>6182</v>
      </c>
      <c r="H201" s="7" t="s">
        <v>1392</v>
      </c>
      <c r="I201" s="7" t="s">
        <v>6175</v>
      </c>
      <c r="J201" s="7" t="s">
        <v>1393</v>
      </c>
      <c r="K201" s="7" t="s">
        <v>1404</v>
      </c>
      <c r="L201" s="7" t="s">
        <v>1405</v>
      </c>
      <c r="M201" s="7" t="s">
        <v>1405</v>
      </c>
      <c r="N201" s="8" t="s">
        <v>6175</v>
      </c>
      <c r="O201" s="7" t="s">
        <v>1388</v>
      </c>
      <c r="P201" s="8" t="s">
        <v>6175</v>
      </c>
      <c r="Q201" s="7" t="s">
        <v>1406</v>
      </c>
      <c r="R201" s="28">
        <v>1340161</v>
      </c>
      <c r="S201" s="28" t="s">
        <v>6175</v>
      </c>
      <c r="T201" s="28" t="s">
        <v>28</v>
      </c>
      <c r="U201" s="28" t="s">
        <v>28</v>
      </c>
      <c r="V201" s="28" t="s">
        <v>28</v>
      </c>
      <c r="W201" s="7" t="s">
        <v>29</v>
      </c>
      <c r="X201" s="28" t="s">
        <v>28</v>
      </c>
      <c r="Y201" s="7" t="s">
        <v>28</v>
      </c>
      <c r="Z201" s="7" t="s">
        <v>6175</v>
      </c>
      <c r="AA201" s="7">
        <v>7</v>
      </c>
      <c r="AB201" s="7">
        <v>7</v>
      </c>
      <c r="AC201" s="7">
        <f t="shared" si="45"/>
        <v>0</v>
      </c>
      <c r="AD201" s="64">
        <v>5.94</v>
      </c>
      <c r="AE201" s="64">
        <v>41.6</v>
      </c>
      <c r="AF201" s="7" t="s">
        <v>6175</v>
      </c>
      <c r="AG201" s="7" t="s">
        <v>6175</v>
      </c>
      <c r="AH201" s="7" t="s">
        <v>6175</v>
      </c>
      <c r="AI201" s="7" t="s">
        <v>6175</v>
      </c>
      <c r="AJ201" s="33">
        <v>3.9089358000000005</v>
      </c>
      <c r="AK201" s="33">
        <f t="shared" si="46"/>
        <v>27.362550600000002</v>
      </c>
      <c r="AL201" s="33">
        <f t="shared" si="36"/>
        <v>3.2835060720000002</v>
      </c>
      <c r="AM201" s="33">
        <f t="shared" si="37"/>
        <v>30.646056672000004</v>
      </c>
      <c r="AN201" s="33">
        <f t="shared" si="38"/>
        <v>3.5180422200000003</v>
      </c>
      <c r="AO201" s="33">
        <f t="shared" si="39"/>
        <v>24.626295540000001</v>
      </c>
      <c r="AP201" s="33">
        <f t="shared" si="47"/>
        <v>2.9551554647999998</v>
      </c>
      <c r="AQ201" s="33">
        <f t="shared" si="48"/>
        <v>27.581451004800002</v>
      </c>
      <c r="AR201" s="15" t="s">
        <v>6290</v>
      </c>
      <c r="AS201" s="15" t="s">
        <v>6302</v>
      </c>
      <c r="AT201" s="15" t="s">
        <v>6294</v>
      </c>
      <c r="AU201" s="27" t="s">
        <v>6279</v>
      </c>
      <c r="AV201" s="74"/>
      <c r="AW201" s="75"/>
      <c r="AX201" s="75"/>
      <c r="AY201" s="75"/>
      <c r="AZ201" s="52" t="s">
        <v>6389</v>
      </c>
    </row>
    <row r="202" spans="1:52" s="52" customFormat="1" ht="39.950000000000003" customHeight="1" x14ac:dyDescent="0.25">
      <c r="A202" s="9">
        <v>348</v>
      </c>
      <c r="B202" s="7" t="s">
        <v>1407</v>
      </c>
      <c r="C202" s="7" t="s">
        <v>1408</v>
      </c>
      <c r="D202" s="7" t="s">
        <v>18</v>
      </c>
      <c r="E202" s="7" t="s">
        <v>18</v>
      </c>
      <c r="F202" s="7" t="s">
        <v>1409</v>
      </c>
      <c r="G202" s="7" t="s">
        <v>6182</v>
      </c>
      <c r="H202" s="7" t="s">
        <v>1392</v>
      </c>
      <c r="I202" s="7" t="s">
        <v>6175</v>
      </c>
      <c r="J202" s="7" t="s">
        <v>1393</v>
      </c>
      <c r="K202" s="7" t="s">
        <v>1404</v>
      </c>
      <c r="L202" s="7" t="s">
        <v>1410</v>
      </c>
      <c r="M202" s="7" t="s">
        <v>1410</v>
      </c>
      <c r="N202" s="8" t="s">
        <v>6175</v>
      </c>
      <c r="O202" s="7" t="s">
        <v>1388</v>
      </c>
      <c r="P202" s="8" t="s">
        <v>6175</v>
      </c>
      <c r="Q202" s="7" t="s">
        <v>28</v>
      </c>
      <c r="R202" s="7" t="s">
        <v>28</v>
      </c>
      <c r="S202" s="28" t="s">
        <v>6175</v>
      </c>
      <c r="T202" s="28" t="s">
        <v>28</v>
      </c>
      <c r="U202" s="28" t="s">
        <v>28</v>
      </c>
      <c r="V202" s="28" t="s">
        <v>28</v>
      </c>
      <c r="W202" s="7" t="s">
        <v>29</v>
      </c>
      <c r="X202" s="28" t="s">
        <v>28</v>
      </c>
      <c r="Y202" s="7" t="s">
        <v>1411</v>
      </c>
      <c r="Z202" s="7" t="s">
        <v>6175</v>
      </c>
      <c r="AA202" s="7">
        <v>2</v>
      </c>
      <c r="AB202" s="7">
        <v>2</v>
      </c>
      <c r="AC202" s="7">
        <f t="shared" si="45"/>
        <v>0</v>
      </c>
      <c r="AD202" s="64">
        <v>4.5999999999999996</v>
      </c>
      <c r="AE202" s="64">
        <v>9.1999999999999993</v>
      </c>
      <c r="AF202" s="7" t="s">
        <v>6175</v>
      </c>
      <c r="AG202" s="7" t="s">
        <v>6175</v>
      </c>
      <c r="AH202" s="7" t="s">
        <v>6175</v>
      </c>
      <c r="AI202" s="7" t="s">
        <v>6175</v>
      </c>
      <c r="AJ202" s="33">
        <v>3.0271219999999999</v>
      </c>
      <c r="AK202" s="33">
        <f t="shared" si="46"/>
        <v>6.0542439999999997</v>
      </c>
      <c r="AL202" s="33">
        <f t="shared" si="36"/>
        <v>0.72650927999999992</v>
      </c>
      <c r="AM202" s="33">
        <f t="shared" si="37"/>
        <v>6.7807532799999999</v>
      </c>
      <c r="AN202" s="33">
        <f t="shared" si="38"/>
        <v>2.7244098000000001</v>
      </c>
      <c r="AO202" s="33">
        <f t="shared" si="39"/>
        <v>5.4488196000000002</v>
      </c>
      <c r="AP202" s="33">
        <f t="shared" si="47"/>
        <v>0.65385835199999998</v>
      </c>
      <c r="AQ202" s="33">
        <f t="shared" si="48"/>
        <v>6.1026779520000005</v>
      </c>
      <c r="AR202" s="15" t="s">
        <v>6303</v>
      </c>
      <c r="AS202" s="15" t="s">
        <v>6310</v>
      </c>
      <c r="AT202" s="15" t="s">
        <v>6292</v>
      </c>
      <c r="AU202" s="27" t="s">
        <v>6281</v>
      </c>
      <c r="AV202" s="74"/>
      <c r="AW202" s="75"/>
      <c r="AX202" s="75"/>
      <c r="AY202" s="75"/>
      <c r="AZ202" s="52" t="s">
        <v>6389</v>
      </c>
    </row>
    <row r="203" spans="1:52" s="52" customFormat="1" ht="39.950000000000003" customHeight="1" x14ac:dyDescent="0.25">
      <c r="A203" s="9">
        <v>349</v>
      </c>
      <c r="B203" s="7" t="s">
        <v>1412</v>
      </c>
      <c r="C203" s="7" t="s">
        <v>1413</v>
      </c>
      <c r="D203" s="7" t="s">
        <v>18</v>
      </c>
      <c r="E203" s="7" t="s">
        <v>18</v>
      </c>
      <c r="F203" s="7" t="s">
        <v>1409</v>
      </c>
      <c r="G203" s="7" t="s">
        <v>6182</v>
      </c>
      <c r="H203" s="7" t="s">
        <v>1392</v>
      </c>
      <c r="I203" s="7" t="s">
        <v>6175</v>
      </c>
      <c r="J203" s="7" t="s">
        <v>1393</v>
      </c>
      <c r="K203" s="7" t="s">
        <v>1404</v>
      </c>
      <c r="L203" s="7" t="s">
        <v>1414</v>
      </c>
      <c r="M203" s="7" t="s">
        <v>1414</v>
      </c>
      <c r="N203" s="8" t="s">
        <v>6175</v>
      </c>
      <c r="O203" s="7" t="s">
        <v>1388</v>
      </c>
      <c r="P203" s="8" t="s">
        <v>6175</v>
      </c>
      <c r="Q203" s="7" t="s">
        <v>28</v>
      </c>
      <c r="R203" s="7" t="s">
        <v>28</v>
      </c>
      <c r="S203" s="28" t="s">
        <v>6175</v>
      </c>
      <c r="T203" s="28" t="s">
        <v>28</v>
      </c>
      <c r="U203" s="28" t="s">
        <v>28</v>
      </c>
      <c r="V203" s="28" t="s">
        <v>28</v>
      </c>
      <c r="W203" s="7" t="s">
        <v>29</v>
      </c>
      <c r="X203" s="28" t="s">
        <v>28</v>
      </c>
      <c r="Y203" s="7" t="s">
        <v>28</v>
      </c>
      <c r="Z203" s="7" t="s">
        <v>6175</v>
      </c>
      <c r="AA203" s="7">
        <v>7</v>
      </c>
      <c r="AB203" s="7">
        <v>7</v>
      </c>
      <c r="AC203" s="7">
        <f t="shared" si="45"/>
        <v>0</v>
      </c>
      <c r="AD203" s="64">
        <v>1.6</v>
      </c>
      <c r="AE203" s="64">
        <v>11.2</v>
      </c>
      <c r="AF203" s="7" t="s">
        <v>6175</v>
      </c>
      <c r="AG203" s="7" t="s">
        <v>6175</v>
      </c>
      <c r="AH203" s="7" t="s">
        <v>6175</v>
      </c>
      <c r="AI203" s="7" t="s">
        <v>6175</v>
      </c>
      <c r="AJ203" s="33">
        <v>1.0529120000000001</v>
      </c>
      <c r="AK203" s="33">
        <f t="shared" si="46"/>
        <v>7.3703840000000005</v>
      </c>
      <c r="AL203" s="33">
        <f t="shared" si="36"/>
        <v>0.88444608000000002</v>
      </c>
      <c r="AM203" s="33">
        <f t="shared" si="37"/>
        <v>8.2548300800000014</v>
      </c>
      <c r="AN203" s="33">
        <f t="shared" si="38"/>
        <v>0.94762080000000004</v>
      </c>
      <c r="AO203" s="33">
        <f t="shared" si="39"/>
        <v>6.6333456000000002</v>
      </c>
      <c r="AP203" s="33">
        <f t="shared" si="47"/>
        <v>0.79600147200000004</v>
      </c>
      <c r="AQ203" s="33">
        <f t="shared" si="48"/>
        <v>7.4293470720000006</v>
      </c>
      <c r="AR203" s="15" t="s">
        <v>6303</v>
      </c>
      <c r="AS203" s="15" t="s">
        <v>6310</v>
      </c>
      <c r="AT203" s="15" t="s">
        <v>6292</v>
      </c>
      <c r="AU203" s="27" t="s">
        <v>6281</v>
      </c>
      <c r="AV203" s="74"/>
      <c r="AW203" s="75"/>
      <c r="AX203" s="75"/>
      <c r="AY203" s="75"/>
      <c r="AZ203" s="52" t="s">
        <v>6389</v>
      </c>
    </row>
    <row r="204" spans="1:52" s="52" customFormat="1" ht="39.950000000000003" customHeight="1" x14ac:dyDescent="0.25">
      <c r="A204" s="9">
        <v>350</v>
      </c>
      <c r="B204" s="7" t="s">
        <v>1415</v>
      </c>
      <c r="C204" s="7" t="s">
        <v>1416</v>
      </c>
      <c r="D204" s="7" t="s">
        <v>18</v>
      </c>
      <c r="E204" s="7" t="s">
        <v>18</v>
      </c>
      <c r="F204" s="7" t="s">
        <v>1409</v>
      </c>
      <c r="G204" s="7" t="s">
        <v>6182</v>
      </c>
      <c r="H204" s="7" t="s">
        <v>1392</v>
      </c>
      <c r="I204" s="7" t="s">
        <v>6175</v>
      </c>
      <c r="J204" s="7" t="s">
        <v>1393</v>
      </c>
      <c r="K204" s="7" t="s">
        <v>1404</v>
      </c>
      <c r="L204" s="7" t="s">
        <v>1417</v>
      </c>
      <c r="M204" s="7" t="s">
        <v>1417</v>
      </c>
      <c r="N204" s="8" t="s">
        <v>6175</v>
      </c>
      <c r="O204" s="7" t="s">
        <v>1388</v>
      </c>
      <c r="P204" s="8" t="s">
        <v>6175</v>
      </c>
      <c r="Q204" s="7" t="s">
        <v>28</v>
      </c>
      <c r="R204" s="7" t="s">
        <v>28</v>
      </c>
      <c r="S204" s="28" t="s">
        <v>6175</v>
      </c>
      <c r="T204" s="28" t="s">
        <v>28</v>
      </c>
      <c r="U204" s="28" t="s">
        <v>28</v>
      </c>
      <c r="V204" s="28" t="s">
        <v>28</v>
      </c>
      <c r="W204" s="7" t="s">
        <v>29</v>
      </c>
      <c r="X204" s="28" t="s">
        <v>28</v>
      </c>
      <c r="Y204" s="7" t="s">
        <v>1418</v>
      </c>
      <c r="Z204" s="7" t="s">
        <v>6175</v>
      </c>
      <c r="AA204" s="7">
        <v>4</v>
      </c>
      <c r="AB204" s="7">
        <v>4</v>
      </c>
      <c r="AC204" s="7">
        <f t="shared" si="45"/>
        <v>0</v>
      </c>
      <c r="AD204" s="64">
        <v>24</v>
      </c>
      <c r="AE204" s="64">
        <v>96</v>
      </c>
      <c r="AF204" s="7" t="s">
        <v>6175</v>
      </c>
      <c r="AG204" s="7" t="s">
        <v>6175</v>
      </c>
      <c r="AH204" s="7" t="s">
        <v>6175</v>
      </c>
      <c r="AI204" s="7" t="s">
        <v>6175</v>
      </c>
      <c r="AJ204" s="33">
        <v>15.79368</v>
      </c>
      <c r="AK204" s="33">
        <f t="shared" si="46"/>
        <v>63.174720000000001</v>
      </c>
      <c r="AL204" s="33">
        <f t="shared" si="36"/>
        <v>7.5809663999999994</v>
      </c>
      <c r="AM204" s="33">
        <f t="shared" si="37"/>
        <v>70.755686400000002</v>
      </c>
      <c r="AN204" s="33">
        <f t="shared" si="38"/>
        <v>14.214312</v>
      </c>
      <c r="AO204" s="33">
        <f t="shared" si="39"/>
        <v>56.857247999999998</v>
      </c>
      <c r="AP204" s="33">
        <f t="shared" si="47"/>
        <v>6.8228697599999997</v>
      </c>
      <c r="AQ204" s="33">
        <f t="shared" si="48"/>
        <v>63.680117760000002</v>
      </c>
      <c r="AR204" s="15" t="s">
        <v>6303</v>
      </c>
      <c r="AS204" s="15" t="s">
        <v>6310</v>
      </c>
      <c r="AT204" s="15" t="s">
        <v>6292</v>
      </c>
      <c r="AU204" s="27" t="s">
        <v>6281</v>
      </c>
      <c r="AV204" s="74"/>
      <c r="AW204" s="75"/>
      <c r="AX204" s="75"/>
      <c r="AY204" s="75"/>
      <c r="AZ204" s="52" t="s">
        <v>6389</v>
      </c>
    </row>
    <row r="205" spans="1:52" s="52" customFormat="1" ht="39.950000000000003" customHeight="1" x14ac:dyDescent="0.25">
      <c r="A205" s="9">
        <v>351</v>
      </c>
      <c r="B205" s="7" t="s">
        <v>1419</v>
      </c>
      <c r="C205" s="7" t="s">
        <v>1420</v>
      </c>
      <c r="D205" s="7" t="s">
        <v>18</v>
      </c>
      <c r="E205" s="7" t="s">
        <v>18</v>
      </c>
      <c r="F205" s="7" t="s">
        <v>1409</v>
      </c>
      <c r="G205" s="7" t="s">
        <v>6182</v>
      </c>
      <c r="H205" s="7" t="s">
        <v>1392</v>
      </c>
      <c r="I205" s="7" t="s">
        <v>6175</v>
      </c>
      <c r="J205" s="7" t="s">
        <v>1393</v>
      </c>
      <c r="K205" s="7" t="s">
        <v>1404</v>
      </c>
      <c r="L205" s="7" t="s">
        <v>1421</v>
      </c>
      <c r="M205" s="7" t="s">
        <v>1421</v>
      </c>
      <c r="N205" s="8" t="s">
        <v>6175</v>
      </c>
      <c r="O205" s="7" t="s">
        <v>1388</v>
      </c>
      <c r="P205" s="8" t="s">
        <v>6175</v>
      </c>
      <c r="Q205" s="7" t="s">
        <v>28</v>
      </c>
      <c r="R205" s="7" t="s">
        <v>28</v>
      </c>
      <c r="S205" s="28" t="s">
        <v>6175</v>
      </c>
      <c r="T205" s="28" t="s">
        <v>28</v>
      </c>
      <c r="U205" s="28" t="s">
        <v>28</v>
      </c>
      <c r="V205" s="28" t="s">
        <v>28</v>
      </c>
      <c r="W205" s="7" t="s">
        <v>29</v>
      </c>
      <c r="X205" s="28" t="s">
        <v>28</v>
      </c>
      <c r="Y205" s="7" t="s">
        <v>28</v>
      </c>
      <c r="Z205" s="7" t="s">
        <v>6175</v>
      </c>
      <c r="AA205" s="7">
        <v>6</v>
      </c>
      <c r="AB205" s="7">
        <v>6</v>
      </c>
      <c r="AC205" s="7">
        <f t="shared" si="45"/>
        <v>0</v>
      </c>
      <c r="AD205" s="64">
        <v>1.4</v>
      </c>
      <c r="AE205" s="64">
        <v>8.4</v>
      </c>
      <c r="AF205" s="7" t="s">
        <v>6175</v>
      </c>
      <c r="AG205" s="7" t="s">
        <v>6175</v>
      </c>
      <c r="AH205" s="7" t="s">
        <v>6175</v>
      </c>
      <c r="AI205" s="7" t="s">
        <v>6175</v>
      </c>
      <c r="AJ205" s="33">
        <v>0.92129799999999995</v>
      </c>
      <c r="AK205" s="33">
        <f t="shared" si="46"/>
        <v>5.5277879999999993</v>
      </c>
      <c r="AL205" s="33">
        <f t="shared" si="36"/>
        <v>0.66333455999999991</v>
      </c>
      <c r="AM205" s="33">
        <f t="shared" si="37"/>
        <v>6.1911225599999993</v>
      </c>
      <c r="AN205" s="33">
        <f t="shared" si="38"/>
        <v>0.82916820000000002</v>
      </c>
      <c r="AO205" s="33">
        <f t="shared" si="39"/>
        <v>4.9750092000000006</v>
      </c>
      <c r="AP205" s="33">
        <f t="shared" si="47"/>
        <v>0.59700110400000006</v>
      </c>
      <c r="AQ205" s="33">
        <f t="shared" si="48"/>
        <v>5.5720103040000009</v>
      </c>
      <c r="AR205" s="15" t="s">
        <v>6303</v>
      </c>
      <c r="AS205" s="15" t="s">
        <v>6310</v>
      </c>
      <c r="AT205" s="15" t="s">
        <v>6292</v>
      </c>
      <c r="AU205" s="27" t="s">
        <v>6281</v>
      </c>
      <c r="AV205" s="74"/>
      <c r="AW205" s="75"/>
      <c r="AX205" s="75"/>
      <c r="AY205" s="75"/>
      <c r="AZ205" s="52" t="s">
        <v>6389</v>
      </c>
    </row>
    <row r="206" spans="1:52" s="52" customFormat="1" ht="39.950000000000003" customHeight="1" x14ac:dyDescent="0.25">
      <c r="A206" s="9">
        <v>352</v>
      </c>
      <c r="B206" s="7" t="s">
        <v>1422</v>
      </c>
      <c r="C206" s="7" t="s">
        <v>1423</v>
      </c>
      <c r="D206" s="7" t="s">
        <v>18</v>
      </c>
      <c r="E206" s="7" t="s">
        <v>18</v>
      </c>
      <c r="F206" s="7" t="s">
        <v>1409</v>
      </c>
      <c r="G206" s="7" t="s">
        <v>6182</v>
      </c>
      <c r="H206" s="7" t="s">
        <v>1392</v>
      </c>
      <c r="I206" s="7" t="s">
        <v>6175</v>
      </c>
      <c r="J206" s="7" t="s">
        <v>1393</v>
      </c>
      <c r="K206" s="7" t="s">
        <v>1404</v>
      </c>
      <c r="L206" s="7" t="s">
        <v>1424</v>
      </c>
      <c r="M206" s="7" t="s">
        <v>1424</v>
      </c>
      <c r="N206" s="8" t="s">
        <v>6175</v>
      </c>
      <c r="O206" s="7" t="s">
        <v>1388</v>
      </c>
      <c r="P206" s="8" t="s">
        <v>6175</v>
      </c>
      <c r="Q206" s="7" t="s">
        <v>28</v>
      </c>
      <c r="R206" s="7" t="s">
        <v>28</v>
      </c>
      <c r="S206" s="28" t="s">
        <v>6175</v>
      </c>
      <c r="T206" s="28" t="s">
        <v>28</v>
      </c>
      <c r="U206" s="28" t="s">
        <v>28</v>
      </c>
      <c r="V206" s="28" t="s">
        <v>28</v>
      </c>
      <c r="W206" s="7" t="s">
        <v>29</v>
      </c>
      <c r="X206" s="28" t="s">
        <v>28</v>
      </c>
      <c r="Y206" s="7" t="s">
        <v>1418</v>
      </c>
      <c r="Z206" s="7" t="s">
        <v>6175</v>
      </c>
      <c r="AA206" s="7">
        <v>7</v>
      </c>
      <c r="AB206" s="7">
        <v>6</v>
      </c>
      <c r="AC206" s="7">
        <f t="shared" si="45"/>
        <v>1</v>
      </c>
      <c r="AD206" s="64">
        <v>1.6</v>
      </c>
      <c r="AE206" s="64">
        <v>11.2</v>
      </c>
      <c r="AF206" s="7" t="s">
        <v>6175</v>
      </c>
      <c r="AG206" s="7" t="s">
        <v>6175</v>
      </c>
      <c r="AH206" s="7" t="s">
        <v>6175</v>
      </c>
      <c r="AI206" s="7" t="s">
        <v>6175</v>
      </c>
      <c r="AJ206" s="33">
        <v>1.0529120000000001</v>
      </c>
      <c r="AK206" s="33">
        <f t="shared" si="46"/>
        <v>6.3174720000000004</v>
      </c>
      <c r="AL206" s="33">
        <f t="shared" si="36"/>
        <v>0.75809663999999999</v>
      </c>
      <c r="AM206" s="33">
        <f t="shared" si="37"/>
        <v>7.0755686400000002</v>
      </c>
      <c r="AN206" s="33">
        <f t="shared" si="38"/>
        <v>0.94762080000000004</v>
      </c>
      <c r="AO206" s="33">
        <f t="shared" si="39"/>
        <v>5.6857248</v>
      </c>
      <c r="AP206" s="33">
        <f t="shared" si="47"/>
        <v>0.68228697599999999</v>
      </c>
      <c r="AQ206" s="33">
        <f t="shared" si="48"/>
        <v>6.3680117760000003</v>
      </c>
      <c r="AR206" s="15" t="s">
        <v>6303</v>
      </c>
      <c r="AS206" s="15" t="s">
        <v>6310</v>
      </c>
      <c r="AT206" s="15" t="s">
        <v>6292</v>
      </c>
      <c r="AU206" s="27" t="s">
        <v>6281</v>
      </c>
      <c r="AV206" s="74"/>
      <c r="AW206" s="75"/>
      <c r="AX206" s="75"/>
      <c r="AY206" s="75"/>
      <c r="AZ206" s="52" t="s">
        <v>6389</v>
      </c>
    </row>
    <row r="207" spans="1:52" s="52" customFormat="1" ht="39.950000000000003" customHeight="1" x14ac:dyDescent="0.25">
      <c r="A207" s="9">
        <v>353</v>
      </c>
      <c r="B207" s="7" t="s">
        <v>1425</v>
      </c>
      <c r="C207" s="7" t="s">
        <v>1426</v>
      </c>
      <c r="D207" s="7" t="s">
        <v>18</v>
      </c>
      <c r="E207" s="7" t="s">
        <v>18</v>
      </c>
      <c r="F207" s="7" t="s">
        <v>1409</v>
      </c>
      <c r="G207" s="7" t="s">
        <v>6182</v>
      </c>
      <c r="H207" s="7" t="s">
        <v>1392</v>
      </c>
      <c r="I207" s="7" t="s">
        <v>6175</v>
      </c>
      <c r="J207" s="7" t="s">
        <v>1393</v>
      </c>
      <c r="K207" s="7" t="s">
        <v>1404</v>
      </c>
      <c r="L207" s="7" t="s">
        <v>1427</v>
      </c>
      <c r="M207" s="7" t="s">
        <v>1427</v>
      </c>
      <c r="N207" s="8" t="s">
        <v>6175</v>
      </c>
      <c r="O207" s="7" t="s">
        <v>1388</v>
      </c>
      <c r="P207" s="8" t="s">
        <v>6175</v>
      </c>
      <c r="Q207" s="7" t="s">
        <v>28</v>
      </c>
      <c r="R207" s="7" t="s">
        <v>28</v>
      </c>
      <c r="S207" s="28" t="s">
        <v>6175</v>
      </c>
      <c r="T207" s="28" t="s">
        <v>28</v>
      </c>
      <c r="U207" s="28" t="s">
        <v>28</v>
      </c>
      <c r="V207" s="28" t="s">
        <v>28</v>
      </c>
      <c r="W207" s="7" t="s">
        <v>29</v>
      </c>
      <c r="X207" s="28" t="s">
        <v>28</v>
      </c>
      <c r="Y207" s="7" t="s">
        <v>1418</v>
      </c>
      <c r="Z207" s="7" t="s">
        <v>6175</v>
      </c>
      <c r="AA207" s="7">
        <v>4</v>
      </c>
      <c r="AB207" s="7">
        <v>4</v>
      </c>
      <c r="AC207" s="7">
        <f t="shared" si="45"/>
        <v>0</v>
      </c>
      <c r="AD207" s="64">
        <v>13.4</v>
      </c>
      <c r="AE207" s="64">
        <v>53.6</v>
      </c>
      <c r="AF207" s="7" t="s">
        <v>6175</v>
      </c>
      <c r="AG207" s="7" t="s">
        <v>6175</v>
      </c>
      <c r="AH207" s="7" t="s">
        <v>6175</v>
      </c>
      <c r="AI207" s="7" t="s">
        <v>6175</v>
      </c>
      <c r="AJ207" s="33">
        <v>8.8181380000000011</v>
      </c>
      <c r="AK207" s="33">
        <f t="shared" si="46"/>
        <v>35.272552000000005</v>
      </c>
      <c r="AL207" s="33">
        <f t="shared" si="36"/>
        <v>4.2327062400000006</v>
      </c>
      <c r="AM207" s="33">
        <f t="shared" si="37"/>
        <v>39.505258240000003</v>
      </c>
      <c r="AN207" s="33">
        <f t="shared" si="38"/>
        <v>7.9363242000000014</v>
      </c>
      <c r="AO207" s="33">
        <f t="shared" si="39"/>
        <v>31.745296800000006</v>
      </c>
      <c r="AP207" s="33">
        <f t="shared" si="47"/>
        <v>3.8094356160000005</v>
      </c>
      <c r="AQ207" s="33">
        <f t="shared" si="48"/>
        <v>35.554732416000007</v>
      </c>
      <c r="AR207" s="15" t="s">
        <v>6303</v>
      </c>
      <c r="AS207" s="15" t="s">
        <v>6310</v>
      </c>
      <c r="AT207" s="15" t="s">
        <v>6292</v>
      </c>
      <c r="AU207" s="27" t="s">
        <v>6281</v>
      </c>
      <c r="AV207" s="74"/>
      <c r="AW207" s="75"/>
      <c r="AX207" s="75"/>
      <c r="AY207" s="75"/>
      <c r="AZ207" s="52" t="s">
        <v>6389</v>
      </c>
    </row>
    <row r="208" spans="1:52" s="52" customFormat="1" ht="39.950000000000003" customHeight="1" x14ac:dyDescent="0.25">
      <c r="A208" s="9">
        <v>354</v>
      </c>
      <c r="B208" s="7" t="s">
        <v>1428</v>
      </c>
      <c r="C208" s="7" t="s">
        <v>1429</v>
      </c>
      <c r="D208" s="7" t="s">
        <v>18</v>
      </c>
      <c r="E208" s="7" t="s">
        <v>18</v>
      </c>
      <c r="F208" s="7" t="s">
        <v>1409</v>
      </c>
      <c r="G208" s="7" t="s">
        <v>6182</v>
      </c>
      <c r="H208" s="7" t="s">
        <v>1392</v>
      </c>
      <c r="I208" s="7" t="s">
        <v>6175</v>
      </c>
      <c r="J208" s="7" t="s">
        <v>1393</v>
      </c>
      <c r="K208" s="7" t="s">
        <v>1404</v>
      </c>
      <c r="L208" s="7" t="s">
        <v>1430</v>
      </c>
      <c r="M208" s="7" t="s">
        <v>1430</v>
      </c>
      <c r="N208" s="8" t="s">
        <v>6175</v>
      </c>
      <c r="O208" s="7" t="s">
        <v>1388</v>
      </c>
      <c r="P208" s="8" t="s">
        <v>6175</v>
      </c>
      <c r="Q208" s="7" t="s">
        <v>28</v>
      </c>
      <c r="R208" s="7" t="s">
        <v>28</v>
      </c>
      <c r="S208" s="28" t="s">
        <v>6175</v>
      </c>
      <c r="T208" s="28" t="s">
        <v>28</v>
      </c>
      <c r="U208" s="28" t="s">
        <v>28</v>
      </c>
      <c r="V208" s="28" t="s">
        <v>28</v>
      </c>
      <c r="W208" s="7" t="s">
        <v>29</v>
      </c>
      <c r="X208" s="28" t="s">
        <v>28</v>
      </c>
      <c r="Y208" s="7" t="s">
        <v>1418</v>
      </c>
      <c r="Z208" s="7" t="s">
        <v>6175</v>
      </c>
      <c r="AA208" s="7">
        <v>7</v>
      </c>
      <c r="AB208" s="7">
        <v>7</v>
      </c>
      <c r="AC208" s="7">
        <f t="shared" si="45"/>
        <v>0</v>
      </c>
      <c r="AD208" s="64">
        <v>7.66</v>
      </c>
      <c r="AE208" s="64">
        <v>53.62</v>
      </c>
      <c r="AF208" s="7" t="s">
        <v>6175</v>
      </c>
      <c r="AG208" s="7" t="s">
        <v>6175</v>
      </c>
      <c r="AH208" s="7" t="s">
        <v>6175</v>
      </c>
      <c r="AI208" s="7" t="s">
        <v>6175</v>
      </c>
      <c r="AJ208" s="33">
        <v>5.0408162000000001</v>
      </c>
      <c r="AK208" s="33">
        <f t="shared" si="46"/>
        <v>35.285713399999999</v>
      </c>
      <c r="AL208" s="33">
        <f t="shared" si="36"/>
        <v>4.2342856079999995</v>
      </c>
      <c r="AM208" s="33">
        <f t="shared" si="37"/>
        <v>39.519999007999999</v>
      </c>
      <c r="AN208" s="33">
        <f t="shared" si="38"/>
        <v>4.5367345800000001</v>
      </c>
      <c r="AO208" s="33">
        <f t="shared" si="39"/>
        <v>31.75714206</v>
      </c>
      <c r="AP208" s="33">
        <f t="shared" si="47"/>
        <v>3.8108570471999998</v>
      </c>
      <c r="AQ208" s="33">
        <f t="shared" si="48"/>
        <v>35.567999107200002</v>
      </c>
      <c r="AR208" s="15" t="s">
        <v>6303</v>
      </c>
      <c r="AS208" s="15" t="s">
        <v>6310</v>
      </c>
      <c r="AT208" s="15" t="s">
        <v>6292</v>
      </c>
      <c r="AU208" s="27" t="s">
        <v>6281</v>
      </c>
      <c r="AV208" s="74"/>
      <c r="AW208" s="75"/>
      <c r="AX208" s="75"/>
      <c r="AY208" s="75"/>
      <c r="AZ208" s="52" t="s">
        <v>6389</v>
      </c>
    </row>
    <row r="209" spans="1:52" s="52" customFormat="1" ht="39.950000000000003" customHeight="1" x14ac:dyDescent="0.25">
      <c r="A209" s="9">
        <v>355</v>
      </c>
      <c r="B209" s="7" t="s">
        <v>1431</v>
      </c>
      <c r="C209" s="7" t="s">
        <v>1432</v>
      </c>
      <c r="D209" s="7" t="s">
        <v>18</v>
      </c>
      <c r="E209" s="7" t="s">
        <v>18</v>
      </c>
      <c r="F209" s="7" t="s">
        <v>1409</v>
      </c>
      <c r="G209" s="7" t="s">
        <v>6182</v>
      </c>
      <c r="H209" s="7" t="s">
        <v>1392</v>
      </c>
      <c r="I209" s="7" t="s">
        <v>6175</v>
      </c>
      <c r="J209" s="7" t="s">
        <v>1393</v>
      </c>
      <c r="K209" s="7" t="s">
        <v>1404</v>
      </c>
      <c r="L209" s="7" t="s">
        <v>1433</v>
      </c>
      <c r="M209" s="7" t="s">
        <v>1433</v>
      </c>
      <c r="N209" s="8" t="s">
        <v>6175</v>
      </c>
      <c r="O209" s="7" t="s">
        <v>1388</v>
      </c>
      <c r="P209" s="8" t="s">
        <v>6175</v>
      </c>
      <c r="Q209" s="7" t="s">
        <v>28</v>
      </c>
      <c r="R209" s="7" t="s">
        <v>28</v>
      </c>
      <c r="S209" s="28" t="s">
        <v>6175</v>
      </c>
      <c r="T209" s="28" t="s">
        <v>28</v>
      </c>
      <c r="U209" s="28" t="s">
        <v>28</v>
      </c>
      <c r="V209" s="28" t="s">
        <v>28</v>
      </c>
      <c r="W209" s="7" t="s">
        <v>29</v>
      </c>
      <c r="X209" s="28" t="s">
        <v>28</v>
      </c>
      <c r="Y209" s="7" t="s">
        <v>1418</v>
      </c>
      <c r="Z209" s="7" t="s">
        <v>6175</v>
      </c>
      <c r="AA209" s="7">
        <v>5</v>
      </c>
      <c r="AB209" s="7">
        <v>5</v>
      </c>
      <c r="AC209" s="7">
        <f t="shared" si="45"/>
        <v>0</v>
      </c>
      <c r="AD209" s="64">
        <v>5.6</v>
      </c>
      <c r="AE209" s="64">
        <v>28</v>
      </c>
      <c r="AF209" s="7" t="s">
        <v>6175</v>
      </c>
      <c r="AG209" s="7" t="s">
        <v>6175</v>
      </c>
      <c r="AH209" s="7" t="s">
        <v>6175</v>
      </c>
      <c r="AI209" s="7" t="s">
        <v>6175</v>
      </c>
      <c r="AJ209" s="33">
        <v>3.6851919999999998</v>
      </c>
      <c r="AK209" s="33">
        <f t="shared" si="46"/>
        <v>18.42596</v>
      </c>
      <c r="AL209" s="33">
        <f t="shared" si="36"/>
        <v>2.2111152000000001</v>
      </c>
      <c r="AM209" s="33">
        <f t="shared" si="37"/>
        <v>20.637075199999998</v>
      </c>
      <c r="AN209" s="33">
        <f t="shared" si="38"/>
        <v>3.3166728000000001</v>
      </c>
      <c r="AO209" s="33">
        <f t="shared" si="39"/>
        <v>16.583364</v>
      </c>
      <c r="AP209" s="33">
        <f t="shared" si="47"/>
        <v>1.9900036799999998</v>
      </c>
      <c r="AQ209" s="33">
        <f t="shared" si="48"/>
        <v>18.57336768</v>
      </c>
      <c r="AR209" s="15" t="s">
        <v>6303</v>
      </c>
      <c r="AS209" s="15" t="s">
        <v>6310</v>
      </c>
      <c r="AT209" s="15" t="s">
        <v>6292</v>
      </c>
      <c r="AU209" s="27" t="s">
        <v>6281</v>
      </c>
      <c r="AV209" s="74"/>
      <c r="AW209" s="75"/>
      <c r="AX209" s="75"/>
      <c r="AY209" s="75"/>
      <c r="AZ209" s="52" t="s">
        <v>6389</v>
      </c>
    </row>
    <row r="210" spans="1:52" s="52" customFormat="1" ht="39.950000000000003" customHeight="1" x14ac:dyDescent="0.25">
      <c r="A210" s="9">
        <v>356</v>
      </c>
      <c r="B210" s="7" t="s">
        <v>1434</v>
      </c>
      <c r="C210" s="7" t="s">
        <v>1435</v>
      </c>
      <c r="D210" s="7" t="s">
        <v>18</v>
      </c>
      <c r="E210" s="7" t="s">
        <v>18</v>
      </c>
      <c r="F210" s="7" t="s">
        <v>1409</v>
      </c>
      <c r="G210" s="7" t="s">
        <v>6182</v>
      </c>
      <c r="H210" s="7" t="s">
        <v>1392</v>
      </c>
      <c r="I210" s="7" t="s">
        <v>6175</v>
      </c>
      <c r="J210" s="7" t="s">
        <v>1393</v>
      </c>
      <c r="K210" s="7" t="s">
        <v>1404</v>
      </c>
      <c r="L210" s="7" t="s">
        <v>1436</v>
      </c>
      <c r="M210" s="7" t="s">
        <v>1436</v>
      </c>
      <c r="N210" s="8" t="s">
        <v>6175</v>
      </c>
      <c r="O210" s="7" t="s">
        <v>1388</v>
      </c>
      <c r="P210" s="8" t="s">
        <v>6175</v>
      </c>
      <c r="Q210" s="7" t="s">
        <v>28</v>
      </c>
      <c r="R210" s="7" t="s">
        <v>28</v>
      </c>
      <c r="S210" s="28" t="s">
        <v>6175</v>
      </c>
      <c r="T210" s="28" t="s">
        <v>28</v>
      </c>
      <c r="U210" s="28" t="s">
        <v>28</v>
      </c>
      <c r="V210" s="28" t="s">
        <v>28</v>
      </c>
      <c r="W210" s="7" t="s">
        <v>29</v>
      </c>
      <c r="X210" s="28" t="s">
        <v>28</v>
      </c>
      <c r="Y210" s="7" t="s">
        <v>1418</v>
      </c>
      <c r="Z210" s="7" t="s">
        <v>6175</v>
      </c>
      <c r="AA210" s="7">
        <v>5</v>
      </c>
      <c r="AB210" s="7">
        <v>5</v>
      </c>
      <c r="AC210" s="7">
        <f t="shared" si="45"/>
        <v>0</v>
      </c>
      <c r="AD210" s="64">
        <v>4.8</v>
      </c>
      <c r="AE210" s="64">
        <v>24</v>
      </c>
      <c r="AF210" s="7" t="s">
        <v>6175</v>
      </c>
      <c r="AG210" s="7" t="s">
        <v>6175</v>
      </c>
      <c r="AH210" s="7" t="s">
        <v>6175</v>
      </c>
      <c r="AI210" s="7" t="s">
        <v>6175</v>
      </c>
      <c r="AJ210" s="33">
        <v>3.1587360000000002</v>
      </c>
      <c r="AK210" s="33">
        <f t="shared" si="46"/>
        <v>15.793680000000002</v>
      </c>
      <c r="AL210" s="33">
        <f t="shared" si="36"/>
        <v>1.8952416000000001</v>
      </c>
      <c r="AM210" s="33">
        <f t="shared" si="37"/>
        <v>17.6889216</v>
      </c>
      <c r="AN210" s="33">
        <f t="shared" si="38"/>
        <v>2.8428624000000005</v>
      </c>
      <c r="AO210" s="33">
        <f t="shared" si="39"/>
        <v>14.214312000000003</v>
      </c>
      <c r="AP210" s="33">
        <f t="shared" si="47"/>
        <v>1.7057174400000004</v>
      </c>
      <c r="AQ210" s="33">
        <f t="shared" si="48"/>
        <v>15.920029440000004</v>
      </c>
      <c r="AR210" s="15" t="s">
        <v>6303</v>
      </c>
      <c r="AS210" s="15" t="s">
        <v>6310</v>
      </c>
      <c r="AT210" s="15" t="s">
        <v>6292</v>
      </c>
      <c r="AU210" s="27" t="s">
        <v>6281</v>
      </c>
      <c r="AV210" s="74"/>
      <c r="AW210" s="75"/>
      <c r="AX210" s="75"/>
      <c r="AY210" s="75"/>
      <c r="AZ210" s="52" t="s">
        <v>6389</v>
      </c>
    </row>
    <row r="211" spans="1:52" s="52" customFormat="1" ht="39.950000000000003" customHeight="1" x14ac:dyDescent="0.25">
      <c r="A211" s="9">
        <v>357</v>
      </c>
      <c r="B211" s="7" t="s">
        <v>1437</v>
      </c>
      <c r="C211" s="7" t="s">
        <v>1438</v>
      </c>
      <c r="D211" s="7" t="s">
        <v>18</v>
      </c>
      <c r="E211" s="7" t="s">
        <v>18</v>
      </c>
      <c r="F211" s="7" t="s">
        <v>1409</v>
      </c>
      <c r="G211" s="7" t="s">
        <v>6182</v>
      </c>
      <c r="H211" s="7" t="s">
        <v>1392</v>
      </c>
      <c r="I211" s="7" t="s">
        <v>6175</v>
      </c>
      <c r="J211" s="7" t="s">
        <v>1393</v>
      </c>
      <c r="K211" s="7" t="s">
        <v>1404</v>
      </c>
      <c r="L211" s="7" t="s">
        <v>1439</v>
      </c>
      <c r="M211" s="7" t="s">
        <v>1439</v>
      </c>
      <c r="N211" s="8" t="s">
        <v>6175</v>
      </c>
      <c r="O211" s="7" t="s">
        <v>1388</v>
      </c>
      <c r="P211" s="8" t="s">
        <v>6175</v>
      </c>
      <c r="Q211" s="7" t="s">
        <v>28</v>
      </c>
      <c r="R211" s="7" t="s">
        <v>28</v>
      </c>
      <c r="S211" s="28" t="s">
        <v>6175</v>
      </c>
      <c r="T211" s="28" t="s">
        <v>28</v>
      </c>
      <c r="U211" s="28" t="s">
        <v>28</v>
      </c>
      <c r="V211" s="28" t="s">
        <v>28</v>
      </c>
      <c r="W211" s="7" t="s">
        <v>29</v>
      </c>
      <c r="X211" s="28" t="s">
        <v>28</v>
      </c>
      <c r="Y211" s="7" t="s">
        <v>28</v>
      </c>
      <c r="Z211" s="7" t="s">
        <v>6175</v>
      </c>
      <c r="AA211" s="7">
        <v>3</v>
      </c>
      <c r="AB211" s="7">
        <v>3</v>
      </c>
      <c r="AC211" s="7">
        <f t="shared" si="45"/>
        <v>0</v>
      </c>
      <c r="AD211" s="64">
        <v>5.6</v>
      </c>
      <c r="AE211" s="64">
        <v>16.8</v>
      </c>
      <c r="AF211" s="7" t="s">
        <v>6175</v>
      </c>
      <c r="AG211" s="7" t="s">
        <v>6175</v>
      </c>
      <c r="AH211" s="7" t="s">
        <v>6175</v>
      </c>
      <c r="AI211" s="7" t="s">
        <v>6175</v>
      </c>
      <c r="AJ211" s="33">
        <v>3.6851919999999998</v>
      </c>
      <c r="AK211" s="33">
        <f t="shared" si="46"/>
        <v>11.055575999999999</v>
      </c>
      <c r="AL211" s="33">
        <f t="shared" si="36"/>
        <v>1.3266691199999998</v>
      </c>
      <c r="AM211" s="33">
        <f t="shared" si="37"/>
        <v>12.382245119999999</v>
      </c>
      <c r="AN211" s="33">
        <f t="shared" si="38"/>
        <v>3.3166728000000001</v>
      </c>
      <c r="AO211" s="33">
        <f t="shared" si="39"/>
        <v>9.9500184000000012</v>
      </c>
      <c r="AP211" s="33">
        <f t="shared" si="47"/>
        <v>1.1940022080000001</v>
      </c>
      <c r="AQ211" s="33">
        <f t="shared" si="48"/>
        <v>11.144020608000002</v>
      </c>
      <c r="AR211" s="15" t="s">
        <v>6303</v>
      </c>
      <c r="AS211" s="15" t="s">
        <v>6310</v>
      </c>
      <c r="AT211" s="15" t="s">
        <v>6292</v>
      </c>
      <c r="AU211" s="27" t="s">
        <v>6281</v>
      </c>
      <c r="AV211" s="74"/>
      <c r="AW211" s="75"/>
      <c r="AX211" s="75"/>
      <c r="AY211" s="75"/>
      <c r="AZ211" s="52" t="s">
        <v>6389</v>
      </c>
    </row>
    <row r="212" spans="1:52" s="52" customFormat="1" ht="39.950000000000003" customHeight="1" x14ac:dyDescent="0.25">
      <c r="A212" s="9">
        <v>358</v>
      </c>
      <c r="B212" s="7" t="s">
        <v>1440</v>
      </c>
      <c r="C212" s="7" t="s">
        <v>1441</v>
      </c>
      <c r="D212" s="7" t="s">
        <v>18</v>
      </c>
      <c r="E212" s="7" t="s">
        <v>18</v>
      </c>
      <c r="F212" s="7" t="s">
        <v>1409</v>
      </c>
      <c r="G212" s="7" t="s">
        <v>6182</v>
      </c>
      <c r="H212" s="7" t="s">
        <v>1392</v>
      </c>
      <c r="I212" s="7" t="s">
        <v>6175</v>
      </c>
      <c r="J212" s="7" t="s">
        <v>1393</v>
      </c>
      <c r="K212" s="7" t="s">
        <v>1404</v>
      </c>
      <c r="L212" s="7" t="s">
        <v>1442</v>
      </c>
      <c r="M212" s="7" t="s">
        <v>1442</v>
      </c>
      <c r="N212" s="8" t="s">
        <v>6175</v>
      </c>
      <c r="O212" s="7" t="s">
        <v>1388</v>
      </c>
      <c r="P212" s="8" t="s">
        <v>6175</v>
      </c>
      <c r="Q212" s="7" t="s">
        <v>28</v>
      </c>
      <c r="R212" s="7" t="s">
        <v>28</v>
      </c>
      <c r="S212" s="28" t="s">
        <v>6175</v>
      </c>
      <c r="T212" s="28" t="s">
        <v>28</v>
      </c>
      <c r="U212" s="28" t="s">
        <v>28</v>
      </c>
      <c r="V212" s="28" t="s">
        <v>28</v>
      </c>
      <c r="W212" s="7" t="s">
        <v>29</v>
      </c>
      <c r="X212" s="28" t="s">
        <v>28</v>
      </c>
      <c r="Y212" s="7" t="s">
        <v>1411</v>
      </c>
      <c r="Z212" s="7" t="s">
        <v>6175</v>
      </c>
      <c r="AA212" s="7">
        <v>2</v>
      </c>
      <c r="AB212" s="7">
        <v>2</v>
      </c>
      <c r="AC212" s="7">
        <f t="shared" si="45"/>
        <v>0</v>
      </c>
      <c r="AD212" s="64">
        <v>20.8</v>
      </c>
      <c r="AE212" s="64">
        <v>41.6</v>
      </c>
      <c r="AF212" s="7" t="s">
        <v>6175</v>
      </c>
      <c r="AG212" s="7" t="s">
        <v>6175</v>
      </c>
      <c r="AH212" s="7" t="s">
        <v>6175</v>
      </c>
      <c r="AI212" s="7" t="s">
        <v>6175</v>
      </c>
      <c r="AJ212" s="33">
        <v>13.687856000000002</v>
      </c>
      <c r="AK212" s="33">
        <f t="shared" si="46"/>
        <v>27.375712000000004</v>
      </c>
      <c r="AL212" s="33">
        <f t="shared" si="36"/>
        <v>3.2850854400000005</v>
      </c>
      <c r="AM212" s="33">
        <f t="shared" si="37"/>
        <v>30.660797440000003</v>
      </c>
      <c r="AN212" s="33">
        <f t="shared" si="38"/>
        <v>12.319070400000001</v>
      </c>
      <c r="AO212" s="33">
        <f t="shared" si="39"/>
        <v>24.638140800000002</v>
      </c>
      <c r="AP212" s="33">
        <f t="shared" si="47"/>
        <v>2.9565768960000001</v>
      </c>
      <c r="AQ212" s="33">
        <f t="shared" si="48"/>
        <v>27.594717696000004</v>
      </c>
      <c r="AR212" s="15" t="s">
        <v>6303</v>
      </c>
      <c r="AS212" s="15" t="s">
        <v>6310</v>
      </c>
      <c r="AT212" s="15" t="s">
        <v>6292</v>
      </c>
      <c r="AU212" s="27" t="s">
        <v>6281</v>
      </c>
      <c r="AV212" s="74"/>
      <c r="AW212" s="75"/>
      <c r="AX212" s="75"/>
      <c r="AY212" s="75"/>
      <c r="AZ212" s="52" t="s">
        <v>6389</v>
      </c>
    </row>
    <row r="213" spans="1:52" s="52" customFormat="1" ht="39.950000000000003" customHeight="1" x14ac:dyDescent="0.25">
      <c r="A213" s="9">
        <v>359</v>
      </c>
      <c r="B213" s="7" t="s">
        <v>1443</v>
      </c>
      <c r="C213" s="7" t="s">
        <v>1444</v>
      </c>
      <c r="D213" s="7" t="s">
        <v>18</v>
      </c>
      <c r="E213" s="7" t="s">
        <v>18</v>
      </c>
      <c r="F213" s="7" t="s">
        <v>1409</v>
      </c>
      <c r="G213" s="7" t="s">
        <v>6182</v>
      </c>
      <c r="H213" s="7" t="s">
        <v>1392</v>
      </c>
      <c r="I213" s="7" t="s">
        <v>6175</v>
      </c>
      <c r="J213" s="7" t="s">
        <v>1393</v>
      </c>
      <c r="K213" s="7" t="s">
        <v>1404</v>
      </c>
      <c r="L213" s="7" t="s">
        <v>1445</v>
      </c>
      <c r="M213" s="7" t="s">
        <v>1445</v>
      </c>
      <c r="N213" s="8" t="s">
        <v>6175</v>
      </c>
      <c r="O213" s="7" t="s">
        <v>1388</v>
      </c>
      <c r="P213" s="8" t="s">
        <v>6175</v>
      </c>
      <c r="Q213" s="7" t="s">
        <v>28</v>
      </c>
      <c r="R213" s="7" t="s">
        <v>28</v>
      </c>
      <c r="S213" s="28" t="s">
        <v>6175</v>
      </c>
      <c r="T213" s="28" t="s">
        <v>28</v>
      </c>
      <c r="U213" s="28" t="s">
        <v>28</v>
      </c>
      <c r="V213" s="28" t="s">
        <v>28</v>
      </c>
      <c r="W213" s="7" t="s">
        <v>29</v>
      </c>
      <c r="X213" s="28" t="s">
        <v>28</v>
      </c>
      <c r="Y213" s="7" t="s">
        <v>28</v>
      </c>
      <c r="Z213" s="7" t="s">
        <v>6175</v>
      </c>
      <c r="AA213" s="7">
        <v>5</v>
      </c>
      <c r="AB213" s="7">
        <v>5</v>
      </c>
      <c r="AC213" s="7">
        <f t="shared" si="45"/>
        <v>0</v>
      </c>
      <c r="AD213" s="64">
        <v>19.2</v>
      </c>
      <c r="AE213" s="64">
        <v>96</v>
      </c>
      <c r="AF213" s="7" t="s">
        <v>6175</v>
      </c>
      <c r="AG213" s="7" t="s">
        <v>6175</v>
      </c>
      <c r="AH213" s="7" t="s">
        <v>6175</v>
      </c>
      <c r="AI213" s="7" t="s">
        <v>6175</v>
      </c>
      <c r="AJ213" s="33">
        <v>12.634944000000001</v>
      </c>
      <c r="AK213" s="33">
        <f t="shared" si="46"/>
        <v>63.174720000000008</v>
      </c>
      <c r="AL213" s="33">
        <f t="shared" si="36"/>
        <v>7.5809664000000003</v>
      </c>
      <c r="AM213" s="33">
        <f t="shared" si="37"/>
        <v>70.755686400000002</v>
      </c>
      <c r="AN213" s="33">
        <f t="shared" si="38"/>
        <v>11.371449600000002</v>
      </c>
      <c r="AO213" s="33">
        <f t="shared" si="39"/>
        <v>56.857248000000013</v>
      </c>
      <c r="AP213" s="33">
        <f t="shared" si="47"/>
        <v>6.8228697600000014</v>
      </c>
      <c r="AQ213" s="33">
        <f t="shared" si="48"/>
        <v>63.680117760000016</v>
      </c>
      <c r="AR213" s="15" t="s">
        <v>6303</v>
      </c>
      <c r="AS213" s="15" t="s">
        <v>6310</v>
      </c>
      <c r="AT213" s="15" t="s">
        <v>6292</v>
      </c>
      <c r="AU213" s="27" t="s">
        <v>6281</v>
      </c>
      <c r="AV213" s="74"/>
      <c r="AW213" s="75"/>
      <c r="AX213" s="75"/>
      <c r="AY213" s="75"/>
      <c r="AZ213" s="52" t="s">
        <v>6389</v>
      </c>
    </row>
    <row r="214" spans="1:52" s="52" customFormat="1" ht="39.950000000000003" customHeight="1" x14ac:dyDescent="0.25">
      <c r="A214" s="9">
        <v>360</v>
      </c>
      <c r="B214" s="7" t="s">
        <v>1446</v>
      </c>
      <c r="C214" s="7" t="s">
        <v>1447</v>
      </c>
      <c r="D214" s="7" t="s">
        <v>18</v>
      </c>
      <c r="E214" s="7" t="s">
        <v>18</v>
      </c>
      <c r="F214" s="7" t="s">
        <v>1409</v>
      </c>
      <c r="G214" s="7" t="s">
        <v>6182</v>
      </c>
      <c r="H214" s="7" t="s">
        <v>1392</v>
      </c>
      <c r="I214" s="7" t="s">
        <v>6175</v>
      </c>
      <c r="J214" s="7" t="s">
        <v>1393</v>
      </c>
      <c r="K214" s="7" t="s">
        <v>1404</v>
      </c>
      <c r="L214" s="7" t="s">
        <v>1448</v>
      </c>
      <c r="M214" s="7" t="s">
        <v>1448</v>
      </c>
      <c r="N214" s="8" t="s">
        <v>6175</v>
      </c>
      <c r="O214" s="7" t="s">
        <v>1388</v>
      </c>
      <c r="P214" s="8" t="s">
        <v>6175</v>
      </c>
      <c r="Q214" s="7" t="s">
        <v>28</v>
      </c>
      <c r="R214" s="7" t="s">
        <v>28</v>
      </c>
      <c r="S214" s="28" t="s">
        <v>6175</v>
      </c>
      <c r="T214" s="28" t="s">
        <v>28</v>
      </c>
      <c r="U214" s="28" t="s">
        <v>28</v>
      </c>
      <c r="V214" s="28" t="s">
        <v>28</v>
      </c>
      <c r="W214" s="7" t="s">
        <v>29</v>
      </c>
      <c r="X214" s="28" t="s">
        <v>28</v>
      </c>
      <c r="Y214" s="7" t="s">
        <v>28</v>
      </c>
      <c r="Z214" s="7" t="s">
        <v>6175</v>
      </c>
      <c r="AA214" s="7">
        <v>2</v>
      </c>
      <c r="AB214" s="7">
        <v>2</v>
      </c>
      <c r="AC214" s="7">
        <f t="shared" si="45"/>
        <v>0</v>
      </c>
      <c r="AD214" s="64">
        <v>5.6</v>
      </c>
      <c r="AE214" s="64">
        <v>11.2</v>
      </c>
      <c r="AF214" s="7" t="s">
        <v>6175</v>
      </c>
      <c r="AG214" s="7" t="s">
        <v>6175</v>
      </c>
      <c r="AH214" s="7" t="s">
        <v>6175</v>
      </c>
      <c r="AI214" s="7" t="s">
        <v>6175</v>
      </c>
      <c r="AJ214" s="33">
        <v>3.6851919999999998</v>
      </c>
      <c r="AK214" s="33">
        <f t="shared" si="46"/>
        <v>7.3703839999999996</v>
      </c>
      <c r="AL214" s="33">
        <f t="shared" si="36"/>
        <v>0.88444607999999991</v>
      </c>
      <c r="AM214" s="33">
        <f t="shared" si="37"/>
        <v>8.2548300799999996</v>
      </c>
      <c r="AN214" s="33">
        <f t="shared" si="38"/>
        <v>3.3166728000000001</v>
      </c>
      <c r="AO214" s="33">
        <f t="shared" si="39"/>
        <v>6.6333456000000002</v>
      </c>
      <c r="AP214" s="33">
        <f t="shared" si="47"/>
        <v>0.79600147200000004</v>
      </c>
      <c r="AQ214" s="33">
        <f t="shared" si="48"/>
        <v>7.4293470720000006</v>
      </c>
      <c r="AR214" s="15" t="s">
        <v>6303</v>
      </c>
      <c r="AS214" s="15" t="s">
        <v>6310</v>
      </c>
      <c r="AT214" s="15" t="s">
        <v>6292</v>
      </c>
      <c r="AU214" s="27" t="s">
        <v>6281</v>
      </c>
      <c r="AV214" s="74"/>
      <c r="AW214" s="75"/>
      <c r="AX214" s="75"/>
      <c r="AY214" s="75"/>
      <c r="AZ214" s="52" t="s">
        <v>6389</v>
      </c>
    </row>
    <row r="215" spans="1:52" s="52" customFormat="1" ht="39.950000000000003" customHeight="1" x14ac:dyDescent="0.25">
      <c r="A215" s="9">
        <v>361</v>
      </c>
      <c r="B215" s="7" t="s">
        <v>1449</v>
      </c>
      <c r="C215" s="7" t="s">
        <v>1450</v>
      </c>
      <c r="D215" s="7" t="s">
        <v>18</v>
      </c>
      <c r="E215" s="7" t="s">
        <v>18</v>
      </c>
      <c r="F215" s="7" t="s">
        <v>1409</v>
      </c>
      <c r="G215" s="7" t="s">
        <v>6182</v>
      </c>
      <c r="H215" s="7" t="s">
        <v>1392</v>
      </c>
      <c r="I215" s="7" t="s">
        <v>6175</v>
      </c>
      <c r="J215" s="7" t="s">
        <v>1393</v>
      </c>
      <c r="K215" s="7" t="s">
        <v>1404</v>
      </c>
      <c r="L215" s="7" t="s">
        <v>1451</v>
      </c>
      <c r="M215" s="7" t="s">
        <v>1451</v>
      </c>
      <c r="N215" s="8" t="s">
        <v>6175</v>
      </c>
      <c r="O215" s="7" t="s">
        <v>1388</v>
      </c>
      <c r="P215" s="8" t="s">
        <v>6175</v>
      </c>
      <c r="Q215" s="7" t="s">
        <v>28</v>
      </c>
      <c r="R215" s="7" t="s">
        <v>28</v>
      </c>
      <c r="S215" s="28" t="s">
        <v>6175</v>
      </c>
      <c r="T215" s="28" t="s">
        <v>28</v>
      </c>
      <c r="U215" s="28" t="s">
        <v>28</v>
      </c>
      <c r="V215" s="28" t="s">
        <v>28</v>
      </c>
      <c r="W215" s="7" t="s">
        <v>29</v>
      </c>
      <c r="X215" s="28" t="s">
        <v>28</v>
      </c>
      <c r="Y215" s="7" t="s">
        <v>1418</v>
      </c>
      <c r="Z215" s="7" t="s">
        <v>6175</v>
      </c>
      <c r="AA215" s="7">
        <v>5</v>
      </c>
      <c r="AB215" s="7">
        <v>5</v>
      </c>
      <c r="AC215" s="7">
        <f t="shared" si="45"/>
        <v>0</v>
      </c>
      <c r="AD215" s="64">
        <v>5.6</v>
      </c>
      <c r="AE215" s="64">
        <v>28</v>
      </c>
      <c r="AF215" s="7" t="s">
        <v>6175</v>
      </c>
      <c r="AG215" s="7" t="s">
        <v>6175</v>
      </c>
      <c r="AH215" s="7" t="s">
        <v>6175</v>
      </c>
      <c r="AI215" s="7" t="s">
        <v>6175</v>
      </c>
      <c r="AJ215" s="33">
        <v>3.6851919999999998</v>
      </c>
      <c r="AK215" s="33">
        <f t="shared" si="46"/>
        <v>18.42596</v>
      </c>
      <c r="AL215" s="33">
        <f t="shared" si="36"/>
        <v>2.2111152000000001</v>
      </c>
      <c r="AM215" s="33">
        <f t="shared" si="37"/>
        <v>20.637075199999998</v>
      </c>
      <c r="AN215" s="33">
        <f t="shared" si="38"/>
        <v>3.3166728000000001</v>
      </c>
      <c r="AO215" s="33">
        <f t="shared" si="39"/>
        <v>16.583364</v>
      </c>
      <c r="AP215" s="33">
        <f t="shared" si="47"/>
        <v>1.9900036799999998</v>
      </c>
      <c r="AQ215" s="33">
        <f t="shared" si="48"/>
        <v>18.57336768</v>
      </c>
      <c r="AR215" s="15" t="s">
        <v>6303</v>
      </c>
      <c r="AS215" s="15" t="s">
        <v>6310</v>
      </c>
      <c r="AT215" s="15" t="s">
        <v>6292</v>
      </c>
      <c r="AU215" s="27" t="s">
        <v>6281</v>
      </c>
      <c r="AV215" s="74"/>
      <c r="AW215" s="75"/>
      <c r="AX215" s="75"/>
      <c r="AY215" s="75"/>
      <c r="AZ215" s="52" t="s">
        <v>6389</v>
      </c>
    </row>
    <row r="216" spans="1:52" s="52" customFormat="1" ht="39.950000000000003" customHeight="1" x14ac:dyDescent="0.25">
      <c r="A216" s="9">
        <v>362</v>
      </c>
      <c r="B216" s="7" t="s">
        <v>1452</v>
      </c>
      <c r="C216" s="7" t="s">
        <v>1453</v>
      </c>
      <c r="D216" s="7" t="s">
        <v>18</v>
      </c>
      <c r="E216" s="7" t="s">
        <v>18</v>
      </c>
      <c r="F216" s="7" t="s">
        <v>1409</v>
      </c>
      <c r="G216" s="7" t="s">
        <v>6182</v>
      </c>
      <c r="H216" s="7" t="s">
        <v>1392</v>
      </c>
      <c r="I216" s="7" t="s">
        <v>6175</v>
      </c>
      <c r="J216" s="7" t="s">
        <v>1393</v>
      </c>
      <c r="K216" s="7" t="s">
        <v>1404</v>
      </c>
      <c r="L216" s="7" t="s">
        <v>1454</v>
      </c>
      <c r="M216" s="7" t="s">
        <v>1454</v>
      </c>
      <c r="N216" s="8" t="s">
        <v>6175</v>
      </c>
      <c r="O216" s="7" t="s">
        <v>1388</v>
      </c>
      <c r="P216" s="8" t="s">
        <v>6175</v>
      </c>
      <c r="Q216" s="7" t="s">
        <v>28</v>
      </c>
      <c r="R216" s="7" t="s">
        <v>28</v>
      </c>
      <c r="S216" s="28" t="s">
        <v>6175</v>
      </c>
      <c r="T216" s="28" t="s">
        <v>28</v>
      </c>
      <c r="U216" s="28" t="s">
        <v>28</v>
      </c>
      <c r="V216" s="28" t="s">
        <v>28</v>
      </c>
      <c r="W216" s="7" t="s">
        <v>29</v>
      </c>
      <c r="X216" s="28" t="s">
        <v>28</v>
      </c>
      <c r="Y216" s="7" t="s">
        <v>1455</v>
      </c>
      <c r="Z216" s="7" t="s">
        <v>6175</v>
      </c>
      <c r="AA216" s="7">
        <v>5</v>
      </c>
      <c r="AB216" s="7">
        <v>5</v>
      </c>
      <c r="AC216" s="7">
        <f t="shared" si="45"/>
        <v>0</v>
      </c>
      <c r="AD216" s="64">
        <v>5.6</v>
      </c>
      <c r="AE216" s="64">
        <v>28</v>
      </c>
      <c r="AF216" s="7" t="s">
        <v>6175</v>
      </c>
      <c r="AG216" s="7" t="s">
        <v>6175</v>
      </c>
      <c r="AH216" s="7" t="s">
        <v>6175</v>
      </c>
      <c r="AI216" s="7" t="s">
        <v>6175</v>
      </c>
      <c r="AJ216" s="33">
        <v>3.6851919999999998</v>
      </c>
      <c r="AK216" s="33">
        <f t="shared" si="46"/>
        <v>18.42596</v>
      </c>
      <c r="AL216" s="33">
        <f t="shared" si="36"/>
        <v>2.2111152000000001</v>
      </c>
      <c r="AM216" s="33">
        <f t="shared" si="37"/>
        <v>20.637075199999998</v>
      </c>
      <c r="AN216" s="33">
        <f t="shared" si="38"/>
        <v>3.3166728000000001</v>
      </c>
      <c r="AO216" s="33">
        <f t="shared" si="39"/>
        <v>16.583364</v>
      </c>
      <c r="AP216" s="33">
        <f t="shared" si="47"/>
        <v>1.9900036799999998</v>
      </c>
      <c r="AQ216" s="33">
        <f t="shared" si="48"/>
        <v>18.57336768</v>
      </c>
      <c r="AR216" s="15" t="s">
        <v>6303</v>
      </c>
      <c r="AS216" s="15" t="s">
        <v>6310</v>
      </c>
      <c r="AT216" s="15" t="s">
        <v>6292</v>
      </c>
      <c r="AU216" s="27" t="s">
        <v>6281</v>
      </c>
      <c r="AV216" s="74"/>
      <c r="AW216" s="75"/>
      <c r="AX216" s="75"/>
      <c r="AY216" s="75"/>
      <c r="AZ216" s="52" t="s">
        <v>6389</v>
      </c>
    </row>
    <row r="217" spans="1:52" s="52" customFormat="1" ht="39.950000000000003" customHeight="1" x14ac:dyDescent="0.25">
      <c r="A217" s="9">
        <v>363</v>
      </c>
      <c r="B217" s="7" t="s">
        <v>1456</v>
      </c>
      <c r="C217" s="7" t="s">
        <v>1457</v>
      </c>
      <c r="D217" s="7" t="s">
        <v>18</v>
      </c>
      <c r="E217" s="7" t="s">
        <v>18</v>
      </c>
      <c r="F217" s="7" t="s">
        <v>1409</v>
      </c>
      <c r="G217" s="7" t="s">
        <v>6182</v>
      </c>
      <c r="H217" s="7" t="s">
        <v>1392</v>
      </c>
      <c r="I217" s="7" t="s">
        <v>6175</v>
      </c>
      <c r="J217" s="7" t="s">
        <v>1393</v>
      </c>
      <c r="K217" s="7" t="s">
        <v>1404</v>
      </c>
      <c r="L217" s="7" t="s">
        <v>1458</v>
      </c>
      <c r="M217" s="7" t="s">
        <v>1458</v>
      </c>
      <c r="N217" s="8" t="s">
        <v>6175</v>
      </c>
      <c r="O217" s="7" t="s">
        <v>1388</v>
      </c>
      <c r="P217" s="8" t="s">
        <v>6175</v>
      </c>
      <c r="Q217" s="7" t="s">
        <v>28</v>
      </c>
      <c r="R217" s="7" t="s">
        <v>28</v>
      </c>
      <c r="S217" s="28" t="s">
        <v>6175</v>
      </c>
      <c r="T217" s="28" t="s">
        <v>28</v>
      </c>
      <c r="U217" s="28" t="s">
        <v>28</v>
      </c>
      <c r="V217" s="28" t="s">
        <v>28</v>
      </c>
      <c r="W217" s="7" t="s">
        <v>29</v>
      </c>
      <c r="X217" s="28" t="s">
        <v>28</v>
      </c>
      <c r="Y217" s="7" t="s">
        <v>1418</v>
      </c>
      <c r="Z217" s="7" t="s">
        <v>6175</v>
      </c>
      <c r="AA217" s="7">
        <v>4</v>
      </c>
      <c r="AB217" s="7">
        <v>4</v>
      </c>
      <c r="AC217" s="7">
        <f t="shared" si="45"/>
        <v>0</v>
      </c>
      <c r="AD217" s="64">
        <v>5.6</v>
      </c>
      <c r="AE217" s="64">
        <v>22.4</v>
      </c>
      <c r="AF217" s="7" t="s">
        <v>6175</v>
      </c>
      <c r="AG217" s="7" t="s">
        <v>6175</v>
      </c>
      <c r="AH217" s="7" t="s">
        <v>6175</v>
      </c>
      <c r="AI217" s="7" t="s">
        <v>6175</v>
      </c>
      <c r="AJ217" s="33">
        <v>3.6851919999999998</v>
      </c>
      <c r="AK217" s="33">
        <f t="shared" si="46"/>
        <v>14.740767999999999</v>
      </c>
      <c r="AL217" s="33">
        <f t="shared" si="36"/>
        <v>1.7688921599999998</v>
      </c>
      <c r="AM217" s="33">
        <f t="shared" si="37"/>
        <v>16.509660159999999</v>
      </c>
      <c r="AN217" s="33">
        <f t="shared" si="38"/>
        <v>3.3166728000000001</v>
      </c>
      <c r="AO217" s="33">
        <f t="shared" si="39"/>
        <v>13.2666912</v>
      </c>
      <c r="AP217" s="33">
        <f t="shared" si="47"/>
        <v>1.5920029440000001</v>
      </c>
      <c r="AQ217" s="33">
        <f t="shared" si="48"/>
        <v>14.858694144000001</v>
      </c>
      <c r="AR217" s="15" t="s">
        <v>6303</v>
      </c>
      <c r="AS217" s="15" t="s">
        <v>6310</v>
      </c>
      <c r="AT217" s="15" t="s">
        <v>6292</v>
      </c>
      <c r="AU217" s="27" t="s">
        <v>6281</v>
      </c>
      <c r="AV217" s="74"/>
      <c r="AW217" s="75"/>
      <c r="AX217" s="75"/>
      <c r="AY217" s="75"/>
      <c r="AZ217" s="52" t="s">
        <v>6389</v>
      </c>
    </row>
    <row r="218" spans="1:52" s="52" customFormat="1" ht="39.950000000000003" customHeight="1" x14ac:dyDescent="0.25">
      <c r="A218" s="9">
        <v>364</v>
      </c>
      <c r="B218" s="7" t="s">
        <v>1459</v>
      </c>
      <c r="C218" s="7" t="s">
        <v>1460</v>
      </c>
      <c r="D218" s="7" t="s">
        <v>18</v>
      </c>
      <c r="E218" s="7" t="s">
        <v>18</v>
      </c>
      <c r="F218" s="7" t="s">
        <v>1409</v>
      </c>
      <c r="G218" s="7" t="s">
        <v>6182</v>
      </c>
      <c r="H218" s="7" t="s">
        <v>1392</v>
      </c>
      <c r="I218" s="7" t="s">
        <v>6175</v>
      </c>
      <c r="J218" s="7" t="s">
        <v>1393</v>
      </c>
      <c r="K218" s="7" t="s">
        <v>1404</v>
      </c>
      <c r="L218" s="7" t="s">
        <v>1461</v>
      </c>
      <c r="M218" s="7" t="s">
        <v>1461</v>
      </c>
      <c r="N218" s="8" t="s">
        <v>6175</v>
      </c>
      <c r="O218" s="7" t="s">
        <v>1388</v>
      </c>
      <c r="P218" s="8" t="s">
        <v>6175</v>
      </c>
      <c r="Q218" s="7" t="s">
        <v>28</v>
      </c>
      <c r="R218" s="7" t="s">
        <v>28</v>
      </c>
      <c r="S218" s="28" t="s">
        <v>6175</v>
      </c>
      <c r="T218" s="28" t="s">
        <v>28</v>
      </c>
      <c r="U218" s="28" t="s">
        <v>28</v>
      </c>
      <c r="V218" s="28" t="s">
        <v>28</v>
      </c>
      <c r="W218" s="7" t="s">
        <v>29</v>
      </c>
      <c r="X218" s="28" t="s">
        <v>28</v>
      </c>
      <c r="Y218" s="7" t="s">
        <v>1418</v>
      </c>
      <c r="Z218" s="7" t="s">
        <v>6175</v>
      </c>
      <c r="AA218" s="7">
        <v>5</v>
      </c>
      <c r="AB218" s="7">
        <v>5</v>
      </c>
      <c r="AC218" s="7">
        <f t="shared" si="45"/>
        <v>0</v>
      </c>
      <c r="AD218" s="64">
        <v>5.6</v>
      </c>
      <c r="AE218" s="64">
        <v>28</v>
      </c>
      <c r="AF218" s="7" t="s">
        <v>6175</v>
      </c>
      <c r="AG218" s="7" t="s">
        <v>6175</v>
      </c>
      <c r="AH218" s="7" t="s">
        <v>6175</v>
      </c>
      <c r="AI218" s="7" t="s">
        <v>6175</v>
      </c>
      <c r="AJ218" s="33">
        <v>3.6851919999999998</v>
      </c>
      <c r="AK218" s="33">
        <f t="shared" si="46"/>
        <v>18.42596</v>
      </c>
      <c r="AL218" s="33">
        <f t="shared" si="36"/>
        <v>2.2111152000000001</v>
      </c>
      <c r="AM218" s="33">
        <f t="shared" si="37"/>
        <v>20.637075199999998</v>
      </c>
      <c r="AN218" s="33">
        <f t="shared" si="38"/>
        <v>3.3166728000000001</v>
      </c>
      <c r="AO218" s="33">
        <f t="shared" si="39"/>
        <v>16.583364</v>
      </c>
      <c r="AP218" s="33">
        <f t="shared" si="47"/>
        <v>1.9900036799999998</v>
      </c>
      <c r="AQ218" s="33">
        <f t="shared" si="48"/>
        <v>18.57336768</v>
      </c>
      <c r="AR218" s="15" t="s">
        <v>6303</v>
      </c>
      <c r="AS218" s="15" t="s">
        <v>6310</v>
      </c>
      <c r="AT218" s="15" t="s">
        <v>6292</v>
      </c>
      <c r="AU218" s="27" t="s">
        <v>6281</v>
      </c>
      <c r="AV218" s="74"/>
      <c r="AW218" s="75"/>
      <c r="AX218" s="75"/>
      <c r="AY218" s="75"/>
      <c r="AZ218" s="52" t="s">
        <v>6389</v>
      </c>
    </row>
    <row r="219" spans="1:52" s="52" customFormat="1" ht="39.950000000000003" customHeight="1" x14ac:dyDescent="0.25">
      <c r="A219" s="9">
        <v>365</v>
      </c>
      <c r="B219" s="7" t="s">
        <v>1462</v>
      </c>
      <c r="C219" s="7" t="s">
        <v>1463</v>
      </c>
      <c r="D219" s="7" t="s">
        <v>18</v>
      </c>
      <c r="E219" s="7" t="s">
        <v>18</v>
      </c>
      <c r="F219" s="7" t="s">
        <v>1409</v>
      </c>
      <c r="G219" s="7" t="s">
        <v>6182</v>
      </c>
      <c r="H219" s="7" t="s">
        <v>1392</v>
      </c>
      <c r="I219" s="7" t="s">
        <v>6175</v>
      </c>
      <c r="J219" s="7" t="s">
        <v>1393</v>
      </c>
      <c r="K219" s="7" t="s">
        <v>1404</v>
      </c>
      <c r="L219" s="7" t="s">
        <v>1464</v>
      </c>
      <c r="M219" s="7" t="s">
        <v>1464</v>
      </c>
      <c r="N219" s="8" t="s">
        <v>6175</v>
      </c>
      <c r="O219" s="7" t="s">
        <v>1388</v>
      </c>
      <c r="P219" s="8" t="s">
        <v>6175</v>
      </c>
      <c r="Q219" s="7" t="s">
        <v>28</v>
      </c>
      <c r="R219" s="7" t="s">
        <v>28</v>
      </c>
      <c r="S219" s="28" t="s">
        <v>6175</v>
      </c>
      <c r="T219" s="28" t="s">
        <v>28</v>
      </c>
      <c r="U219" s="28" t="s">
        <v>28</v>
      </c>
      <c r="V219" s="28" t="s">
        <v>28</v>
      </c>
      <c r="W219" s="7" t="s">
        <v>29</v>
      </c>
      <c r="X219" s="28" t="s">
        <v>28</v>
      </c>
      <c r="Y219" s="7" t="s">
        <v>28</v>
      </c>
      <c r="Z219" s="7" t="s">
        <v>6175</v>
      </c>
      <c r="AA219" s="7">
        <v>2</v>
      </c>
      <c r="AB219" s="7">
        <v>2</v>
      </c>
      <c r="AC219" s="7">
        <f t="shared" si="45"/>
        <v>0</v>
      </c>
      <c r="AD219" s="64">
        <v>5.6</v>
      </c>
      <c r="AE219" s="64">
        <v>11.2</v>
      </c>
      <c r="AF219" s="7" t="s">
        <v>6175</v>
      </c>
      <c r="AG219" s="7" t="s">
        <v>6175</v>
      </c>
      <c r="AH219" s="7" t="s">
        <v>6175</v>
      </c>
      <c r="AI219" s="7" t="s">
        <v>6175</v>
      </c>
      <c r="AJ219" s="33">
        <v>3.6851919999999998</v>
      </c>
      <c r="AK219" s="33">
        <f t="shared" si="46"/>
        <v>7.3703839999999996</v>
      </c>
      <c r="AL219" s="33">
        <f t="shared" si="36"/>
        <v>0.88444607999999991</v>
      </c>
      <c r="AM219" s="33">
        <f t="shared" si="37"/>
        <v>8.2548300799999996</v>
      </c>
      <c r="AN219" s="33">
        <f t="shared" si="38"/>
        <v>3.3166728000000001</v>
      </c>
      <c r="AO219" s="33">
        <f t="shared" si="39"/>
        <v>6.6333456000000002</v>
      </c>
      <c r="AP219" s="33">
        <f t="shared" si="47"/>
        <v>0.79600147200000004</v>
      </c>
      <c r="AQ219" s="33">
        <f t="shared" si="48"/>
        <v>7.4293470720000006</v>
      </c>
      <c r="AR219" s="15" t="s">
        <v>6303</v>
      </c>
      <c r="AS219" s="15" t="s">
        <v>6310</v>
      </c>
      <c r="AT219" s="15" t="s">
        <v>6292</v>
      </c>
      <c r="AU219" s="27" t="s">
        <v>6281</v>
      </c>
      <c r="AV219" s="74"/>
      <c r="AW219" s="75"/>
      <c r="AX219" s="75"/>
      <c r="AY219" s="75"/>
      <c r="AZ219" s="52" t="s">
        <v>6389</v>
      </c>
    </row>
    <row r="220" spans="1:52" s="52" customFormat="1" ht="39.950000000000003" customHeight="1" x14ac:dyDescent="0.25">
      <c r="A220" s="9">
        <v>366</v>
      </c>
      <c r="B220" s="7" t="s">
        <v>1465</v>
      </c>
      <c r="C220" s="7" t="s">
        <v>1466</v>
      </c>
      <c r="D220" s="7" t="s">
        <v>18</v>
      </c>
      <c r="E220" s="7" t="s">
        <v>18</v>
      </c>
      <c r="F220" s="7" t="s">
        <v>1409</v>
      </c>
      <c r="G220" s="7" t="s">
        <v>6182</v>
      </c>
      <c r="H220" s="7" t="s">
        <v>1392</v>
      </c>
      <c r="I220" s="7" t="s">
        <v>6175</v>
      </c>
      <c r="J220" s="7" t="s">
        <v>1393</v>
      </c>
      <c r="K220" s="7" t="s">
        <v>1404</v>
      </c>
      <c r="L220" s="7" t="s">
        <v>1467</v>
      </c>
      <c r="M220" s="7" t="s">
        <v>1467</v>
      </c>
      <c r="N220" s="8" t="s">
        <v>6175</v>
      </c>
      <c r="O220" s="7" t="s">
        <v>1388</v>
      </c>
      <c r="P220" s="8" t="s">
        <v>6175</v>
      </c>
      <c r="Q220" s="7" t="s">
        <v>28</v>
      </c>
      <c r="R220" s="7" t="s">
        <v>28</v>
      </c>
      <c r="S220" s="28" t="s">
        <v>6175</v>
      </c>
      <c r="T220" s="28" t="s">
        <v>28</v>
      </c>
      <c r="U220" s="28" t="s">
        <v>28</v>
      </c>
      <c r="V220" s="28" t="s">
        <v>28</v>
      </c>
      <c r="W220" s="7" t="s">
        <v>29</v>
      </c>
      <c r="X220" s="28" t="s">
        <v>28</v>
      </c>
      <c r="Y220" s="7" t="s">
        <v>1418</v>
      </c>
      <c r="Z220" s="7" t="s">
        <v>6175</v>
      </c>
      <c r="AA220" s="7">
        <v>5</v>
      </c>
      <c r="AB220" s="7">
        <v>5</v>
      </c>
      <c r="AC220" s="7">
        <f t="shared" si="45"/>
        <v>0</v>
      </c>
      <c r="AD220" s="64">
        <v>5.6</v>
      </c>
      <c r="AE220" s="64">
        <v>28</v>
      </c>
      <c r="AF220" s="7" t="s">
        <v>6175</v>
      </c>
      <c r="AG220" s="7" t="s">
        <v>6175</v>
      </c>
      <c r="AH220" s="7" t="s">
        <v>6175</v>
      </c>
      <c r="AI220" s="7" t="s">
        <v>6175</v>
      </c>
      <c r="AJ220" s="33">
        <v>3.6851919999999998</v>
      </c>
      <c r="AK220" s="33">
        <f t="shared" si="46"/>
        <v>18.42596</v>
      </c>
      <c r="AL220" s="33">
        <f t="shared" si="36"/>
        <v>2.2111152000000001</v>
      </c>
      <c r="AM220" s="33">
        <f t="shared" si="37"/>
        <v>20.637075199999998</v>
      </c>
      <c r="AN220" s="33">
        <f t="shared" si="38"/>
        <v>3.3166728000000001</v>
      </c>
      <c r="AO220" s="33">
        <f t="shared" si="39"/>
        <v>16.583364</v>
      </c>
      <c r="AP220" s="33">
        <f t="shared" si="47"/>
        <v>1.9900036799999998</v>
      </c>
      <c r="AQ220" s="33">
        <f t="shared" si="48"/>
        <v>18.57336768</v>
      </c>
      <c r="AR220" s="15" t="s">
        <v>6303</v>
      </c>
      <c r="AS220" s="15" t="s">
        <v>6310</v>
      </c>
      <c r="AT220" s="15" t="s">
        <v>6292</v>
      </c>
      <c r="AU220" s="27" t="s">
        <v>6281</v>
      </c>
      <c r="AV220" s="74"/>
      <c r="AW220" s="75"/>
      <c r="AX220" s="75"/>
      <c r="AY220" s="75"/>
      <c r="AZ220" s="52" t="s">
        <v>6389</v>
      </c>
    </row>
    <row r="221" spans="1:52" s="52" customFormat="1" ht="39.950000000000003" customHeight="1" x14ac:dyDescent="0.25">
      <c r="A221" s="9">
        <v>367</v>
      </c>
      <c r="B221" s="7" t="s">
        <v>1468</v>
      </c>
      <c r="C221" s="7" t="s">
        <v>1469</v>
      </c>
      <c r="D221" s="7" t="s">
        <v>18</v>
      </c>
      <c r="E221" s="7" t="s">
        <v>18</v>
      </c>
      <c r="F221" s="7" t="s">
        <v>1409</v>
      </c>
      <c r="G221" s="7" t="s">
        <v>6182</v>
      </c>
      <c r="H221" s="7" t="s">
        <v>1392</v>
      </c>
      <c r="I221" s="7" t="s">
        <v>6175</v>
      </c>
      <c r="J221" s="7" t="s">
        <v>1393</v>
      </c>
      <c r="K221" s="7" t="s">
        <v>1404</v>
      </c>
      <c r="L221" s="7" t="s">
        <v>1470</v>
      </c>
      <c r="M221" s="7" t="s">
        <v>1470</v>
      </c>
      <c r="N221" s="8" t="s">
        <v>6175</v>
      </c>
      <c r="O221" s="7" t="s">
        <v>1388</v>
      </c>
      <c r="P221" s="8" t="s">
        <v>6175</v>
      </c>
      <c r="Q221" s="7" t="s">
        <v>28</v>
      </c>
      <c r="R221" s="7" t="s">
        <v>28</v>
      </c>
      <c r="S221" s="28" t="s">
        <v>6175</v>
      </c>
      <c r="T221" s="28" t="s">
        <v>28</v>
      </c>
      <c r="U221" s="28" t="s">
        <v>28</v>
      </c>
      <c r="V221" s="28" t="s">
        <v>28</v>
      </c>
      <c r="W221" s="7" t="s">
        <v>29</v>
      </c>
      <c r="X221" s="28" t="s">
        <v>28</v>
      </c>
      <c r="Y221" s="7" t="s">
        <v>1418</v>
      </c>
      <c r="Z221" s="7" t="s">
        <v>6175</v>
      </c>
      <c r="AA221" s="7">
        <v>2</v>
      </c>
      <c r="AB221" s="7">
        <v>2</v>
      </c>
      <c r="AC221" s="7">
        <f t="shared" si="45"/>
        <v>0</v>
      </c>
      <c r="AD221" s="64">
        <v>5.6</v>
      </c>
      <c r="AE221" s="64">
        <v>11.2</v>
      </c>
      <c r="AF221" s="7" t="s">
        <v>6175</v>
      </c>
      <c r="AG221" s="7" t="s">
        <v>6175</v>
      </c>
      <c r="AH221" s="7" t="s">
        <v>6175</v>
      </c>
      <c r="AI221" s="7" t="s">
        <v>6175</v>
      </c>
      <c r="AJ221" s="33">
        <v>3.6851919999999998</v>
      </c>
      <c r="AK221" s="33">
        <f t="shared" si="46"/>
        <v>7.3703839999999996</v>
      </c>
      <c r="AL221" s="33">
        <f t="shared" si="36"/>
        <v>0.88444607999999991</v>
      </c>
      <c r="AM221" s="33">
        <f t="shared" si="37"/>
        <v>8.2548300799999996</v>
      </c>
      <c r="AN221" s="33">
        <f t="shared" si="38"/>
        <v>3.3166728000000001</v>
      </c>
      <c r="AO221" s="33">
        <f t="shared" si="39"/>
        <v>6.6333456000000002</v>
      </c>
      <c r="AP221" s="33">
        <f t="shared" si="47"/>
        <v>0.79600147200000004</v>
      </c>
      <c r="AQ221" s="33">
        <f t="shared" si="48"/>
        <v>7.4293470720000006</v>
      </c>
      <c r="AR221" s="15" t="s">
        <v>6303</v>
      </c>
      <c r="AS221" s="15" t="s">
        <v>6310</v>
      </c>
      <c r="AT221" s="15" t="s">
        <v>6292</v>
      </c>
      <c r="AU221" s="27" t="s">
        <v>6281</v>
      </c>
      <c r="AV221" s="74"/>
      <c r="AW221" s="75"/>
      <c r="AX221" s="75"/>
      <c r="AY221" s="75"/>
      <c r="AZ221" s="52" t="s">
        <v>6389</v>
      </c>
    </row>
    <row r="222" spans="1:52" s="52" customFormat="1" ht="39.950000000000003" customHeight="1" x14ac:dyDescent="0.25">
      <c r="A222" s="9">
        <v>368</v>
      </c>
      <c r="B222" s="7" t="s">
        <v>1471</v>
      </c>
      <c r="C222" s="7" t="s">
        <v>1472</v>
      </c>
      <c r="D222" s="7" t="s">
        <v>18</v>
      </c>
      <c r="E222" s="7" t="s">
        <v>18</v>
      </c>
      <c r="F222" s="7" t="s">
        <v>1409</v>
      </c>
      <c r="G222" s="7" t="s">
        <v>6182</v>
      </c>
      <c r="H222" s="7" t="s">
        <v>1392</v>
      </c>
      <c r="I222" s="7" t="s">
        <v>6175</v>
      </c>
      <c r="J222" s="7" t="s">
        <v>1393</v>
      </c>
      <c r="K222" s="7" t="s">
        <v>1404</v>
      </c>
      <c r="L222" s="7" t="s">
        <v>1473</v>
      </c>
      <c r="M222" s="7" t="s">
        <v>1473</v>
      </c>
      <c r="N222" s="8" t="s">
        <v>6175</v>
      </c>
      <c r="O222" s="7" t="s">
        <v>1388</v>
      </c>
      <c r="P222" s="8" t="s">
        <v>6175</v>
      </c>
      <c r="Q222" s="7" t="s">
        <v>28</v>
      </c>
      <c r="R222" s="7" t="s">
        <v>28</v>
      </c>
      <c r="S222" s="28" t="s">
        <v>6175</v>
      </c>
      <c r="T222" s="28" t="s">
        <v>28</v>
      </c>
      <c r="U222" s="28" t="s">
        <v>28</v>
      </c>
      <c r="V222" s="28" t="s">
        <v>28</v>
      </c>
      <c r="W222" s="7" t="s">
        <v>29</v>
      </c>
      <c r="X222" s="28" t="s">
        <v>28</v>
      </c>
      <c r="Y222" s="7" t="s">
        <v>28</v>
      </c>
      <c r="Z222" s="7" t="s">
        <v>6175</v>
      </c>
      <c r="AA222" s="7">
        <v>8</v>
      </c>
      <c r="AB222" s="7">
        <v>8</v>
      </c>
      <c r="AC222" s="7">
        <f t="shared" si="45"/>
        <v>0</v>
      </c>
      <c r="AD222" s="64">
        <v>5.6</v>
      </c>
      <c r="AE222" s="64">
        <v>44.8</v>
      </c>
      <c r="AF222" s="7" t="s">
        <v>6175</v>
      </c>
      <c r="AG222" s="7" t="s">
        <v>6175</v>
      </c>
      <c r="AH222" s="7" t="s">
        <v>6175</v>
      </c>
      <c r="AI222" s="7" t="s">
        <v>6175</v>
      </c>
      <c r="AJ222" s="33">
        <v>3.6851919999999998</v>
      </c>
      <c r="AK222" s="33">
        <f t="shared" si="46"/>
        <v>29.481535999999998</v>
      </c>
      <c r="AL222" s="33">
        <f t="shared" si="36"/>
        <v>3.5377843199999996</v>
      </c>
      <c r="AM222" s="33">
        <f t="shared" si="37"/>
        <v>33.019320319999999</v>
      </c>
      <c r="AN222" s="33">
        <f t="shared" si="38"/>
        <v>3.3166728000000001</v>
      </c>
      <c r="AO222" s="33">
        <f t="shared" si="39"/>
        <v>26.533382400000001</v>
      </c>
      <c r="AP222" s="33">
        <f t="shared" si="47"/>
        <v>3.1840058880000002</v>
      </c>
      <c r="AQ222" s="33">
        <f t="shared" si="48"/>
        <v>29.717388288000002</v>
      </c>
      <c r="AR222" s="15" t="s">
        <v>6303</v>
      </c>
      <c r="AS222" s="15" t="s">
        <v>6310</v>
      </c>
      <c r="AT222" s="15" t="s">
        <v>6292</v>
      </c>
      <c r="AU222" s="27" t="s">
        <v>6281</v>
      </c>
      <c r="AV222" s="74"/>
      <c r="AW222" s="75"/>
      <c r="AX222" s="75"/>
      <c r="AY222" s="75"/>
      <c r="AZ222" s="52" t="s">
        <v>6389</v>
      </c>
    </row>
    <row r="223" spans="1:52" s="52" customFormat="1" ht="39.950000000000003" customHeight="1" x14ac:dyDescent="0.25">
      <c r="A223" s="9">
        <v>369</v>
      </c>
      <c r="B223" s="7" t="s">
        <v>1474</v>
      </c>
      <c r="C223" s="7" t="s">
        <v>1475</v>
      </c>
      <c r="D223" s="7" t="s">
        <v>18</v>
      </c>
      <c r="E223" s="7" t="s">
        <v>18</v>
      </c>
      <c r="F223" s="7" t="s">
        <v>1409</v>
      </c>
      <c r="G223" s="7" t="s">
        <v>6182</v>
      </c>
      <c r="H223" s="7" t="s">
        <v>1392</v>
      </c>
      <c r="I223" s="7" t="s">
        <v>6175</v>
      </c>
      <c r="J223" s="7" t="s">
        <v>1393</v>
      </c>
      <c r="K223" s="7" t="s">
        <v>1404</v>
      </c>
      <c r="L223" s="7" t="s">
        <v>1476</v>
      </c>
      <c r="M223" s="7" t="s">
        <v>1476</v>
      </c>
      <c r="N223" s="8" t="s">
        <v>6175</v>
      </c>
      <c r="O223" s="7" t="s">
        <v>1388</v>
      </c>
      <c r="P223" s="8" t="s">
        <v>6175</v>
      </c>
      <c r="Q223" s="7" t="s">
        <v>28</v>
      </c>
      <c r="R223" s="7" t="s">
        <v>28</v>
      </c>
      <c r="S223" s="28" t="s">
        <v>6175</v>
      </c>
      <c r="T223" s="28" t="s">
        <v>28</v>
      </c>
      <c r="U223" s="28" t="s">
        <v>28</v>
      </c>
      <c r="V223" s="28" t="s">
        <v>28</v>
      </c>
      <c r="W223" s="7" t="s">
        <v>29</v>
      </c>
      <c r="X223" s="28" t="s">
        <v>28</v>
      </c>
      <c r="Y223" s="7" t="s">
        <v>1418</v>
      </c>
      <c r="Z223" s="7" t="s">
        <v>6175</v>
      </c>
      <c r="AA223" s="7">
        <v>4</v>
      </c>
      <c r="AB223" s="7">
        <v>4</v>
      </c>
      <c r="AC223" s="7">
        <f t="shared" si="45"/>
        <v>0</v>
      </c>
      <c r="AD223" s="64">
        <v>5.6</v>
      </c>
      <c r="AE223" s="64">
        <v>22.4</v>
      </c>
      <c r="AF223" s="7" t="s">
        <v>6175</v>
      </c>
      <c r="AG223" s="7" t="s">
        <v>6175</v>
      </c>
      <c r="AH223" s="7" t="s">
        <v>6175</v>
      </c>
      <c r="AI223" s="7" t="s">
        <v>6175</v>
      </c>
      <c r="AJ223" s="33">
        <v>3.6851919999999998</v>
      </c>
      <c r="AK223" s="33">
        <f t="shared" si="46"/>
        <v>14.740767999999999</v>
      </c>
      <c r="AL223" s="33">
        <f t="shared" si="36"/>
        <v>1.7688921599999998</v>
      </c>
      <c r="AM223" s="33">
        <f t="shared" si="37"/>
        <v>16.509660159999999</v>
      </c>
      <c r="AN223" s="33">
        <f t="shared" si="38"/>
        <v>3.3166728000000001</v>
      </c>
      <c r="AO223" s="33">
        <f t="shared" si="39"/>
        <v>13.2666912</v>
      </c>
      <c r="AP223" s="33">
        <f t="shared" si="47"/>
        <v>1.5920029440000001</v>
      </c>
      <c r="AQ223" s="33">
        <f t="shared" si="48"/>
        <v>14.858694144000001</v>
      </c>
      <c r="AR223" s="15" t="s">
        <v>6303</v>
      </c>
      <c r="AS223" s="15" t="s">
        <v>6310</v>
      </c>
      <c r="AT223" s="15" t="s">
        <v>6292</v>
      </c>
      <c r="AU223" s="27" t="s">
        <v>6281</v>
      </c>
      <c r="AV223" s="74"/>
      <c r="AW223" s="75"/>
      <c r="AX223" s="75"/>
      <c r="AY223" s="75"/>
      <c r="AZ223" s="52" t="s">
        <v>6389</v>
      </c>
    </row>
    <row r="224" spans="1:52" s="52" customFormat="1" ht="39.950000000000003" customHeight="1" x14ac:dyDescent="0.25">
      <c r="A224" s="9">
        <v>370</v>
      </c>
      <c r="B224" s="7" t="s">
        <v>1477</v>
      </c>
      <c r="C224" s="7" t="s">
        <v>1478</v>
      </c>
      <c r="D224" s="7" t="s">
        <v>18</v>
      </c>
      <c r="E224" s="7" t="s">
        <v>18</v>
      </c>
      <c r="F224" s="7" t="s">
        <v>1409</v>
      </c>
      <c r="G224" s="7" t="s">
        <v>6182</v>
      </c>
      <c r="H224" s="7" t="s">
        <v>1392</v>
      </c>
      <c r="I224" s="7" t="s">
        <v>6175</v>
      </c>
      <c r="J224" s="7" t="s">
        <v>1393</v>
      </c>
      <c r="K224" s="7" t="s">
        <v>1404</v>
      </c>
      <c r="L224" s="7" t="s">
        <v>1479</v>
      </c>
      <c r="M224" s="7" t="s">
        <v>1479</v>
      </c>
      <c r="N224" s="8" t="s">
        <v>6175</v>
      </c>
      <c r="O224" s="7" t="s">
        <v>1388</v>
      </c>
      <c r="P224" s="8" t="s">
        <v>6175</v>
      </c>
      <c r="Q224" s="7" t="s">
        <v>28</v>
      </c>
      <c r="R224" s="7" t="s">
        <v>28</v>
      </c>
      <c r="S224" s="28" t="s">
        <v>6175</v>
      </c>
      <c r="T224" s="28" t="s">
        <v>28</v>
      </c>
      <c r="U224" s="28" t="s">
        <v>28</v>
      </c>
      <c r="V224" s="28" t="s">
        <v>28</v>
      </c>
      <c r="W224" s="7" t="s">
        <v>29</v>
      </c>
      <c r="X224" s="28" t="s">
        <v>28</v>
      </c>
      <c r="Y224" s="7" t="s">
        <v>1418</v>
      </c>
      <c r="Z224" s="7" t="s">
        <v>6175</v>
      </c>
      <c r="AA224" s="7">
        <v>8</v>
      </c>
      <c r="AB224" s="7">
        <v>8</v>
      </c>
      <c r="AC224" s="7">
        <f t="shared" si="45"/>
        <v>0</v>
      </c>
      <c r="AD224" s="64">
        <v>5.6</v>
      </c>
      <c r="AE224" s="64">
        <v>44.8</v>
      </c>
      <c r="AF224" s="7" t="s">
        <v>6175</v>
      </c>
      <c r="AG224" s="7" t="s">
        <v>6175</v>
      </c>
      <c r="AH224" s="7" t="s">
        <v>6175</v>
      </c>
      <c r="AI224" s="7" t="s">
        <v>6175</v>
      </c>
      <c r="AJ224" s="33">
        <v>3.6851919999999998</v>
      </c>
      <c r="AK224" s="33">
        <f t="shared" si="46"/>
        <v>29.481535999999998</v>
      </c>
      <c r="AL224" s="33">
        <f t="shared" si="36"/>
        <v>3.5377843199999996</v>
      </c>
      <c r="AM224" s="33">
        <f t="shared" si="37"/>
        <v>33.019320319999999</v>
      </c>
      <c r="AN224" s="33">
        <f t="shared" si="38"/>
        <v>3.3166728000000001</v>
      </c>
      <c r="AO224" s="33">
        <f t="shared" si="39"/>
        <v>26.533382400000001</v>
      </c>
      <c r="AP224" s="33">
        <f t="shared" si="47"/>
        <v>3.1840058880000002</v>
      </c>
      <c r="AQ224" s="33">
        <f t="shared" si="48"/>
        <v>29.717388288000002</v>
      </c>
      <c r="AR224" s="15" t="s">
        <v>6303</v>
      </c>
      <c r="AS224" s="15" t="s">
        <v>6310</v>
      </c>
      <c r="AT224" s="15" t="s">
        <v>6292</v>
      </c>
      <c r="AU224" s="27" t="s">
        <v>6281</v>
      </c>
      <c r="AV224" s="74"/>
      <c r="AW224" s="75"/>
      <c r="AX224" s="75"/>
      <c r="AY224" s="75"/>
      <c r="AZ224" s="52" t="s">
        <v>6389</v>
      </c>
    </row>
    <row r="225" spans="1:52" s="52" customFormat="1" ht="39.950000000000003" customHeight="1" x14ac:dyDescent="0.25">
      <c r="A225" s="9">
        <v>371</v>
      </c>
      <c r="B225" s="7" t="s">
        <v>1480</v>
      </c>
      <c r="C225" s="7" t="s">
        <v>1481</v>
      </c>
      <c r="D225" s="7" t="s">
        <v>18</v>
      </c>
      <c r="E225" s="7" t="s">
        <v>18</v>
      </c>
      <c r="F225" s="7" t="s">
        <v>1409</v>
      </c>
      <c r="G225" s="7" t="s">
        <v>6182</v>
      </c>
      <c r="H225" s="7" t="s">
        <v>1392</v>
      </c>
      <c r="I225" s="7" t="s">
        <v>6175</v>
      </c>
      <c r="J225" s="7" t="s">
        <v>1393</v>
      </c>
      <c r="K225" s="7" t="s">
        <v>1404</v>
      </c>
      <c r="L225" s="7" t="s">
        <v>1482</v>
      </c>
      <c r="M225" s="7" t="s">
        <v>1482</v>
      </c>
      <c r="N225" s="8" t="s">
        <v>6175</v>
      </c>
      <c r="O225" s="7" t="s">
        <v>1388</v>
      </c>
      <c r="P225" s="8" t="s">
        <v>6175</v>
      </c>
      <c r="Q225" s="7" t="s">
        <v>28</v>
      </c>
      <c r="R225" s="7" t="s">
        <v>28</v>
      </c>
      <c r="S225" s="28" t="s">
        <v>6175</v>
      </c>
      <c r="T225" s="28" t="s">
        <v>28</v>
      </c>
      <c r="U225" s="28" t="s">
        <v>28</v>
      </c>
      <c r="V225" s="28" t="s">
        <v>28</v>
      </c>
      <c r="W225" s="7" t="s">
        <v>29</v>
      </c>
      <c r="X225" s="28" t="s">
        <v>28</v>
      </c>
      <c r="Y225" s="7" t="s">
        <v>28</v>
      </c>
      <c r="Z225" s="7" t="s">
        <v>6175</v>
      </c>
      <c r="AA225" s="7">
        <v>4</v>
      </c>
      <c r="AB225" s="7">
        <v>4</v>
      </c>
      <c r="AC225" s="7">
        <f t="shared" si="45"/>
        <v>0</v>
      </c>
      <c r="AD225" s="64">
        <v>5.6</v>
      </c>
      <c r="AE225" s="64">
        <v>22.4</v>
      </c>
      <c r="AF225" s="7" t="s">
        <v>6175</v>
      </c>
      <c r="AG225" s="7" t="s">
        <v>6175</v>
      </c>
      <c r="AH225" s="7" t="s">
        <v>6175</v>
      </c>
      <c r="AI225" s="7" t="s">
        <v>6175</v>
      </c>
      <c r="AJ225" s="33">
        <v>3.6851919999999998</v>
      </c>
      <c r="AK225" s="33">
        <f t="shared" si="46"/>
        <v>14.740767999999999</v>
      </c>
      <c r="AL225" s="33">
        <f t="shared" si="36"/>
        <v>1.7688921599999998</v>
      </c>
      <c r="AM225" s="33">
        <f t="shared" si="37"/>
        <v>16.509660159999999</v>
      </c>
      <c r="AN225" s="33">
        <f t="shared" si="38"/>
        <v>3.3166728000000001</v>
      </c>
      <c r="AO225" s="33">
        <f t="shared" si="39"/>
        <v>13.2666912</v>
      </c>
      <c r="AP225" s="33">
        <f t="shared" si="47"/>
        <v>1.5920029440000001</v>
      </c>
      <c r="AQ225" s="33">
        <f t="shared" si="48"/>
        <v>14.858694144000001</v>
      </c>
      <c r="AR225" s="15" t="s">
        <v>6303</v>
      </c>
      <c r="AS225" s="15" t="s">
        <v>6310</v>
      </c>
      <c r="AT225" s="15" t="s">
        <v>6292</v>
      </c>
      <c r="AU225" s="27" t="s">
        <v>6281</v>
      </c>
      <c r="AV225" s="74"/>
      <c r="AW225" s="75"/>
      <c r="AX225" s="75"/>
      <c r="AY225" s="75"/>
      <c r="AZ225" s="52" t="s">
        <v>6389</v>
      </c>
    </row>
    <row r="226" spans="1:52" s="52" customFormat="1" ht="39.950000000000003" customHeight="1" x14ac:dyDescent="0.25">
      <c r="A226" s="9">
        <v>372</v>
      </c>
      <c r="B226" s="7" t="s">
        <v>1483</v>
      </c>
      <c r="C226" s="7" t="s">
        <v>1484</v>
      </c>
      <c r="D226" s="7" t="s">
        <v>18</v>
      </c>
      <c r="E226" s="7" t="s">
        <v>18</v>
      </c>
      <c r="F226" s="7" t="s">
        <v>1409</v>
      </c>
      <c r="G226" s="7" t="s">
        <v>6182</v>
      </c>
      <c r="H226" s="7" t="s">
        <v>1392</v>
      </c>
      <c r="I226" s="7" t="s">
        <v>6175</v>
      </c>
      <c r="J226" s="7" t="s">
        <v>1393</v>
      </c>
      <c r="K226" s="7" t="s">
        <v>1404</v>
      </c>
      <c r="L226" s="7" t="s">
        <v>1485</v>
      </c>
      <c r="M226" s="7" t="s">
        <v>1485</v>
      </c>
      <c r="N226" s="8" t="s">
        <v>6175</v>
      </c>
      <c r="O226" s="7" t="s">
        <v>1388</v>
      </c>
      <c r="P226" s="8" t="s">
        <v>6175</v>
      </c>
      <c r="Q226" s="7" t="s">
        <v>28</v>
      </c>
      <c r="R226" s="7" t="s">
        <v>28</v>
      </c>
      <c r="S226" s="28" t="s">
        <v>6175</v>
      </c>
      <c r="T226" s="28" t="s">
        <v>28</v>
      </c>
      <c r="U226" s="28" t="s">
        <v>28</v>
      </c>
      <c r="V226" s="28" t="s">
        <v>28</v>
      </c>
      <c r="W226" s="7" t="s">
        <v>29</v>
      </c>
      <c r="X226" s="28" t="s">
        <v>28</v>
      </c>
      <c r="Y226" s="7" t="s">
        <v>28</v>
      </c>
      <c r="Z226" s="7" t="s">
        <v>6175</v>
      </c>
      <c r="AA226" s="7">
        <v>4</v>
      </c>
      <c r="AB226" s="7">
        <v>4</v>
      </c>
      <c r="AC226" s="7">
        <f t="shared" si="45"/>
        <v>0</v>
      </c>
      <c r="AD226" s="64">
        <v>5.6</v>
      </c>
      <c r="AE226" s="64">
        <v>22.4</v>
      </c>
      <c r="AF226" s="7" t="s">
        <v>6175</v>
      </c>
      <c r="AG226" s="7" t="s">
        <v>6175</v>
      </c>
      <c r="AH226" s="7" t="s">
        <v>6175</v>
      </c>
      <c r="AI226" s="7" t="s">
        <v>6175</v>
      </c>
      <c r="AJ226" s="33">
        <v>3.6851919999999998</v>
      </c>
      <c r="AK226" s="33">
        <f t="shared" si="46"/>
        <v>14.740767999999999</v>
      </c>
      <c r="AL226" s="33">
        <f t="shared" si="36"/>
        <v>1.7688921599999998</v>
      </c>
      <c r="AM226" s="33">
        <f t="shared" si="37"/>
        <v>16.509660159999999</v>
      </c>
      <c r="AN226" s="33">
        <f t="shared" si="38"/>
        <v>3.3166728000000001</v>
      </c>
      <c r="AO226" s="33">
        <f t="shared" si="39"/>
        <v>13.2666912</v>
      </c>
      <c r="AP226" s="33">
        <f t="shared" si="47"/>
        <v>1.5920029440000001</v>
      </c>
      <c r="AQ226" s="33">
        <f t="shared" si="48"/>
        <v>14.858694144000001</v>
      </c>
      <c r="AR226" s="15" t="s">
        <v>6303</v>
      </c>
      <c r="AS226" s="15" t="s">
        <v>6310</v>
      </c>
      <c r="AT226" s="15" t="s">
        <v>6292</v>
      </c>
      <c r="AU226" s="27" t="s">
        <v>6281</v>
      </c>
      <c r="AV226" s="74"/>
      <c r="AW226" s="75"/>
      <c r="AX226" s="75"/>
      <c r="AY226" s="75"/>
      <c r="AZ226" s="52" t="s">
        <v>6389</v>
      </c>
    </row>
    <row r="227" spans="1:52" s="52" customFormat="1" ht="39.950000000000003" customHeight="1" x14ac:dyDescent="0.25">
      <c r="A227" s="9">
        <v>373</v>
      </c>
      <c r="B227" s="7" t="s">
        <v>1486</v>
      </c>
      <c r="C227" s="7" t="s">
        <v>1487</v>
      </c>
      <c r="D227" s="7" t="s">
        <v>18</v>
      </c>
      <c r="E227" s="7" t="s">
        <v>18</v>
      </c>
      <c r="F227" s="7" t="s">
        <v>1409</v>
      </c>
      <c r="G227" s="7" t="s">
        <v>6182</v>
      </c>
      <c r="H227" s="7" t="s">
        <v>1392</v>
      </c>
      <c r="I227" s="7" t="s">
        <v>6175</v>
      </c>
      <c r="J227" s="7" t="s">
        <v>1393</v>
      </c>
      <c r="K227" s="7" t="s">
        <v>1404</v>
      </c>
      <c r="L227" s="7" t="s">
        <v>1488</v>
      </c>
      <c r="M227" s="7" t="s">
        <v>1488</v>
      </c>
      <c r="N227" s="8" t="s">
        <v>6175</v>
      </c>
      <c r="O227" s="7" t="s">
        <v>1388</v>
      </c>
      <c r="P227" s="8" t="s">
        <v>6175</v>
      </c>
      <c r="Q227" s="7" t="s">
        <v>28</v>
      </c>
      <c r="R227" s="7" t="s">
        <v>28</v>
      </c>
      <c r="S227" s="28" t="s">
        <v>6175</v>
      </c>
      <c r="T227" s="28" t="s">
        <v>28</v>
      </c>
      <c r="U227" s="28" t="s">
        <v>28</v>
      </c>
      <c r="V227" s="28" t="s">
        <v>28</v>
      </c>
      <c r="W227" s="7" t="s">
        <v>29</v>
      </c>
      <c r="X227" s="28" t="s">
        <v>28</v>
      </c>
      <c r="Y227" s="7" t="s">
        <v>28</v>
      </c>
      <c r="Z227" s="7" t="s">
        <v>6175</v>
      </c>
      <c r="AA227" s="7">
        <v>2</v>
      </c>
      <c r="AB227" s="7">
        <v>2</v>
      </c>
      <c r="AC227" s="7">
        <f t="shared" si="45"/>
        <v>0</v>
      </c>
      <c r="AD227" s="64">
        <v>5.6</v>
      </c>
      <c r="AE227" s="64">
        <v>11.2</v>
      </c>
      <c r="AF227" s="7" t="s">
        <v>6175</v>
      </c>
      <c r="AG227" s="7" t="s">
        <v>6175</v>
      </c>
      <c r="AH227" s="7" t="s">
        <v>6175</v>
      </c>
      <c r="AI227" s="7" t="s">
        <v>6175</v>
      </c>
      <c r="AJ227" s="33">
        <v>3.6851919999999998</v>
      </c>
      <c r="AK227" s="33">
        <f t="shared" si="46"/>
        <v>7.3703839999999996</v>
      </c>
      <c r="AL227" s="33">
        <f t="shared" si="36"/>
        <v>0.88444607999999991</v>
      </c>
      <c r="AM227" s="33">
        <f t="shared" si="37"/>
        <v>8.2548300799999996</v>
      </c>
      <c r="AN227" s="33">
        <f t="shared" si="38"/>
        <v>3.3166728000000001</v>
      </c>
      <c r="AO227" s="33">
        <f t="shared" si="39"/>
        <v>6.6333456000000002</v>
      </c>
      <c r="AP227" s="33">
        <f t="shared" si="47"/>
        <v>0.79600147200000004</v>
      </c>
      <c r="AQ227" s="33">
        <f t="shared" si="48"/>
        <v>7.4293470720000006</v>
      </c>
      <c r="AR227" s="15" t="s">
        <v>6303</v>
      </c>
      <c r="AS227" s="15" t="s">
        <v>6310</v>
      </c>
      <c r="AT227" s="15" t="s">
        <v>6292</v>
      </c>
      <c r="AU227" s="27" t="s">
        <v>6281</v>
      </c>
      <c r="AV227" s="74"/>
      <c r="AW227" s="75"/>
      <c r="AX227" s="75"/>
      <c r="AY227" s="75"/>
      <c r="AZ227" s="52" t="s">
        <v>6389</v>
      </c>
    </row>
    <row r="228" spans="1:52" s="52" customFormat="1" ht="39.950000000000003" customHeight="1" x14ac:dyDescent="0.25">
      <c r="A228" s="9">
        <v>374</v>
      </c>
      <c r="B228" s="7" t="s">
        <v>1489</v>
      </c>
      <c r="C228" s="7" t="s">
        <v>1490</v>
      </c>
      <c r="D228" s="7" t="s">
        <v>18</v>
      </c>
      <c r="E228" s="7" t="s">
        <v>18</v>
      </c>
      <c r="F228" s="7" t="s">
        <v>1409</v>
      </c>
      <c r="G228" s="7" t="s">
        <v>6182</v>
      </c>
      <c r="H228" s="7" t="s">
        <v>1392</v>
      </c>
      <c r="I228" s="7" t="s">
        <v>6175</v>
      </c>
      <c r="J228" s="7" t="s">
        <v>1393</v>
      </c>
      <c r="K228" s="7" t="s">
        <v>1404</v>
      </c>
      <c r="L228" s="7" t="s">
        <v>1491</v>
      </c>
      <c r="M228" s="7" t="s">
        <v>1491</v>
      </c>
      <c r="N228" s="8" t="s">
        <v>6175</v>
      </c>
      <c r="O228" s="7" t="s">
        <v>1388</v>
      </c>
      <c r="P228" s="8" t="s">
        <v>6175</v>
      </c>
      <c r="Q228" s="7" t="s">
        <v>28</v>
      </c>
      <c r="R228" s="7" t="s">
        <v>28</v>
      </c>
      <c r="S228" s="28" t="s">
        <v>6175</v>
      </c>
      <c r="T228" s="28" t="s">
        <v>28</v>
      </c>
      <c r="U228" s="28" t="s">
        <v>28</v>
      </c>
      <c r="V228" s="28" t="s">
        <v>28</v>
      </c>
      <c r="W228" s="7" t="s">
        <v>29</v>
      </c>
      <c r="X228" s="28" t="s">
        <v>28</v>
      </c>
      <c r="Y228" s="7" t="s">
        <v>1418</v>
      </c>
      <c r="Z228" s="7" t="s">
        <v>6175</v>
      </c>
      <c r="AA228" s="7">
        <v>2</v>
      </c>
      <c r="AB228" s="7">
        <v>2</v>
      </c>
      <c r="AC228" s="7">
        <f t="shared" si="45"/>
        <v>0</v>
      </c>
      <c r="AD228" s="64">
        <v>9.6</v>
      </c>
      <c r="AE228" s="64">
        <v>19.2</v>
      </c>
      <c r="AF228" s="7" t="s">
        <v>6175</v>
      </c>
      <c r="AG228" s="7" t="s">
        <v>6175</v>
      </c>
      <c r="AH228" s="7" t="s">
        <v>6175</v>
      </c>
      <c r="AI228" s="7" t="s">
        <v>6175</v>
      </c>
      <c r="AJ228" s="33">
        <v>6.3174720000000004</v>
      </c>
      <c r="AK228" s="33">
        <f t="shared" si="46"/>
        <v>12.634944000000001</v>
      </c>
      <c r="AL228" s="33">
        <f t="shared" si="36"/>
        <v>1.51619328</v>
      </c>
      <c r="AM228" s="33">
        <f t="shared" si="37"/>
        <v>14.15113728</v>
      </c>
      <c r="AN228" s="33">
        <f t="shared" si="38"/>
        <v>5.6857248000000009</v>
      </c>
      <c r="AO228" s="33">
        <f t="shared" si="39"/>
        <v>11.371449600000002</v>
      </c>
      <c r="AP228" s="33">
        <f t="shared" si="47"/>
        <v>1.3645739520000002</v>
      </c>
      <c r="AQ228" s="33">
        <f t="shared" si="48"/>
        <v>12.736023552000002</v>
      </c>
      <c r="AR228" s="15" t="s">
        <v>6303</v>
      </c>
      <c r="AS228" s="15" t="s">
        <v>6310</v>
      </c>
      <c r="AT228" s="15" t="s">
        <v>6292</v>
      </c>
      <c r="AU228" s="27" t="s">
        <v>6281</v>
      </c>
      <c r="AV228" s="74"/>
      <c r="AW228" s="75"/>
      <c r="AX228" s="75"/>
      <c r="AY228" s="75"/>
      <c r="AZ228" s="52" t="s">
        <v>6389</v>
      </c>
    </row>
    <row r="229" spans="1:52" s="52" customFormat="1" ht="39.950000000000003" customHeight="1" x14ac:dyDescent="0.25">
      <c r="A229" s="9">
        <v>375</v>
      </c>
      <c r="B229" s="7" t="s">
        <v>1492</v>
      </c>
      <c r="C229" s="7" t="s">
        <v>1493</v>
      </c>
      <c r="D229" s="7" t="s">
        <v>18</v>
      </c>
      <c r="E229" s="7" t="s">
        <v>18</v>
      </c>
      <c r="F229" s="7" t="s">
        <v>1409</v>
      </c>
      <c r="G229" s="7" t="s">
        <v>6182</v>
      </c>
      <c r="H229" s="7" t="s">
        <v>1392</v>
      </c>
      <c r="I229" s="7" t="s">
        <v>6175</v>
      </c>
      <c r="J229" s="7" t="s">
        <v>1393</v>
      </c>
      <c r="K229" s="7" t="s">
        <v>1404</v>
      </c>
      <c r="L229" s="7" t="s">
        <v>1494</v>
      </c>
      <c r="M229" s="7" t="s">
        <v>1494</v>
      </c>
      <c r="N229" s="8" t="s">
        <v>6175</v>
      </c>
      <c r="O229" s="7" t="s">
        <v>1388</v>
      </c>
      <c r="P229" s="8" t="s">
        <v>6175</v>
      </c>
      <c r="Q229" s="7" t="s">
        <v>28</v>
      </c>
      <c r="R229" s="7" t="s">
        <v>28</v>
      </c>
      <c r="S229" s="28" t="s">
        <v>6175</v>
      </c>
      <c r="T229" s="28" t="s">
        <v>28</v>
      </c>
      <c r="U229" s="28" t="s">
        <v>28</v>
      </c>
      <c r="V229" s="28" t="s">
        <v>28</v>
      </c>
      <c r="W229" s="7" t="s">
        <v>29</v>
      </c>
      <c r="X229" s="28" t="s">
        <v>28</v>
      </c>
      <c r="Y229" s="7" t="s">
        <v>1418</v>
      </c>
      <c r="Z229" s="7" t="s">
        <v>6175</v>
      </c>
      <c r="AA229" s="7">
        <v>2</v>
      </c>
      <c r="AB229" s="7">
        <v>2</v>
      </c>
      <c r="AC229" s="7">
        <f t="shared" si="45"/>
        <v>0</v>
      </c>
      <c r="AD229" s="64">
        <v>5.6</v>
      </c>
      <c r="AE229" s="64">
        <v>11.2</v>
      </c>
      <c r="AF229" s="7" t="s">
        <v>6175</v>
      </c>
      <c r="AG229" s="7" t="s">
        <v>6175</v>
      </c>
      <c r="AH229" s="7" t="s">
        <v>6175</v>
      </c>
      <c r="AI229" s="7" t="s">
        <v>6175</v>
      </c>
      <c r="AJ229" s="33">
        <v>3.6851919999999998</v>
      </c>
      <c r="AK229" s="33">
        <f t="shared" si="46"/>
        <v>7.3703839999999996</v>
      </c>
      <c r="AL229" s="33">
        <f t="shared" si="36"/>
        <v>0.88444607999999991</v>
      </c>
      <c r="AM229" s="33">
        <f t="shared" si="37"/>
        <v>8.2548300799999996</v>
      </c>
      <c r="AN229" s="33">
        <f t="shared" si="38"/>
        <v>3.3166728000000001</v>
      </c>
      <c r="AO229" s="33">
        <f t="shared" si="39"/>
        <v>6.6333456000000002</v>
      </c>
      <c r="AP229" s="33">
        <f t="shared" si="47"/>
        <v>0.79600147200000004</v>
      </c>
      <c r="AQ229" s="33">
        <f t="shared" si="48"/>
        <v>7.4293470720000006</v>
      </c>
      <c r="AR229" s="15" t="s">
        <v>6303</v>
      </c>
      <c r="AS229" s="15" t="s">
        <v>6310</v>
      </c>
      <c r="AT229" s="15" t="s">
        <v>6292</v>
      </c>
      <c r="AU229" s="27" t="s">
        <v>6281</v>
      </c>
      <c r="AV229" s="74"/>
      <c r="AW229" s="75"/>
      <c r="AX229" s="75"/>
      <c r="AY229" s="75"/>
      <c r="AZ229" s="52" t="s">
        <v>6389</v>
      </c>
    </row>
    <row r="230" spans="1:52" s="52" customFormat="1" ht="39.950000000000003" customHeight="1" x14ac:dyDescent="0.25">
      <c r="A230" s="9">
        <v>376</v>
      </c>
      <c r="B230" s="7" t="s">
        <v>1495</v>
      </c>
      <c r="C230" s="7" t="s">
        <v>1496</v>
      </c>
      <c r="D230" s="7" t="s">
        <v>18</v>
      </c>
      <c r="E230" s="7" t="s">
        <v>18</v>
      </c>
      <c r="F230" s="7" t="s">
        <v>1409</v>
      </c>
      <c r="G230" s="7" t="s">
        <v>6182</v>
      </c>
      <c r="H230" s="7" t="s">
        <v>1392</v>
      </c>
      <c r="I230" s="7" t="s">
        <v>6175</v>
      </c>
      <c r="J230" s="7" t="s">
        <v>1393</v>
      </c>
      <c r="K230" s="7" t="s">
        <v>1404</v>
      </c>
      <c r="L230" s="7" t="s">
        <v>1497</v>
      </c>
      <c r="M230" s="7" t="s">
        <v>1497</v>
      </c>
      <c r="N230" s="8" t="s">
        <v>6175</v>
      </c>
      <c r="O230" s="7" t="s">
        <v>1388</v>
      </c>
      <c r="P230" s="8" t="s">
        <v>6175</v>
      </c>
      <c r="Q230" s="7" t="s">
        <v>28</v>
      </c>
      <c r="R230" s="7" t="s">
        <v>28</v>
      </c>
      <c r="S230" s="28" t="s">
        <v>6175</v>
      </c>
      <c r="T230" s="28" t="s">
        <v>28</v>
      </c>
      <c r="U230" s="28" t="s">
        <v>28</v>
      </c>
      <c r="V230" s="28" t="s">
        <v>28</v>
      </c>
      <c r="W230" s="7" t="s">
        <v>29</v>
      </c>
      <c r="X230" s="28" t="s">
        <v>28</v>
      </c>
      <c r="Y230" s="7" t="s">
        <v>1418</v>
      </c>
      <c r="Z230" s="7" t="s">
        <v>6175</v>
      </c>
      <c r="AA230" s="7">
        <v>2</v>
      </c>
      <c r="AB230" s="7">
        <v>2</v>
      </c>
      <c r="AC230" s="7">
        <f t="shared" si="45"/>
        <v>0</v>
      </c>
      <c r="AD230" s="64">
        <v>5.6</v>
      </c>
      <c r="AE230" s="64">
        <v>11.2</v>
      </c>
      <c r="AF230" s="7" t="s">
        <v>6175</v>
      </c>
      <c r="AG230" s="7" t="s">
        <v>6175</v>
      </c>
      <c r="AH230" s="7" t="s">
        <v>6175</v>
      </c>
      <c r="AI230" s="7" t="s">
        <v>6175</v>
      </c>
      <c r="AJ230" s="33">
        <v>3.6851919999999998</v>
      </c>
      <c r="AK230" s="33">
        <f t="shared" si="46"/>
        <v>7.3703839999999996</v>
      </c>
      <c r="AL230" s="33">
        <f t="shared" si="36"/>
        <v>0.88444607999999991</v>
      </c>
      <c r="AM230" s="33">
        <f t="shared" si="37"/>
        <v>8.2548300799999996</v>
      </c>
      <c r="AN230" s="33">
        <f t="shared" si="38"/>
        <v>3.3166728000000001</v>
      </c>
      <c r="AO230" s="33">
        <f t="shared" si="39"/>
        <v>6.6333456000000002</v>
      </c>
      <c r="AP230" s="33">
        <f t="shared" si="47"/>
        <v>0.79600147200000004</v>
      </c>
      <c r="AQ230" s="33">
        <f t="shared" si="48"/>
        <v>7.4293470720000006</v>
      </c>
      <c r="AR230" s="15" t="s">
        <v>6303</v>
      </c>
      <c r="AS230" s="15" t="s">
        <v>6310</v>
      </c>
      <c r="AT230" s="15" t="s">
        <v>6292</v>
      </c>
      <c r="AU230" s="27" t="s">
        <v>6281</v>
      </c>
      <c r="AV230" s="74"/>
      <c r="AW230" s="75"/>
      <c r="AX230" s="75"/>
      <c r="AY230" s="75"/>
      <c r="AZ230" s="52" t="s">
        <v>6389</v>
      </c>
    </row>
    <row r="231" spans="1:52" s="52" customFormat="1" ht="39.950000000000003" customHeight="1" x14ac:dyDescent="0.25">
      <c r="A231" s="9">
        <v>377</v>
      </c>
      <c r="B231" s="7" t="s">
        <v>1498</v>
      </c>
      <c r="C231" s="7" t="s">
        <v>1499</v>
      </c>
      <c r="D231" s="7" t="s">
        <v>18</v>
      </c>
      <c r="E231" s="7" t="s">
        <v>18</v>
      </c>
      <c r="F231" s="7" t="s">
        <v>1409</v>
      </c>
      <c r="G231" s="7" t="s">
        <v>6182</v>
      </c>
      <c r="H231" s="7" t="s">
        <v>1392</v>
      </c>
      <c r="I231" s="7" t="s">
        <v>6175</v>
      </c>
      <c r="J231" s="7" t="s">
        <v>1393</v>
      </c>
      <c r="K231" s="7" t="s">
        <v>1404</v>
      </c>
      <c r="L231" s="7" t="s">
        <v>1500</v>
      </c>
      <c r="M231" s="7" t="s">
        <v>1500</v>
      </c>
      <c r="N231" s="8" t="s">
        <v>6175</v>
      </c>
      <c r="O231" s="7" t="s">
        <v>1388</v>
      </c>
      <c r="P231" s="8" t="s">
        <v>6175</v>
      </c>
      <c r="Q231" s="7" t="s">
        <v>28</v>
      </c>
      <c r="R231" s="7" t="s">
        <v>28</v>
      </c>
      <c r="S231" s="28" t="s">
        <v>6175</v>
      </c>
      <c r="T231" s="28" t="s">
        <v>28</v>
      </c>
      <c r="U231" s="28" t="s">
        <v>28</v>
      </c>
      <c r="V231" s="28" t="s">
        <v>28</v>
      </c>
      <c r="W231" s="7" t="s">
        <v>29</v>
      </c>
      <c r="X231" s="28" t="s">
        <v>28</v>
      </c>
      <c r="Y231" s="7" t="s">
        <v>1418</v>
      </c>
      <c r="Z231" s="7" t="s">
        <v>6175</v>
      </c>
      <c r="AA231" s="7">
        <v>4</v>
      </c>
      <c r="AB231" s="7">
        <v>4</v>
      </c>
      <c r="AC231" s="7">
        <f t="shared" si="45"/>
        <v>0</v>
      </c>
      <c r="AD231" s="64">
        <v>5.6</v>
      </c>
      <c r="AE231" s="64">
        <v>22.4</v>
      </c>
      <c r="AF231" s="7" t="s">
        <v>6175</v>
      </c>
      <c r="AG231" s="7" t="s">
        <v>6175</v>
      </c>
      <c r="AH231" s="7" t="s">
        <v>6175</v>
      </c>
      <c r="AI231" s="7" t="s">
        <v>6175</v>
      </c>
      <c r="AJ231" s="33">
        <v>3.6851919999999998</v>
      </c>
      <c r="AK231" s="33">
        <f t="shared" si="46"/>
        <v>14.740767999999999</v>
      </c>
      <c r="AL231" s="33">
        <f t="shared" si="36"/>
        <v>1.7688921599999998</v>
      </c>
      <c r="AM231" s="33">
        <f t="shared" si="37"/>
        <v>16.509660159999999</v>
      </c>
      <c r="AN231" s="33">
        <f t="shared" si="38"/>
        <v>3.3166728000000001</v>
      </c>
      <c r="AO231" s="33">
        <f t="shared" si="39"/>
        <v>13.2666912</v>
      </c>
      <c r="AP231" s="33">
        <f t="shared" si="47"/>
        <v>1.5920029440000001</v>
      </c>
      <c r="AQ231" s="33">
        <f t="shared" si="48"/>
        <v>14.858694144000001</v>
      </c>
      <c r="AR231" s="15" t="s">
        <v>6303</v>
      </c>
      <c r="AS231" s="15" t="s">
        <v>6310</v>
      </c>
      <c r="AT231" s="15" t="s">
        <v>6292</v>
      </c>
      <c r="AU231" s="27" t="s">
        <v>6281</v>
      </c>
      <c r="AV231" s="74"/>
      <c r="AW231" s="75"/>
      <c r="AX231" s="75"/>
      <c r="AY231" s="75"/>
      <c r="AZ231" s="52" t="s">
        <v>6389</v>
      </c>
    </row>
    <row r="232" spans="1:52" s="52" customFormat="1" ht="39.950000000000003" customHeight="1" x14ac:dyDescent="0.25">
      <c r="A232" s="9">
        <v>378</v>
      </c>
      <c r="B232" s="7" t="s">
        <v>1501</v>
      </c>
      <c r="C232" s="7" t="s">
        <v>1502</v>
      </c>
      <c r="D232" s="7" t="s">
        <v>18</v>
      </c>
      <c r="E232" s="7" t="s">
        <v>18</v>
      </c>
      <c r="F232" s="7" t="s">
        <v>1409</v>
      </c>
      <c r="G232" s="7" t="s">
        <v>6182</v>
      </c>
      <c r="H232" s="7" t="s">
        <v>1392</v>
      </c>
      <c r="I232" s="7" t="s">
        <v>6175</v>
      </c>
      <c r="J232" s="7" t="s">
        <v>1393</v>
      </c>
      <c r="K232" s="7" t="s">
        <v>1404</v>
      </c>
      <c r="L232" s="7" t="s">
        <v>1503</v>
      </c>
      <c r="M232" s="7" t="s">
        <v>1503</v>
      </c>
      <c r="N232" s="8" t="s">
        <v>6175</v>
      </c>
      <c r="O232" s="7" t="s">
        <v>1388</v>
      </c>
      <c r="P232" s="8" t="s">
        <v>6175</v>
      </c>
      <c r="Q232" s="7" t="s">
        <v>28</v>
      </c>
      <c r="R232" s="7" t="s">
        <v>28</v>
      </c>
      <c r="S232" s="28" t="s">
        <v>6175</v>
      </c>
      <c r="T232" s="28" t="s">
        <v>28</v>
      </c>
      <c r="U232" s="28" t="s">
        <v>28</v>
      </c>
      <c r="V232" s="28" t="s">
        <v>28</v>
      </c>
      <c r="W232" s="7" t="s">
        <v>29</v>
      </c>
      <c r="X232" s="28" t="s">
        <v>28</v>
      </c>
      <c r="Y232" s="7" t="s">
        <v>28</v>
      </c>
      <c r="Z232" s="7" t="s">
        <v>6175</v>
      </c>
      <c r="AA232" s="7">
        <v>2</v>
      </c>
      <c r="AB232" s="7">
        <v>2</v>
      </c>
      <c r="AC232" s="7">
        <f t="shared" si="45"/>
        <v>0</v>
      </c>
      <c r="AD232" s="64">
        <v>5.6</v>
      </c>
      <c r="AE232" s="64">
        <v>11.2</v>
      </c>
      <c r="AF232" s="7" t="s">
        <v>6175</v>
      </c>
      <c r="AG232" s="7" t="s">
        <v>6175</v>
      </c>
      <c r="AH232" s="7" t="s">
        <v>6175</v>
      </c>
      <c r="AI232" s="7" t="s">
        <v>6175</v>
      </c>
      <c r="AJ232" s="33">
        <v>3.6851919999999998</v>
      </c>
      <c r="AK232" s="33">
        <f t="shared" si="46"/>
        <v>7.3703839999999996</v>
      </c>
      <c r="AL232" s="33">
        <f t="shared" si="36"/>
        <v>0.88444607999999991</v>
      </c>
      <c r="AM232" s="33">
        <f t="shared" si="37"/>
        <v>8.2548300799999996</v>
      </c>
      <c r="AN232" s="33">
        <f t="shared" si="38"/>
        <v>3.3166728000000001</v>
      </c>
      <c r="AO232" s="33">
        <f t="shared" si="39"/>
        <v>6.6333456000000002</v>
      </c>
      <c r="AP232" s="33">
        <f t="shared" si="47"/>
        <v>0.79600147200000004</v>
      </c>
      <c r="AQ232" s="33">
        <f t="shared" si="48"/>
        <v>7.4293470720000006</v>
      </c>
      <c r="AR232" s="15" t="s">
        <v>6303</v>
      </c>
      <c r="AS232" s="15" t="s">
        <v>6310</v>
      </c>
      <c r="AT232" s="15" t="s">
        <v>6292</v>
      </c>
      <c r="AU232" s="27" t="s">
        <v>6281</v>
      </c>
      <c r="AV232" s="74"/>
      <c r="AW232" s="75"/>
      <c r="AX232" s="75"/>
      <c r="AY232" s="75"/>
      <c r="AZ232" s="52" t="s">
        <v>6389</v>
      </c>
    </row>
    <row r="233" spans="1:52" s="52" customFormat="1" ht="39.950000000000003" customHeight="1" x14ac:dyDescent="0.25">
      <c r="A233" s="9">
        <v>379</v>
      </c>
      <c r="B233" s="7" t="s">
        <v>1504</v>
      </c>
      <c r="C233" s="7" t="s">
        <v>1505</v>
      </c>
      <c r="D233" s="7" t="s">
        <v>18</v>
      </c>
      <c r="E233" s="7" t="s">
        <v>18</v>
      </c>
      <c r="F233" s="7" t="s">
        <v>1409</v>
      </c>
      <c r="G233" s="7" t="s">
        <v>6182</v>
      </c>
      <c r="H233" s="7" t="s">
        <v>1392</v>
      </c>
      <c r="I233" s="7" t="s">
        <v>6175</v>
      </c>
      <c r="J233" s="7" t="s">
        <v>1393</v>
      </c>
      <c r="K233" s="7" t="s">
        <v>1404</v>
      </c>
      <c r="L233" s="7" t="s">
        <v>1506</v>
      </c>
      <c r="M233" s="7" t="s">
        <v>1506</v>
      </c>
      <c r="N233" s="8" t="s">
        <v>6175</v>
      </c>
      <c r="O233" s="7" t="s">
        <v>1388</v>
      </c>
      <c r="P233" s="8" t="s">
        <v>6175</v>
      </c>
      <c r="Q233" s="7" t="s">
        <v>28</v>
      </c>
      <c r="R233" s="7" t="s">
        <v>28</v>
      </c>
      <c r="S233" s="28" t="s">
        <v>6175</v>
      </c>
      <c r="T233" s="28" t="s">
        <v>28</v>
      </c>
      <c r="U233" s="28" t="s">
        <v>28</v>
      </c>
      <c r="V233" s="28" t="s">
        <v>28</v>
      </c>
      <c r="W233" s="7" t="s">
        <v>29</v>
      </c>
      <c r="X233" s="28" t="s">
        <v>28</v>
      </c>
      <c r="Y233" s="7" t="s">
        <v>1411</v>
      </c>
      <c r="Z233" s="7" t="s">
        <v>6175</v>
      </c>
      <c r="AA233" s="7">
        <v>2</v>
      </c>
      <c r="AB233" s="7">
        <v>2</v>
      </c>
      <c r="AC233" s="7">
        <f t="shared" si="45"/>
        <v>0</v>
      </c>
      <c r="AD233" s="64">
        <v>6.4</v>
      </c>
      <c r="AE233" s="64">
        <v>12.8</v>
      </c>
      <c r="AF233" s="7" t="s">
        <v>6175</v>
      </c>
      <c r="AG233" s="7" t="s">
        <v>6175</v>
      </c>
      <c r="AH233" s="7" t="s">
        <v>6175</v>
      </c>
      <c r="AI233" s="7" t="s">
        <v>6175</v>
      </c>
      <c r="AJ233" s="33">
        <v>4.2116480000000003</v>
      </c>
      <c r="AK233" s="33">
        <f t="shared" si="46"/>
        <v>8.4232960000000006</v>
      </c>
      <c r="AL233" s="33">
        <f t="shared" si="36"/>
        <v>1.0107955200000001</v>
      </c>
      <c r="AM233" s="33">
        <f t="shared" si="37"/>
        <v>9.4340915200000008</v>
      </c>
      <c r="AN233" s="33">
        <f t="shared" si="38"/>
        <v>3.7904832000000002</v>
      </c>
      <c r="AO233" s="33">
        <f t="shared" si="39"/>
        <v>7.5809664000000003</v>
      </c>
      <c r="AP233" s="33">
        <f t="shared" si="47"/>
        <v>0.90971596799999999</v>
      </c>
      <c r="AQ233" s="33">
        <f t="shared" si="48"/>
        <v>8.4906823679999999</v>
      </c>
      <c r="AR233" s="15" t="s">
        <v>6303</v>
      </c>
      <c r="AS233" s="15" t="s">
        <v>6310</v>
      </c>
      <c r="AT233" s="15" t="s">
        <v>6292</v>
      </c>
      <c r="AU233" s="27" t="s">
        <v>6281</v>
      </c>
      <c r="AV233" s="74"/>
      <c r="AW233" s="75"/>
      <c r="AX233" s="75"/>
      <c r="AY233" s="75"/>
      <c r="AZ233" s="52" t="s">
        <v>6389</v>
      </c>
    </row>
    <row r="234" spans="1:52" s="52" customFormat="1" ht="39.950000000000003" customHeight="1" x14ac:dyDescent="0.25">
      <c r="A234" s="9">
        <v>380</v>
      </c>
      <c r="B234" s="7" t="s">
        <v>1507</v>
      </c>
      <c r="C234" s="7" t="s">
        <v>1508</v>
      </c>
      <c r="D234" s="7" t="s">
        <v>18</v>
      </c>
      <c r="E234" s="7" t="s">
        <v>18</v>
      </c>
      <c r="F234" s="7" t="s">
        <v>1409</v>
      </c>
      <c r="G234" s="7" t="s">
        <v>6182</v>
      </c>
      <c r="H234" s="7" t="s">
        <v>1392</v>
      </c>
      <c r="I234" s="7" t="s">
        <v>6175</v>
      </c>
      <c r="J234" s="7" t="s">
        <v>1393</v>
      </c>
      <c r="K234" s="7" t="s">
        <v>1404</v>
      </c>
      <c r="L234" s="7" t="s">
        <v>1509</v>
      </c>
      <c r="M234" s="7" t="s">
        <v>1509</v>
      </c>
      <c r="N234" s="8" t="s">
        <v>6175</v>
      </c>
      <c r="O234" s="7" t="s">
        <v>1388</v>
      </c>
      <c r="P234" s="8" t="s">
        <v>6175</v>
      </c>
      <c r="Q234" s="7" t="s">
        <v>28</v>
      </c>
      <c r="R234" s="7" t="s">
        <v>28</v>
      </c>
      <c r="S234" s="28" t="s">
        <v>6175</v>
      </c>
      <c r="T234" s="28" t="s">
        <v>28</v>
      </c>
      <c r="U234" s="28" t="s">
        <v>28</v>
      </c>
      <c r="V234" s="28" t="s">
        <v>28</v>
      </c>
      <c r="W234" s="7" t="s">
        <v>29</v>
      </c>
      <c r="X234" s="28" t="s">
        <v>28</v>
      </c>
      <c r="Y234" s="7" t="s">
        <v>28</v>
      </c>
      <c r="Z234" s="7" t="s">
        <v>6175</v>
      </c>
      <c r="AA234" s="7">
        <v>2</v>
      </c>
      <c r="AB234" s="7">
        <v>2</v>
      </c>
      <c r="AC234" s="7">
        <f t="shared" si="45"/>
        <v>0</v>
      </c>
      <c r="AD234" s="64">
        <v>20</v>
      </c>
      <c r="AE234" s="64">
        <v>40</v>
      </c>
      <c r="AF234" s="7" t="s">
        <v>6175</v>
      </c>
      <c r="AG234" s="7" t="s">
        <v>6175</v>
      </c>
      <c r="AH234" s="7" t="s">
        <v>6175</v>
      </c>
      <c r="AI234" s="7" t="s">
        <v>6175</v>
      </c>
      <c r="AJ234" s="33">
        <v>13.1614</v>
      </c>
      <c r="AK234" s="33">
        <f t="shared" si="46"/>
        <v>26.322800000000001</v>
      </c>
      <c r="AL234" s="33">
        <f t="shared" si="36"/>
        <v>3.1587359999999998</v>
      </c>
      <c r="AM234" s="33">
        <f t="shared" si="37"/>
        <v>29.481536000000002</v>
      </c>
      <c r="AN234" s="33">
        <f t="shared" si="38"/>
        <v>11.845260000000001</v>
      </c>
      <c r="AO234" s="33">
        <f t="shared" si="39"/>
        <v>23.690520000000003</v>
      </c>
      <c r="AP234" s="33">
        <f t="shared" si="47"/>
        <v>2.8428624000000005</v>
      </c>
      <c r="AQ234" s="33">
        <f t="shared" si="48"/>
        <v>26.533382400000004</v>
      </c>
      <c r="AR234" s="15" t="s">
        <v>6303</v>
      </c>
      <c r="AS234" s="15" t="s">
        <v>6310</v>
      </c>
      <c r="AT234" s="15" t="s">
        <v>6292</v>
      </c>
      <c r="AU234" s="27" t="s">
        <v>6281</v>
      </c>
      <c r="AV234" s="74"/>
      <c r="AW234" s="75"/>
      <c r="AX234" s="75"/>
      <c r="AY234" s="75"/>
      <c r="AZ234" s="52" t="s">
        <v>6389</v>
      </c>
    </row>
    <row r="235" spans="1:52" s="52" customFormat="1" ht="39.950000000000003" customHeight="1" x14ac:dyDescent="0.25">
      <c r="A235" s="9">
        <v>381</v>
      </c>
      <c r="B235" s="7" t="s">
        <v>1510</v>
      </c>
      <c r="C235" s="7" t="s">
        <v>1511</v>
      </c>
      <c r="D235" s="7" t="s">
        <v>18</v>
      </c>
      <c r="E235" s="7" t="s">
        <v>18</v>
      </c>
      <c r="F235" s="7" t="s">
        <v>1409</v>
      </c>
      <c r="G235" s="7" t="s">
        <v>6182</v>
      </c>
      <c r="H235" s="7" t="s">
        <v>1392</v>
      </c>
      <c r="I235" s="7" t="s">
        <v>6175</v>
      </c>
      <c r="J235" s="7" t="s">
        <v>1393</v>
      </c>
      <c r="K235" s="7" t="s">
        <v>1404</v>
      </c>
      <c r="L235" s="7" t="s">
        <v>1512</v>
      </c>
      <c r="M235" s="7" t="s">
        <v>1512</v>
      </c>
      <c r="N235" s="8" t="s">
        <v>6175</v>
      </c>
      <c r="O235" s="7" t="s">
        <v>1388</v>
      </c>
      <c r="P235" s="8" t="s">
        <v>6175</v>
      </c>
      <c r="Q235" s="7" t="s">
        <v>28</v>
      </c>
      <c r="R235" s="7" t="s">
        <v>28</v>
      </c>
      <c r="S235" s="28" t="s">
        <v>6175</v>
      </c>
      <c r="T235" s="28" t="s">
        <v>28</v>
      </c>
      <c r="U235" s="28" t="s">
        <v>28</v>
      </c>
      <c r="V235" s="28" t="s">
        <v>28</v>
      </c>
      <c r="W235" s="7" t="s">
        <v>29</v>
      </c>
      <c r="X235" s="28" t="s">
        <v>28</v>
      </c>
      <c r="Y235" s="7" t="s">
        <v>1411</v>
      </c>
      <c r="Z235" s="7" t="s">
        <v>6175</v>
      </c>
      <c r="AA235" s="7">
        <v>2</v>
      </c>
      <c r="AB235" s="7">
        <v>2</v>
      </c>
      <c r="AC235" s="7">
        <f t="shared" si="45"/>
        <v>0</v>
      </c>
      <c r="AD235" s="64">
        <v>6.4</v>
      </c>
      <c r="AE235" s="64">
        <v>12.8</v>
      </c>
      <c r="AF235" s="7" t="s">
        <v>6175</v>
      </c>
      <c r="AG235" s="7" t="s">
        <v>6175</v>
      </c>
      <c r="AH235" s="7" t="s">
        <v>6175</v>
      </c>
      <c r="AI235" s="7" t="s">
        <v>6175</v>
      </c>
      <c r="AJ235" s="33">
        <v>4.2116480000000003</v>
      </c>
      <c r="AK235" s="33">
        <f t="shared" si="46"/>
        <v>8.4232960000000006</v>
      </c>
      <c r="AL235" s="33">
        <f t="shared" si="36"/>
        <v>1.0107955200000001</v>
      </c>
      <c r="AM235" s="33">
        <f t="shared" si="37"/>
        <v>9.4340915200000008</v>
      </c>
      <c r="AN235" s="33">
        <f t="shared" si="38"/>
        <v>3.7904832000000002</v>
      </c>
      <c r="AO235" s="33">
        <f t="shared" si="39"/>
        <v>7.5809664000000003</v>
      </c>
      <c r="AP235" s="33">
        <f t="shared" si="47"/>
        <v>0.90971596799999999</v>
      </c>
      <c r="AQ235" s="33">
        <f t="shared" si="48"/>
        <v>8.4906823679999999</v>
      </c>
      <c r="AR235" s="15" t="s">
        <v>6303</v>
      </c>
      <c r="AS235" s="15" t="s">
        <v>6310</v>
      </c>
      <c r="AT235" s="15" t="s">
        <v>6292</v>
      </c>
      <c r="AU235" s="27" t="s">
        <v>6281</v>
      </c>
      <c r="AV235" s="74"/>
      <c r="AW235" s="75"/>
      <c r="AX235" s="75"/>
      <c r="AY235" s="75"/>
      <c r="AZ235" s="52" t="s">
        <v>6389</v>
      </c>
    </row>
    <row r="236" spans="1:52" s="52" customFormat="1" ht="39.950000000000003" customHeight="1" x14ac:dyDescent="0.25">
      <c r="A236" s="9">
        <v>382</v>
      </c>
      <c r="B236" s="7" t="s">
        <v>1513</v>
      </c>
      <c r="C236" s="7" t="s">
        <v>1514</v>
      </c>
      <c r="D236" s="7" t="s">
        <v>18</v>
      </c>
      <c r="E236" s="7" t="s">
        <v>18</v>
      </c>
      <c r="F236" s="7" t="s">
        <v>1409</v>
      </c>
      <c r="G236" s="7" t="s">
        <v>6182</v>
      </c>
      <c r="H236" s="7" t="s">
        <v>1392</v>
      </c>
      <c r="I236" s="7" t="s">
        <v>6175</v>
      </c>
      <c r="J236" s="7" t="s">
        <v>1393</v>
      </c>
      <c r="K236" s="7" t="s">
        <v>1404</v>
      </c>
      <c r="L236" s="7" t="s">
        <v>1515</v>
      </c>
      <c r="M236" s="7" t="s">
        <v>1515</v>
      </c>
      <c r="N236" s="8" t="s">
        <v>6175</v>
      </c>
      <c r="O236" s="7" t="s">
        <v>1388</v>
      </c>
      <c r="P236" s="8" t="s">
        <v>6175</v>
      </c>
      <c r="Q236" s="7" t="s">
        <v>28</v>
      </c>
      <c r="R236" s="7" t="s">
        <v>28</v>
      </c>
      <c r="S236" s="28" t="s">
        <v>6175</v>
      </c>
      <c r="T236" s="28" t="s">
        <v>28</v>
      </c>
      <c r="U236" s="28" t="s">
        <v>28</v>
      </c>
      <c r="V236" s="28" t="s">
        <v>28</v>
      </c>
      <c r="W236" s="7" t="s">
        <v>29</v>
      </c>
      <c r="X236" s="28" t="s">
        <v>28</v>
      </c>
      <c r="Y236" s="7" t="s">
        <v>28</v>
      </c>
      <c r="Z236" s="7" t="s">
        <v>6175</v>
      </c>
      <c r="AA236" s="7">
        <v>2</v>
      </c>
      <c r="AB236" s="7">
        <v>2</v>
      </c>
      <c r="AC236" s="7">
        <f t="shared" si="45"/>
        <v>0</v>
      </c>
      <c r="AD236" s="64">
        <v>20</v>
      </c>
      <c r="AE236" s="64">
        <v>40</v>
      </c>
      <c r="AF236" s="7" t="s">
        <v>6175</v>
      </c>
      <c r="AG236" s="7" t="s">
        <v>6175</v>
      </c>
      <c r="AH236" s="7" t="s">
        <v>6175</v>
      </c>
      <c r="AI236" s="7" t="s">
        <v>6175</v>
      </c>
      <c r="AJ236" s="33">
        <v>13.1614</v>
      </c>
      <c r="AK236" s="33">
        <f t="shared" si="46"/>
        <v>26.322800000000001</v>
      </c>
      <c r="AL236" s="33">
        <f t="shared" si="36"/>
        <v>3.1587359999999998</v>
      </c>
      <c r="AM236" s="33">
        <f t="shared" si="37"/>
        <v>29.481536000000002</v>
      </c>
      <c r="AN236" s="33">
        <f t="shared" si="38"/>
        <v>11.845260000000001</v>
      </c>
      <c r="AO236" s="33">
        <f t="shared" si="39"/>
        <v>23.690520000000003</v>
      </c>
      <c r="AP236" s="33">
        <f t="shared" si="47"/>
        <v>2.8428624000000005</v>
      </c>
      <c r="AQ236" s="33">
        <f t="shared" si="48"/>
        <v>26.533382400000004</v>
      </c>
      <c r="AR236" s="15" t="s">
        <v>6303</v>
      </c>
      <c r="AS236" s="15" t="s">
        <v>6310</v>
      </c>
      <c r="AT236" s="15" t="s">
        <v>6292</v>
      </c>
      <c r="AU236" s="27" t="s">
        <v>6281</v>
      </c>
      <c r="AV236" s="74"/>
      <c r="AW236" s="75"/>
      <c r="AX236" s="75"/>
      <c r="AY236" s="75"/>
      <c r="AZ236" s="52" t="s">
        <v>6389</v>
      </c>
    </row>
    <row r="237" spans="1:52" s="52" customFormat="1" ht="39.950000000000003" customHeight="1" x14ac:dyDescent="0.25">
      <c r="A237" s="9">
        <v>383</v>
      </c>
      <c r="B237" s="7" t="s">
        <v>1516</v>
      </c>
      <c r="C237" s="7" t="s">
        <v>1517</v>
      </c>
      <c r="D237" s="7" t="s">
        <v>18</v>
      </c>
      <c r="E237" s="7" t="s">
        <v>18</v>
      </c>
      <c r="F237" s="7" t="s">
        <v>1409</v>
      </c>
      <c r="G237" s="7" t="s">
        <v>6182</v>
      </c>
      <c r="H237" s="7" t="s">
        <v>1392</v>
      </c>
      <c r="I237" s="7" t="s">
        <v>6175</v>
      </c>
      <c r="J237" s="7" t="s">
        <v>1393</v>
      </c>
      <c r="K237" s="7" t="s">
        <v>1404</v>
      </c>
      <c r="L237" s="7" t="s">
        <v>1518</v>
      </c>
      <c r="M237" s="7" t="s">
        <v>1518</v>
      </c>
      <c r="N237" s="8" t="s">
        <v>6175</v>
      </c>
      <c r="O237" s="7" t="s">
        <v>1388</v>
      </c>
      <c r="P237" s="8" t="s">
        <v>6175</v>
      </c>
      <c r="Q237" s="7" t="s">
        <v>28</v>
      </c>
      <c r="R237" s="7" t="s">
        <v>28</v>
      </c>
      <c r="S237" s="28" t="s">
        <v>6175</v>
      </c>
      <c r="T237" s="28" t="s">
        <v>28</v>
      </c>
      <c r="U237" s="28" t="s">
        <v>28</v>
      </c>
      <c r="V237" s="28" t="s">
        <v>28</v>
      </c>
      <c r="W237" s="7" t="s">
        <v>29</v>
      </c>
      <c r="X237" s="28" t="s">
        <v>28</v>
      </c>
      <c r="Y237" s="7" t="s">
        <v>28</v>
      </c>
      <c r="Z237" s="7" t="s">
        <v>6175</v>
      </c>
      <c r="AA237" s="7">
        <v>1</v>
      </c>
      <c r="AB237" s="7">
        <v>1</v>
      </c>
      <c r="AC237" s="7">
        <f t="shared" si="45"/>
        <v>0</v>
      </c>
      <c r="AD237" s="64">
        <v>72</v>
      </c>
      <c r="AE237" s="64">
        <v>72</v>
      </c>
      <c r="AF237" s="7" t="s">
        <v>6175</v>
      </c>
      <c r="AG237" s="7" t="s">
        <v>6175</v>
      </c>
      <c r="AH237" s="7" t="s">
        <v>6175</v>
      </c>
      <c r="AI237" s="7" t="s">
        <v>6175</v>
      </c>
      <c r="AJ237" s="33">
        <v>47.381039999999999</v>
      </c>
      <c r="AK237" s="33">
        <f t="shared" si="46"/>
        <v>47.381039999999999</v>
      </c>
      <c r="AL237" s="33">
        <f t="shared" si="36"/>
        <v>5.6857248</v>
      </c>
      <c r="AM237" s="33">
        <f t="shared" si="37"/>
        <v>53.066764800000001</v>
      </c>
      <c r="AN237" s="33">
        <f t="shared" si="38"/>
        <v>42.642935999999999</v>
      </c>
      <c r="AO237" s="33">
        <f t="shared" si="39"/>
        <v>42.642935999999999</v>
      </c>
      <c r="AP237" s="33">
        <f t="shared" si="47"/>
        <v>5.1171523199999998</v>
      </c>
      <c r="AQ237" s="33">
        <f t="shared" si="48"/>
        <v>47.760088320000001</v>
      </c>
      <c r="AR237" s="15" t="s">
        <v>6303</v>
      </c>
      <c r="AS237" s="15" t="s">
        <v>6310</v>
      </c>
      <c r="AT237" s="15" t="s">
        <v>6292</v>
      </c>
      <c r="AU237" s="27" t="s">
        <v>6281</v>
      </c>
      <c r="AV237" s="74"/>
      <c r="AW237" s="75"/>
      <c r="AX237" s="75"/>
      <c r="AY237" s="75"/>
      <c r="AZ237" s="52" t="s">
        <v>6389</v>
      </c>
    </row>
    <row r="238" spans="1:52" s="52" customFormat="1" ht="39.950000000000003" customHeight="1" x14ac:dyDescent="0.25">
      <c r="A238" s="9">
        <v>384</v>
      </c>
      <c r="B238" s="7" t="s">
        <v>1519</v>
      </c>
      <c r="C238" s="7" t="s">
        <v>1520</v>
      </c>
      <c r="D238" s="7" t="s">
        <v>18</v>
      </c>
      <c r="E238" s="7" t="s">
        <v>18</v>
      </c>
      <c r="F238" s="7" t="s">
        <v>1409</v>
      </c>
      <c r="G238" s="7" t="s">
        <v>6182</v>
      </c>
      <c r="H238" s="7" t="s">
        <v>1392</v>
      </c>
      <c r="I238" s="7" t="s">
        <v>6175</v>
      </c>
      <c r="J238" s="7" t="s">
        <v>1393</v>
      </c>
      <c r="K238" s="7" t="s">
        <v>1404</v>
      </c>
      <c r="L238" s="7" t="s">
        <v>1521</v>
      </c>
      <c r="M238" s="7" t="s">
        <v>1521</v>
      </c>
      <c r="N238" s="8" t="s">
        <v>6175</v>
      </c>
      <c r="O238" s="7" t="s">
        <v>1388</v>
      </c>
      <c r="P238" s="8" t="s">
        <v>6175</v>
      </c>
      <c r="Q238" s="7" t="s">
        <v>28</v>
      </c>
      <c r="R238" s="7" t="s">
        <v>28</v>
      </c>
      <c r="S238" s="28" t="s">
        <v>6175</v>
      </c>
      <c r="T238" s="28" t="s">
        <v>28</v>
      </c>
      <c r="U238" s="28" t="s">
        <v>28</v>
      </c>
      <c r="V238" s="28" t="s">
        <v>28</v>
      </c>
      <c r="W238" s="7" t="s">
        <v>29</v>
      </c>
      <c r="X238" s="28" t="s">
        <v>28</v>
      </c>
      <c r="Y238" s="7" t="s">
        <v>1411</v>
      </c>
      <c r="Z238" s="7" t="s">
        <v>6175</v>
      </c>
      <c r="AA238" s="7">
        <v>2</v>
      </c>
      <c r="AB238" s="7">
        <v>2</v>
      </c>
      <c r="AC238" s="7">
        <f t="shared" si="45"/>
        <v>0</v>
      </c>
      <c r="AD238" s="64">
        <v>4.5999999999999996</v>
      </c>
      <c r="AE238" s="64">
        <v>9.1999999999999993</v>
      </c>
      <c r="AF238" s="7" t="s">
        <v>6175</v>
      </c>
      <c r="AG238" s="7" t="s">
        <v>6175</v>
      </c>
      <c r="AH238" s="7" t="s">
        <v>6175</v>
      </c>
      <c r="AI238" s="7" t="s">
        <v>6175</v>
      </c>
      <c r="AJ238" s="33">
        <v>3.0271219999999999</v>
      </c>
      <c r="AK238" s="33">
        <f t="shared" si="46"/>
        <v>6.0542439999999997</v>
      </c>
      <c r="AL238" s="33">
        <f t="shared" si="36"/>
        <v>0.72650927999999992</v>
      </c>
      <c r="AM238" s="33">
        <f t="shared" si="37"/>
        <v>6.7807532799999999</v>
      </c>
      <c r="AN238" s="33">
        <f t="shared" si="38"/>
        <v>2.7244098000000001</v>
      </c>
      <c r="AO238" s="33">
        <f t="shared" si="39"/>
        <v>5.4488196000000002</v>
      </c>
      <c r="AP238" s="33">
        <f t="shared" si="47"/>
        <v>0.65385835199999998</v>
      </c>
      <c r="AQ238" s="33">
        <f t="shared" si="48"/>
        <v>6.1026779520000005</v>
      </c>
      <c r="AR238" s="15" t="s">
        <v>6303</v>
      </c>
      <c r="AS238" s="15" t="s">
        <v>6310</v>
      </c>
      <c r="AT238" s="15" t="s">
        <v>6292</v>
      </c>
      <c r="AU238" s="27" t="s">
        <v>6281</v>
      </c>
      <c r="AV238" s="74"/>
      <c r="AW238" s="75"/>
      <c r="AX238" s="75"/>
      <c r="AY238" s="75"/>
      <c r="AZ238" s="52" t="s">
        <v>6389</v>
      </c>
    </row>
    <row r="239" spans="1:52" s="52" customFormat="1" ht="39.950000000000003" customHeight="1" x14ac:dyDescent="0.25">
      <c r="A239" s="9">
        <v>385</v>
      </c>
      <c r="B239" s="7" t="s">
        <v>1522</v>
      </c>
      <c r="C239" s="7" t="s">
        <v>1523</v>
      </c>
      <c r="D239" s="7" t="s">
        <v>18</v>
      </c>
      <c r="E239" s="7" t="s">
        <v>18</v>
      </c>
      <c r="F239" s="7" t="s">
        <v>1409</v>
      </c>
      <c r="G239" s="7" t="s">
        <v>6182</v>
      </c>
      <c r="H239" s="7" t="s">
        <v>1392</v>
      </c>
      <c r="I239" s="7" t="s">
        <v>6175</v>
      </c>
      <c r="J239" s="7" t="s">
        <v>1393</v>
      </c>
      <c r="K239" s="7" t="s">
        <v>1404</v>
      </c>
      <c r="L239" s="7" t="s">
        <v>1524</v>
      </c>
      <c r="M239" s="7" t="s">
        <v>1524</v>
      </c>
      <c r="N239" s="8" t="s">
        <v>6175</v>
      </c>
      <c r="O239" s="7" t="s">
        <v>1388</v>
      </c>
      <c r="P239" s="8" t="s">
        <v>6175</v>
      </c>
      <c r="Q239" s="7" t="s">
        <v>28</v>
      </c>
      <c r="R239" s="7" t="s">
        <v>28</v>
      </c>
      <c r="S239" s="28" t="s">
        <v>6175</v>
      </c>
      <c r="T239" s="28" t="s">
        <v>28</v>
      </c>
      <c r="U239" s="28" t="s">
        <v>28</v>
      </c>
      <c r="V239" s="28" t="s">
        <v>28</v>
      </c>
      <c r="W239" s="7" t="s">
        <v>29</v>
      </c>
      <c r="X239" s="28" t="s">
        <v>28</v>
      </c>
      <c r="Y239" s="7" t="s">
        <v>1411</v>
      </c>
      <c r="Z239" s="7" t="s">
        <v>6175</v>
      </c>
      <c r="AA239" s="7">
        <v>1</v>
      </c>
      <c r="AB239" s="7">
        <v>1</v>
      </c>
      <c r="AC239" s="7">
        <f t="shared" si="45"/>
        <v>0</v>
      </c>
      <c r="AD239" s="64">
        <v>4.5999999999999996</v>
      </c>
      <c r="AE239" s="64">
        <v>4.5999999999999996</v>
      </c>
      <c r="AF239" s="7" t="s">
        <v>6175</v>
      </c>
      <c r="AG239" s="7" t="s">
        <v>6175</v>
      </c>
      <c r="AH239" s="7" t="s">
        <v>6175</v>
      </c>
      <c r="AI239" s="7" t="s">
        <v>6175</v>
      </c>
      <c r="AJ239" s="33">
        <v>3.0271219999999999</v>
      </c>
      <c r="AK239" s="33">
        <f t="shared" si="46"/>
        <v>3.0271219999999999</v>
      </c>
      <c r="AL239" s="33">
        <f t="shared" ref="AL239:AL302" si="49">AK239*0.12</f>
        <v>0.36325463999999996</v>
      </c>
      <c r="AM239" s="33">
        <f t="shared" ref="AM239:AM302" si="50">AL239+AK239</f>
        <v>3.3903766399999999</v>
      </c>
      <c r="AN239" s="33">
        <f t="shared" ref="AN239:AN302" si="51">AJ239*0.9</f>
        <v>2.7244098000000001</v>
      </c>
      <c r="AO239" s="33">
        <f t="shared" ref="AO239:AO302" si="52">AN239*AB239</f>
        <v>2.7244098000000001</v>
      </c>
      <c r="AP239" s="33">
        <f t="shared" si="47"/>
        <v>0.32692917599999999</v>
      </c>
      <c r="AQ239" s="33">
        <f t="shared" si="48"/>
        <v>3.0513389760000003</v>
      </c>
      <c r="AR239" s="15" t="s">
        <v>6303</v>
      </c>
      <c r="AS239" s="15" t="s">
        <v>6310</v>
      </c>
      <c r="AT239" s="15" t="s">
        <v>6292</v>
      </c>
      <c r="AU239" s="27" t="s">
        <v>6281</v>
      </c>
      <c r="AV239" s="74"/>
      <c r="AW239" s="75"/>
      <c r="AX239" s="75"/>
      <c r="AY239" s="75"/>
      <c r="AZ239" s="52" t="s">
        <v>6389</v>
      </c>
    </row>
    <row r="240" spans="1:52" s="52" customFormat="1" ht="39.950000000000003" customHeight="1" x14ac:dyDescent="0.25">
      <c r="A240" s="9">
        <v>386</v>
      </c>
      <c r="B240" s="7" t="s">
        <v>1525</v>
      </c>
      <c r="C240" s="7" t="s">
        <v>1526</v>
      </c>
      <c r="D240" s="7" t="s">
        <v>18</v>
      </c>
      <c r="E240" s="7" t="s">
        <v>18</v>
      </c>
      <c r="F240" s="7" t="s">
        <v>1409</v>
      </c>
      <c r="G240" s="7" t="s">
        <v>6182</v>
      </c>
      <c r="H240" s="7" t="s">
        <v>1392</v>
      </c>
      <c r="I240" s="7" t="s">
        <v>6175</v>
      </c>
      <c r="J240" s="7" t="s">
        <v>1393</v>
      </c>
      <c r="K240" s="7" t="s">
        <v>1404</v>
      </c>
      <c r="L240" s="7" t="s">
        <v>1527</v>
      </c>
      <c r="M240" s="7" t="s">
        <v>1527</v>
      </c>
      <c r="N240" s="8" t="s">
        <v>6175</v>
      </c>
      <c r="O240" s="7" t="s">
        <v>1388</v>
      </c>
      <c r="P240" s="8" t="s">
        <v>6175</v>
      </c>
      <c r="Q240" s="7" t="s">
        <v>28</v>
      </c>
      <c r="R240" s="7" t="s">
        <v>28</v>
      </c>
      <c r="S240" s="28" t="s">
        <v>6175</v>
      </c>
      <c r="T240" s="28" t="s">
        <v>28</v>
      </c>
      <c r="U240" s="28" t="s">
        <v>28</v>
      </c>
      <c r="V240" s="28" t="s">
        <v>28</v>
      </c>
      <c r="W240" s="7" t="s">
        <v>29</v>
      </c>
      <c r="X240" s="28" t="s">
        <v>28</v>
      </c>
      <c r="Y240" s="7" t="s">
        <v>1528</v>
      </c>
      <c r="Z240" s="7" t="s">
        <v>6175</v>
      </c>
      <c r="AA240" s="7">
        <v>1</v>
      </c>
      <c r="AB240" s="7">
        <v>1</v>
      </c>
      <c r="AC240" s="7">
        <f t="shared" si="45"/>
        <v>0</v>
      </c>
      <c r="AD240" s="64">
        <v>4.5999999999999996</v>
      </c>
      <c r="AE240" s="64">
        <v>4.5999999999999996</v>
      </c>
      <c r="AF240" s="7" t="s">
        <v>6175</v>
      </c>
      <c r="AG240" s="7" t="s">
        <v>6175</v>
      </c>
      <c r="AH240" s="7" t="s">
        <v>6175</v>
      </c>
      <c r="AI240" s="7" t="s">
        <v>6175</v>
      </c>
      <c r="AJ240" s="33">
        <v>3.0271219999999999</v>
      </c>
      <c r="AK240" s="33">
        <f t="shared" si="46"/>
        <v>3.0271219999999999</v>
      </c>
      <c r="AL240" s="33">
        <f t="shared" si="49"/>
        <v>0.36325463999999996</v>
      </c>
      <c r="AM240" s="33">
        <f t="shared" si="50"/>
        <v>3.3903766399999999</v>
      </c>
      <c r="AN240" s="33">
        <f t="shared" si="51"/>
        <v>2.7244098000000001</v>
      </c>
      <c r="AO240" s="33">
        <f t="shared" si="52"/>
        <v>2.7244098000000001</v>
      </c>
      <c r="AP240" s="33">
        <f t="shared" si="47"/>
        <v>0.32692917599999999</v>
      </c>
      <c r="AQ240" s="33">
        <f t="shared" si="48"/>
        <v>3.0513389760000003</v>
      </c>
      <c r="AR240" s="15" t="s">
        <v>6303</v>
      </c>
      <c r="AS240" s="15" t="s">
        <v>6310</v>
      </c>
      <c r="AT240" s="15" t="s">
        <v>6292</v>
      </c>
      <c r="AU240" s="27" t="s">
        <v>6281</v>
      </c>
      <c r="AV240" s="74"/>
      <c r="AW240" s="75"/>
      <c r="AX240" s="75"/>
      <c r="AY240" s="75"/>
      <c r="AZ240" s="52" t="s">
        <v>6389</v>
      </c>
    </row>
    <row r="241" spans="1:52" s="52" customFormat="1" ht="39.950000000000003" customHeight="1" x14ac:dyDescent="0.25">
      <c r="A241" s="9">
        <v>387</v>
      </c>
      <c r="B241" s="7" t="s">
        <v>1529</v>
      </c>
      <c r="C241" s="7" t="s">
        <v>1530</v>
      </c>
      <c r="D241" s="7" t="s">
        <v>18</v>
      </c>
      <c r="E241" s="7" t="s">
        <v>18</v>
      </c>
      <c r="F241" s="7" t="s">
        <v>1409</v>
      </c>
      <c r="G241" s="7" t="s">
        <v>6182</v>
      </c>
      <c r="H241" s="7" t="s">
        <v>1392</v>
      </c>
      <c r="I241" s="7" t="s">
        <v>6175</v>
      </c>
      <c r="J241" s="7" t="s">
        <v>1393</v>
      </c>
      <c r="K241" s="7" t="s">
        <v>1404</v>
      </c>
      <c r="L241" s="7" t="s">
        <v>1531</v>
      </c>
      <c r="M241" s="7" t="s">
        <v>1531</v>
      </c>
      <c r="N241" s="8" t="s">
        <v>6175</v>
      </c>
      <c r="O241" s="7" t="s">
        <v>1388</v>
      </c>
      <c r="P241" s="8" t="s">
        <v>6175</v>
      </c>
      <c r="Q241" s="7" t="s">
        <v>28</v>
      </c>
      <c r="R241" s="7" t="s">
        <v>28</v>
      </c>
      <c r="S241" s="28" t="s">
        <v>6175</v>
      </c>
      <c r="T241" s="28" t="s">
        <v>28</v>
      </c>
      <c r="U241" s="28" t="s">
        <v>28</v>
      </c>
      <c r="V241" s="28" t="s">
        <v>28</v>
      </c>
      <c r="W241" s="7" t="s">
        <v>29</v>
      </c>
      <c r="X241" s="28" t="s">
        <v>28</v>
      </c>
      <c r="Y241" s="7" t="s">
        <v>28</v>
      </c>
      <c r="Z241" s="7" t="s">
        <v>6175</v>
      </c>
      <c r="AA241" s="7">
        <v>2</v>
      </c>
      <c r="AB241" s="7">
        <v>2</v>
      </c>
      <c r="AC241" s="7">
        <f t="shared" si="45"/>
        <v>0</v>
      </c>
      <c r="AD241" s="64">
        <v>4.5999999999999996</v>
      </c>
      <c r="AE241" s="64">
        <v>9.1999999999999993</v>
      </c>
      <c r="AF241" s="7" t="s">
        <v>6175</v>
      </c>
      <c r="AG241" s="7" t="s">
        <v>6175</v>
      </c>
      <c r="AH241" s="7" t="s">
        <v>6175</v>
      </c>
      <c r="AI241" s="7" t="s">
        <v>6175</v>
      </c>
      <c r="AJ241" s="33">
        <v>3.0271219999999999</v>
      </c>
      <c r="AK241" s="33">
        <f t="shared" si="46"/>
        <v>6.0542439999999997</v>
      </c>
      <c r="AL241" s="33">
        <f t="shared" si="49"/>
        <v>0.72650927999999992</v>
      </c>
      <c r="AM241" s="33">
        <f t="shared" si="50"/>
        <v>6.7807532799999999</v>
      </c>
      <c r="AN241" s="33">
        <f t="shared" si="51"/>
        <v>2.7244098000000001</v>
      </c>
      <c r="AO241" s="33">
        <f t="shared" si="52"/>
        <v>5.4488196000000002</v>
      </c>
      <c r="AP241" s="33">
        <f t="shared" si="47"/>
        <v>0.65385835199999998</v>
      </c>
      <c r="AQ241" s="33">
        <f t="shared" si="48"/>
        <v>6.1026779520000005</v>
      </c>
      <c r="AR241" s="15" t="s">
        <v>6303</v>
      </c>
      <c r="AS241" s="15" t="s">
        <v>6310</v>
      </c>
      <c r="AT241" s="15" t="s">
        <v>6292</v>
      </c>
      <c r="AU241" s="27" t="s">
        <v>6281</v>
      </c>
      <c r="AV241" s="74"/>
      <c r="AW241" s="75"/>
      <c r="AX241" s="75"/>
      <c r="AY241" s="75"/>
      <c r="AZ241" s="52" t="s">
        <v>6389</v>
      </c>
    </row>
    <row r="242" spans="1:52" s="52" customFormat="1" ht="39.950000000000003" customHeight="1" x14ac:dyDescent="0.25">
      <c r="A242" s="9">
        <v>388</v>
      </c>
      <c r="B242" s="7" t="s">
        <v>1532</v>
      </c>
      <c r="C242" s="7" t="s">
        <v>1533</v>
      </c>
      <c r="D242" s="7" t="s">
        <v>18</v>
      </c>
      <c r="E242" s="7" t="s">
        <v>18</v>
      </c>
      <c r="F242" s="7" t="s">
        <v>1409</v>
      </c>
      <c r="G242" s="7" t="s">
        <v>6182</v>
      </c>
      <c r="H242" s="7" t="s">
        <v>1392</v>
      </c>
      <c r="I242" s="7" t="s">
        <v>6175</v>
      </c>
      <c r="J242" s="7" t="s">
        <v>1393</v>
      </c>
      <c r="K242" s="7" t="s">
        <v>1404</v>
      </c>
      <c r="L242" s="7" t="s">
        <v>1534</v>
      </c>
      <c r="M242" s="7" t="s">
        <v>1534</v>
      </c>
      <c r="N242" s="8" t="s">
        <v>6175</v>
      </c>
      <c r="O242" s="7" t="s">
        <v>1388</v>
      </c>
      <c r="P242" s="8" t="s">
        <v>6175</v>
      </c>
      <c r="Q242" s="7" t="s">
        <v>28</v>
      </c>
      <c r="R242" s="7" t="s">
        <v>28</v>
      </c>
      <c r="S242" s="28" t="s">
        <v>6175</v>
      </c>
      <c r="T242" s="28" t="s">
        <v>28</v>
      </c>
      <c r="U242" s="28" t="s">
        <v>28</v>
      </c>
      <c r="V242" s="28" t="s">
        <v>28</v>
      </c>
      <c r="W242" s="7" t="s">
        <v>29</v>
      </c>
      <c r="X242" s="28" t="s">
        <v>28</v>
      </c>
      <c r="Y242" s="7" t="s">
        <v>28</v>
      </c>
      <c r="Z242" s="7" t="s">
        <v>6175</v>
      </c>
      <c r="AA242" s="7">
        <v>103</v>
      </c>
      <c r="AB242" s="7">
        <v>103</v>
      </c>
      <c r="AC242" s="7">
        <f t="shared" si="45"/>
        <v>0</v>
      </c>
      <c r="AD242" s="64">
        <v>2.1</v>
      </c>
      <c r="AE242" s="64">
        <v>216.3</v>
      </c>
      <c r="AF242" s="7" t="s">
        <v>6175</v>
      </c>
      <c r="AG242" s="7" t="s">
        <v>6175</v>
      </c>
      <c r="AH242" s="7" t="s">
        <v>6175</v>
      </c>
      <c r="AI242" s="7" t="s">
        <v>6175</v>
      </c>
      <c r="AJ242" s="33">
        <v>1.3819470000000003</v>
      </c>
      <c r="AK242" s="33">
        <f t="shared" si="46"/>
        <v>142.34054100000003</v>
      </c>
      <c r="AL242" s="33">
        <f t="shared" si="49"/>
        <v>17.080864920000003</v>
      </c>
      <c r="AM242" s="33">
        <f t="shared" si="50"/>
        <v>159.42140592000004</v>
      </c>
      <c r="AN242" s="33">
        <f t="shared" si="51"/>
        <v>1.2437523000000004</v>
      </c>
      <c r="AO242" s="33">
        <f t="shared" si="52"/>
        <v>128.10648690000005</v>
      </c>
      <c r="AP242" s="33">
        <f t="shared" si="47"/>
        <v>15.372778428000005</v>
      </c>
      <c r="AQ242" s="33">
        <f t="shared" si="48"/>
        <v>143.47926532800005</v>
      </c>
      <c r="AR242" s="15" t="s">
        <v>6303</v>
      </c>
      <c r="AS242" s="15" t="s">
        <v>6310</v>
      </c>
      <c r="AT242" s="15" t="s">
        <v>6294</v>
      </c>
      <c r="AU242" s="27" t="s">
        <v>6279</v>
      </c>
      <c r="AV242" s="74"/>
      <c r="AW242" s="75"/>
      <c r="AX242" s="75"/>
      <c r="AY242" s="75"/>
      <c r="AZ242" s="52" t="s">
        <v>6389</v>
      </c>
    </row>
    <row r="243" spans="1:52" s="52" customFormat="1" ht="39.950000000000003" customHeight="1" x14ac:dyDescent="0.25">
      <c r="A243" s="9">
        <v>389</v>
      </c>
      <c r="B243" s="7" t="s">
        <v>1535</v>
      </c>
      <c r="C243" s="7" t="s">
        <v>1536</v>
      </c>
      <c r="D243" s="7" t="s">
        <v>18</v>
      </c>
      <c r="E243" s="7" t="s">
        <v>18</v>
      </c>
      <c r="F243" s="7" t="s">
        <v>1409</v>
      </c>
      <c r="G243" s="7" t="s">
        <v>6182</v>
      </c>
      <c r="H243" s="7" t="s">
        <v>1392</v>
      </c>
      <c r="I243" s="7" t="s">
        <v>6175</v>
      </c>
      <c r="J243" s="7" t="s">
        <v>1393</v>
      </c>
      <c r="K243" s="7" t="s">
        <v>1404</v>
      </c>
      <c r="L243" s="7" t="s">
        <v>1537</v>
      </c>
      <c r="M243" s="7" t="s">
        <v>1537</v>
      </c>
      <c r="N243" s="8" t="s">
        <v>6175</v>
      </c>
      <c r="O243" s="7" t="s">
        <v>1388</v>
      </c>
      <c r="P243" s="8" t="s">
        <v>6175</v>
      </c>
      <c r="Q243" s="7" t="s">
        <v>28</v>
      </c>
      <c r="R243" s="7" t="s">
        <v>28</v>
      </c>
      <c r="S243" s="28" t="s">
        <v>6175</v>
      </c>
      <c r="T243" s="28" t="s">
        <v>28</v>
      </c>
      <c r="U243" s="28" t="s">
        <v>28</v>
      </c>
      <c r="V243" s="28" t="s">
        <v>28</v>
      </c>
      <c r="W243" s="7" t="s">
        <v>29</v>
      </c>
      <c r="X243" s="28" t="s">
        <v>28</v>
      </c>
      <c r="Y243" s="7" t="s">
        <v>28</v>
      </c>
      <c r="Z243" s="7" t="s">
        <v>6175</v>
      </c>
      <c r="AA243" s="7">
        <v>1</v>
      </c>
      <c r="AB243" s="7">
        <v>1</v>
      </c>
      <c r="AC243" s="7">
        <f t="shared" si="45"/>
        <v>0</v>
      </c>
      <c r="AD243" s="64">
        <v>117.5</v>
      </c>
      <c r="AE243" s="64">
        <v>117.5</v>
      </c>
      <c r="AF243" s="7" t="s">
        <v>6175</v>
      </c>
      <c r="AG243" s="7" t="s">
        <v>6175</v>
      </c>
      <c r="AH243" s="7" t="s">
        <v>6175</v>
      </c>
      <c r="AI243" s="7" t="s">
        <v>6175</v>
      </c>
      <c r="AJ243" s="33">
        <v>77.323225000000008</v>
      </c>
      <c r="AK243" s="33">
        <f t="shared" si="46"/>
        <v>77.323225000000008</v>
      </c>
      <c r="AL243" s="33">
        <f t="shared" si="49"/>
        <v>9.2787870000000012</v>
      </c>
      <c r="AM243" s="33">
        <f t="shared" si="50"/>
        <v>86.602012000000002</v>
      </c>
      <c r="AN243" s="33">
        <f t="shared" si="51"/>
        <v>69.590902500000013</v>
      </c>
      <c r="AO243" s="33">
        <f t="shared" si="52"/>
        <v>69.590902500000013</v>
      </c>
      <c r="AP243" s="33">
        <f t="shared" si="47"/>
        <v>8.3509083000000004</v>
      </c>
      <c r="AQ243" s="33">
        <f t="shared" si="48"/>
        <v>77.941810800000013</v>
      </c>
      <c r="AR243" s="15" t="s">
        <v>6303</v>
      </c>
      <c r="AS243" s="15" t="s">
        <v>6310</v>
      </c>
      <c r="AT243" s="15" t="s">
        <v>6292</v>
      </c>
      <c r="AU243" s="27" t="s">
        <v>6281</v>
      </c>
      <c r="AV243" s="74"/>
      <c r="AW243" s="75"/>
      <c r="AX243" s="75"/>
      <c r="AY243" s="75"/>
      <c r="AZ243" s="52" t="s">
        <v>6389</v>
      </c>
    </row>
    <row r="244" spans="1:52" s="52" customFormat="1" ht="39.950000000000003" customHeight="1" x14ac:dyDescent="0.25">
      <c r="A244" s="9">
        <v>390</v>
      </c>
      <c r="B244" s="7" t="s">
        <v>1538</v>
      </c>
      <c r="C244" s="7" t="s">
        <v>1539</v>
      </c>
      <c r="D244" s="7" t="s">
        <v>18</v>
      </c>
      <c r="E244" s="7" t="s">
        <v>1540</v>
      </c>
      <c r="F244" s="7" t="s">
        <v>175</v>
      </c>
      <c r="G244" s="7" t="s">
        <v>6182</v>
      </c>
      <c r="H244" s="7" t="s">
        <v>1392</v>
      </c>
      <c r="I244" s="7" t="s">
        <v>6175</v>
      </c>
      <c r="J244" s="7" t="s">
        <v>1393</v>
      </c>
      <c r="K244" s="7" t="s">
        <v>1541</v>
      </c>
      <c r="L244" s="7" t="s">
        <v>1542</v>
      </c>
      <c r="M244" s="7" t="s">
        <v>1542</v>
      </c>
      <c r="N244" s="8" t="s">
        <v>6175</v>
      </c>
      <c r="O244" s="7" t="s">
        <v>1388</v>
      </c>
      <c r="P244" s="8" t="s">
        <v>6175</v>
      </c>
      <c r="Q244" s="7" t="s">
        <v>1543</v>
      </c>
      <c r="R244" s="28" t="s">
        <v>1544</v>
      </c>
      <c r="S244" s="28" t="s">
        <v>6175</v>
      </c>
      <c r="T244" s="28" t="s">
        <v>28</v>
      </c>
      <c r="U244" s="28" t="s">
        <v>28</v>
      </c>
      <c r="V244" s="28" t="s">
        <v>28</v>
      </c>
      <c r="W244" s="7" t="s">
        <v>29</v>
      </c>
      <c r="X244" s="28" t="s">
        <v>28</v>
      </c>
      <c r="Y244" s="7" t="s">
        <v>28</v>
      </c>
      <c r="Z244" s="7" t="s">
        <v>6175</v>
      </c>
      <c r="AA244" s="7">
        <v>14</v>
      </c>
      <c r="AB244" s="7">
        <v>14</v>
      </c>
      <c r="AC244" s="7">
        <f t="shared" si="45"/>
        <v>0</v>
      </c>
      <c r="AD244" s="64">
        <v>14.7</v>
      </c>
      <c r="AE244" s="64">
        <v>205.8</v>
      </c>
      <c r="AF244" s="7" t="s">
        <v>6175</v>
      </c>
      <c r="AG244" s="7" t="s">
        <v>6175</v>
      </c>
      <c r="AH244" s="7" t="s">
        <v>6175</v>
      </c>
      <c r="AI244" s="7" t="s">
        <v>6175</v>
      </c>
      <c r="AJ244" s="33">
        <v>9.673629</v>
      </c>
      <c r="AK244" s="33">
        <f t="shared" si="46"/>
        <v>135.43080599999999</v>
      </c>
      <c r="AL244" s="33">
        <f t="shared" si="49"/>
        <v>16.251696719999998</v>
      </c>
      <c r="AM244" s="33">
        <f t="shared" si="50"/>
        <v>151.68250272</v>
      </c>
      <c r="AN244" s="33">
        <f t="shared" si="51"/>
        <v>8.7062661000000006</v>
      </c>
      <c r="AO244" s="33">
        <f t="shared" si="52"/>
        <v>121.88772540000001</v>
      </c>
      <c r="AP244" s="33">
        <f t="shared" si="47"/>
        <v>14.626527048</v>
      </c>
      <c r="AQ244" s="33">
        <f t="shared" si="48"/>
        <v>136.51425244800001</v>
      </c>
      <c r="AR244" s="15" t="s">
        <v>1404</v>
      </c>
      <c r="AS244" s="15" t="s">
        <v>1404</v>
      </c>
      <c r="AT244" s="15" t="s">
        <v>6294</v>
      </c>
      <c r="AU244" s="27" t="s">
        <v>6279</v>
      </c>
      <c r="AV244" s="74"/>
      <c r="AW244" s="75">
        <v>14</v>
      </c>
      <c r="AX244" s="75"/>
      <c r="AY244" s="75"/>
      <c r="AZ244" s="52" t="s">
        <v>6389</v>
      </c>
    </row>
    <row r="245" spans="1:52" s="52" customFormat="1" ht="39.950000000000003" customHeight="1" x14ac:dyDescent="0.25">
      <c r="A245" s="9">
        <v>391</v>
      </c>
      <c r="B245" s="7" t="s">
        <v>1545</v>
      </c>
      <c r="C245" s="7" t="s">
        <v>1546</v>
      </c>
      <c r="D245" s="7" t="s">
        <v>18</v>
      </c>
      <c r="E245" s="7" t="s">
        <v>1540</v>
      </c>
      <c r="F245" s="7" t="s">
        <v>175</v>
      </c>
      <c r="G245" s="7" t="s">
        <v>6182</v>
      </c>
      <c r="H245" s="7" t="s">
        <v>1392</v>
      </c>
      <c r="I245" s="7" t="s">
        <v>6175</v>
      </c>
      <c r="J245" s="7" t="s">
        <v>1393</v>
      </c>
      <c r="K245" s="7" t="s">
        <v>1541</v>
      </c>
      <c r="L245" s="7" t="s">
        <v>1547</v>
      </c>
      <c r="M245" s="7" t="s">
        <v>1547</v>
      </c>
      <c r="N245" s="8" t="s">
        <v>6175</v>
      </c>
      <c r="O245" s="7" t="s">
        <v>1388</v>
      </c>
      <c r="P245" s="8" t="s">
        <v>6175</v>
      </c>
      <c r="Q245" s="7" t="s">
        <v>28</v>
      </c>
      <c r="R245" s="28" t="s">
        <v>28</v>
      </c>
      <c r="S245" s="28" t="s">
        <v>6175</v>
      </c>
      <c r="T245" s="28" t="s">
        <v>28</v>
      </c>
      <c r="U245" s="28" t="s">
        <v>28</v>
      </c>
      <c r="V245" s="28" t="s">
        <v>28</v>
      </c>
      <c r="W245" s="7" t="s">
        <v>29</v>
      </c>
      <c r="X245" s="28" t="s">
        <v>28</v>
      </c>
      <c r="Y245" s="7" t="s">
        <v>1548</v>
      </c>
      <c r="Z245" s="7" t="s">
        <v>6175</v>
      </c>
      <c r="AA245" s="7">
        <v>20</v>
      </c>
      <c r="AB245" s="7">
        <v>20</v>
      </c>
      <c r="AC245" s="7">
        <f t="shared" si="45"/>
        <v>0</v>
      </c>
      <c r="AD245" s="64">
        <v>2.6</v>
      </c>
      <c r="AE245" s="64">
        <v>52</v>
      </c>
      <c r="AF245" s="7" t="s">
        <v>6175</v>
      </c>
      <c r="AG245" s="7" t="s">
        <v>6175</v>
      </c>
      <c r="AH245" s="7" t="s">
        <v>6175</v>
      </c>
      <c r="AI245" s="7" t="s">
        <v>6175</v>
      </c>
      <c r="AJ245" s="33">
        <v>1.7109820000000002</v>
      </c>
      <c r="AK245" s="33">
        <f t="shared" si="46"/>
        <v>34.219640000000005</v>
      </c>
      <c r="AL245" s="33">
        <f t="shared" si="49"/>
        <v>4.1063568000000004</v>
      </c>
      <c r="AM245" s="33">
        <f t="shared" si="50"/>
        <v>38.325996800000006</v>
      </c>
      <c r="AN245" s="33">
        <f t="shared" si="51"/>
        <v>1.5398838000000001</v>
      </c>
      <c r="AO245" s="33">
        <f t="shared" si="52"/>
        <v>30.797676000000003</v>
      </c>
      <c r="AP245" s="33">
        <f t="shared" si="47"/>
        <v>3.69572112</v>
      </c>
      <c r="AQ245" s="33">
        <f t="shared" si="48"/>
        <v>34.493397120000004</v>
      </c>
      <c r="AR245" s="15" t="s">
        <v>1404</v>
      </c>
      <c r="AS245" s="15" t="s">
        <v>1404</v>
      </c>
      <c r="AT245" s="15" t="s">
        <v>6294</v>
      </c>
      <c r="AU245" s="27" t="s">
        <v>6279</v>
      </c>
      <c r="AV245" s="74"/>
      <c r="AW245" s="75"/>
      <c r="AX245" s="75"/>
      <c r="AY245" s="75"/>
      <c r="AZ245" s="52" t="s">
        <v>6389</v>
      </c>
    </row>
    <row r="246" spans="1:52" s="52" customFormat="1" ht="39.950000000000003" customHeight="1" x14ac:dyDescent="0.25">
      <c r="A246" s="9">
        <v>392</v>
      </c>
      <c r="B246" s="7" t="s">
        <v>1549</v>
      </c>
      <c r="C246" s="7" t="s">
        <v>1550</v>
      </c>
      <c r="D246" s="7" t="s">
        <v>18</v>
      </c>
      <c r="E246" s="7" t="s">
        <v>1551</v>
      </c>
      <c r="F246" s="7" t="s">
        <v>20</v>
      </c>
      <c r="G246" s="7" t="s">
        <v>6182</v>
      </c>
      <c r="H246" s="7" t="s">
        <v>1392</v>
      </c>
      <c r="I246" s="7" t="s">
        <v>6175</v>
      </c>
      <c r="J246" s="7" t="s">
        <v>1393</v>
      </c>
      <c r="K246" s="7" t="s">
        <v>1394</v>
      </c>
      <c r="L246" s="7" t="s">
        <v>1552</v>
      </c>
      <c r="M246" s="7" t="s">
        <v>1552</v>
      </c>
      <c r="N246" s="8" t="s">
        <v>6175</v>
      </c>
      <c r="O246" s="7" t="s">
        <v>1388</v>
      </c>
      <c r="P246" s="8" t="s">
        <v>6175</v>
      </c>
      <c r="Q246" s="7" t="s">
        <v>1553</v>
      </c>
      <c r="R246" s="28" t="s">
        <v>28</v>
      </c>
      <c r="S246" s="28" t="s">
        <v>6175</v>
      </c>
      <c r="T246" s="28" t="s">
        <v>28</v>
      </c>
      <c r="U246" s="28" t="s">
        <v>28</v>
      </c>
      <c r="V246" s="28" t="s">
        <v>28</v>
      </c>
      <c r="W246" s="7" t="s">
        <v>29</v>
      </c>
      <c r="X246" s="28" t="s">
        <v>28</v>
      </c>
      <c r="Y246" s="7" t="s">
        <v>28</v>
      </c>
      <c r="Z246" s="7" t="s">
        <v>6175</v>
      </c>
      <c r="AA246" s="7">
        <v>2</v>
      </c>
      <c r="AB246" s="7">
        <v>2</v>
      </c>
      <c r="AC246" s="7">
        <f t="shared" si="45"/>
        <v>0</v>
      </c>
      <c r="AD246" s="64">
        <v>8.48</v>
      </c>
      <c r="AE246" s="64">
        <v>16.96</v>
      </c>
      <c r="AF246" s="7" t="s">
        <v>6175</v>
      </c>
      <c r="AG246" s="7" t="s">
        <v>6175</v>
      </c>
      <c r="AH246" s="7" t="s">
        <v>6175</v>
      </c>
      <c r="AI246" s="7" t="s">
        <v>6175</v>
      </c>
      <c r="AJ246" s="33">
        <v>5.5804336000000001</v>
      </c>
      <c r="AK246" s="33">
        <f t="shared" si="46"/>
        <v>11.1608672</v>
      </c>
      <c r="AL246" s="33">
        <f t="shared" si="49"/>
        <v>1.339304064</v>
      </c>
      <c r="AM246" s="33">
        <f t="shared" si="50"/>
        <v>12.500171264</v>
      </c>
      <c r="AN246" s="33">
        <f t="shared" si="51"/>
        <v>5.02239024</v>
      </c>
      <c r="AO246" s="33">
        <f t="shared" si="52"/>
        <v>10.04478048</v>
      </c>
      <c r="AP246" s="33">
        <f t="shared" si="47"/>
        <v>1.2053736576</v>
      </c>
      <c r="AQ246" s="33">
        <f t="shared" si="48"/>
        <v>11.250154137599999</v>
      </c>
      <c r="AR246" s="15" t="s">
        <v>6290</v>
      </c>
      <c r="AS246" s="15" t="s">
        <v>6302</v>
      </c>
      <c r="AT246" s="15" t="s">
        <v>6294</v>
      </c>
      <c r="AU246" s="27" t="s">
        <v>6279</v>
      </c>
      <c r="AV246" s="74"/>
      <c r="AW246" s="75"/>
      <c r="AX246" s="75"/>
      <c r="AY246" s="75"/>
      <c r="AZ246" s="52" t="s">
        <v>6389</v>
      </c>
    </row>
    <row r="247" spans="1:52" s="52" customFormat="1" ht="39.950000000000003" customHeight="1" x14ac:dyDescent="0.25">
      <c r="A247" s="9">
        <v>393</v>
      </c>
      <c r="B247" s="7" t="s">
        <v>1554</v>
      </c>
      <c r="C247" s="7" t="s">
        <v>1555</v>
      </c>
      <c r="D247" s="7" t="s">
        <v>18</v>
      </c>
      <c r="E247" s="7" t="s">
        <v>1556</v>
      </c>
      <c r="F247" s="7" t="s">
        <v>1557</v>
      </c>
      <c r="G247" s="7" t="s">
        <v>6182</v>
      </c>
      <c r="H247" s="7" t="s">
        <v>1392</v>
      </c>
      <c r="I247" s="7" t="s">
        <v>6175</v>
      </c>
      <c r="J247" s="7" t="s">
        <v>1393</v>
      </c>
      <c r="K247" s="7" t="s">
        <v>1394</v>
      </c>
      <c r="L247" s="7" t="s">
        <v>1558</v>
      </c>
      <c r="M247" s="7" t="s">
        <v>1558</v>
      </c>
      <c r="N247" s="8" t="s">
        <v>6175</v>
      </c>
      <c r="O247" s="7" t="s">
        <v>1388</v>
      </c>
      <c r="P247" s="8" t="s">
        <v>6175</v>
      </c>
      <c r="Q247" s="7" t="s">
        <v>28</v>
      </c>
      <c r="R247" s="7" t="s">
        <v>28</v>
      </c>
      <c r="S247" s="28" t="s">
        <v>6175</v>
      </c>
      <c r="T247" s="28" t="s">
        <v>28</v>
      </c>
      <c r="U247" s="28" t="s">
        <v>28</v>
      </c>
      <c r="V247" s="28" t="s">
        <v>28</v>
      </c>
      <c r="W247" s="7" t="s">
        <v>29</v>
      </c>
      <c r="X247" s="28" t="s">
        <v>28</v>
      </c>
      <c r="Y247" s="7" t="s">
        <v>28</v>
      </c>
      <c r="Z247" s="7" t="s">
        <v>6175</v>
      </c>
      <c r="AA247" s="7">
        <v>1</v>
      </c>
      <c r="AB247" s="7">
        <v>1</v>
      </c>
      <c r="AC247" s="7">
        <f t="shared" si="45"/>
        <v>0</v>
      </c>
      <c r="AD247" s="64">
        <v>145.09</v>
      </c>
      <c r="AE247" s="64">
        <v>145.09</v>
      </c>
      <c r="AF247" s="7" t="s">
        <v>6175</v>
      </c>
      <c r="AG247" s="7" t="s">
        <v>6175</v>
      </c>
      <c r="AH247" s="7" t="s">
        <v>6175</v>
      </c>
      <c r="AI247" s="7" t="s">
        <v>6175</v>
      </c>
      <c r="AJ247" s="33">
        <v>95.479376300000013</v>
      </c>
      <c r="AK247" s="33">
        <f t="shared" si="46"/>
        <v>95.479376300000013</v>
      </c>
      <c r="AL247" s="33">
        <f t="shared" si="49"/>
        <v>11.457525156000001</v>
      </c>
      <c r="AM247" s="33">
        <f t="shared" si="50"/>
        <v>106.93690145600002</v>
      </c>
      <c r="AN247" s="33">
        <f t="shared" si="51"/>
        <v>85.93143867000002</v>
      </c>
      <c r="AO247" s="33">
        <f t="shared" si="52"/>
        <v>85.93143867000002</v>
      </c>
      <c r="AP247" s="33">
        <f t="shared" si="47"/>
        <v>10.311772640400003</v>
      </c>
      <c r="AQ247" s="33">
        <f t="shared" si="48"/>
        <v>96.243211310400028</v>
      </c>
      <c r="AR247" s="15" t="s">
        <v>6307</v>
      </c>
      <c r="AS247" s="15" t="s">
        <v>6307</v>
      </c>
      <c r="AT247" s="15" t="s">
        <v>6294</v>
      </c>
      <c r="AU247" s="27" t="s">
        <v>6279</v>
      </c>
      <c r="AV247" s="74"/>
      <c r="AW247" s="75"/>
      <c r="AX247" s="75"/>
      <c r="AY247" s="75"/>
      <c r="AZ247" s="52" t="s">
        <v>6389</v>
      </c>
    </row>
    <row r="248" spans="1:52" s="52" customFormat="1" ht="39.950000000000003" customHeight="1" x14ac:dyDescent="0.25">
      <c r="A248" s="9">
        <v>394</v>
      </c>
      <c r="B248" s="7" t="s">
        <v>1559</v>
      </c>
      <c r="C248" s="7" t="s">
        <v>1560</v>
      </c>
      <c r="D248" s="7" t="s">
        <v>18</v>
      </c>
      <c r="E248" s="7" t="s">
        <v>18</v>
      </c>
      <c r="F248" s="7" t="s">
        <v>1561</v>
      </c>
      <c r="G248" s="7" t="s">
        <v>6182</v>
      </c>
      <c r="H248" s="7" t="s">
        <v>1392</v>
      </c>
      <c r="I248" s="7" t="s">
        <v>6175</v>
      </c>
      <c r="J248" s="7" t="s">
        <v>1393</v>
      </c>
      <c r="K248" s="7" t="s">
        <v>1394</v>
      </c>
      <c r="L248" s="7" t="s">
        <v>1562</v>
      </c>
      <c r="M248" s="7" t="s">
        <v>1562</v>
      </c>
      <c r="N248" s="8" t="s">
        <v>6175</v>
      </c>
      <c r="O248" s="7" t="s">
        <v>1563</v>
      </c>
      <c r="P248" s="8" t="s">
        <v>6175</v>
      </c>
      <c r="Q248" s="7" t="s">
        <v>28</v>
      </c>
      <c r="R248" s="28" t="s">
        <v>28</v>
      </c>
      <c r="S248" s="28" t="s">
        <v>6175</v>
      </c>
      <c r="T248" s="28" t="s">
        <v>28</v>
      </c>
      <c r="U248" s="28" t="s">
        <v>28</v>
      </c>
      <c r="V248" s="28" t="s">
        <v>28</v>
      </c>
      <c r="W248" s="7" t="s">
        <v>1400</v>
      </c>
      <c r="X248" s="28" t="s">
        <v>28</v>
      </c>
      <c r="Y248" s="7" t="s">
        <v>28</v>
      </c>
      <c r="Z248" s="7" t="s">
        <v>6175</v>
      </c>
      <c r="AA248" s="7">
        <v>80</v>
      </c>
      <c r="AB248" s="7">
        <v>80</v>
      </c>
      <c r="AC248" s="7">
        <f t="shared" si="45"/>
        <v>0</v>
      </c>
      <c r="AD248" s="64">
        <v>0.23</v>
      </c>
      <c r="AE248" s="64">
        <v>18</v>
      </c>
      <c r="AF248" s="7" t="s">
        <v>6175</v>
      </c>
      <c r="AG248" s="7" t="s">
        <v>6175</v>
      </c>
      <c r="AH248" s="7" t="s">
        <v>6175</v>
      </c>
      <c r="AI248" s="7" t="s">
        <v>6175</v>
      </c>
      <c r="AJ248" s="33">
        <v>0.15135610000000002</v>
      </c>
      <c r="AK248" s="33">
        <f t="shared" si="46"/>
        <v>12.108488000000001</v>
      </c>
      <c r="AL248" s="33">
        <f t="shared" si="49"/>
        <v>1.4530185600000001</v>
      </c>
      <c r="AM248" s="33">
        <f t="shared" si="50"/>
        <v>13.561506560000002</v>
      </c>
      <c r="AN248" s="33">
        <f t="shared" si="51"/>
        <v>0.13622049000000003</v>
      </c>
      <c r="AO248" s="33">
        <f t="shared" si="52"/>
        <v>10.897639200000002</v>
      </c>
      <c r="AP248" s="33">
        <f t="shared" si="47"/>
        <v>1.3077167040000002</v>
      </c>
      <c r="AQ248" s="33">
        <f t="shared" si="48"/>
        <v>12.205355904000003</v>
      </c>
      <c r="AR248" s="15" t="s">
        <v>6290</v>
      </c>
      <c r="AS248" s="15" t="s">
        <v>6301</v>
      </c>
      <c r="AT248" s="15" t="s">
        <v>6292</v>
      </c>
      <c r="AU248" s="27" t="s">
        <v>6277</v>
      </c>
      <c r="AV248" s="74"/>
      <c r="AW248" s="75"/>
      <c r="AX248" s="75"/>
      <c r="AY248" s="75"/>
      <c r="AZ248" s="52" t="s">
        <v>6389</v>
      </c>
    </row>
    <row r="249" spans="1:52" s="52" customFormat="1" ht="39.950000000000003" customHeight="1" x14ac:dyDescent="0.25">
      <c r="A249" s="9">
        <v>395</v>
      </c>
      <c r="B249" s="7" t="s">
        <v>1564</v>
      </c>
      <c r="C249" s="7" t="s">
        <v>1565</v>
      </c>
      <c r="D249" s="7" t="s">
        <v>18</v>
      </c>
      <c r="E249" s="7" t="s">
        <v>18</v>
      </c>
      <c r="F249" s="7" t="s">
        <v>1561</v>
      </c>
      <c r="G249" s="7" t="s">
        <v>6182</v>
      </c>
      <c r="H249" s="7" t="s">
        <v>1392</v>
      </c>
      <c r="I249" s="7" t="s">
        <v>6175</v>
      </c>
      <c r="J249" s="7" t="s">
        <v>1393</v>
      </c>
      <c r="K249" s="7" t="s">
        <v>1394</v>
      </c>
      <c r="L249" s="7" t="s">
        <v>1566</v>
      </c>
      <c r="M249" s="7" t="s">
        <v>1566</v>
      </c>
      <c r="N249" s="8" t="s">
        <v>6175</v>
      </c>
      <c r="O249" s="7" t="s">
        <v>1563</v>
      </c>
      <c r="P249" s="8" t="s">
        <v>6175</v>
      </c>
      <c r="Q249" s="7" t="s">
        <v>28</v>
      </c>
      <c r="R249" s="28" t="s">
        <v>28</v>
      </c>
      <c r="S249" s="28" t="s">
        <v>6175</v>
      </c>
      <c r="T249" s="28" t="s">
        <v>28</v>
      </c>
      <c r="U249" s="28" t="s">
        <v>28</v>
      </c>
      <c r="V249" s="28" t="s">
        <v>28</v>
      </c>
      <c r="W249" s="7" t="s">
        <v>1400</v>
      </c>
      <c r="X249" s="28" t="s">
        <v>28</v>
      </c>
      <c r="Y249" s="7" t="s">
        <v>28</v>
      </c>
      <c r="Z249" s="7" t="s">
        <v>6175</v>
      </c>
      <c r="AA249" s="7">
        <v>300</v>
      </c>
      <c r="AB249" s="7">
        <v>300</v>
      </c>
      <c r="AC249" s="7">
        <f t="shared" si="45"/>
        <v>0</v>
      </c>
      <c r="AD249" s="64">
        <v>2.95</v>
      </c>
      <c r="AE249" s="64">
        <v>885.93</v>
      </c>
      <c r="AF249" s="7" t="s">
        <v>6175</v>
      </c>
      <c r="AG249" s="7" t="s">
        <v>6175</v>
      </c>
      <c r="AH249" s="7" t="s">
        <v>6175</v>
      </c>
      <c r="AI249" s="7" t="s">
        <v>6175</v>
      </c>
      <c r="AJ249" s="33">
        <v>1.9413065000000003</v>
      </c>
      <c r="AK249" s="33">
        <f t="shared" si="46"/>
        <v>582.39195000000007</v>
      </c>
      <c r="AL249" s="33">
        <f t="shared" si="49"/>
        <v>69.887034</v>
      </c>
      <c r="AM249" s="33">
        <f t="shared" si="50"/>
        <v>652.27898400000004</v>
      </c>
      <c r="AN249" s="33">
        <f t="shared" si="51"/>
        <v>1.7471758500000003</v>
      </c>
      <c r="AO249" s="33">
        <f t="shared" si="52"/>
        <v>524.15275500000007</v>
      </c>
      <c r="AP249" s="33">
        <f t="shared" si="47"/>
        <v>62.898330600000008</v>
      </c>
      <c r="AQ249" s="33">
        <f t="shared" si="48"/>
        <v>587.05108560000008</v>
      </c>
      <c r="AR249" s="15" t="s">
        <v>6290</v>
      </c>
      <c r="AS249" s="15" t="s">
        <v>6301</v>
      </c>
      <c r="AT249" s="15" t="s">
        <v>6292</v>
      </c>
      <c r="AU249" s="27" t="s">
        <v>6277</v>
      </c>
      <c r="AV249" s="74"/>
      <c r="AW249" s="75"/>
      <c r="AX249" s="75"/>
      <c r="AY249" s="75"/>
      <c r="AZ249" s="52" t="s">
        <v>6389</v>
      </c>
    </row>
    <row r="250" spans="1:52" s="52" customFormat="1" ht="39.950000000000003" customHeight="1" x14ac:dyDescent="0.25">
      <c r="A250" s="9">
        <v>396</v>
      </c>
      <c r="B250" s="7" t="s">
        <v>1567</v>
      </c>
      <c r="C250" s="7" t="s">
        <v>1568</v>
      </c>
      <c r="D250" s="7" t="s">
        <v>18</v>
      </c>
      <c r="E250" s="7" t="s">
        <v>18</v>
      </c>
      <c r="F250" s="7" t="s">
        <v>1561</v>
      </c>
      <c r="G250" s="7" t="s">
        <v>6182</v>
      </c>
      <c r="H250" s="7" t="s">
        <v>1392</v>
      </c>
      <c r="I250" s="7" t="s">
        <v>6175</v>
      </c>
      <c r="J250" s="7" t="s">
        <v>1393</v>
      </c>
      <c r="K250" s="7" t="s">
        <v>1394</v>
      </c>
      <c r="L250" s="7" t="s">
        <v>1569</v>
      </c>
      <c r="M250" s="7" t="s">
        <v>1569</v>
      </c>
      <c r="N250" s="8" t="s">
        <v>6175</v>
      </c>
      <c r="O250" s="7" t="s">
        <v>1570</v>
      </c>
      <c r="P250" s="8" t="s">
        <v>6175</v>
      </c>
      <c r="Q250" s="7" t="s">
        <v>28</v>
      </c>
      <c r="R250" s="28" t="s">
        <v>28</v>
      </c>
      <c r="S250" s="28" t="s">
        <v>6175</v>
      </c>
      <c r="T250" s="28" t="s">
        <v>28</v>
      </c>
      <c r="U250" s="28" t="s">
        <v>28</v>
      </c>
      <c r="V250" s="28" t="s">
        <v>28</v>
      </c>
      <c r="W250" s="7" t="s">
        <v>1400</v>
      </c>
      <c r="X250" s="28" t="s">
        <v>28</v>
      </c>
      <c r="Y250" s="7" t="s">
        <v>28</v>
      </c>
      <c r="Z250" s="7" t="s">
        <v>6175</v>
      </c>
      <c r="AA250" s="7">
        <v>1</v>
      </c>
      <c r="AB250" s="7">
        <v>1</v>
      </c>
      <c r="AC250" s="7">
        <f t="shared" si="45"/>
        <v>0</v>
      </c>
      <c r="AD250" s="64">
        <v>45.75</v>
      </c>
      <c r="AE250" s="64">
        <v>45.75</v>
      </c>
      <c r="AF250" s="7" t="s">
        <v>6175</v>
      </c>
      <c r="AG250" s="7" t="s">
        <v>6175</v>
      </c>
      <c r="AH250" s="7" t="s">
        <v>6175</v>
      </c>
      <c r="AI250" s="7" t="s">
        <v>6175</v>
      </c>
      <c r="AJ250" s="33">
        <v>30.106702500000004</v>
      </c>
      <c r="AK250" s="33">
        <f t="shared" si="46"/>
        <v>30.106702500000004</v>
      </c>
      <c r="AL250" s="33">
        <f t="shared" si="49"/>
        <v>3.6128043000000005</v>
      </c>
      <c r="AM250" s="33">
        <f t="shared" si="50"/>
        <v>33.719506800000005</v>
      </c>
      <c r="AN250" s="33">
        <f t="shared" si="51"/>
        <v>27.096032250000004</v>
      </c>
      <c r="AO250" s="33">
        <f t="shared" si="52"/>
        <v>27.096032250000004</v>
      </c>
      <c r="AP250" s="33">
        <f t="shared" si="47"/>
        <v>3.2515238700000002</v>
      </c>
      <c r="AQ250" s="33">
        <f t="shared" si="48"/>
        <v>30.347556120000004</v>
      </c>
      <c r="AR250" s="15" t="s">
        <v>6290</v>
      </c>
      <c r="AS250" s="15" t="s">
        <v>6301</v>
      </c>
      <c r="AT250" s="15" t="s">
        <v>6292</v>
      </c>
      <c r="AU250" s="27" t="s">
        <v>6277</v>
      </c>
      <c r="AV250" s="74"/>
      <c r="AW250" s="75"/>
      <c r="AX250" s="75"/>
      <c r="AY250" s="75"/>
      <c r="AZ250" s="52" t="s">
        <v>6389</v>
      </c>
    </row>
    <row r="251" spans="1:52" s="52" customFormat="1" ht="39.950000000000003" customHeight="1" x14ac:dyDescent="0.25">
      <c r="A251" s="9">
        <v>397</v>
      </c>
      <c r="B251" s="7" t="s">
        <v>1573</v>
      </c>
      <c r="C251" s="7" t="s">
        <v>1574</v>
      </c>
      <c r="D251" s="7" t="s">
        <v>18</v>
      </c>
      <c r="E251" s="7" t="s">
        <v>1556</v>
      </c>
      <c r="F251" s="7" t="s">
        <v>1557</v>
      </c>
      <c r="G251" s="7" t="s">
        <v>6182</v>
      </c>
      <c r="H251" s="7" t="s">
        <v>1392</v>
      </c>
      <c r="I251" s="7" t="s">
        <v>6175</v>
      </c>
      <c r="J251" s="7" t="s">
        <v>1393</v>
      </c>
      <c r="K251" s="7" t="s">
        <v>1394</v>
      </c>
      <c r="L251" s="7" t="s">
        <v>1575</v>
      </c>
      <c r="M251" s="7" t="s">
        <v>1575</v>
      </c>
      <c r="N251" s="8" t="s">
        <v>6175</v>
      </c>
      <c r="O251" s="7" t="s">
        <v>1388</v>
      </c>
      <c r="P251" s="8" t="s">
        <v>6175</v>
      </c>
      <c r="Q251" s="7" t="s">
        <v>28</v>
      </c>
      <c r="R251" s="7" t="s">
        <v>28</v>
      </c>
      <c r="S251" s="28" t="s">
        <v>6175</v>
      </c>
      <c r="T251" s="28" t="s">
        <v>28</v>
      </c>
      <c r="U251" s="28" t="s">
        <v>28</v>
      </c>
      <c r="V251" s="28" t="s">
        <v>28</v>
      </c>
      <c r="W251" s="7" t="s">
        <v>29</v>
      </c>
      <c r="X251" s="28" t="s">
        <v>28</v>
      </c>
      <c r="Y251" s="7" t="s">
        <v>28</v>
      </c>
      <c r="Z251" s="7" t="s">
        <v>6175</v>
      </c>
      <c r="AA251" s="7">
        <v>2</v>
      </c>
      <c r="AB251" s="7">
        <v>2</v>
      </c>
      <c r="AC251" s="7">
        <f t="shared" si="45"/>
        <v>0</v>
      </c>
      <c r="AD251" s="64">
        <v>86.88</v>
      </c>
      <c r="AE251" s="64">
        <v>173.75</v>
      </c>
      <c r="AF251" s="7" t="s">
        <v>6175</v>
      </c>
      <c r="AG251" s="7" t="s">
        <v>6175</v>
      </c>
      <c r="AH251" s="7" t="s">
        <v>6175</v>
      </c>
      <c r="AI251" s="7" t="s">
        <v>6175</v>
      </c>
      <c r="AJ251" s="33">
        <v>57.173121599999995</v>
      </c>
      <c r="AK251" s="33">
        <f t="shared" si="46"/>
        <v>114.34624319999999</v>
      </c>
      <c r="AL251" s="33">
        <f t="shared" si="49"/>
        <v>13.721549183999999</v>
      </c>
      <c r="AM251" s="33">
        <f t="shared" si="50"/>
        <v>128.067792384</v>
      </c>
      <c r="AN251" s="33">
        <f t="shared" si="51"/>
        <v>51.455809439999996</v>
      </c>
      <c r="AO251" s="33">
        <f t="shared" si="52"/>
        <v>102.91161887999999</v>
      </c>
      <c r="AP251" s="33">
        <f t="shared" si="47"/>
        <v>12.349394265599999</v>
      </c>
      <c r="AQ251" s="33">
        <f t="shared" si="48"/>
        <v>115.26101314559999</v>
      </c>
      <c r="AR251" s="15" t="s">
        <v>6307</v>
      </c>
      <c r="AS251" s="15" t="s">
        <v>6307</v>
      </c>
      <c r="AT251" s="15" t="s">
        <v>6294</v>
      </c>
      <c r="AU251" s="27" t="s">
        <v>6279</v>
      </c>
      <c r="AV251" s="74"/>
      <c r="AW251" s="75"/>
      <c r="AX251" s="75"/>
      <c r="AY251" s="75"/>
      <c r="AZ251" s="52" t="s">
        <v>6389</v>
      </c>
    </row>
    <row r="252" spans="1:52" s="52" customFormat="1" ht="39.950000000000003" customHeight="1" x14ac:dyDescent="0.25">
      <c r="A252" s="9">
        <v>398</v>
      </c>
      <c r="B252" s="7" t="s">
        <v>1576</v>
      </c>
      <c r="C252" s="7" t="s">
        <v>1577</v>
      </c>
      <c r="D252" s="7" t="s">
        <v>18</v>
      </c>
      <c r="E252" s="7" t="s">
        <v>18</v>
      </c>
      <c r="F252" s="7" t="s">
        <v>1557</v>
      </c>
      <c r="G252" s="7" t="s">
        <v>6182</v>
      </c>
      <c r="H252" s="7" t="s">
        <v>1392</v>
      </c>
      <c r="I252" s="7" t="s">
        <v>6175</v>
      </c>
      <c r="J252" s="7" t="s">
        <v>1393</v>
      </c>
      <c r="K252" s="7" t="s">
        <v>1394</v>
      </c>
      <c r="L252" s="7" t="s">
        <v>1578</v>
      </c>
      <c r="M252" s="7" t="s">
        <v>1578</v>
      </c>
      <c r="N252" s="8" t="s">
        <v>6175</v>
      </c>
      <c r="O252" s="7" t="s">
        <v>1388</v>
      </c>
      <c r="P252" s="8" t="s">
        <v>6175</v>
      </c>
      <c r="Q252" s="7" t="s">
        <v>1579</v>
      </c>
      <c r="R252" s="28" t="s">
        <v>1580</v>
      </c>
      <c r="S252" s="28" t="s">
        <v>6175</v>
      </c>
      <c r="T252" s="28" t="s">
        <v>28</v>
      </c>
      <c r="U252" s="28" t="s">
        <v>28</v>
      </c>
      <c r="V252" s="28" t="s">
        <v>28</v>
      </c>
      <c r="W252" s="7" t="s">
        <v>29</v>
      </c>
      <c r="X252" s="28" t="s">
        <v>28</v>
      </c>
      <c r="Y252" s="7" t="s">
        <v>28</v>
      </c>
      <c r="Z252" s="7" t="s">
        <v>6175</v>
      </c>
      <c r="AA252" s="7">
        <v>15</v>
      </c>
      <c r="AB252" s="7">
        <v>15</v>
      </c>
      <c r="AC252" s="7">
        <f t="shared" si="45"/>
        <v>0</v>
      </c>
      <c r="AD252" s="64">
        <v>5.71</v>
      </c>
      <c r="AE252" s="64">
        <v>85.68</v>
      </c>
      <c r="AF252" s="7" t="s">
        <v>6175</v>
      </c>
      <c r="AG252" s="7" t="s">
        <v>6175</v>
      </c>
      <c r="AH252" s="7" t="s">
        <v>6175</v>
      </c>
      <c r="AI252" s="7" t="s">
        <v>6175</v>
      </c>
      <c r="AJ252" s="33">
        <v>3.7575797</v>
      </c>
      <c r="AK252" s="33">
        <f t="shared" si="46"/>
        <v>56.363695499999999</v>
      </c>
      <c r="AL252" s="33">
        <f t="shared" si="49"/>
        <v>6.7636434599999999</v>
      </c>
      <c r="AM252" s="33">
        <f t="shared" si="50"/>
        <v>63.127338959999996</v>
      </c>
      <c r="AN252" s="33">
        <f t="shared" si="51"/>
        <v>3.38182173</v>
      </c>
      <c r="AO252" s="33">
        <f t="shared" si="52"/>
        <v>50.727325950000001</v>
      </c>
      <c r="AP252" s="33">
        <f t="shared" si="47"/>
        <v>6.0872791140000002</v>
      </c>
      <c r="AQ252" s="33">
        <f t="shared" si="48"/>
        <v>56.814605063999998</v>
      </c>
      <c r="AR252" s="15" t="s">
        <v>6290</v>
      </c>
      <c r="AS252" s="15" t="s">
        <v>6302</v>
      </c>
      <c r="AT252" s="15" t="s">
        <v>6294</v>
      </c>
      <c r="AU252" s="27" t="s">
        <v>6279</v>
      </c>
      <c r="AV252" s="74"/>
      <c r="AW252" s="75"/>
      <c r="AX252" s="75"/>
      <c r="AY252" s="75"/>
      <c r="AZ252" s="52" t="s">
        <v>6389</v>
      </c>
    </row>
    <row r="253" spans="1:52" s="52" customFormat="1" ht="39.950000000000003" customHeight="1" x14ac:dyDescent="0.25">
      <c r="A253" s="9">
        <v>399</v>
      </c>
      <c r="B253" s="7" t="s">
        <v>1581</v>
      </c>
      <c r="C253" s="7" t="s">
        <v>1582</v>
      </c>
      <c r="D253" s="7" t="s">
        <v>18</v>
      </c>
      <c r="E253" s="7" t="s">
        <v>18</v>
      </c>
      <c r="F253" s="7" t="s">
        <v>1557</v>
      </c>
      <c r="G253" s="7" t="s">
        <v>6182</v>
      </c>
      <c r="H253" s="7" t="s">
        <v>1392</v>
      </c>
      <c r="I253" s="7" t="s">
        <v>6175</v>
      </c>
      <c r="J253" s="7" t="s">
        <v>1393</v>
      </c>
      <c r="K253" s="7" t="s">
        <v>1394</v>
      </c>
      <c r="L253" s="7" t="s">
        <v>1583</v>
      </c>
      <c r="M253" s="7" t="s">
        <v>1583</v>
      </c>
      <c r="N253" s="8" t="s">
        <v>6175</v>
      </c>
      <c r="O253" s="7" t="s">
        <v>1388</v>
      </c>
      <c r="P253" s="8" t="s">
        <v>6175</v>
      </c>
      <c r="Q253" s="7" t="s">
        <v>1579</v>
      </c>
      <c r="R253" s="28" t="s">
        <v>1584</v>
      </c>
      <c r="S253" s="28" t="s">
        <v>6175</v>
      </c>
      <c r="T253" s="28" t="s">
        <v>28</v>
      </c>
      <c r="U253" s="28" t="s">
        <v>28</v>
      </c>
      <c r="V253" s="28" t="s">
        <v>28</v>
      </c>
      <c r="W253" s="7" t="s">
        <v>29</v>
      </c>
      <c r="X253" s="28" t="s">
        <v>28</v>
      </c>
      <c r="Y253" s="7" t="s">
        <v>28</v>
      </c>
      <c r="Z253" s="7" t="s">
        <v>6175</v>
      </c>
      <c r="AA253" s="7">
        <v>10</v>
      </c>
      <c r="AB253" s="7">
        <v>10</v>
      </c>
      <c r="AC253" s="7">
        <f t="shared" si="45"/>
        <v>0</v>
      </c>
      <c r="AD253" s="64">
        <v>5.8</v>
      </c>
      <c r="AE253" s="64">
        <v>58.03</v>
      </c>
      <c r="AF253" s="7" t="s">
        <v>6175</v>
      </c>
      <c r="AG253" s="7" t="s">
        <v>6175</v>
      </c>
      <c r="AH253" s="7" t="s">
        <v>6175</v>
      </c>
      <c r="AI253" s="7" t="s">
        <v>6175</v>
      </c>
      <c r="AJ253" s="33">
        <v>3.8168059999999997</v>
      </c>
      <c r="AK253" s="33">
        <f t="shared" si="46"/>
        <v>38.168059999999997</v>
      </c>
      <c r="AL253" s="33">
        <f t="shared" si="49"/>
        <v>4.5801671999999991</v>
      </c>
      <c r="AM253" s="33">
        <f t="shared" si="50"/>
        <v>42.748227199999995</v>
      </c>
      <c r="AN253" s="33">
        <f t="shared" si="51"/>
        <v>3.4351254</v>
      </c>
      <c r="AO253" s="33">
        <f t="shared" si="52"/>
        <v>34.351253999999997</v>
      </c>
      <c r="AP253" s="33">
        <f t="shared" si="47"/>
        <v>4.1221504799999993</v>
      </c>
      <c r="AQ253" s="33">
        <f t="shared" si="48"/>
        <v>38.473404479999999</v>
      </c>
      <c r="AR253" s="15" t="s">
        <v>6290</v>
      </c>
      <c r="AS253" s="15" t="s">
        <v>6302</v>
      </c>
      <c r="AT253" s="15" t="s">
        <v>6294</v>
      </c>
      <c r="AU253" s="27" t="s">
        <v>6279</v>
      </c>
      <c r="AV253" s="74"/>
      <c r="AW253" s="75"/>
      <c r="AX253" s="75"/>
      <c r="AY253" s="75"/>
      <c r="AZ253" s="52" t="s">
        <v>6389</v>
      </c>
    </row>
    <row r="254" spans="1:52" s="52" customFormat="1" ht="39.950000000000003" customHeight="1" x14ac:dyDescent="0.25">
      <c r="A254" s="9">
        <v>400</v>
      </c>
      <c r="B254" s="7" t="s">
        <v>1585</v>
      </c>
      <c r="C254" s="7" t="s">
        <v>1586</v>
      </c>
      <c r="D254" s="7" t="s">
        <v>18</v>
      </c>
      <c r="E254" s="7" t="s">
        <v>1551</v>
      </c>
      <c r="F254" s="7" t="s">
        <v>142</v>
      </c>
      <c r="G254" s="7" t="s">
        <v>6182</v>
      </c>
      <c r="H254" s="7" t="s">
        <v>1392</v>
      </c>
      <c r="I254" s="7" t="s">
        <v>6175</v>
      </c>
      <c r="J254" s="7" t="s">
        <v>1393</v>
      </c>
      <c r="K254" s="7" t="s">
        <v>1394</v>
      </c>
      <c r="L254" s="7" t="s">
        <v>1587</v>
      </c>
      <c r="M254" s="7" t="s">
        <v>1587</v>
      </c>
      <c r="N254" s="8" t="s">
        <v>6175</v>
      </c>
      <c r="O254" s="7" t="s">
        <v>1388</v>
      </c>
      <c r="P254" s="8" t="s">
        <v>6175</v>
      </c>
      <c r="Q254" s="7" t="s">
        <v>28</v>
      </c>
      <c r="R254" s="28" t="s">
        <v>28</v>
      </c>
      <c r="S254" s="28" t="s">
        <v>6175</v>
      </c>
      <c r="T254" s="28" t="s">
        <v>28</v>
      </c>
      <c r="U254" s="28" t="s">
        <v>28</v>
      </c>
      <c r="V254" s="28" t="s">
        <v>28</v>
      </c>
      <c r="W254" s="7" t="s">
        <v>29</v>
      </c>
      <c r="X254" s="28" t="s">
        <v>28</v>
      </c>
      <c r="Y254" s="7" t="s">
        <v>1418</v>
      </c>
      <c r="Z254" s="7" t="s">
        <v>6175</v>
      </c>
      <c r="AA254" s="7">
        <v>50</v>
      </c>
      <c r="AB254" s="7">
        <v>50</v>
      </c>
      <c r="AC254" s="7">
        <f t="shared" si="45"/>
        <v>0</v>
      </c>
      <c r="AD254" s="64">
        <v>0.38</v>
      </c>
      <c r="AE254" s="64">
        <v>18.760000000000002</v>
      </c>
      <c r="AF254" s="7" t="s">
        <v>6175</v>
      </c>
      <c r="AG254" s="7" t="s">
        <v>6175</v>
      </c>
      <c r="AH254" s="7" t="s">
        <v>6175</v>
      </c>
      <c r="AI254" s="7" t="s">
        <v>6175</v>
      </c>
      <c r="AJ254" s="33">
        <v>0.25006660000000003</v>
      </c>
      <c r="AK254" s="33">
        <f t="shared" si="46"/>
        <v>12.503330000000002</v>
      </c>
      <c r="AL254" s="33">
        <f t="shared" si="49"/>
        <v>1.5003996000000002</v>
      </c>
      <c r="AM254" s="33">
        <f t="shared" si="50"/>
        <v>14.003729600000002</v>
      </c>
      <c r="AN254" s="33">
        <f t="shared" si="51"/>
        <v>0.22505994000000004</v>
      </c>
      <c r="AO254" s="33">
        <f t="shared" si="52"/>
        <v>11.252997000000002</v>
      </c>
      <c r="AP254" s="33">
        <f t="shared" si="47"/>
        <v>1.3503596400000002</v>
      </c>
      <c r="AQ254" s="33">
        <f t="shared" si="48"/>
        <v>12.603356640000003</v>
      </c>
      <c r="AR254" s="15" t="s">
        <v>6290</v>
      </c>
      <c r="AS254" s="15" t="s">
        <v>6302</v>
      </c>
      <c r="AT254" s="15" t="s">
        <v>6294</v>
      </c>
      <c r="AU254" s="27" t="s">
        <v>6279</v>
      </c>
      <c r="AV254" s="74"/>
      <c r="AW254" s="75"/>
      <c r="AX254" s="75"/>
      <c r="AY254" s="75"/>
      <c r="AZ254" s="52" t="s">
        <v>6389</v>
      </c>
    </row>
    <row r="255" spans="1:52" s="52" customFormat="1" ht="39.950000000000003" customHeight="1" x14ac:dyDescent="0.25">
      <c r="A255" s="9">
        <v>401</v>
      </c>
      <c r="B255" s="7" t="s">
        <v>1588</v>
      </c>
      <c r="C255" s="7" t="s">
        <v>1589</v>
      </c>
      <c r="D255" s="7" t="s">
        <v>18</v>
      </c>
      <c r="E255" s="7" t="s">
        <v>1551</v>
      </c>
      <c r="F255" s="7" t="s">
        <v>142</v>
      </c>
      <c r="G255" s="7" t="s">
        <v>6182</v>
      </c>
      <c r="H255" s="7" t="s">
        <v>1392</v>
      </c>
      <c r="I255" s="7" t="s">
        <v>6175</v>
      </c>
      <c r="J255" s="7" t="s">
        <v>1393</v>
      </c>
      <c r="K255" s="7" t="s">
        <v>1394</v>
      </c>
      <c r="L255" s="7" t="s">
        <v>1590</v>
      </c>
      <c r="M255" s="7" t="s">
        <v>1590</v>
      </c>
      <c r="N255" s="8" t="s">
        <v>6175</v>
      </c>
      <c r="O255" s="7" t="s">
        <v>1388</v>
      </c>
      <c r="P255" s="8" t="s">
        <v>6175</v>
      </c>
      <c r="Q255" s="7" t="s">
        <v>28</v>
      </c>
      <c r="R255" s="28" t="s">
        <v>28</v>
      </c>
      <c r="S255" s="28" t="s">
        <v>6175</v>
      </c>
      <c r="T255" s="28" t="s">
        <v>28</v>
      </c>
      <c r="U255" s="28" t="s">
        <v>28</v>
      </c>
      <c r="V255" s="28" t="s">
        <v>28</v>
      </c>
      <c r="W255" s="7" t="s">
        <v>29</v>
      </c>
      <c r="X255" s="28" t="s">
        <v>28</v>
      </c>
      <c r="Y255" s="7" t="s">
        <v>1418</v>
      </c>
      <c r="Z255" s="7" t="s">
        <v>6175</v>
      </c>
      <c r="AA255" s="7">
        <v>150</v>
      </c>
      <c r="AB255" s="7">
        <v>150</v>
      </c>
      <c r="AC255" s="7">
        <f t="shared" si="45"/>
        <v>0</v>
      </c>
      <c r="AD255" s="64">
        <v>0.49</v>
      </c>
      <c r="AE255" s="64">
        <v>73.13</v>
      </c>
      <c r="AF255" s="7" t="s">
        <v>6175</v>
      </c>
      <c r="AG255" s="7" t="s">
        <v>6175</v>
      </c>
      <c r="AH255" s="7" t="s">
        <v>6175</v>
      </c>
      <c r="AI255" s="7" t="s">
        <v>6175</v>
      </c>
      <c r="AJ255" s="33">
        <v>0.32245430000000003</v>
      </c>
      <c r="AK255" s="33">
        <f t="shared" si="46"/>
        <v>48.368145000000005</v>
      </c>
      <c r="AL255" s="33">
        <f t="shared" si="49"/>
        <v>5.8041774000000004</v>
      </c>
      <c r="AM255" s="33">
        <f t="shared" si="50"/>
        <v>54.172322400000006</v>
      </c>
      <c r="AN255" s="33">
        <f t="shared" si="51"/>
        <v>0.29020887000000001</v>
      </c>
      <c r="AO255" s="33">
        <f t="shared" si="52"/>
        <v>43.531330500000003</v>
      </c>
      <c r="AP255" s="33">
        <f t="shared" si="47"/>
        <v>5.2237596599999998</v>
      </c>
      <c r="AQ255" s="33">
        <f t="shared" si="48"/>
        <v>48.755090160000002</v>
      </c>
      <c r="AR255" s="15" t="s">
        <v>6290</v>
      </c>
      <c r="AS255" s="15" t="s">
        <v>6302</v>
      </c>
      <c r="AT255" s="15" t="s">
        <v>6294</v>
      </c>
      <c r="AU255" s="27" t="s">
        <v>6279</v>
      </c>
      <c r="AV255" s="74"/>
      <c r="AW255" s="75"/>
      <c r="AX255" s="75"/>
      <c r="AY255" s="75"/>
      <c r="AZ255" s="52" t="s">
        <v>6389</v>
      </c>
    </row>
    <row r="256" spans="1:52" s="52" customFormat="1" ht="39.950000000000003" customHeight="1" x14ac:dyDescent="0.25">
      <c r="A256" s="9">
        <v>402</v>
      </c>
      <c r="B256" s="7" t="s">
        <v>1591</v>
      </c>
      <c r="C256" s="7" t="s">
        <v>1592</v>
      </c>
      <c r="D256" s="7" t="s">
        <v>18</v>
      </c>
      <c r="E256" s="7" t="s">
        <v>1551</v>
      </c>
      <c r="F256" s="7" t="s">
        <v>20</v>
      </c>
      <c r="G256" s="7" t="s">
        <v>6182</v>
      </c>
      <c r="H256" s="7" t="s">
        <v>1392</v>
      </c>
      <c r="I256" s="7" t="s">
        <v>6175</v>
      </c>
      <c r="J256" s="7" t="s">
        <v>1393</v>
      </c>
      <c r="K256" s="7" t="s">
        <v>1394</v>
      </c>
      <c r="L256" s="7" t="s">
        <v>1593</v>
      </c>
      <c r="M256" s="7" t="s">
        <v>1593</v>
      </c>
      <c r="N256" s="8" t="s">
        <v>6175</v>
      </c>
      <c r="O256" s="7" t="s">
        <v>1388</v>
      </c>
      <c r="P256" s="8" t="s">
        <v>6175</v>
      </c>
      <c r="Q256" s="7" t="s">
        <v>1594</v>
      </c>
      <c r="R256" s="28" t="s">
        <v>1595</v>
      </c>
      <c r="S256" s="28" t="s">
        <v>6175</v>
      </c>
      <c r="T256" s="28" t="s">
        <v>28</v>
      </c>
      <c r="U256" s="28" t="s">
        <v>28</v>
      </c>
      <c r="V256" s="28" t="s">
        <v>28</v>
      </c>
      <c r="W256" s="7" t="s">
        <v>1400</v>
      </c>
      <c r="X256" s="28" t="s">
        <v>28</v>
      </c>
      <c r="Y256" s="7" t="s">
        <v>28</v>
      </c>
      <c r="Z256" s="7" t="s">
        <v>6175</v>
      </c>
      <c r="AA256" s="7">
        <v>56</v>
      </c>
      <c r="AB256" s="7">
        <v>56</v>
      </c>
      <c r="AC256" s="7">
        <f t="shared" si="45"/>
        <v>0</v>
      </c>
      <c r="AD256" s="64">
        <v>1.71</v>
      </c>
      <c r="AE256" s="64">
        <v>95.85</v>
      </c>
      <c r="AF256" s="7" t="s">
        <v>6175</v>
      </c>
      <c r="AG256" s="7" t="s">
        <v>6175</v>
      </c>
      <c r="AH256" s="7" t="s">
        <v>6175</v>
      </c>
      <c r="AI256" s="7" t="s">
        <v>6175</v>
      </c>
      <c r="AJ256" s="33">
        <v>1.1252997</v>
      </c>
      <c r="AK256" s="33">
        <f t="shared" si="46"/>
        <v>63.016783199999999</v>
      </c>
      <c r="AL256" s="33">
        <f t="shared" si="49"/>
        <v>7.562013984</v>
      </c>
      <c r="AM256" s="33">
        <f t="shared" si="50"/>
        <v>70.578797183999995</v>
      </c>
      <c r="AN256" s="33">
        <f t="shared" si="51"/>
        <v>1.01276973</v>
      </c>
      <c r="AO256" s="33">
        <f t="shared" si="52"/>
        <v>56.715104879999998</v>
      </c>
      <c r="AP256" s="33">
        <f t="shared" si="47"/>
        <v>6.8058125855999991</v>
      </c>
      <c r="AQ256" s="33">
        <f t="shared" si="48"/>
        <v>63.5209174656</v>
      </c>
      <c r="AR256" s="15" t="s">
        <v>6290</v>
      </c>
      <c r="AS256" s="15" t="s">
        <v>6302</v>
      </c>
      <c r="AT256" s="15" t="s">
        <v>6294</v>
      </c>
      <c r="AU256" s="27" t="s">
        <v>6279</v>
      </c>
      <c r="AV256" s="74"/>
      <c r="AW256" s="75"/>
      <c r="AX256" s="75"/>
      <c r="AY256" s="75"/>
      <c r="AZ256" s="52" t="s">
        <v>6389</v>
      </c>
    </row>
    <row r="257" spans="1:52" s="52" customFormat="1" ht="39.950000000000003" customHeight="1" x14ac:dyDescent="0.25">
      <c r="A257" s="9">
        <v>403</v>
      </c>
      <c r="B257" s="7" t="s">
        <v>1596</v>
      </c>
      <c r="C257" s="7" t="s">
        <v>1597</v>
      </c>
      <c r="D257" s="7" t="s">
        <v>18</v>
      </c>
      <c r="E257" s="7" t="s">
        <v>1391</v>
      </c>
      <c r="F257" s="7" t="s">
        <v>105</v>
      </c>
      <c r="G257" s="7" t="s">
        <v>6182</v>
      </c>
      <c r="H257" s="7" t="s">
        <v>1392</v>
      </c>
      <c r="I257" s="7" t="s">
        <v>6175</v>
      </c>
      <c r="J257" s="7" t="s">
        <v>1393</v>
      </c>
      <c r="K257" s="7" t="s">
        <v>1394</v>
      </c>
      <c r="L257" s="7" t="s">
        <v>1598</v>
      </c>
      <c r="M257" s="7" t="s">
        <v>1598</v>
      </c>
      <c r="N257" s="8" t="s">
        <v>6175</v>
      </c>
      <c r="O257" s="7" t="s">
        <v>1599</v>
      </c>
      <c r="P257" s="8" t="s">
        <v>6175</v>
      </c>
      <c r="Q257" s="7" t="s">
        <v>1600</v>
      </c>
      <c r="R257" s="28">
        <v>797</v>
      </c>
      <c r="S257" s="28" t="s">
        <v>6175</v>
      </c>
      <c r="T257" s="28" t="s">
        <v>28</v>
      </c>
      <c r="U257" s="28" t="s">
        <v>28</v>
      </c>
      <c r="V257" s="28" t="s">
        <v>28</v>
      </c>
      <c r="W257" s="7" t="s">
        <v>29</v>
      </c>
      <c r="X257" s="28" t="s">
        <v>28</v>
      </c>
      <c r="Y257" s="7" t="s">
        <v>28</v>
      </c>
      <c r="Z257" s="7" t="s">
        <v>6175</v>
      </c>
      <c r="AA257" s="7">
        <v>1</v>
      </c>
      <c r="AB257" s="7">
        <v>1</v>
      </c>
      <c r="AC257" s="7">
        <f t="shared" si="45"/>
        <v>0</v>
      </c>
      <c r="AD257" s="64">
        <v>49.5</v>
      </c>
      <c r="AE257" s="64">
        <v>49.5</v>
      </c>
      <c r="AF257" s="7" t="s">
        <v>6175</v>
      </c>
      <c r="AG257" s="7" t="s">
        <v>6175</v>
      </c>
      <c r="AH257" s="7" t="s">
        <v>6175</v>
      </c>
      <c r="AI257" s="7" t="s">
        <v>6175</v>
      </c>
      <c r="AJ257" s="33">
        <v>32.574465000000004</v>
      </c>
      <c r="AK257" s="33">
        <f t="shared" si="46"/>
        <v>32.574465000000004</v>
      </c>
      <c r="AL257" s="33">
        <f t="shared" si="49"/>
        <v>3.9089358000000001</v>
      </c>
      <c r="AM257" s="33">
        <f t="shared" si="50"/>
        <v>36.483400800000005</v>
      </c>
      <c r="AN257" s="33">
        <f t="shared" si="51"/>
        <v>29.317018500000003</v>
      </c>
      <c r="AO257" s="33">
        <f t="shared" si="52"/>
        <v>29.317018500000003</v>
      </c>
      <c r="AP257" s="33">
        <f t="shared" si="47"/>
        <v>3.5180422200000003</v>
      </c>
      <c r="AQ257" s="33">
        <f t="shared" si="48"/>
        <v>32.835060720000001</v>
      </c>
      <c r="AR257" s="15" t="s">
        <v>6290</v>
      </c>
      <c r="AS257" s="15" t="s">
        <v>6302</v>
      </c>
      <c r="AT257" s="15" t="s">
        <v>6294</v>
      </c>
      <c r="AU257" s="27" t="s">
        <v>6279</v>
      </c>
      <c r="AV257" s="74"/>
      <c r="AW257" s="75"/>
      <c r="AX257" s="75"/>
      <c r="AY257" s="75"/>
      <c r="AZ257" s="52" t="s">
        <v>6389</v>
      </c>
    </row>
    <row r="258" spans="1:52" s="52" customFormat="1" ht="39.950000000000003" customHeight="1" x14ac:dyDescent="0.25">
      <c r="A258" s="9">
        <v>404</v>
      </c>
      <c r="B258" s="7" t="s">
        <v>1601</v>
      </c>
      <c r="C258" s="7" t="s">
        <v>1602</v>
      </c>
      <c r="D258" s="7" t="s">
        <v>18</v>
      </c>
      <c r="E258" s="7" t="s">
        <v>18</v>
      </c>
      <c r="F258" s="7" t="s">
        <v>1557</v>
      </c>
      <c r="G258" s="7" t="s">
        <v>6182</v>
      </c>
      <c r="H258" s="7" t="s">
        <v>1392</v>
      </c>
      <c r="I258" s="7" t="s">
        <v>6175</v>
      </c>
      <c r="J258" s="7" t="s">
        <v>1393</v>
      </c>
      <c r="K258" s="7" t="s">
        <v>1394</v>
      </c>
      <c r="L258" s="7" t="s">
        <v>1603</v>
      </c>
      <c r="M258" s="7" t="s">
        <v>1603</v>
      </c>
      <c r="N258" s="8" t="s">
        <v>6175</v>
      </c>
      <c r="O258" s="7" t="s">
        <v>1388</v>
      </c>
      <c r="P258" s="8" t="s">
        <v>6175</v>
      </c>
      <c r="Q258" s="7" t="s">
        <v>1604</v>
      </c>
      <c r="R258" s="28" t="s">
        <v>1605</v>
      </c>
      <c r="S258" s="28" t="s">
        <v>6175</v>
      </c>
      <c r="T258" s="28" t="s">
        <v>28</v>
      </c>
      <c r="U258" s="28" t="s">
        <v>28</v>
      </c>
      <c r="V258" s="28" t="s">
        <v>28</v>
      </c>
      <c r="W258" s="7" t="s">
        <v>29</v>
      </c>
      <c r="X258" s="28" t="s">
        <v>28</v>
      </c>
      <c r="Y258" s="7" t="s">
        <v>140</v>
      </c>
      <c r="Z258" s="7" t="s">
        <v>6175</v>
      </c>
      <c r="AA258" s="7">
        <v>1</v>
      </c>
      <c r="AB258" s="7">
        <v>1</v>
      </c>
      <c r="AC258" s="7">
        <f t="shared" si="45"/>
        <v>0</v>
      </c>
      <c r="AD258" s="64">
        <v>91.94</v>
      </c>
      <c r="AE258" s="64">
        <v>91.94</v>
      </c>
      <c r="AF258" s="7" t="s">
        <v>6175</v>
      </c>
      <c r="AG258" s="7" t="s">
        <v>6175</v>
      </c>
      <c r="AH258" s="7" t="s">
        <v>6175</v>
      </c>
      <c r="AI258" s="7" t="s">
        <v>6175</v>
      </c>
      <c r="AJ258" s="33">
        <v>60.502955799999995</v>
      </c>
      <c r="AK258" s="33">
        <f t="shared" si="46"/>
        <v>60.502955799999995</v>
      </c>
      <c r="AL258" s="33">
        <f t="shared" si="49"/>
        <v>7.2603546959999994</v>
      </c>
      <c r="AM258" s="33">
        <f t="shared" si="50"/>
        <v>67.763310495999988</v>
      </c>
      <c r="AN258" s="33">
        <f t="shared" si="51"/>
        <v>54.452660219999999</v>
      </c>
      <c r="AO258" s="33">
        <f t="shared" si="52"/>
        <v>54.452660219999999</v>
      </c>
      <c r="AP258" s="33">
        <f t="shared" si="47"/>
        <v>6.5343192263999992</v>
      </c>
      <c r="AQ258" s="33">
        <f t="shared" si="48"/>
        <v>60.986979446399999</v>
      </c>
      <c r="AR258" s="15" t="s">
        <v>6290</v>
      </c>
      <c r="AS258" s="15" t="s">
        <v>6302</v>
      </c>
      <c r="AT258" s="15" t="s">
        <v>6294</v>
      </c>
      <c r="AU258" s="27" t="s">
        <v>6279</v>
      </c>
      <c r="AV258" s="74"/>
      <c r="AW258" s="75"/>
      <c r="AX258" s="75"/>
      <c r="AY258" s="75"/>
      <c r="AZ258" s="52" t="s">
        <v>6389</v>
      </c>
    </row>
    <row r="259" spans="1:52" s="52" customFormat="1" ht="39.950000000000003" customHeight="1" x14ac:dyDescent="0.25">
      <c r="A259" s="9">
        <v>405</v>
      </c>
      <c r="B259" s="7" t="s">
        <v>1606</v>
      </c>
      <c r="C259" s="7" t="s">
        <v>1607</v>
      </c>
      <c r="D259" s="7" t="s">
        <v>18</v>
      </c>
      <c r="E259" s="7" t="s">
        <v>1391</v>
      </c>
      <c r="F259" s="7" t="s">
        <v>113</v>
      </c>
      <c r="G259" s="7" t="s">
        <v>6182</v>
      </c>
      <c r="H259" s="7" t="s">
        <v>1392</v>
      </c>
      <c r="I259" s="7" t="s">
        <v>6175</v>
      </c>
      <c r="J259" s="7" t="s">
        <v>1608</v>
      </c>
      <c r="K259" s="7" t="s">
        <v>1609</v>
      </c>
      <c r="L259" s="7" t="s">
        <v>1610</v>
      </c>
      <c r="M259" s="7" t="s">
        <v>1610</v>
      </c>
      <c r="N259" s="8" t="s">
        <v>6175</v>
      </c>
      <c r="O259" s="7" t="s">
        <v>1388</v>
      </c>
      <c r="P259" s="8" t="s">
        <v>6175</v>
      </c>
      <c r="Q259" s="7" t="s">
        <v>1611</v>
      </c>
      <c r="R259" s="28" t="s">
        <v>1612</v>
      </c>
      <c r="S259" s="28" t="s">
        <v>6175</v>
      </c>
      <c r="T259" s="28" t="s">
        <v>28</v>
      </c>
      <c r="U259" s="28" t="s">
        <v>28</v>
      </c>
      <c r="V259" s="28" t="s">
        <v>28</v>
      </c>
      <c r="W259" s="7" t="s">
        <v>1400</v>
      </c>
      <c r="X259" s="28" t="s">
        <v>28</v>
      </c>
      <c r="Y259" s="7" t="s">
        <v>1613</v>
      </c>
      <c r="Z259" s="7" t="s">
        <v>6175</v>
      </c>
      <c r="AA259" s="7">
        <v>3</v>
      </c>
      <c r="AB259" s="7">
        <v>3</v>
      </c>
      <c r="AC259" s="7">
        <f t="shared" si="45"/>
        <v>0</v>
      </c>
      <c r="AD259" s="64">
        <v>4.82</v>
      </c>
      <c r="AE259" s="64">
        <v>14.47</v>
      </c>
      <c r="AF259" s="7" t="s">
        <v>6175</v>
      </c>
      <c r="AG259" s="7" t="s">
        <v>6175</v>
      </c>
      <c r="AH259" s="7" t="s">
        <v>6175</v>
      </c>
      <c r="AI259" s="7" t="s">
        <v>6175</v>
      </c>
      <c r="AJ259" s="33">
        <v>3.1718974000000002</v>
      </c>
      <c r="AK259" s="33">
        <f t="shared" si="46"/>
        <v>9.5156922000000002</v>
      </c>
      <c r="AL259" s="33">
        <f t="shared" si="49"/>
        <v>1.1418830639999999</v>
      </c>
      <c r="AM259" s="33">
        <f t="shared" si="50"/>
        <v>10.657575264</v>
      </c>
      <c r="AN259" s="33">
        <f t="shared" si="51"/>
        <v>2.8547076600000003</v>
      </c>
      <c r="AO259" s="33">
        <f t="shared" si="52"/>
        <v>8.5641229800000005</v>
      </c>
      <c r="AP259" s="33">
        <f t="shared" si="47"/>
        <v>1.0276947576</v>
      </c>
      <c r="AQ259" s="33">
        <f t="shared" si="48"/>
        <v>9.5918177375999996</v>
      </c>
      <c r="AR259" s="15" t="s">
        <v>6290</v>
      </c>
      <c r="AS259" s="15" t="s">
        <v>6302</v>
      </c>
      <c r="AT259" s="15" t="s">
        <v>6294</v>
      </c>
      <c r="AU259" s="27" t="s">
        <v>6279</v>
      </c>
      <c r="AV259" s="74"/>
      <c r="AW259" s="75"/>
      <c r="AX259" s="75"/>
      <c r="AY259" s="75"/>
      <c r="AZ259" s="52" t="s">
        <v>6389</v>
      </c>
    </row>
    <row r="260" spans="1:52" s="52" customFormat="1" ht="39.950000000000003" customHeight="1" x14ac:dyDescent="0.25">
      <c r="A260" s="9">
        <v>406</v>
      </c>
      <c r="B260" s="7" t="s">
        <v>1614</v>
      </c>
      <c r="C260" s="126" t="s">
        <v>1615</v>
      </c>
      <c r="D260" s="7" t="s">
        <v>18</v>
      </c>
      <c r="E260" s="7" t="s">
        <v>1391</v>
      </c>
      <c r="F260" s="7" t="s">
        <v>175</v>
      </c>
      <c r="G260" s="7" t="s">
        <v>6182</v>
      </c>
      <c r="H260" s="7" t="s">
        <v>1392</v>
      </c>
      <c r="I260" s="7" t="s">
        <v>6175</v>
      </c>
      <c r="J260" s="7" t="s">
        <v>1393</v>
      </c>
      <c r="K260" s="7" t="s">
        <v>1394</v>
      </c>
      <c r="L260" s="7" t="s">
        <v>1616</v>
      </c>
      <c r="M260" s="7" t="s">
        <v>1616</v>
      </c>
      <c r="N260" s="8" t="s">
        <v>6175</v>
      </c>
      <c r="O260" s="7" t="s">
        <v>1388</v>
      </c>
      <c r="P260" s="8" t="s">
        <v>6175</v>
      </c>
      <c r="Q260" s="7" t="s">
        <v>1617</v>
      </c>
      <c r="R260" s="28" t="s">
        <v>1618</v>
      </c>
      <c r="S260" s="28" t="s">
        <v>6175</v>
      </c>
      <c r="T260" s="28" t="s">
        <v>28</v>
      </c>
      <c r="U260" s="28" t="s">
        <v>28</v>
      </c>
      <c r="V260" s="28" t="s">
        <v>28</v>
      </c>
      <c r="W260" s="7" t="s">
        <v>1400</v>
      </c>
      <c r="X260" s="28" t="s">
        <v>28</v>
      </c>
      <c r="Y260" s="7" t="s">
        <v>28</v>
      </c>
      <c r="Z260" s="7" t="s">
        <v>6175</v>
      </c>
      <c r="AA260" s="7">
        <v>2</v>
      </c>
      <c r="AB260" s="7">
        <v>2</v>
      </c>
      <c r="AC260" s="7">
        <f t="shared" si="45"/>
        <v>0</v>
      </c>
      <c r="AD260" s="128">
        <v>13.87</v>
      </c>
      <c r="AE260" s="128">
        <v>41.6</v>
      </c>
      <c r="AF260" s="7" t="s">
        <v>6175</v>
      </c>
      <c r="AG260" s="7" t="s">
        <v>6175</v>
      </c>
      <c r="AH260" s="7" t="s">
        <v>6175</v>
      </c>
      <c r="AI260" s="7" t="s">
        <v>6175</v>
      </c>
      <c r="AJ260" s="33">
        <v>9.1274309000000002</v>
      </c>
      <c r="AK260" s="33">
        <f t="shared" si="46"/>
        <v>18.2548618</v>
      </c>
      <c r="AL260" s="33">
        <f t="shared" si="49"/>
        <v>2.1905834159999999</v>
      </c>
      <c r="AM260" s="33">
        <f t="shared" si="50"/>
        <v>20.445445216</v>
      </c>
      <c r="AN260" s="33">
        <f t="shared" si="51"/>
        <v>8.2146878100000009</v>
      </c>
      <c r="AO260" s="33">
        <f t="shared" si="52"/>
        <v>16.429375620000002</v>
      </c>
      <c r="AP260" s="33">
        <f t="shared" si="47"/>
        <v>1.9715250744000001</v>
      </c>
      <c r="AQ260" s="33">
        <f t="shared" si="48"/>
        <v>18.400900694400001</v>
      </c>
      <c r="AR260" s="15" t="s">
        <v>6290</v>
      </c>
      <c r="AS260" s="15" t="s">
        <v>6302</v>
      </c>
      <c r="AT260" s="15" t="s">
        <v>6294</v>
      </c>
      <c r="AU260" s="27" t="s">
        <v>6279</v>
      </c>
      <c r="AV260" s="74"/>
      <c r="AW260" s="75"/>
      <c r="AX260" s="75"/>
      <c r="AY260" s="75"/>
      <c r="AZ260" s="52" t="s">
        <v>6389</v>
      </c>
    </row>
    <row r="261" spans="1:52" s="52" customFormat="1" ht="39.950000000000003" customHeight="1" x14ac:dyDescent="0.25">
      <c r="A261" s="9">
        <v>407</v>
      </c>
      <c r="B261" s="7" t="s">
        <v>1614</v>
      </c>
      <c r="C261" s="127"/>
      <c r="D261" s="7" t="s">
        <v>18</v>
      </c>
      <c r="E261" s="7" t="s">
        <v>1391</v>
      </c>
      <c r="F261" s="7" t="s">
        <v>175</v>
      </c>
      <c r="G261" s="7" t="s">
        <v>6182</v>
      </c>
      <c r="H261" s="7" t="s">
        <v>1392</v>
      </c>
      <c r="I261" s="7" t="s">
        <v>6175</v>
      </c>
      <c r="J261" s="7" t="s">
        <v>1393</v>
      </c>
      <c r="K261" s="7" t="s">
        <v>1394</v>
      </c>
      <c r="L261" s="7" t="s">
        <v>1616</v>
      </c>
      <c r="M261" s="7" t="s">
        <v>1616</v>
      </c>
      <c r="N261" s="8" t="s">
        <v>6175</v>
      </c>
      <c r="O261" s="7" t="s">
        <v>1388</v>
      </c>
      <c r="P261" s="8" t="s">
        <v>6175</v>
      </c>
      <c r="Q261" s="7" t="s">
        <v>1619</v>
      </c>
      <c r="R261" s="28" t="s">
        <v>1620</v>
      </c>
      <c r="S261" s="28" t="s">
        <v>6175</v>
      </c>
      <c r="T261" s="28" t="s">
        <v>28</v>
      </c>
      <c r="U261" s="28" t="s">
        <v>28</v>
      </c>
      <c r="V261" s="28" t="s">
        <v>28</v>
      </c>
      <c r="W261" s="7" t="s">
        <v>1400</v>
      </c>
      <c r="X261" s="28" t="s">
        <v>28</v>
      </c>
      <c r="Y261" s="7" t="s">
        <v>28</v>
      </c>
      <c r="Z261" s="7" t="s">
        <v>6175</v>
      </c>
      <c r="AA261" s="7">
        <v>1</v>
      </c>
      <c r="AB261" s="7">
        <v>1</v>
      </c>
      <c r="AC261" s="7">
        <f t="shared" si="45"/>
        <v>0</v>
      </c>
      <c r="AD261" s="128"/>
      <c r="AE261" s="128"/>
      <c r="AF261" s="7" t="s">
        <v>6175</v>
      </c>
      <c r="AG261" s="7" t="s">
        <v>6175</v>
      </c>
      <c r="AH261" s="7" t="s">
        <v>6175</v>
      </c>
      <c r="AI261" s="7" t="s">
        <v>6175</v>
      </c>
      <c r="AJ261" s="33">
        <v>10.709999999999999</v>
      </c>
      <c r="AK261" s="33">
        <f t="shared" si="46"/>
        <v>10.709999999999999</v>
      </c>
      <c r="AL261" s="33">
        <f t="shared" si="49"/>
        <v>1.2851999999999999</v>
      </c>
      <c r="AM261" s="33">
        <f t="shared" si="50"/>
        <v>11.995199999999999</v>
      </c>
      <c r="AN261" s="33">
        <f t="shared" si="51"/>
        <v>9.6389999999999993</v>
      </c>
      <c r="AO261" s="33">
        <f t="shared" si="52"/>
        <v>9.6389999999999993</v>
      </c>
      <c r="AP261" s="33">
        <f t="shared" si="47"/>
        <v>1.1566799999999999</v>
      </c>
      <c r="AQ261" s="33">
        <f t="shared" si="48"/>
        <v>10.795679999999999</v>
      </c>
      <c r="AR261" s="15" t="s">
        <v>6290</v>
      </c>
      <c r="AS261" s="15" t="s">
        <v>6302</v>
      </c>
      <c r="AT261" s="15" t="s">
        <v>6294</v>
      </c>
      <c r="AU261" s="27" t="s">
        <v>6279</v>
      </c>
      <c r="AV261" s="74"/>
      <c r="AW261" s="75"/>
      <c r="AX261" s="75"/>
      <c r="AY261" s="75"/>
      <c r="AZ261" s="52" t="s">
        <v>6389</v>
      </c>
    </row>
    <row r="262" spans="1:52" s="52" customFormat="1" ht="39.950000000000003" customHeight="1" x14ac:dyDescent="0.25">
      <c r="A262" s="9">
        <v>408</v>
      </c>
      <c r="B262" s="7" t="s">
        <v>1621</v>
      </c>
      <c r="C262" s="7" t="s">
        <v>1622</v>
      </c>
      <c r="D262" s="7" t="s">
        <v>18</v>
      </c>
      <c r="E262" s="7" t="s">
        <v>1391</v>
      </c>
      <c r="F262" s="7" t="s">
        <v>175</v>
      </c>
      <c r="G262" s="7" t="s">
        <v>6182</v>
      </c>
      <c r="H262" s="7" t="s">
        <v>1392</v>
      </c>
      <c r="I262" s="7" t="s">
        <v>6175</v>
      </c>
      <c r="J262" s="7" t="s">
        <v>1393</v>
      </c>
      <c r="K262" s="7" t="s">
        <v>1394</v>
      </c>
      <c r="L262" s="7" t="s">
        <v>1623</v>
      </c>
      <c r="M262" s="7" t="s">
        <v>1623</v>
      </c>
      <c r="N262" s="8" t="s">
        <v>6175</v>
      </c>
      <c r="O262" s="7" t="s">
        <v>1388</v>
      </c>
      <c r="P262" s="8" t="s">
        <v>6175</v>
      </c>
      <c r="Q262" s="7" t="s">
        <v>1624</v>
      </c>
      <c r="R262" s="28" t="s">
        <v>28</v>
      </c>
      <c r="S262" s="28" t="s">
        <v>6175</v>
      </c>
      <c r="T262" s="28" t="s">
        <v>28</v>
      </c>
      <c r="U262" s="28" t="s">
        <v>28</v>
      </c>
      <c r="V262" s="28" t="s">
        <v>28</v>
      </c>
      <c r="W262" s="7" t="s">
        <v>29</v>
      </c>
      <c r="X262" s="28" t="s">
        <v>28</v>
      </c>
      <c r="Y262" s="7" t="s">
        <v>28</v>
      </c>
      <c r="Z262" s="7" t="s">
        <v>6175</v>
      </c>
      <c r="AA262" s="7">
        <v>6</v>
      </c>
      <c r="AB262" s="7">
        <v>6</v>
      </c>
      <c r="AC262" s="7">
        <f t="shared" si="45"/>
        <v>0</v>
      </c>
      <c r="AD262" s="64">
        <v>19.5</v>
      </c>
      <c r="AE262" s="64">
        <v>117</v>
      </c>
      <c r="AF262" s="7" t="s">
        <v>6175</v>
      </c>
      <c r="AG262" s="7" t="s">
        <v>6175</v>
      </c>
      <c r="AH262" s="7" t="s">
        <v>6175</v>
      </c>
      <c r="AI262" s="7" t="s">
        <v>6175</v>
      </c>
      <c r="AJ262" s="33">
        <v>12.832364999999999</v>
      </c>
      <c r="AK262" s="33">
        <f t="shared" si="46"/>
        <v>76.994190000000003</v>
      </c>
      <c r="AL262" s="33">
        <f t="shared" si="49"/>
        <v>9.2393028000000008</v>
      </c>
      <c r="AM262" s="33">
        <f t="shared" si="50"/>
        <v>86.233492800000008</v>
      </c>
      <c r="AN262" s="33">
        <f t="shared" si="51"/>
        <v>11.5491285</v>
      </c>
      <c r="AO262" s="33">
        <f t="shared" si="52"/>
        <v>69.294770999999997</v>
      </c>
      <c r="AP262" s="33">
        <f t="shared" si="47"/>
        <v>8.3153725199999986</v>
      </c>
      <c r="AQ262" s="33">
        <f t="shared" si="48"/>
        <v>77.610143519999994</v>
      </c>
      <c r="AR262" s="15" t="s">
        <v>6290</v>
      </c>
      <c r="AS262" s="15" t="s">
        <v>6302</v>
      </c>
      <c r="AT262" s="15" t="s">
        <v>6294</v>
      </c>
      <c r="AU262" s="27" t="s">
        <v>6279</v>
      </c>
      <c r="AV262" s="74"/>
      <c r="AW262" s="75"/>
      <c r="AX262" s="75"/>
      <c r="AY262" s="75"/>
      <c r="AZ262" s="52" t="s">
        <v>6389</v>
      </c>
    </row>
    <row r="263" spans="1:52" s="52" customFormat="1" ht="39.950000000000003" customHeight="1" x14ac:dyDescent="0.25">
      <c r="A263" s="9">
        <v>409</v>
      </c>
      <c r="B263" s="7" t="s">
        <v>1625</v>
      </c>
      <c r="C263" s="126" t="s">
        <v>1626</v>
      </c>
      <c r="D263" s="7" t="s">
        <v>18</v>
      </c>
      <c r="E263" s="7" t="s">
        <v>1391</v>
      </c>
      <c r="F263" s="7" t="s">
        <v>175</v>
      </c>
      <c r="G263" s="7" t="s">
        <v>6182</v>
      </c>
      <c r="H263" s="7" t="s">
        <v>1392</v>
      </c>
      <c r="I263" s="7" t="s">
        <v>6175</v>
      </c>
      <c r="J263" s="7" t="s">
        <v>1393</v>
      </c>
      <c r="K263" s="7" t="s">
        <v>1394</v>
      </c>
      <c r="L263" s="7" t="s">
        <v>1627</v>
      </c>
      <c r="M263" s="7" t="s">
        <v>1627</v>
      </c>
      <c r="N263" s="8" t="s">
        <v>6175</v>
      </c>
      <c r="O263" s="7" t="s">
        <v>1388</v>
      </c>
      <c r="P263" s="8" t="s">
        <v>6175</v>
      </c>
      <c r="Q263" s="7" t="s">
        <v>1628</v>
      </c>
      <c r="R263" s="28" t="s">
        <v>1629</v>
      </c>
      <c r="S263" s="28" t="s">
        <v>6175</v>
      </c>
      <c r="T263" s="28" t="s">
        <v>28</v>
      </c>
      <c r="U263" s="28" t="s">
        <v>28</v>
      </c>
      <c r="V263" s="28" t="s">
        <v>28</v>
      </c>
      <c r="W263" s="7" t="s">
        <v>29</v>
      </c>
      <c r="X263" s="28" t="s">
        <v>28</v>
      </c>
      <c r="Y263" s="7" t="s">
        <v>1630</v>
      </c>
      <c r="Z263" s="7" t="s">
        <v>6175</v>
      </c>
      <c r="AA263" s="7">
        <v>3</v>
      </c>
      <c r="AB263" s="7">
        <v>2</v>
      </c>
      <c r="AC263" s="7">
        <f t="shared" si="45"/>
        <v>1</v>
      </c>
      <c r="AD263" s="128">
        <v>6.88</v>
      </c>
      <c r="AE263" s="128">
        <v>20.64</v>
      </c>
      <c r="AF263" s="7" t="s">
        <v>6175</v>
      </c>
      <c r="AG263" s="7" t="s">
        <v>6175</v>
      </c>
      <c r="AH263" s="7" t="s">
        <v>6175</v>
      </c>
      <c r="AI263" s="7" t="s">
        <v>6175</v>
      </c>
      <c r="AJ263" s="33">
        <v>3.5699999999999994</v>
      </c>
      <c r="AK263" s="33">
        <f t="shared" si="46"/>
        <v>7.1399999999999988</v>
      </c>
      <c r="AL263" s="33">
        <f t="shared" si="49"/>
        <v>0.85679999999999978</v>
      </c>
      <c r="AM263" s="33">
        <f t="shared" si="50"/>
        <v>7.9967999999999986</v>
      </c>
      <c r="AN263" s="33">
        <f t="shared" si="51"/>
        <v>3.2129999999999996</v>
      </c>
      <c r="AO263" s="33">
        <f t="shared" si="52"/>
        <v>6.4259999999999993</v>
      </c>
      <c r="AP263" s="33">
        <f t="shared" si="47"/>
        <v>0.77111999999999992</v>
      </c>
      <c r="AQ263" s="33">
        <f t="shared" si="48"/>
        <v>7.1971199999999991</v>
      </c>
      <c r="AR263" s="15" t="s">
        <v>6290</v>
      </c>
      <c r="AS263" s="15" t="s">
        <v>6302</v>
      </c>
      <c r="AT263" s="15" t="s">
        <v>6294</v>
      </c>
      <c r="AU263" s="27" t="s">
        <v>6279</v>
      </c>
      <c r="AV263" s="74"/>
      <c r="AW263" s="75"/>
      <c r="AX263" s="75"/>
      <c r="AY263" s="75"/>
      <c r="AZ263" s="52" t="s">
        <v>6389</v>
      </c>
    </row>
    <row r="264" spans="1:52" s="52" customFormat="1" ht="39.950000000000003" customHeight="1" x14ac:dyDescent="0.25">
      <c r="A264" s="9">
        <v>410</v>
      </c>
      <c r="B264" s="7" t="s">
        <v>1625</v>
      </c>
      <c r="C264" s="127"/>
      <c r="D264" s="7" t="s">
        <v>18</v>
      </c>
      <c r="E264" s="7" t="s">
        <v>1391</v>
      </c>
      <c r="F264" s="7" t="s">
        <v>175</v>
      </c>
      <c r="G264" s="7" t="s">
        <v>6182</v>
      </c>
      <c r="H264" s="7" t="s">
        <v>1392</v>
      </c>
      <c r="I264" s="7" t="s">
        <v>6175</v>
      </c>
      <c r="J264" s="7" t="s">
        <v>1393</v>
      </c>
      <c r="K264" s="7" t="s">
        <v>1394</v>
      </c>
      <c r="L264" s="7" t="s">
        <v>1627</v>
      </c>
      <c r="M264" s="7" t="s">
        <v>1627</v>
      </c>
      <c r="N264" s="8" t="s">
        <v>6175</v>
      </c>
      <c r="O264" s="7" t="s">
        <v>1388</v>
      </c>
      <c r="P264" s="8" t="s">
        <v>6175</v>
      </c>
      <c r="Q264" s="7" t="s">
        <v>1631</v>
      </c>
      <c r="R264" s="28" t="s">
        <v>28</v>
      </c>
      <c r="S264" s="28" t="s">
        <v>6175</v>
      </c>
      <c r="T264" s="28" t="s">
        <v>28</v>
      </c>
      <c r="U264" s="28" t="s">
        <v>28</v>
      </c>
      <c r="V264" s="28" t="s">
        <v>28</v>
      </c>
      <c r="W264" s="7" t="s">
        <v>29</v>
      </c>
      <c r="X264" s="28" t="s">
        <v>28</v>
      </c>
      <c r="Y264" s="7" t="s">
        <v>1632</v>
      </c>
      <c r="Z264" s="7" t="s">
        <v>6175</v>
      </c>
      <c r="AA264" s="7">
        <v>1</v>
      </c>
      <c r="AB264" s="7">
        <v>1</v>
      </c>
      <c r="AC264" s="7">
        <f t="shared" ref="AC264:AC327" si="53">AA264-AB264</f>
        <v>0</v>
      </c>
      <c r="AD264" s="128"/>
      <c r="AE264" s="128"/>
      <c r="AF264" s="7" t="s">
        <v>6175</v>
      </c>
      <c r="AG264" s="7" t="s">
        <v>6175</v>
      </c>
      <c r="AH264" s="7" t="s">
        <v>6175</v>
      </c>
      <c r="AI264" s="7" t="s">
        <v>6175</v>
      </c>
      <c r="AJ264" s="33">
        <v>3.5699999999999994</v>
      </c>
      <c r="AK264" s="33">
        <f t="shared" si="46"/>
        <v>3.5699999999999994</v>
      </c>
      <c r="AL264" s="33">
        <f t="shared" si="49"/>
        <v>0.42839999999999989</v>
      </c>
      <c r="AM264" s="33">
        <f t="shared" si="50"/>
        <v>3.9983999999999993</v>
      </c>
      <c r="AN264" s="33">
        <f t="shared" si="51"/>
        <v>3.2129999999999996</v>
      </c>
      <c r="AO264" s="33">
        <f t="shared" si="52"/>
        <v>3.2129999999999996</v>
      </c>
      <c r="AP264" s="33">
        <f t="shared" si="47"/>
        <v>0.38555999999999996</v>
      </c>
      <c r="AQ264" s="33">
        <f t="shared" si="48"/>
        <v>3.5985599999999995</v>
      </c>
      <c r="AR264" s="15" t="s">
        <v>6290</v>
      </c>
      <c r="AS264" s="15" t="s">
        <v>6302</v>
      </c>
      <c r="AT264" s="15" t="s">
        <v>6294</v>
      </c>
      <c r="AU264" s="27" t="s">
        <v>6279</v>
      </c>
      <c r="AV264" s="74"/>
      <c r="AW264" s="75"/>
      <c r="AX264" s="75"/>
      <c r="AY264" s="75"/>
      <c r="AZ264" s="52" t="s">
        <v>6389</v>
      </c>
    </row>
    <row r="265" spans="1:52" s="52" customFormat="1" ht="39.950000000000003" customHeight="1" x14ac:dyDescent="0.25">
      <c r="A265" s="9">
        <v>411</v>
      </c>
      <c r="B265" s="7" t="s">
        <v>1633</v>
      </c>
      <c r="C265" s="7" t="s">
        <v>1634</v>
      </c>
      <c r="D265" s="7" t="s">
        <v>18</v>
      </c>
      <c r="E265" s="7" t="s">
        <v>18</v>
      </c>
      <c r="F265" s="7" t="s">
        <v>1635</v>
      </c>
      <c r="G265" s="7" t="s">
        <v>6182</v>
      </c>
      <c r="H265" s="7" t="s">
        <v>1392</v>
      </c>
      <c r="I265" s="7" t="s">
        <v>6175</v>
      </c>
      <c r="J265" s="7" t="s">
        <v>1393</v>
      </c>
      <c r="K265" s="7" t="s">
        <v>1394</v>
      </c>
      <c r="L265" s="7" t="s">
        <v>1636</v>
      </c>
      <c r="M265" s="7" t="s">
        <v>1636</v>
      </c>
      <c r="N265" s="8" t="s">
        <v>6175</v>
      </c>
      <c r="O265" s="7" t="s">
        <v>1388</v>
      </c>
      <c r="P265" s="8" t="s">
        <v>6175</v>
      </c>
      <c r="Q265" s="7" t="s">
        <v>28</v>
      </c>
      <c r="R265" s="28" t="s">
        <v>28</v>
      </c>
      <c r="S265" s="28" t="s">
        <v>6175</v>
      </c>
      <c r="T265" s="28" t="s">
        <v>28</v>
      </c>
      <c r="U265" s="28" t="s">
        <v>28</v>
      </c>
      <c r="V265" s="28" t="s">
        <v>28</v>
      </c>
      <c r="W265" s="7" t="s">
        <v>29</v>
      </c>
      <c r="X265" s="28" t="s">
        <v>28</v>
      </c>
      <c r="Y265" s="7" t="s">
        <v>1637</v>
      </c>
      <c r="Z265" s="7" t="s">
        <v>6175</v>
      </c>
      <c r="AA265" s="7">
        <v>0.5</v>
      </c>
      <c r="AB265" s="7">
        <v>0.5</v>
      </c>
      <c r="AC265" s="7">
        <f t="shared" si="53"/>
        <v>0</v>
      </c>
      <c r="AD265" s="64">
        <v>306.02</v>
      </c>
      <c r="AE265" s="64">
        <v>153.01</v>
      </c>
      <c r="AF265" s="7" t="s">
        <v>6175</v>
      </c>
      <c r="AG265" s="7" t="s">
        <v>6175</v>
      </c>
      <c r="AH265" s="7" t="s">
        <v>6175</v>
      </c>
      <c r="AI265" s="7" t="s">
        <v>6175</v>
      </c>
      <c r="AJ265" s="33">
        <v>201.38258139999999</v>
      </c>
      <c r="AK265" s="33">
        <f t="shared" si="46"/>
        <v>100.6912907</v>
      </c>
      <c r="AL265" s="33">
        <f t="shared" si="49"/>
        <v>12.082954883999999</v>
      </c>
      <c r="AM265" s="33">
        <f t="shared" si="50"/>
        <v>112.774245584</v>
      </c>
      <c r="AN265" s="33">
        <f t="shared" si="51"/>
        <v>181.24432325999999</v>
      </c>
      <c r="AO265" s="33">
        <f t="shared" si="52"/>
        <v>90.622161629999994</v>
      </c>
      <c r="AP265" s="33">
        <f t="shared" si="47"/>
        <v>10.874659395599998</v>
      </c>
      <c r="AQ265" s="33">
        <f t="shared" si="48"/>
        <v>101.49682102559998</v>
      </c>
      <c r="AR265" s="15" t="s">
        <v>6290</v>
      </c>
      <c r="AS265" s="15" t="s">
        <v>6302</v>
      </c>
      <c r="AT265" s="15" t="s">
        <v>6294</v>
      </c>
      <c r="AU265" s="27" t="s">
        <v>6279</v>
      </c>
      <c r="AV265" s="74"/>
      <c r="AW265" s="75"/>
      <c r="AX265" s="75"/>
      <c r="AY265" s="75"/>
      <c r="AZ265" s="52" t="s">
        <v>6389</v>
      </c>
    </row>
    <row r="266" spans="1:52" s="52" customFormat="1" ht="39.950000000000003" customHeight="1" x14ac:dyDescent="0.25">
      <c r="A266" s="9">
        <v>412</v>
      </c>
      <c r="B266" s="7" t="s">
        <v>1638</v>
      </c>
      <c r="C266" s="7" t="s">
        <v>1639</v>
      </c>
      <c r="D266" s="7" t="s">
        <v>18</v>
      </c>
      <c r="E266" s="7" t="s">
        <v>1551</v>
      </c>
      <c r="F266" s="7" t="s">
        <v>142</v>
      </c>
      <c r="G266" s="7" t="s">
        <v>6182</v>
      </c>
      <c r="H266" s="7" t="s">
        <v>1392</v>
      </c>
      <c r="I266" s="7" t="s">
        <v>6175</v>
      </c>
      <c r="J266" s="7" t="s">
        <v>1393</v>
      </c>
      <c r="K266" s="7" t="s">
        <v>1394</v>
      </c>
      <c r="L266" s="7" t="s">
        <v>1640</v>
      </c>
      <c r="M266" s="7" t="s">
        <v>1640</v>
      </c>
      <c r="N266" s="8" t="s">
        <v>6175</v>
      </c>
      <c r="O266" s="7" t="s">
        <v>1388</v>
      </c>
      <c r="P266" s="8" t="s">
        <v>6175</v>
      </c>
      <c r="Q266" s="7" t="s">
        <v>1641</v>
      </c>
      <c r="R266" s="28" t="s">
        <v>1642</v>
      </c>
      <c r="S266" s="28" t="s">
        <v>6175</v>
      </c>
      <c r="T266" s="28" t="s">
        <v>28</v>
      </c>
      <c r="U266" s="28" t="s">
        <v>28</v>
      </c>
      <c r="V266" s="28" t="s">
        <v>28</v>
      </c>
      <c r="W266" s="7" t="s">
        <v>29</v>
      </c>
      <c r="X266" s="28" t="s">
        <v>28</v>
      </c>
      <c r="Y266" s="7" t="s">
        <v>28</v>
      </c>
      <c r="Z266" s="7" t="s">
        <v>6175</v>
      </c>
      <c r="AA266" s="7">
        <v>50</v>
      </c>
      <c r="AB266" s="7">
        <v>50</v>
      </c>
      <c r="AC266" s="7">
        <f t="shared" si="53"/>
        <v>0</v>
      </c>
      <c r="AD266" s="64">
        <v>5.13</v>
      </c>
      <c r="AE266" s="64">
        <v>256.5</v>
      </c>
      <c r="AF266" s="7" t="s">
        <v>6175</v>
      </c>
      <c r="AG266" s="7" t="s">
        <v>6175</v>
      </c>
      <c r="AH266" s="7" t="s">
        <v>6175</v>
      </c>
      <c r="AI266" s="7" t="s">
        <v>6175</v>
      </c>
      <c r="AJ266" s="33">
        <v>3.3758991000000003</v>
      </c>
      <c r="AK266" s="33">
        <f t="shared" si="46"/>
        <v>168.79495500000002</v>
      </c>
      <c r="AL266" s="33">
        <f t="shared" si="49"/>
        <v>20.255394600000002</v>
      </c>
      <c r="AM266" s="33">
        <f t="shared" si="50"/>
        <v>189.0503496</v>
      </c>
      <c r="AN266" s="33">
        <f t="shared" si="51"/>
        <v>3.0383091900000001</v>
      </c>
      <c r="AO266" s="33">
        <f t="shared" si="52"/>
        <v>151.9154595</v>
      </c>
      <c r="AP266" s="33">
        <f t="shared" si="47"/>
        <v>18.229855139999998</v>
      </c>
      <c r="AQ266" s="33">
        <f t="shared" si="48"/>
        <v>170.14531463999998</v>
      </c>
      <c r="AR266" s="15" t="s">
        <v>6290</v>
      </c>
      <c r="AS266" s="15" t="s">
        <v>6302</v>
      </c>
      <c r="AT266" s="15" t="s">
        <v>6294</v>
      </c>
      <c r="AU266" s="27" t="s">
        <v>6279</v>
      </c>
      <c r="AV266" s="74"/>
      <c r="AW266" s="75"/>
      <c r="AX266" s="75"/>
      <c r="AY266" s="75"/>
      <c r="AZ266" s="52" t="s">
        <v>6389</v>
      </c>
    </row>
    <row r="267" spans="1:52" s="52" customFormat="1" ht="39.950000000000003" customHeight="1" x14ac:dyDescent="0.25">
      <c r="A267" s="9">
        <v>413</v>
      </c>
      <c r="B267" s="7" t="s">
        <v>1643</v>
      </c>
      <c r="C267" s="7" t="s">
        <v>1644</v>
      </c>
      <c r="D267" s="7" t="s">
        <v>18</v>
      </c>
      <c r="E267" s="7" t="s">
        <v>1551</v>
      </c>
      <c r="F267" s="7" t="s">
        <v>142</v>
      </c>
      <c r="G267" s="7" t="s">
        <v>6182</v>
      </c>
      <c r="H267" s="7" t="s">
        <v>1392</v>
      </c>
      <c r="I267" s="7" t="s">
        <v>6175</v>
      </c>
      <c r="J267" s="7" t="s">
        <v>1393</v>
      </c>
      <c r="K267" s="7" t="s">
        <v>1394</v>
      </c>
      <c r="L267" s="7" t="s">
        <v>1645</v>
      </c>
      <c r="M267" s="7" t="s">
        <v>1645</v>
      </c>
      <c r="N267" s="8" t="s">
        <v>6175</v>
      </c>
      <c r="O267" s="7" t="s">
        <v>1388</v>
      </c>
      <c r="P267" s="8" t="s">
        <v>6175</v>
      </c>
      <c r="Q267" s="7" t="s">
        <v>1604</v>
      </c>
      <c r="R267" s="28" t="s">
        <v>1646</v>
      </c>
      <c r="S267" s="28" t="s">
        <v>6175</v>
      </c>
      <c r="T267" s="28" t="s">
        <v>28</v>
      </c>
      <c r="U267" s="28" t="s">
        <v>28</v>
      </c>
      <c r="V267" s="28" t="s">
        <v>28</v>
      </c>
      <c r="W267" s="7" t="s">
        <v>29</v>
      </c>
      <c r="X267" s="28" t="s">
        <v>28</v>
      </c>
      <c r="Y267" s="7" t="s">
        <v>28</v>
      </c>
      <c r="Z267" s="7" t="s">
        <v>6175</v>
      </c>
      <c r="AA267" s="7">
        <v>10</v>
      </c>
      <c r="AB267" s="7">
        <v>10</v>
      </c>
      <c r="AC267" s="7">
        <f t="shared" si="53"/>
        <v>0</v>
      </c>
      <c r="AD267" s="64">
        <v>14.86</v>
      </c>
      <c r="AE267" s="64">
        <v>148.61000000000001</v>
      </c>
      <c r="AF267" s="7" t="s">
        <v>6175</v>
      </c>
      <c r="AG267" s="7" t="s">
        <v>6175</v>
      </c>
      <c r="AH267" s="7" t="s">
        <v>6175</v>
      </c>
      <c r="AI267" s="7" t="s">
        <v>6175</v>
      </c>
      <c r="AJ267" s="33">
        <v>9.7789202</v>
      </c>
      <c r="AK267" s="33">
        <f t="shared" si="46"/>
        <v>97.789202000000003</v>
      </c>
      <c r="AL267" s="33">
        <f t="shared" si="49"/>
        <v>11.734704239999999</v>
      </c>
      <c r="AM267" s="33">
        <f t="shared" si="50"/>
        <v>109.52390624</v>
      </c>
      <c r="AN267" s="33">
        <f t="shared" si="51"/>
        <v>8.8010281799999994</v>
      </c>
      <c r="AO267" s="33">
        <f t="shared" si="52"/>
        <v>88.010281800000001</v>
      </c>
      <c r="AP267" s="33">
        <f t="shared" si="47"/>
        <v>10.561233816</v>
      </c>
      <c r="AQ267" s="33">
        <f t="shared" si="48"/>
        <v>98.571515615999999</v>
      </c>
      <c r="AR267" s="15" t="s">
        <v>6290</v>
      </c>
      <c r="AS267" s="15" t="s">
        <v>6302</v>
      </c>
      <c r="AT267" s="15" t="s">
        <v>6294</v>
      </c>
      <c r="AU267" s="27" t="s">
        <v>6279</v>
      </c>
      <c r="AV267" s="74"/>
      <c r="AW267" s="75"/>
      <c r="AX267" s="75"/>
      <c r="AY267" s="75"/>
      <c r="AZ267" s="52" t="s">
        <v>6389</v>
      </c>
    </row>
    <row r="268" spans="1:52" s="52" customFormat="1" ht="39.950000000000003" customHeight="1" x14ac:dyDescent="0.25">
      <c r="A268" s="9">
        <v>414</v>
      </c>
      <c r="B268" s="7" t="s">
        <v>1647</v>
      </c>
      <c r="C268" s="7" t="s">
        <v>1648</v>
      </c>
      <c r="D268" s="7" t="s">
        <v>18</v>
      </c>
      <c r="E268" s="7" t="s">
        <v>18</v>
      </c>
      <c r="F268" s="7" t="s">
        <v>1649</v>
      </c>
      <c r="G268" s="7" t="s">
        <v>6182</v>
      </c>
      <c r="H268" s="7" t="s">
        <v>1392</v>
      </c>
      <c r="I268" s="7" t="s">
        <v>6175</v>
      </c>
      <c r="J268" s="7" t="s">
        <v>1608</v>
      </c>
      <c r="K268" s="7" t="s">
        <v>1609</v>
      </c>
      <c r="L268" s="7" t="s">
        <v>1650</v>
      </c>
      <c r="M268" s="7" t="s">
        <v>1650</v>
      </c>
      <c r="N268" s="8" t="s">
        <v>6175</v>
      </c>
      <c r="O268" s="7" t="s">
        <v>1388</v>
      </c>
      <c r="P268" s="8" t="s">
        <v>6175</v>
      </c>
      <c r="Q268" s="7" t="s">
        <v>1651</v>
      </c>
      <c r="R268" s="28" t="s">
        <v>28</v>
      </c>
      <c r="S268" s="28" t="s">
        <v>6175</v>
      </c>
      <c r="T268" s="28" t="s">
        <v>28</v>
      </c>
      <c r="U268" s="28" t="s">
        <v>28</v>
      </c>
      <c r="V268" s="28" t="s">
        <v>28</v>
      </c>
      <c r="W268" s="7" t="s">
        <v>29</v>
      </c>
      <c r="X268" s="28" t="s">
        <v>28</v>
      </c>
      <c r="Y268" s="7" t="s">
        <v>1652</v>
      </c>
      <c r="Z268" s="7" t="s">
        <v>6175</v>
      </c>
      <c r="AA268" s="7">
        <v>4</v>
      </c>
      <c r="AB268" s="7">
        <v>4</v>
      </c>
      <c r="AC268" s="7">
        <f t="shared" si="53"/>
        <v>0</v>
      </c>
      <c r="AD268" s="64">
        <v>49.11</v>
      </c>
      <c r="AE268" s="64">
        <v>196.44</v>
      </c>
      <c r="AF268" s="7" t="s">
        <v>6175</v>
      </c>
      <c r="AG268" s="7" t="s">
        <v>6175</v>
      </c>
      <c r="AH268" s="7" t="s">
        <v>6175</v>
      </c>
      <c r="AI268" s="7" t="s">
        <v>6175</v>
      </c>
      <c r="AJ268" s="33">
        <v>32.317817699999999</v>
      </c>
      <c r="AK268" s="33">
        <f t="shared" si="46"/>
        <v>129.2712708</v>
      </c>
      <c r="AL268" s="33">
        <f t="shared" si="49"/>
        <v>15.512552496</v>
      </c>
      <c r="AM268" s="33">
        <f t="shared" si="50"/>
        <v>144.78382329600001</v>
      </c>
      <c r="AN268" s="33">
        <f t="shared" si="51"/>
        <v>29.086035930000001</v>
      </c>
      <c r="AO268" s="33">
        <f t="shared" si="52"/>
        <v>116.34414372000001</v>
      </c>
      <c r="AP268" s="33">
        <f t="shared" si="47"/>
        <v>13.961297246400001</v>
      </c>
      <c r="AQ268" s="33">
        <f t="shared" si="48"/>
        <v>130.3054409664</v>
      </c>
      <c r="AR268" s="15" t="s">
        <v>6290</v>
      </c>
      <c r="AS268" s="15" t="s">
        <v>6306</v>
      </c>
      <c r="AT268" s="15" t="s">
        <v>6292</v>
      </c>
      <c r="AU268" s="27" t="s">
        <v>6277</v>
      </c>
      <c r="AV268" s="74"/>
      <c r="AW268" s="75"/>
      <c r="AX268" s="75"/>
      <c r="AY268" s="75"/>
      <c r="AZ268" s="52" t="s">
        <v>6389</v>
      </c>
    </row>
    <row r="269" spans="1:52" s="52" customFormat="1" ht="39.950000000000003" customHeight="1" x14ac:dyDescent="0.25">
      <c r="A269" s="9">
        <v>415</v>
      </c>
      <c r="B269" s="7" t="s">
        <v>1653</v>
      </c>
      <c r="C269" s="7" t="s">
        <v>1654</v>
      </c>
      <c r="D269" s="7" t="s">
        <v>18</v>
      </c>
      <c r="E269" s="7" t="s">
        <v>1391</v>
      </c>
      <c r="F269" s="7" t="s">
        <v>142</v>
      </c>
      <c r="G269" s="7" t="s">
        <v>6182</v>
      </c>
      <c r="H269" s="7" t="s">
        <v>1392</v>
      </c>
      <c r="I269" s="7" t="s">
        <v>6175</v>
      </c>
      <c r="J269" s="7" t="s">
        <v>1393</v>
      </c>
      <c r="K269" s="7" t="s">
        <v>1394</v>
      </c>
      <c r="L269" s="7" t="s">
        <v>1655</v>
      </c>
      <c r="M269" s="7" t="s">
        <v>1655</v>
      </c>
      <c r="N269" s="8" t="s">
        <v>6175</v>
      </c>
      <c r="O269" s="7" t="s">
        <v>1388</v>
      </c>
      <c r="P269" s="8" t="s">
        <v>6175</v>
      </c>
      <c r="Q269" s="7" t="s">
        <v>28</v>
      </c>
      <c r="R269" s="28" t="s">
        <v>28</v>
      </c>
      <c r="S269" s="28" t="s">
        <v>6175</v>
      </c>
      <c r="T269" s="28" t="s">
        <v>28</v>
      </c>
      <c r="U269" s="28" t="s">
        <v>28</v>
      </c>
      <c r="V269" s="28" t="s">
        <v>28</v>
      </c>
      <c r="W269" s="7" t="s">
        <v>29</v>
      </c>
      <c r="X269" s="28" t="s">
        <v>28</v>
      </c>
      <c r="Y269" s="7" t="s">
        <v>28</v>
      </c>
      <c r="Z269" s="7" t="s">
        <v>6175</v>
      </c>
      <c r="AA269" s="7">
        <v>45</v>
      </c>
      <c r="AB269" s="7">
        <v>45</v>
      </c>
      <c r="AC269" s="7">
        <f t="shared" si="53"/>
        <v>0</v>
      </c>
      <c r="AD269" s="64">
        <v>0.3</v>
      </c>
      <c r="AE269" s="64">
        <v>13.5</v>
      </c>
      <c r="AF269" s="7" t="s">
        <v>6175</v>
      </c>
      <c r="AG269" s="7" t="s">
        <v>6175</v>
      </c>
      <c r="AH269" s="7" t="s">
        <v>6175</v>
      </c>
      <c r="AI269" s="7" t="s">
        <v>6175</v>
      </c>
      <c r="AJ269" s="33">
        <v>0.19742100000000001</v>
      </c>
      <c r="AK269" s="33">
        <f t="shared" si="46"/>
        <v>8.8839450000000006</v>
      </c>
      <c r="AL269" s="33">
        <f t="shared" si="49"/>
        <v>1.0660734000000001</v>
      </c>
      <c r="AM269" s="33">
        <f t="shared" si="50"/>
        <v>9.9500184000000012</v>
      </c>
      <c r="AN269" s="33">
        <f t="shared" si="51"/>
        <v>0.17767890000000003</v>
      </c>
      <c r="AO269" s="33">
        <f t="shared" si="52"/>
        <v>7.9955505000000011</v>
      </c>
      <c r="AP269" s="33">
        <f t="shared" si="47"/>
        <v>0.95946606000000012</v>
      </c>
      <c r="AQ269" s="33">
        <f t="shared" si="48"/>
        <v>8.9550165600000007</v>
      </c>
      <c r="AR269" s="15" t="s">
        <v>6290</v>
      </c>
      <c r="AS269" s="15" t="s">
        <v>6302</v>
      </c>
      <c r="AT269" s="15" t="s">
        <v>6294</v>
      </c>
      <c r="AU269" s="27" t="s">
        <v>6279</v>
      </c>
      <c r="AV269" s="74"/>
      <c r="AW269" s="75"/>
      <c r="AX269" s="75"/>
      <c r="AY269" s="75"/>
      <c r="AZ269" s="52" t="s">
        <v>6389</v>
      </c>
    </row>
    <row r="270" spans="1:52" s="52" customFormat="1" ht="39.950000000000003" customHeight="1" x14ac:dyDescent="0.25">
      <c r="A270" s="9">
        <v>416</v>
      </c>
      <c r="B270" s="7" t="s">
        <v>1656</v>
      </c>
      <c r="C270" s="7" t="s">
        <v>1657</v>
      </c>
      <c r="D270" s="7" t="s">
        <v>18</v>
      </c>
      <c r="E270" s="7" t="s">
        <v>1391</v>
      </c>
      <c r="F270" s="7" t="s">
        <v>113</v>
      </c>
      <c r="G270" s="7" t="s">
        <v>6182</v>
      </c>
      <c r="H270" s="7" t="s">
        <v>1392</v>
      </c>
      <c r="I270" s="7" t="s">
        <v>6175</v>
      </c>
      <c r="J270" s="7" t="s">
        <v>1393</v>
      </c>
      <c r="K270" s="7" t="s">
        <v>1394</v>
      </c>
      <c r="L270" s="7" t="s">
        <v>1658</v>
      </c>
      <c r="M270" s="7" t="s">
        <v>1658</v>
      </c>
      <c r="N270" s="8" t="s">
        <v>6175</v>
      </c>
      <c r="O270" s="7" t="s">
        <v>1388</v>
      </c>
      <c r="P270" s="8" t="s">
        <v>6175</v>
      </c>
      <c r="Q270" s="7" t="s">
        <v>1659</v>
      </c>
      <c r="R270" s="28" t="s">
        <v>1660</v>
      </c>
      <c r="S270" s="28" t="s">
        <v>6175</v>
      </c>
      <c r="T270" s="28" t="s">
        <v>28</v>
      </c>
      <c r="U270" s="28" t="s">
        <v>28</v>
      </c>
      <c r="V270" s="28" t="s">
        <v>28</v>
      </c>
      <c r="W270" s="7" t="s">
        <v>29</v>
      </c>
      <c r="X270" s="28" t="s">
        <v>28</v>
      </c>
      <c r="Y270" s="7" t="s">
        <v>28</v>
      </c>
      <c r="Z270" s="7" t="s">
        <v>6175</v>
      </c>
      <c r="AA270" s="7">
        <v>3</v>
      </c>
      <c r="AB270" s="7">
        <v>3</v>
      </c>
      <c r="AC270" s="7">
        <f t="shared" si="53"/>
        <v>0</v>
      </c>
      <c r="AD270" s="64">
        <v>82</v>
      </c>
      <c r="AE270" s="64">
        <v>246</v>
      </c>
      <c r="AF270" s="7" t="s">
        <v>6175</v>
      </c>
      <c r="AG270" s="7" t="s">
        <v>6175</v>
      </c>
      <c r="AH270" s="7" t="s">
        <v>6175</v>
      </c>
      <c r="AI270" s="7" t="s">
        <v>6175</v>
      </c>
      <c r="AJ270" s="33">
        <v>53.961739999999999</v>
      </c>
      <c r="AK270" s="33">
        <f t="shared" si="46"/>
        <v>161.88522</v>
      </c>
      <c r="AL270" s="33">
        <f t="shared" si="49"/>
        <v>19.426226400000001</v>
      </c>
      <c r="AM270" s="33">
        <f t="shared" si="50"/>
        <v>181.31144639999999</v>
      </c>
      <c r="AN270" s="33">
        <f t="shared" si="51"/>
        <v>48.565565999999997</v>
      </c>
      <c r="AO270" s="33">
        <f t="shared" si="52"/>
        <v>145.696698</v>
      </c>
      <c r="AP270" s="33">
        <f t="shared" si="47"/>
        <v>17.483603759999998</v>
      </c>
      <c r="AQ270" s="33">
        <f t="shared" si="48"/>
        <v>163.18030175999999</v>
      </c>
      <c r="AR270" s="15" t="s">
        <v>6290</v>
      </c>
      <c r="AS270" s="15" t="s">
        <v>6302</v>
      </c>
      <c r="AT270" s="15" t="s">
        <v>6294</v>
      </c>
      <c r="AU270" s="27" t="s">
        <v>6279</v>
      </c>
      <c r="AV270" s="74"/>
      <c r="AW270" s="75"/>
      <c r="AX270" s="75"/>
      <c r="AY270" s="75"/>
      <c r="AZ270" s="52" t="s">
        <v>6389</v>
      </c>
    </row>
    <row r="271" spans="1:52" s="52" customFormat="1" ht="39.950000000000003" customHeight="1" x14ac:dyDescent="0.25">
      <c r="A271" s="9">
        <v>417</v>
      </c>
      <c r="B271" s="7" t="s">
        <v>1661</v>
      </c>
      <c r="C271" s="7" t="s">
        <v>1662</v>
      </c>
      <c r="D271" s="7" t="s">
        <v>18</v>
      </c>
      <c r="E271" s="7" t="s">
        <v>1391</v>
      </c>
      <c r="F271" s="7" t="s">
        <v>113</v>
      </c>
      <c r="G271" s="7" t="s">
        <v>6182</v>
      </c>
      <c r="H271" s="7" t="s">
        <v>1392</v>
      </c>
      <c r="I271" s="7" t="s">
        <v>6175</v>
      </c>
      <c r="J271" s="7" t="s">
        <v>1393</v>
      </c>
      <c r="K271" s="7" t="s">
        <v>1394</v>
      </c>
      <c r="L271" s="7" t="s">
        <v>1663</v>
      </c>
      <c r="M271" s="7" t="s">
        <v>1663</v>
      </c>
      <c r="N271" s="8" t="s">
        <v>6175</v>
      </c>
      <c r="O271" s="7" t="s">
        <v>1388</v>
      </c>
      <c r="P271" s="8" t="s">
        <v>6175</v>
      </c>
      <c r="Q271" s="7" t="s">
        <v>1664</v>
      </c>
      <c r="R271" s="28" t="s">
        <v>1660</v>
      </c>
      <c r="S271" s="28" t="s">
        <v>6175</v>
      </c>
      <c r="T271" s="28" t="s">
        <v>28</v>
      </c>
      <c r="U271" s="28" t="s">
        <v>28</v>
      </c>
      <c r="V271" s="28" t="s">
        <v>28</v>
      </c>
      <c r="W271" s="7" t="s">
        <v>29</v>
      </c>
      <c r="X271" s="28" t="s">
        <v>28</v>
      </c>
      <c r="Y271" s="7" t="s">
        <v>28</v>
      </c>
      <c r="Z271" s="7" t="s">
        <v>6175</v>
      </c>
      <c r="AA271" s="7">
        <v>3</v>
      </c>
      <c r="AB271" s="7">
        <v>3</v>
      </c>
      <c r="AC271" s="7">
        <f t="shared" si="53"/>
        <v>0</v>
      </c>
      <c r="AD271" s="64">
        <v>29</v>
      </c>
      <c r="AE271" s="64">
        <v>87</v>
      </c>
      <c r="AF271" s="7" t="s">
        <v>6175</v>
      </c>
      <c r="AG271" s="7" t="s">
        <v>6175</v>
      </c>
      <c r="AH271" s="7" t="s">
        <v>6175</v>
      </c>
      <c r="AI271" s="7" t="s">
        <v>6175</v>
      </c>
      <c r="AJ271" s="33">
        <v>19.084030000000002</v>
      </c>
      <c r="AK271" s="33">
        <f t="shared" si="46"/>
        <v>57.25209000000001</v>
      </c>
      <c r="AL271" s="33">
        <f t="shared" si="49"/>
        <v>6.8702508000000009</v>
      </c>
      <c r="AM271" s="33">
        <f t="shared" si="50"/>
        <v>64.122340800000018</v>
      </c>
      <c r="AN271" s="33">
        <f t="shared" si="51"/>
        <v>17.175627000000002</v>
      </c>
      <c r="AO271" s="33">
        <f t="shared" si="52"/>
        <v>51.526881000000003</v>
      </c>
      <c r="AP271" s="33">
        <f t="shared" si="47"/>
        <v>6.1832257200000003</v>
      </c>
      <c r="AQ271" s="33">
        <f t="shared" si="48"/>
        <v>57.710106720000006</v>
      </c>
      <c r="AR271" s="15" t="s">
        <v>6290</v>
      </c>
      <c r="AS271" s="15" t="s">
        <v>6302</v>
      </c>
      <c r="AT271" s="15" t="s">
        <v>6294</v>
      </c>
      <c r="AU271" s="27" t="s">
        <v>6279</v>
      </c>
      <c r="AV271" s="74"/>
      <c r="AW271" s="75"/>
      <c r="AX271" s="75"/>
      <c r="AY271" s="75"/>
      <c r="AZ271" s="52" t="s">
        <v>6389</v>
      </c>
    </row>
    <row r="272" spans="1:52" s="52" customFormat="1" ht="39.950000000000003" customHeight="1" x14ac:dyDescent="0.25">
      <c r="A272" s="9">
        <v>418</v>
      </c>
      <c r="B272" s="7" t="s">
        <v>1665</v>
      </c>
      <c r="C272" s="7" t="s">
        <v>1666</v>
      </c>
      <c r="D272" s="7" t="s">
        <v>18</v>
      </c>
      <c r="E272" s="7" t="s">
        <v>18</v>
      </c>
      <c r="F272" s="7" t="s">
        <v>1667</v>
      </c>
      <c r="G272" s="7" t="s">
        <v>6182</v>
      </c>
      <c r="H272" s="7" t="s">
        <v>1392</v>
      </c>
      <c r="I272" s="7" t="s">
        <v>6175</v>
      </c>
      <c r="J272" s="7" t="s">
        <v>1393</v>
      </c>
      <c r="K272" s="7" t="s">
        <v>1394</v>
      </c>
      <c r="L272" s="7" t="s">
        <v>1668</v>
      </c>
      <c r="M272" s="7" t="s">
        <v>1668</v>
      </c>
      <c r="N272" s="8" t="s">
        <v>6175</v>
      </c>
      <c r="O272" s="7" t="s">
        <v>1388</v>
      </c>
      <c r="P272" s="8" t="s">
        <v>6175</v>
      </c>
      <c r="Q272" s="7" t="s">
        <v>1669</v>
      </c>
      <c r="R272" s="28" t="s">
        <v>1670</v>
      </c>
      <c r="S272" s="28" t="s">
        <v>6175</v>
      </c>
      <c r="T272" s="28" t="s">
        <v>28</v>
      </c>
      <c r="U272" s="28" t="s">
        <v>28</v>
      </c>
      <c r="V272" s="28" t="s">
        <v>28</v>
      </c>
      <c r="W272" s="7" t="s">
        <v>1400</v>
      </c>
      <c r="X272" s="28" t="s">
        <v>28</v>
      </c>
      <c r="Y272" s="7" t="s">
        <v>28</v>
      </c>
      <c r="Z272" s="7" t="s">
        <v>6175</v>
      </c>
      <c r="AA272" s="7">
        <v>10</v>
      </c>
      <c r="AB272" s="7">
        <v>10</v>
      </c>
      <c r="AC272" s="7">
        <f t="shared" si="53"/>
        <v>0</v>
      </c>
      <c r="AD272" s="64">
        <v>491.58</v>
      </c>
      <c r="AE272" s="64">
        <v>4915.8</v>
      </c>
      <c r="AF272" s="7" t="s">
        <v>6175</v>
      </c>
      <c r="AG272" s="7" t="s">
        <v>6175</v>
      </c>
      <c r="AH272" s="7" t="s">
        <v>6175</v>
      </c>
      <c r="AI272" s="7" t="s">
        <v>6175</v>
      </c>
      <c r="AJ272" s="33">
        <v>323.49405059999998</v>
      </c>
      <c r="AK272" s="33">
        <f t="shared" si="46"/>
        <v>3234.9405059999999</v>
      </c>
      <c r="AL272" s="33">
        <f t="shared" si="49"/>
        <v>388.19286072</v>
      </c>
      <c r="AM272" s="33">
        <f t="shared" si="50"/>
        <v>3623.1333667199997</v>
      </c>
      <c r="AN272" s="33">
        <f t="shared" si="51"/>
        <v>291.14464554</v>
      </c>
      <c r="AO272" s="33">
        <f t="shared" si="52"/>
        <v>2911.4464554000001</v>
      </c>
      <c r="AP272" s="33">
        <f t="shared" si="47"/>
        <v>349.37357464799999</v>
      </c>
      <c r="AQ272" s="33">
        <f t="shared" si="48"/>
        <v>3260.8200300480003</v>
      </c>
      <c r="AR272" s="15" t="s">
        <v>6300</v>
      </c>
      <c r="AS272" s="15" t="s">
        <v>6300</v>
      </c>
      <c r="AT272" s="15" t="s">
        <v>6292</v>
      </c>
      <c r="AU272" s="27" t="s">
        <v>6280</v>
      </c>
      <c r="AV272" s="74"/>
      <c r="AW272" s="75"/>
      <c r="AX272" s="75"/>
      <c r="AY272" s="75"/>
      <c r="AZ272" s="52" t="s">
        <v>6389</v>
      </c>
    </row>
    <row r="273" spans="1:52" s="52" customFormat="1" ht="39.950000000000003" customHeight="1" x14ac:dyDescent="0.25">
      <c r="A273" s="9">
        <v>419</v>
      </c>
      <c r="B273" s="7" t="s">
        <v>1671</v>
      </c>
      <c r="C273" s="7" t="s">
        <v>1672</v>
      </c>
      <c r="D273" s="7" t="s">
        <v>18</v>
      </c>
      <c r="E273" s="7" t="s">
        <v>18</v>
      </c>
      <c r="F273" s="7" t="s">
        <v>1673</v>
      </c>
      <c r="G273" s="7" t="s">
        <v>6182</v>
      </c>
      <c r="H273" s="7" t="s">
        <v>1392</v>
      </c>
      <c r="I273" s="7" t="s">
        <v>6175</v>
      </c>
      <c r="J273" s="7" t="s">
        <v>1393</v>
      </c>
      <c r="K273" s="7" t="s">
        <v>1394</v>
      </c>
      <c r="L273" s="7" t="s">
        <v>1674</v>
      </c>
      <c r="M273" s="7" t="s">
        <v>1674</v>
      </c>
      <c r="N273" s="8" t="s">
        <v>6175</v>
      </c>
      <c r="O273" s="7" t="s">
        <v>1388</v>
      </c>
      <c r="P273" s="8" t="s">
        <v>6175</v>
      </c>
      <c r="Q273" s="7" t="s">
        <v>1675</v>
      </c>
      <c r="R273" s="7" t="s">
        <v>28</v>
      </c>
      <c r="S273" s="28" t="s">
        <v>6175</v>
      </c>
      <c r="T273" s="28" t="s">
        <v>28</v>
      </c>
      <c r="U273" s="28" t="s">
        <v>28</v>
      </c>
      <c r="V273" s="28" t="s">
        <v>28</v>
      </c>
      <c r="W273" s="7" t="s">
        <v>29</v>
      </c>
      <c r="X273" s="28" t="s">
        <v>28</v>
      </c>
      <c r="Y273" s="7" t="s">
        <v>1411</v>
      </c>
      <c r="Z273" s="7" t="s">
        <v>6175</v>
      </c>
      <c r="AA273" s="7">
        <v>4</v>
      </c>
      <c r="AB273" s="7">
        <v>4</v>
      </c>
      <c r="AC273" s="7">
        <f t="shared" si="53"/>
        <v>0</v>
      </c>
      <c r="AD273" s="64">
        <v>32.5</v>
      </c>
      <c r="AE273" s="64">
        <v>130.01</v>
      </c>
      <c r="AF273" s="7" t="s">
        <v>6175</v>
      </c>
      <c r="AG273" s="7" t="s">
        <v>6175</v>
      </c>
      <c r="AH273" s="7" t="s">
        <v>6175</v>
      </c>
      <c r="AI273" s="7" t="s">
        <v>6175</v>
      </c>
      <c r="AJ273" s="33">
        <v>21.387274999999999</v>
      </c>
      <c r="AK273" s="33">
        <f t="shared" si="46"/>
        <v>85.549099999999996</v>
      </c>
      <c r="AL273" s="33">
        <f t="shared" si="49"/>
        <v>10.265891999999999</v>
      </c>
      <c r="AM273" s="33">
        <f t="shared" si="50"/>
        <v>95.81499199999999</v>
      </c>
      <c r="AN273" s="33">
        <f t="shared" si="51"/>
        <v>19.248547500000001</v>
      </c>
      <c r="AO273" s="33">
        <f t="shared" si="52"/>
        <v>76.994190000000003</v>
      </c>
      <c r="AP273" s="33">
        <f t="shared" si="47"/>
        <v>9.2393028000000008</v>
      </c>
      <c r="AQ273" s="33">
        <f t="shared" si="48"/>
        <v>86.233492800000008</v>
      </c>
      <c r="AR273" s="15" t="s">
        <v>6307</v>
      </c>
      <c r="AS273" s="15" t="s">
        <v>6307</v>
      </c>
      <c r="AT273" s="15" t="s">
        <v>6294</v>
      </c>
      <c r="AU273" s="27" t="s">
        <v>6279</v>
      </c>
      <c r="AV273" s="74"/>
      <c r="AW273" s="75"/>
      <c r="AX273" s="75"/>
      <c r="AY273" s="75"/>
      <c r="AZ273" s="52" t="s">
        <v>6389</v>
      </c>
    </row>
    <row r="274" spans="1:52" s="52" customFormat="1" ht="39.950000000000003" customHeight="1" x14ac:dyDescent="0.25">
      <c r="A274" s="9">
        <v>420</v>
      </c>
      <c r="B274" s="7" t="s">
        <v>1676</v>
      </c>
      <c r="C274" s="7" t="s">
        <v>1677</v>
      </c>
      <c r="D274" s="7" t="s">
        <v>18</v>
      </c>
      <c r="E274" s="7" t="s">
        <v>18</v>
      </c>
      <c r="F274" s="7" t="s">
        <v>1673</v>
      </c>
      <c r="G274" s="7" t="s">
        <v>6182</v>
      </c>
      <c r="H274" s="7" t="s">
        <v>1392</v>
      </c>
      <c r="I274" s="7" t="s">
        <v>6175</v>
      </c>
      <c r="J274" s="7" t="s">
        <v>1393</v>
      </c>
      <c r="K274" s="7" t="s">
        <v>1394</v>
      </c>
      <c r="L274" s="7" t="s">
        <v>1678</v>
      </c>
      <c r="M274" s="7" t="s">
        <v>1678</v>
      </c>
      <c r="N274" s="8" t="s">
        <v>6175</v>
      </c>
      <c r="O274" s="7" t="s">
        <v>1388</v>
      </c>
      <c r="P274" s="8" t="s">
        <v>6175</v>
      </c>
      <c r="Q274" s="7" t="s">
        <v>28</v>
      </c>
      <c r="R274" s="7" t="s">
        <v>28</v>
      </c>
      <c r="S274" s="28" t="s">
        <v>6175</v>
      </c>
      <c r="T274" s="28" t="s">
        <v>28</v>
      </c>
      <c r="U274" s="28" t="s">
        <v>28</v>
      </c>
      <c r="V274" s="28" t="s">
        <v>28</v>
      </c>
      <c r="W274" s="7" t="s">
        <v>1400</v>
      </c>
      <c r="X274" s="28" t="s">
        <v>28</v>
      </c>
      <c r="Y274" s="7" t="s">
        <v>1411</v>
      </c>
      <c r="Z274" s="7" t="s">
        <v>6175</v>
      </c>
      <c r="AA274" s="7">
        <v>1</v>
      </c>
      <c r="AB274" s="7">
        <v>1</v>
      </c>
      <c r="AC274" s="7">
        <f t="shared" si="53"/>
        <v>0</v>
      </c>
      <c r="AD274" s="64">
        <v>51.78</v>
      </c>
      <c r="AE274" s="64">
        <v>51.78</v>
      </c>
      <c r="AF274" s="7" t="s">
        <v>6175</v>
      </c>
      <c r="AG274" s="7" t="s">
        <v>6175</v>
      </c>
      <c r="AH274" s="7" t="s">
        <v>6175</v>
      </c>
      <c r="AI274" s="7" t="s">
        <v>6175</v>
      </c>
      <c r="AJ274" s="33">
        <v>34.074864599999998</v>
      </c>
      <c r="AK274" s="33">
        <f t="shared" si="46"/>
        <v>34.074864599999998</v>
      </c>
      <c r="AL274" s="33">
        <f t="shared" si="49"/>
        <v>4.0889837519999999</v>
      </c>
      <c r="AM274" s="33">
        <f t="shared" si="50"/>
        <v>38.163848351999995</v>
      </c>
      <c r="AN274" s="33">
        <f t="shared" si="51"/>
        <v>30.66737814</v>
      </c>
      <c r="AO274" s="33">
        <f t="shared" si="52"/>
        <v>30.66737814</v>
      </c>
      <c r="AP274" s="33">
        <f t="shared" si="47"/>
        <v>3.6800853767999997</v>
      </c>
      <c r="AQ274" s="33">
        <f t="shared" si="48"/>
        <v>34.347463516799998</v>
      </c>
      <c r="AR274" s="15" t="s">
        <v>6307</v>
      </c>
      <c r="AS274" s="15" t="s">
        <v>6307</v>
      </c>
      <c r="AT274" s="15" t="s">
        <v>6294</v>
      </c>
      <c r="AU274" s="27" t="s">
        <v>6279</v>
      </c>
      <c r="AV274" s="74"/>
      <c r="AW274" s="75"/>
      <c r="AX274" s="75"/>
      <c r="AY274" s="75"/>
      <c r="AZ274" s="52" t="s">
        <v>6389</v>
      </c>
    </row>
    <row r="275" spans="1:52" s="52" customFormat="1" ht="39.950000000000003" customHeight="1" x14ac:dyDescent="0.25">
      <c r="A275" s="9">
        <v>421</v>
      </c>
      <c r="B275" s="7" t="s">
        <v>1679</v>
      </c>
      <c r="C275" s="7" t="s">
        <v>1680</v>
      </c>
      <c r="D275" s="7" t="s">
        <v>18</v>
      </c>
      <c r="E275" s="7" t="s">
        <v>1681</v>
      </c>
      <c r="F275" s="7" t="s">
        <v>926</v>
      </c>
      <c r="G275" s="7" t="s">
        <v>6182</v>
      </c>
      <c r="H275" s="7" t="s">
        <v>1392</v>
      </c>
      <c r="I275" s="7" t="s">
        <v>6175</v>
      </c>
      <c r="J275" s="7" t="s">
        <v>1393</v>
      </c>
      <c r="K275" s="7" t="s">
        <v>1394</v>
      </c>
      <c r="L275" s="7" t="s">
        <v>1682</v>
      </c>
      <c r="M275" s="7" t="s">
        <v>1682</v>
      </c>
      <c r="N275" s="8" t="s">
        <v>6175</v>
      </c>
      <c r="O275" s="7" t="s">
        <v>1388</v>
      </c>
      <c r="P275" s="8" t="s">
        <v>6175</v>
      </c>
      <c r="Q275" s="7" t="s">
        <v>28</v>
      </c>
      <c r="R275" s="7" t="s">
        <v>28</v>
      </c>
      <c r="S275" s="28" t="s">
        <v>6175</v>
      </c>
      <c r="T275" s="28" t="s">
        <v>28</v>
      </c>
      <c r="U275" s="28" t="s">
        <v>28</v>
      </c>
      <c r="V275" s="28" t="s">
        <v>28</v>
      </c>
      <c r="W275" s="7" t="s">
        <v>29</v>
      </c>
      <c r="X275" s="28" t="s">
        <v>28</v>
      </c>
      <c r="Y275" s="7" t="s">
        <v>28</v>
      </c>
      <c r="Z275" s="7" t="s">
        <v>6175</v>
      </c>
      <c r="AA275" s="7">
        <v>46</v>
      </c>
      <c r="AB275" s="7">
        <v>46</v>
      </c>
      <c r="AC275" s="7">
        <f t="shared" si="53"/>
        <v>0</v>
      </c>
      <c r="AD275" s="64">
        <v>9</v>
      </c>
      <c r="AE275" s="64">
        <v>414</v>
      </c>
      <c r="AF275" s="7" t="s">
        <v>6175</v>
      </c>
      <c r="AG275" s="7" t="s">
        <v>6175</v>
      </c>
      <c r="AH275" s="7" t="s">
        <v>6175</v>
      </c>
      <c r="AI275" s="7" t="s">
        <v>6175</v>
      </c>
      <c r="AJ275" s="33">
        <v>5.9226299999999998</v>
      </c>
      <c r="AK275" s="33">
        <f t="shared" si="46"/>
        <v>272.44097999999997</v>
      </c>
      <c r="AL275" s="33">
        <f t="shared" si="49"/>
        <v>32.692917599999994</v>
      </c>
      <c r="AM275" s="33">
        <f t="shared" si="50"/>
        <v>305.13389759999995</v>
      </c>
      <c r="AN275" s="33">
        <f t="shared" si="51"/>
        <v>5.3303669999999999</v>
      </c>
      <c r="AO275" s="33">
        <f t="shared" si="52"/>
        <v>245.19688199999999</v>
      </c>
      <c r="AP275" s="33">
        <f t="shared" si="47"/>
        <v>29.423625839999996</v>
      </c>
      <c r="AQ275" s="33">
        <f t="shared" si="48"/>
        <v>274.62050783999996</v>
      </c>
      <c r="AR275" s="15" t="s">
        <v>6290</v>
      </c>
      <c r="AS275" s="15" t="s">
        <v>6302</v>
      </c>
      <c r="AT275" s="15" t="s">
        <v>6294</v>
      </c>
      <c r="AU275" s="27" t="s">
        <v>6279</v>
      </c>
      <c r="AV275" s="74"/>
      <c r="AW275" s="75"/>
      <c r="AX275" s="75"/>
      <c r="AY275" s="75"/>
      <c r="AZ275" s="52" t="s">
        <v>6389</v>
      </c>
    </row>
    <row r="276" spans="1:52" s="52" customFormat="1" ht="39.950000000000003" customHeight="1" x14ac:dyDescent="0.25">
      <c r="A276" s="9">
        <v>422</v>
      </c>
      <c r="B276" s="7" t="s">
        <v>1683</v>
      </c>
      <c r="C276" s="7" t="s">
        <v>1684</v>
      </c>
      <c r="D276" s="7" t="s">
        <v>18</v>
      </c>
      <c r="E276" s="7" t="s">
        <v>1681</v>
      </c>
      <c r="F276" s="7" t="s">
        <v>926</v>
      </c>
      <c r="G276" s="7" t="s">
        <v>6182</v>
      </c>
      <c r="H276" s="7" t="s">
        <v>1392</v>
      </c>
      <c r="I276" s="7" t="s">
        <v>6175</v>
      </c>
      <c r="J276" s="7" t="s">
        <v>1393</v>
      </c>
      <c r="K276" s="7" t="s">
        <v>1394</v>
      </c>
      <c r="L276" s="7" t="s">
        <v>1685</v>
      </c>
      <c r="M276" s="7" t="s">
        <v>1685</v>
      </c>
      <c r="N276" s="8" t="s">
        <v>6175</v>
      </c>
      <c r="O276" s="7" t="s">
        <v>1388</v>
      </c>
      <c r="P276" s="8" t="s">
        <v>6175</v>
      </c>
      <c r="Q276" s="7" t="s">
        <v>28</v>
      </c>
      <c r="R276" s="7" t="s">
        <v>28</v>
      </c>
      <c r="S276" s="28" t="s">
        <v>6175</v>
      </c>
      <c r="T276" s="28" t="s">
        <v>28</v>
      </c>
      <c r="U276" s="28" t="s">
        <v>28</v>
      </c>
      <c r="V276" s="28" t="s">
        <v>28</v>
      </c>
      <c r="W276" s="7" t="s">
        <v>29</v>
      </c>
      <c r="X276" s="28" t="s">
        <v>28</v>
      </c>
      <c r="Y276" s="7" t="s">
        <v>28</v>
      </c>
      <c r="Z276" s="7" t="s">
        <v>6175</v>
      </c>
      <c r="AA276" s="7">
        <v>15</v>
      </c>
      <c r="AB276" s="7">
        <v>15</v>
      </c>
      <c r="AC276" s="7">
        <f t="shared" si="53"/>
        <v>0</v>
      </c>
      <c r="AD276" s="64">
        <v>12</v>
      </c>
      <c r="AE276" s="64">
        <v>180</v>
      </c>
      <c r="AF276" s="7" t="s">
        <v>6175</v>
      </c>
      <c r="AG276" s="7" t="s">
        <v>6175</v>
      </c>
      <c r="AH276" s="7" t="s">
        <v>6175</v>
      </c>
      <c r="AI276" s="7" t="s">
        <v>6175</v>
      </c>
      <c r="AJ276" s="33">
        <v>7.8968400000000001</v>
      </c>
      <c r="AK276" s="33">
        <f t="shared" si="46"/>
        <v>118.4526</v>
      </c>
      <c r="AL276" s="33">
        <f t="shared" si="49"/>
        <v>14.214312</v>
      </c>
      <c r="AM276" s="33">
        <f t="shared" si="50"/>
        <v>132.666912</v>
      </c>
      <c r="AN276" s="33">
        <f t="shared" si="51"/>
        <v>7.1071559999999998</v>
      </c>
      <c r="AO276" s="33">
        <f t="shared" si="52"/>
        <v>106.60733999999999</v>
      </c>
      <c r="AP276" s="33">
        <f t="shared" si="47"/>
        <v>12.792880799999999</v>
      </c>
      <c r="AQ276" s="33">
        <f t="shared" si="48"/>
        <v>119.4002208</v>
      </c>
      <c r="AR276" s="15" t="s">
        <v>6290</v>
      </c>
      <c r="AS276" s="15" t="s">
        <v>6302</v>
      </c>
      <c r="AT276" s="15" t="s">
        <v>6294</v>
      </c>
      <c r="AU276" s="27" t="s">
        <v>6279</v>
      </c>
      <c r="AV276" s="74"/>
      <c r="AW276" s="75"/>
      <c r="AX276" s="75"/>
      <c r="AY276" s="75"/>
      <c r="AZ276" s="52" t="s">
        <v>6389</v>
      </c>
    </row>
    <row r="277" spans="1:52" s="52" customFormat="1" ht="39.950000000000003" customHeight="1" x14ac:dyDescent="0.25">
      <c r="A277" s="9">
        <v>423</v>
      </c>
      <c r="B277" s="7" t="s">
        <v>1686</v>
      </c>
      <c r="C277" s="7" t="s">
        <v>1687</v>
      </c>
      <c r="D277" s="7" t="s">
        <v>18</v>
      </c>
      <c r="E277" s="7" t="s">
        <v>1556</v>
      </c>
      <c r="F277" s="7" t="s">
        <v>1688</v>
      </c>
      <c r="G277" s="7" t="s">
        <v>6182</v>
      </c>
      <c r="H277" s="7" t="s">
        <v>1392</v>
      </c>
      <c r="I277" s="7" t="s">
        <v>6175</v>
      </c>
      <c r="J277" s="7" t="s">
        <v>1393</v>
      </c>
      <c r="K277" s="7" t="s">
        <v>1394</v>
      </c>
      <c r="L277" s="7" t="s">
        <v>1689</v>
      </c>
      <c r="M277" s="7" t="s">
        <v>1689</v>
      </c>
      <c r="N277" s="8" t="s">
        <v>6175</v>
      </c>
      <c r="O277" s="7" t="s">
        <v>1388</v>
      </c>
      <c r="P277" s="8" t="s">
        <v>6175</v>
      </c>
      <c r="Q277" s="7" t="s">
        <v>28</v>
      </c>
      <c r="R277" s="7" t="s">
        <v>28</v>
      </c>
      <c r="S277" s="28" t="s">
        <v>6175</v>
      </c>
      <c r="T277" s="28" t="s">
        <v>28</v>
      </c>
      <c r="U277" s="28" t="s">
        <v>28</v>
      </c>
      <c r="V277" s="28" t="s">
        <v>28</v>
      </c>
      <c r="W277" s="7" t="s">
        <v>29</v>
      </c>
      <c r="X277" s="28" t="s">
        <v>28</v>
      </c>
      <c r="Y277" s="7" t="s">
        <v>28</v>
      </c>
      <c r="Z277" s="7" t="s">
        <v>6175</v>
      </c>
      <c r="AA277" s="7">
        <v>4</v>
      </c>
      <c r="AB277" s="7">
        <v>4</v>
      </c>
      <c r="AC277" s="7">
        <f t="shared" si="53"/>
        <v>0</v>
      </c>
      <c r="AD277" s="64">
        <v>34.5</v>
      </c>
      <c r="AE277" s="64">
        <v>138</v>
      </c>
      <c r="AF277" s="7" t="s">
        <v>6175</v>
      </c>
      <c r="AG277" s="7" t="s">
        <v>6175</v>
      </c>
      <c r="AH277" s="7" t="s">
        <v>6175</v>
      </c>
      <c r="AI277" s="7" t="s">
        <v>6175</v>
      </c>
      <c r="AJ277" s="33">
        <v>22.703415</v>
      </c>
      <c r="AK277" s="33">
        <f t="shared" si="46"/>
        <v>90.813659999999999</v>
      </c>
      <c r="AL277" s="33">
        <f t="shared" si="49"/>
        <v>10.897639199999999</v>
      </c>
      <c r="AM277" s="33">
        <f t="shared" si="50"/>
        <v>101.7112992</v>
      </c>
      <c r="AN277" s="33">
        <f t="shared" si="51"/>
        <v>20.433073499999999</v>
      </c>
      <c r="AO277" s="33">
        <f t="shared" si="52"/>
        <v>81.732293999999996</v>
      </c>
      <c r="AP277" s="33">
        <f t="shared" si="47"/>
        <v>9.8078752799999993</v>
      </c>
      <c r="AQ277" s="33">
        <f t="shared" si="48"/>
        <v>91.540169280000001</v>
      </c>
      <c r="AR277" s="15" t="s">
        <v>6290</v>
      </c>
      <c r="AS277" s="15" t="s">
        <v>6302</v>
      </c>
      <c r="AT277" s="15" t="s">
        <v>6294</v>
      </c>
      <c r="AU277" s="27" t="s">
        <v>6279</v>
      </c>
      <c r="AV277" s="74"/>
      <c r="AW277" s="75"/>
      <c r="AX277" s="75"/>
      <c r="AY277" s="75"/>
      <c r="AZ277" s="52" t="s">
        <v>6389</v>
      </c>
    </row>
    <row r="278" spans="1:52" s="52" customFormat="1" ht="39.950000000000003" customHeight="1" x14ac:dyDescent="0.25">
      <c r="A278" s="9">
        <v>424</v>
      </c>
      <c r="B278" s="7" t="s">
        <v>1690</v>
      </c>
      <c r="C278" s="7" t="s">
        <v>1691</v>
      </c>
      <c r="D278" s="7" t="s">
        <v>18</v>
      </c>
      <c r="E278" s="7" t="s">
        <v>1556</v>
      </c>
      <c r="F278" s="7" t="s">
        <v>1556</v>
      </c>
      <c r="G278" s="7" t="s">
        <v>6182</v>
      </c>
      <c r="H278" s="7" t="s">
        <v>1392</v>
      </c>
      <c r="I278" s="7" t="s">
        <v>6175</v>
      </c>
      <c r="J278" s="7" t="s">
        <v>1393</v>
      </c>
      <c r="K278" s="7" t="s">
        <v>1394</v>
      </c>
      <c r="L278" s="7" t="s">
        <v>1692</v>
      </c>
      <c r="M278" s="7" t="s">
        <v>1692</v>
      </c>
      <c r="N278" s="8" t="s">
        <v>6175</v>
      </c>
      <c r="O278" s="7" t="s">
        <v>1388</v>
      </c>
      <c r="P278" s="8" t="s">
        <v>6175</v>
      </c>
      <c r="Q278" s="7" t="s">
        <v>28</v>
      </c>
      <c r="R278" s="7" t="s">
        <v>28</v>
      </c>
      <c r="S278" s="28" t="s">
        <v>6175</v>
      </c>
      <c r="T278" s="28" t="s">
        <v>28</v>
      </c>
      <c r="U278" s="28" t="s">
        <v>28</v>
      </c>
      <c r="V278" s="28" t="s">
        <v>28</v>
      </c>
      <c r="W278" s="7" t="s">
        <v>29</v>
      </c>
      <c r="X278" s="28" t="s">
        <v>28</v>
      </c>
      <c r="Y278" s="7" t="s">
        <v>28</v>
      </c>
      <c r="Z278" s="7" t="s">
        <v>6175</v>
      </c>
      <c r="AA278" s="7">
        <v>3</v>
      </c>
      <c r="AB278" s="7">
        <v>3</v>
      </c>
      <c r="AC278" s="7">
        <f t="shared" si="53"/>
        <v>0</v>
      </c>
      <c r="AD278" s="64">
        <v>9.89</v>
      </c>
      <c r="AE278" s="64">
        <v>29.68</v>
      </c>
      <c r="AF278" s="7" t="s">
        <v>6175</v>
      </c>
      <c r="AG278" s="7" t="s">
        <v>6175</v>
      </c>
      <c r="AH278" s="7" t="s">
        <v>6175</v>
      </c>
      <c r="AI278" s="7" t="s">
        <v>6175</v>
      </c>
      <c r="AJ278" s="33">
        <v>6.5083123000000001</v>
      </c>
      <c r="AK278" s="33">
        <f t="shared" si="46"/>
        <v>19.5249369</v>
      </c>
      <c r="AL278" s="33">
        <f t="shared" si="49"/>
        <v>2.3429924280000001</v>
      </c>
      <c r="AM278" s="33">
        <f t="shared" si="50"/>
        <v>21.867929327999999</v>
      </c>
      <c r="AN278" s="33">
        <f t="shared" si="51"/>
        <v>5.8574810700000004</v>
      </c>
      <c r="AO278" s="33">
        <f t="shared" si="52"/>
        <v>17.572443210000003</v>
      </c>
      <c r="AP278" s="33">
        <f t="shared" si="47"/>
        <v>2.1086931852000004</v>
      </c>
      <c r="AQ278" s="33">
        <f t="shared" si="48"/>
        <v>19.681136395200003</v>
      </c>
      <c r="AR278" s="15" t="s">
        <v>6290</v>
      </c>
      <c r="AS278" s="15" t="s">
        <v>6302</v>
      </c>
      <c r="AT278" s="15" t="s">
        <v>6294</v>
      </c>
      <c r="AU278" s="27" t="s">
        <v>6279</v>
      </c>
      <c r="AV278" s="74"/>
      <c r="AW278" s="75"/>
      <c r="AX278" s="75"/>
      <c r="AY278" s="75"/>
      <c r="AZ278" s="52" t="s">
        <v>6389</v>
      </c>
    </row>
    <row r="279" spans="1:52" s="52" customFormat="1" ht="39.950000000000003" customHeight="1" x14ac:dyDescent="0.25">
      <c r="A279" s="9">
        <v>425</v>
      </c>
      <c r="B279" s="7" t="s">
        <v>1693</v>
      </c>
      <c r="C279" s="7" t="s">
        <v>1694</v>
      </c>
      <c r="D279" s="7" t="s">
        <v>18</v>
      </c>
      <c r="E279" s="7" t="s">
        <v>18</v>
      </c>
      <c r="F279" s="7" t="s">
        <v>1695</v>
      </c>
      <c r="G279" s="7" t="s">
        <v>6182</v>
      </c>
      <c r="H279" s="7" t="s">
        <v>1392</v>
      </c>
      <c r="I279" s="7" t="s">
        <v>6175</v>
      </c>
      <c r="J279" s="7" t="s">
        <v>1393</v>
      </c>
      <c r="K279" s="7" t="s">
        <v>1394</v>
      </c>
      <c r="L279" s="7" t="s">
        <v>1696</v>
      </c>
      <c r="M279" s="7" t="s">
        <v>1696</v>
      </c>
      <c r="N279" s="8" t="s">
        <v>6175</v>
      </c>
      <c r="O279" s="7" t="s">
        <v>1388</v>
      </c>
      <c r="P279" s="8" t="s">
        <v>6175</v>
      </c>
      <c r="Q279" s="7" t="s">
        <v>1697</v>
      </c>
      <c r="R279" s="28" t="s">
        <v>28</v>
      </c>
      <c r="S279" s="28" t="s">
        <v>6175</v>
      </c>
      <c r="T279" s="28" t="s">
        <v>28</v>
      </c>
      <c r="U279" s="28" t="s">
        <v>28</v>
      </c>
      <c r="V279" s="28" t="s">
        <v>28</v>
      </c>
      <c r="W279" s="7" t="s">
        <v>29</v>
      </c>
      <c r="X279" s="28" t="s">
        <v>28</v>
      </c>
      <c r="Y279" s="7" t="s">
        <v>28</v>
      </c>
      <c r="Z279" s="7" t="s">
        <v>6175</v>
      </c>
      <c r="AA279" s="7">
        <v>22</v>
      </c>
      <c r="AB279" s="7">
        <v>22</v>
      </c>
      <c r="AC279" s="7">
        <f t="shared" si="53"/>
        <v>0</v>
      </c>
      <c r="AD279" s="64">
        <v>8.61</v>
      </c>
      <c r="AE279" s="64">
        <v>189.46</v>
      </c>
      <c r="AF279" s="7" t="s">
        <v>6175</v>
      </c>
      <c r="AG279" s="7" t="s">
        <v>6175</v>
      </c>
      <c r="AH279" s="7" t="s">
        <v>6175</v>
      </c>
      <c r="AI279" s="7" t="s">
        <v>6175</v>
      </c>
      <c r="AJ279" s="33">
        <v>5.6659826999999998</v>
      </c>
      <c r="AK279" s="33">
        <f t="shared" si="46"/>
        <v>124.6516194</v>
      </c>
      <c r="AL279" s="33">
        <f t="shared" si="49"/>
        <v>14.958194327999999</v>
      </c>
      <c r="AM279" s="33">
        <f t="shared" si="50"/>
        <v>139.60981372800001</v>
      </c>
      <c r="AN279" s="33">
        <f t="shared" si="51"/>
        <v>5.0993844299999997</v>
      </c>
      <c r="AO279" s="33">
        <f t="shared" si="52"/>
        <v>112.18645746</v>
      </c>
      <c r="AP279" s="33">
        <f t="shared" si="47"/>
        <v>13.4623748952</v>
      </c>
      <c r="AQ279" s="33">
        <f t="shared" si="48"/>
        <v>125.6488323552</v>
      </c>
      <c r="AR279" s="15" t="s">
        <v>6307</v>
      </c>
      <c r="AS279" s="15" t="s">
        <v>6307</v>
      </c>
      <c r="AT279" s="15" t="s">
        <v>6294</v>
      </c>
      <c r="AU279" s="27" t="s">
        <v>6279</v>
      </c>
      <c r="AV279" s="74"/>
      <c r="AW279" s="75"/>
      <c r="AX279" s="75"/>
      <c r="AY279" s="75"/>
      <c r="AZ279" s="52" t="s">
        <v>6389</v>
      </c>
    </row>
    <row r="280" spans="1:52" s="52" customFormat="1" ht="39.950000000000003" customHeight="1" x14ac:dyDescent="0.25">
      <c r="A280" s="9">
        <v>426</v>
      </c>
      <c r="B280" s="7" t="s">
        <v>1698</v>
      </c>
      <c r="C280" s="7" t="s">
        <v>1699</v>
      </c>
      <c r="D280" s="7" t="s">
        <v>18</v>
      </c>
      <c r="E280" s="7" t="s">
        <v>1700</v>
      </c>
      <c r="F280" s="7" t="s">
        <v>20</v>
      </c>
      <c r="G280" s="7" t="s">
        <v>6182</v>
      </c>
      <c r="H280" s="7" t="s">
        <v>1392</v>
      </c>
      <c r="I280" s="7" t="s">
        <v>6175</v>
      </c>
      <c r="J280" s="7" t="s">
        <v>1608</v>
      </c>
      <c r="K280" s="7" t="s">
        <v>1609</v>
      </c>
      <c r="L280" s="7" t="s">
        <v>1701</v>
      </c>
      <c r="M280" s="7" t="s">
        <v>1701</v>
      </c>
      <c r="N280" s="8" t="s">
        <v>6175</v>
      </c>
      <c r="O280" s="7" t="s">
        <v>1570</v>
      </c>
      <c r="P280" s="8" t="s">
        <v>6175</v>
      </c>
      <c r="Q280" s="7" t="s">
        <v>28</v>
      </c>
      <c r="R280" s="28" t="s">
        <v>28</v>
      </c>
      <c r="S280" s="28" t="s">
        <v>6175</v>
      </c>
      <c r="T280" s="28" t="s">
        <v>28</v>
      </c>
      <c r="U280" s="28" t="s">
        <v>28</v>
      </c>
      <c r="V280" s="28" t="s">
        <v>28</v>
      </c>
      <c r="W280" s="7" t="s">
        <v>29</v>
      </c>
      <c r="X280" s="28" t="s">
        <v>28</v>
      </c>
      <c r="Y280" s="7" t="s">
        <v>1613</v>
      </c>
      <c r="Z280" s="7" t="s">
        <v>6175</v>
      </c>
      <c r="AA280" s="7">
        <v>3</v>
      </c>
      <c r="AB280" s="7">
        <v>3</v>
      </c>
      <c r="AC280" s="7">
        <f t="shared" si="53"/>
        <v>0</v>
      </c>
      <c r="AD280" s="64">
        <v>35.619999999999997</v>
      </c>
      <c r="AE280" s="64">
        <v>106.86</v>
      </c>
      <c r="AF280" s="7" t="s">
        <v>6175</v>
      </c>
      <c r="AG280" s="7" t="s">
        <v>6175</v>
      </c>
      <c r="AH280" s="7" t="s">
        <v>6175</v>
      </c>
      <c r="AI280" s="7" t="s">
        <v>6175</v>
      </c>
      <c r="AJ280" s="33">
        <v>23.440453399999996</v>
      </c>
      <c r="AK280" s="33">
        <f t="shared" si="46"/>
        <v>70.321360199999987</v>
      </c>
      <c r="AL280" s="33">
        <f t="shared" si="49"/>
        <v>8.4385632239999975</v>
      </c>
      <c r="AM280" s="33">
        <f t="shared" si="50"/>
        <v>78.759923423999979</v>
      </c>
      <c r="AN280" s="33">
        <f t="shared" si="51"/>
        <v>21.096408059999998</v>
      </c>
      <c r="AO280" s="33">
        <f t="shared" si="52"/>
        <v>63.289224179999991</v>
      </c>
      <c r="AP280" s="33">
        <f t="shared" si="47"/>
        <v>7.5947069015999986</v>
      </c>
      <c r="AQ280" s="33">
        <f t="shared" si="48"/>
        <v>70.883931081599997</v>
      </c>
      <c r="AR280" s="15" t="s">
        <v>6290</v>
      </c>
      <c r="AS280" s="15" t="s">
        <v>6302</v>
      </c>
      <c r="AT280" s="15" t="s">
        <v>6294</v>
      </c>
      <c r="AU280" s="27" t="s">
        <v>6279</v>
      </c>
      <c r="AV280" s="74"/>
      <c r="AW280" s="75"/>
      <c r="AX280" s="75"/>
      <c r="AY280" s="75"/>
      <c r="AZ280" s="52" t="s">
        <v>6389</v>
      </c>
    </row>
    <row r="281" spans="1:52" s="52" customFormat="1" ht="39.950000000000003" customHeight="1" x14ac:dyDescent="0.25">
      <c r="A281" s="9">
        <v>427</v>
      </c>
      <c r="B281" s="7" t="s">
        <v>1703</v>
      </c>
      <c r="C281" s="7" t="s">
        <v>1704</v>
      </c>
      <c r="D281" s="7" t="s">
        <v>18</v>
      </c>
      <c r="E281" s="7" t="s">
        <v>1700</v>
      </c>
      <c r="F281" s="7" t="s">
        <v>175</v>
      </c>
      <c r="G281" s="7" t="s">
        <v>6182</v>
      </c>
      <c r="H281" s="7" t="s">
        <v>1392</v>
      </c>
      <c r="I281" s="7" t="s">
        <v>6175</v>
      </c>
      <c r="J281" s="7" t="s">
        <v>1608</v>
      </c>
      <c r="K281" s="7" t="s">
        <v>1702</v>
      </c>
      <c r="L281" s="7" t="s">
        <v>1705</v>
      </c>
      <c r="M281" s="7" t="s">
        <v>1705</v>
      </c>
      <c r="N281" s="8" t="s">
        <v>6175</v>
      </c>
      <c r="O281" s="7" t="s">
        <v>1388</v>
      </c>
      <c r="P281" s="8" t="s">
        <v>6175</v>
      </c>
      <c r="Q281" s="7" t="s">
        <v>28</v>
      </c>
      <c r="R281" s="28" t="s">
        <v>28</v>
      </c>
      <c r="S281" s="28" t="s">
        <v>6175</v>
      </c>
      <c r="T281" s="28" t="s">
        <v>28</v>
      </c>
      <c r="U281" s="28" t="s">
        <v>28</v>
      </c>
      <c r="V281" s="28" t="s">
        <v>28</v>
      </c>
      <c r="W281" s="7" t="s">
        <v>29</v>
      </c>
      <c r="X281" s="28" t="s">
        <v>28</v>
      </c>
      <c r="Y281" s="7" t="s">
        <v>1706</v>
      </c>
      <c r="Z281" s="7" t="s">
        <v>6175</v>
      </c>
      <c r="AA281" s="7">
        <v>5</v>
      </c>
      <c r="AB281" s="7">
        <v>5</v>
      </c>
      <c r="AC281" s="7">
        <f t="shared" si="53"/>
        <v>0</v>
      </c>
      <c r="AD281" s="64">
        <v>21.97</v>
      </c>
      <c r="AE281" s="64">
        <v>109.84</v>
      </c>
      <c r="AF281" s="7" t="s">
        <v>6175</v>
      </c>
      <c r="AG281" s="7" t="s">
        <v>6175</v>
      </c>
      <c r="AH281" s="7" t="s">
        <v>6175</v>
      </c>
      <c r="AI281" s="7" t="s">
        <v>6175</v>
      </c>
      <c r="AJ281" s="33">
        <v>14.457797899999997</v>
      </c>
      <c r="AK281" s="33">
        <f t="shared" si="46"/>
        <v>72.288989499999985</v>
      </c>
      <c r="AL281" s="33">
        <f t="shared" si="49"/>
        <v>8.6746787399999974</v>
      </c>
      <c r="AM281" s="33">
        <f t="shared" si="50"/>
        <v>80.963668239999976</v>
      </c>
      <c r="AN281" s="33">
        <f t="shared" si="51"/>
        <v>13.012018109999998</v>
      </c>
      <c r="AO281" s="33">
        <f t="shared" si="52"/>
        <v>65.060090549999984</v>
      </c>
      <c r="AP281" s="33">
        <f t="shared" si="47"/>
        <v>7.8072108659999975</v>
      </c>
      <c r="AQ281" s="33">
        <f t="shared" si="48"/>
        <v>72.867301415999975</v>
      </c>
      <c r="AR281" s="15" t="s">
        <v>6290</v>
      </c>
      <c r="AS281" s="15" t="s">
        <v>6302</v>
      </c>
      <c r="AT281" s="15" t="s">
        <v>6282</v>
      </c>
      <c r="AU281" s="27" t="s">
        <v>6282</v>
      </c>
      <c r="AV281" s="74"/>
      <c r="AW281" s="75"/>
      <c r="AX281" s="75"/>
      <c r="AY281" s="75"/>
      <c r="AZ281" s="52" t="s">
        <v>6389</v>
      </c>
    </row>
    <row r="282" spans="1:52" s="52" customFormat="1" ht="39.950000000000003" customHeight="1" x14ac:dyDescent="0.25">
      <c r="A282" s="9">
        <v>428</v>
      </c>
      <c r="B282" s="7" t="s">
        <v>1707</v>
      </c>
      <c r="C282" s="7" t="s">
        <v>1708</v>
      </c>
      <c r="D282" s="7" t="s">
        <v>18</v>
      </c>
      <c r="E282" s="7" t="s">
        <v>1700</v>
      </c>
      <c r="F282" s="7" t="s">
        <v>175</v>
      </c>
      <c r="G282" s="7" t="s">
        <v>6182</v>
      </c>
      <c r="H282" s="7" t="s">
        <v>1392</v>
      </c>
      <c r="I282" s="7" t="s">
        <v>6175</v>
      </c>
      <c r="J282" s="7" t="s">
        <v>1608</v>
      </c>
      <c r="K282" s="7" t="s">
        <v>1702</v>
      </c>
      <c r="L282" s="7" t="s">
        <v>1709</v>
      </c>
      <c r="M282" s="7" t="s">
        <v>1709</v>
      </c>
      <c r="N282" s="8" t="s">
        <v>6175</v>
      </c>
      <c r="O282" s="7" t="s">
        <v>1388</v>
      </c>
      <c r="P282" s="8" t="s">
        <v>6175</v>
      </c>
      <c r="Q282" s="7" t="s">
        <v>1710</v>
      </c>
      <c r="R282" s="28" t="s">
        <v>28</v>
      </c>
      <c r="S282" s="28" t="s">
        <v>6175</v>
      </c>
      <c r="T282" s="28" t="s">
        <v>28</v>
      </c>
      <c r="U282" s="28" t="s">
        <v>28</v>
      </c>
      <c r="V282" s="28" t="s">
        <v>28</v>
      </c>
      <c r="W282" s="7" t="s">
        <v>29</v>
      </c>
      <c r="X282" s="28" t="s">
        <v>28</v>
      </c>
      <c r="Y282" s="7" t="s">
        <v>28</v>
      </c>
      <c r="Z282" s="7" t="s">
        <v>6175</v>
      </c>
      <c r="AA282" s="7">
        <v>16</v>
      </c>
      <c r="AB282" s="7">
        <v>16</v>
      </c>
      <c r="AC282" s="7">
        <f t="shared" si="53"/>
        <v>0</v>
      </c>
      <c r="AD282" s="64">
        <v>0.34</v>
      </c>
      <c r="AE282" s="64">
        <v>5.36</v>
      </c>
      <c r="AF282" s="7" t="s">
        <v>6175</v>
      </c>
      <c r="AG282" s="7" t="s">
        <v>6175</v>
      </c>
      <c r="AH282" s="7" t="s">
        <v>6175</v>
      </c>
      <c r="AI282" s="7" t="s">
        <v>6175</v>
      </c>
      <c r="AJ282" s="33">
        <v>0.22374380000000002</v>
      </c>
      <c r="AK282" s="33">
        <f t="shared" si="46"/>
        <v>3.5799008000000003</v>
      </c>
      <c r="AL282" s="33">
        <f t="shared" si="49"/>
        <v>0.42958809600000003</v>
      </c>
      <c r="AM282" s="33">
        <f t="shared" si="50"/>
        <v>4.0094888960000006</v>
      </c>
      <c r="AN282" s="33">
        <f t="shared" si="51"/>
        <v>0.20136942000000002</v>
      </c>
      <c r="AO282" s="33">
        <f t="shared" si="52"/>
        <v>3.2219107200000003</v>
      </c>
      <c r="AP282" s="33">
        <f t="shared" si="47"/>
        <v>0.38662928640000005</v>
      </c>
      <c r="AQ282" s="33">
        <f t="shared" si="48"/>
        <v>3.6085400064000002</v>
      </c>
      <c r="AR282" s="15" t="s">
        <v>1404</v>
      </c>
      <c r="AS282" s="15" t="s">
        <v>1404</v>
      </c>
      <c r="AT282" s="15" t="s">
        <v>6294</v>
      </c>
      <c r="AU282" s="27" t="s">
        <v>6279</v>
      </c>
      <c r="AV282" s="74"/>
      <c r="AW282" s="75"/>
      <c r="AX282" s="75"/>
      <c r="AY282" s="75"/>
      <c r="AZ282" s="52" t="s">
        <v>6389</v>
      </c>
    </row>
    <row r="283" spans="1:52" s="52" customFormat="1" ht="39.950000000000003" customHeight="1" x14ac:dyDescent="0.25">
      <c r="A283" s="9">
        <v>429</v>
      </c>
      <c r="B283" s="7" t="s">
        <v>1712</v>
      </c>
      <c r="C283" s="126" t="s">
        <v>1713</v>
      </c>
      <c r="D283" s="7" t="s">
        <v>18</v>
      </c>
      <c r="E283" s="7" t="s">
        <v>1700</v>
      </c>
      <c r="F283" s="7" t="s">
        <v>113</v>
      </c>
      <c r="G283" s="7" t="s">
        <v>6182</v>
      </c>
      <c r="H283" s="7" t="s">
        <v>1392</v>
      </c>
      <c r="I283" s="7" t="s">
        <v>6175</v>
      </c>
      <c r="J283" s="7" t="s">
        <v>1608</v>
      </c>
      <c r="K283" s="7" t="s">
        <v>1702</v>
      </c>
      <c r="L283" s="7" t="s">
        <v>1714</v>
      </c>
      <c r="M283" s="7" t="s">
        <v>1714</v>
      </c>
      <c r="N283" s="8" t="s">
        <v>6175</v>
      </c>
      <c r="O283" s="7" t="s">
        <v>1388</v>
      </c>
      <c r="P283" s="8" t="s">
        <v>6175</v>
      </c>
      <c r="Q283" s="7" t="s">
        <v>1715</v>
      </c>
      <c r="R283" s="28" t="s">
        <v>1716</v>
      </c>
      <c r="S283" s="28" t="s">
        <v>6175</v>
      </c>
      <c r="T283" s="28" t="s">
        <v>28</v>
      </c>
      <c r="U283" s="28" t="s">
        <v>28</v>
      </c>
      <c r="V283" s="28" t="s">
        <v>28</v>
      </c>
      <c r="W283" s="7" t="s">
        <v>1400</v>
      </c>
      <c r="X283" s="28" t="s">
        <v>28</v>
      </c>
      <c r="Y283" s="7" t="s">
        <v>28</v>
      </c>
      <c r="Z283" s="7" t="s">
        <v>6175</v>
      </c>
      <c r="AA283" s="7">
        <v>4</v>
      </c>
      <c r="AB283" s="7">
        <v>3</v>
      </c>
      <c r="AC283" s="7">
        <f t="shared" si="53"/>
        <v>1</v>
      </c>
      <c r="AD283" s="128">
        <v>18.61</v>
      </c>
      <c r="AE283" s="128">
        <v>74.44</v>
      </c>
      <c r="AF283" s="7" t="s">
        <v>6175</v>
      </c>
      <c r="AG283" s="7" t="s">
        <v>6175</v>
      </c>
      <c r="AH283" s="7" t="s">
        <v>6175</v>
      </c>
      <c r="AI283" s="7" t="s">
        <v>6175</v>
      </c>
      <c r="AJ283" s="33">
        <v>12.50333</v>
      </c>
      <c r="AK283" s="33">
        <f t="shared" si="46"/>
        <v>37.509990000000002</v>
      </c>
      <c r="AL283" s="33">
        <f t="shared" si="49"/>
        <v>4.5011988000000001</v>
      </c>
      <c r="AM283" s="33">
        <f t="shared" si="50"/>
        <v>42.011188799999999</v>
      </c>
      <c r="AN283" s="33">
        <f t="shared" si="51"/>
        <v>11.252997000000001</v>
      </c>
      <c r="AO283" s="33">
        <f t="shared" si="52"/>
        <v>33.758991000000002</v>
      </c>
      <c r="AP283" s="33">
        <f t="shared" si="47"/>
        <v>4.0510789200000001</v>
      </c>
      <c r="AQ283" s="33">
        <f t="shared" si="48"/>
        <v>37.810069920000004</v>
      </c>
      <c r="AR283" s="15" t="s">
        <v>1404</v>
      </c>
      <c r="AS283" s="15" t="s">
        <v>1404</v>
      </c>
      <c r="AT283" s="15" t="s">
        <v>6294</v>
      </c>
      <c r="AU283" s="27" t="s">
        <v>6279</v>
      </c>
      <c r="AV283" s="74"/>
      <c r="AW283" s="75"/>
      <c r="AX283" s="75"/>
      <c r="AY283" s="75"/>
      <c r="AZ283" s="52" t="s">
        <v>6389</v>
      </c>
    </row>
    <row r="284" spans="1:52" s="52" customFormat="1" ht="39.950000000000003" customHeight="1" x14ac:dyDescent="0.25">
      <c r="A284" s="9">
        <v>430</v>
      </c>
      <c r="B284" s="7" t="s">
        <v>1712</v>
      </c>
      <c r="C284" s="127"/>
      <c r="D284" s="7" t="s">
        <v>18</v>
      </c>
      <c r="E284" s="7" t="s">
        <v>1700</v>
      </c>
      <c r="F284" s="7" t="s">
        <v>113</v>
      </c>
      <c r="G284" s="7" t="s">
        <v>6182</v>
      </c>
      <c r="H284" s="7" t="s">
        <v>1392</v>
      </c>
      <c r="I284" s="7" t="s">
        <v>6175</v>
      </c>
      <c r="J284" s="7" t="s">
        <v>1608</v>
      </c>
      <c r="K284" s="7" t="s">
        <v>1702</v>
      </c>
      <c r="L284" s="7" t="s">
        <v>1714</v>
      </c>
      <c r="M284" s="7" t="s">
        <v>1714</v>
      </c>
      <c r="N284" s="8" t="s">
        <v>6175</v>
      </c>
      <c r="O284" s="7" t="s">
        <v>1388</v>
      </c>
      <c r="P284" s="8" t="s">
        <v>6175</v>
      </c>
      <c r="Q284" s="7" t="s">
        <v>1717</v>
      </c>
      <c r="R284" s="28" t="s">
        <v>1718</v>
      </c>
      <c r="S284" s="28" t="s">
        <v>6175</v>
      </c>
      <c r="T284" s="28" t="s">
        <v>28</v>
      </c>
      <c r="U284" s="28" t="s">
        <v>28</v>
      </c>
      <c r="V284" s="28" t="s">
        <v>28</v>
      </c>
      <c r="W284" s="7" t="s">
        <v>1400</v>
      </c>
      <c r="X284" s="28" t="s">
        <v>28</v>
      </c>
      <c r="Y284" s="7" t="s">
        <v>28</v>
      </c>
      <c r="Z284" s="7" t="s">
        <v>6175</v>
      </c>
      <c r="AA284" s="7">
        <v>9</v>
      </c>
      <c r="AB284" s="7">
        <v>1</v>
      </c>
      <c r="AC284" s="7">
        <f t="shared" si="53"/>
        <v>8</v>
      </c>
      <c r="AD284" s="128"/>
      <c r="AE284" s="128"/>
      <c r="AF284" s="7" t="s">
        <v>6175</v>
      </c>
      <c r="AG284" s="7" t="s">
        <v>6175</v>
      </c>
      <c r="AH284" s="7" t="s">
        <v>6175</v>
      </c>
      <c r="AI284" s="7" t="s">
        <v>6175</v>
      </c>
      <c r="AJ284" s="33">
        <v>12.246682699999999</v>
      </c>
      <c r="AK284" s="33">
        <f t="shared" si="46"/>
        <v>12.246682699999999</v>
      </c>
      <c r="AL284" s="33">
        <f t="shared" si="49"/>
        <v>1.4696019239999998</v>
      </c>
      <c r="AM284" s="33">
        <f t="shared" si="50"/>
        <v>13.716284623999998</v>
      </c>
      <c r="AN284" s="33">
        <f t="shared" si="51"/>
        <v>11.022014429999999</v>
      </c>
      <c r="AO284" s="33">
        <f t="shared" si="52"/>
        <v>11.022014429999999</v>
      </c>
      <c r="AP284" s="33">
        <f t="shared" si="47"/>
        <v>1.3226417315999999</v>
      </c>
      <c r="AQ284" s="33">
        <f t="shared" si="48"/>
        <v>12.344656161599998</v>
      </c>
      <c r="AR284" s="15" t="s">
        <v>1404</v>
      </c>
      <c r="AS284" s="15" t="s">
        <v>1404</v>
      </c>
      <c r="AT284" s="15" t="s">
        <v>6294</v>
      </c>
      <c r="AU284" s="27" t="s">
        <v>6279</v>
      </c>
      <c r="AV284" s="74"/>
      <c r="AW284" s="75"/>
      <c r="AX284" s="75"/>
      <c r="AY284" s="75"/>
      <c r="AZ284" s="52" t="s">
        <v>6389</v>
      </c>
    </row>
    <row r="285" spans="1:52" s="52" customFormat="1" ht="39.950000000000003" customHeight="1" x14ac:dyDescent="0.25">
      <c r="A285" s="9">
        <v>431</v>
      </c>
      <c r="B285" s="7" t="s">
        <v>1719</v>
      </c>
      <c r="C285" s="7" t="s">
        <v>1720</v>
      </c>
      <c r="D285" s="7" t="s">
        <v>18</v>
      </c>
      <c r="E285" s="7" t="s">
        <v>1721</v>
      </c>
      <c r="F285" s="7" t="s">
        <v>1721</v>
      </c>
      <c r="G285" s="7" t="s">
        <v>6182</v>
      </c>
      <c r="H285" s="7" t="s">
        <v>1392</v>
      </c>
      <c r="I285" s="7" t="s">
        <v>6175</v>
      </c>
      <c r="J285" s="7" t="s">
        <v>1608</v>
      </c>
      <c r="K285" s="7" t="s">
        <v>1702</v>
      </c>
      <c r="L285" s="7" t="s">
        <v>1722</v>
      </c>
      <c r="M285" s="7" t="s">
        <v>1722</v>
      </c>
      <c r="N285" s="8" t="s">
        <v>6175</v>
      </c>
      <c r="O285" s="7" t="s">
        <v>1388</v>
      </c>
      <c r="P285" s="8" t="s">
        <v>6175</v>
      </c>
      <c r="Q285" s="7" t="s">
        <v>28</v>
      </c>
      <c r="R285" s="7" t="s">
        <v>28</v>
      </c>
      <c r="S285" s="28" t="s">
        <v>6175</v>
      </c>
      <c r="T285" s="28" t="s">
        <v>28</v>
      </c>
      <c r="U285" s="28" t="s">
        <v>28</v>
      </c>
      <c r="V285" s="28" t="s">
        <v>28</v>
      </c>
      <c r="W285" s="7" t="s">
        <v>29</v>
      </c>
      <c r="X285" s="28" t="s">
        <v>28</v>
      </c>
      <c r="Y285" s="28" t="s">
        <v>1723</v>
      </c>
      <c r="Z285" s="7" t="s">
        <v>6175</v>
      </c>
      <c r="AA285" s="7">
        <v>27</v>
      </c>
      <c r="AB285" s="7">
        <v>27</v>
      </c>
      <c r="AC285" s="7">
        <f t="shared" si="53"/>
        <v>0</v>
      </c>
      <c r="AD285" s="64">
        <v>1.49</v>
      </c>
      <c r="AE285" s="64">
        <v>40.19</v>
      </c>
      <c r="AF285" s="7" t="s">
        <v>6175</v>
      </c>
      <c r="AG285" s="7" t="s">
        <v>6175</v>
      </c>
      <c r="AH285" s="7" t="s">
        <v>6175</v>
      </c>
      <c r="AI285" s="7" t="s">
        <v>6175</v>
      </c>
      <c r="AJ285" s="33">
        <v>0.98052430000000002</v>
      </c>
      <c r="AK285" s="33">
        <f t="shared" si="46"/>
        <v>26.474156100000002</v>
      </c>
      <c r="AL285" s="33">
        <f t="shared" si="49"/>
        <v>3.1768987320000002</v>
      </c>
      <c r="AM285" s="33">
        <f t="shared" si="50"/>
        <v>29.651054832000003</v>
      </c>
      <c r="AN285" s="33">
        <f t="shared" si="51"/>
        <v>0.88247187000000005</v>
      </c>
      <c r="AO285" s="33">
        <f t="shared" si="52"/>
        <v>23.826740490000002</v>
      </c>
      <c r="AP285" s="33">
        <f t="shared" si="47"/>
        <v>2.8592088588000002</v>
      </c>
      <c r="AQ285" s="33">
        <f t="shared" si="48"/>
        <v>26.685949348800001</v>
      </c>
      <c r="AR285" s="15" t="s">
        <v>1404</v>
      </c>
      <c r="AS285" s="15" t="s">
        <v>1404</v>
      </c>
      <c r="AT285" s="15" t="s">
        <v>6294</v>
      </c>
      <c r="AU285" s="27" t="s">
        <v>6279</v>
      </c>
      <c r="AV285" s="74"/>
      <c r="AW285" s="75"/>
      <c r="AX285" s="75"/>
      <c r="AY285" s="75"/>
      <c r="AZ285" s="52" t="s">
        <v>6389</v>
      </c>
    </row>
    <row r="286" spans="1:52" s="52" customFormat="1" ht="39.950000000000003" customHeight="1" x14ac:dyDescent="0.25">
      <c r="A286" s="9">
        <v>432</v>
      </c>
      <c r="B286" s="7" t="s">
        <v>1724</v>
      </c>
      <c r="C286" s="7" t="s">
        <v>1725</v>
      </c>
      <c r="D286" s="7" t="s">
        <v>18</v>
      </c>
      <c r="E286" s="7" t="s">
        <v>1721</v>
      </c>
      <c r="F286" s="7" t="s">
        <v>1721</v>
      </c>
      <c r="G286" s="7" t="s">
        <v>6182</v>
      </c>
      <c r="H286" s="7" t="s">
        <v>1392</v>
      </c>
      <c r="I286" s="7" t="s">
        <v>6175</v>
      </c>
      <c r="J286" s="7" t="s">
        <v>1608</v>
      </c>
      <c r="K286" s="7" t="s">
        <v>1702</v>
      </c>
      <c r="L286" s="7" t="s">
        <v>1726</v>
      </c>
      <c r="M286" s="7" t="s">
        <v>1726</v>
      </c>
      <c r="N286" s="8" t="s">
        <v>6175</v>
      </c>
      <c r="O286" s="7" t="s">
        <v>1388</v>
      </c>
      <c r="P286" s="8" t="s">
        <v>6175</v>
      </c>
      <c r="Q286" s="7" t="s">
        <v>28</v>
      </c>
      <c r="R286" s="7" t="s">
        <v>28</v>
      </c>
      <c r="S286" s="28" t="s">
        <v>6175</v>
      </c>
      <c r="T286" s="28" t="s">
        <v>28</v>
      </c>
      <c r="U286" s="28" t="s">
        <v>28</v>
      </c>
      <c r="V286" s="28" t="s">
        <v>28</v>
      </c>
      <c r="W286" s="7" t="s">
        <v>29</v>
      </c>
      <c r="X286" s="28" t="s">
        <v>28</v>
      </c>
      <c r="Y286" s="28" t="s">
        <v>1727</v>
      </c>
      <c r="Z286" s="7" t="s">
        <v>6175</v>
      </c>
      <c r="AA286" s="7">
        <v>12</v>
      </c>
      <c r="AB286" s="7">
        <v>12</v>
      </c>
      <c r="AC286" s="7">
        <f t="shared" si="53"/>
        <v>0</v>
      </c>
      <c r="AD286" s="64">
        <v>1.28</v>
      </c>
      <c r="AE286" s="64">
        <v>14.13</v>
      </c>
      <c r="AF286" s="7" t="s">
        <v>6175</v>
      </c>
      <c r="AG286" s="7" t="s">
        <v>6175</v>
      </c>
      <c r="AH286" s="7" t="s">
        <v>6175</v>
      </c>
      <c r="AI286" s="7" t="s">
        <v>6175</v>
      </c>
      <c r="AJ286" s="33">
        <v>0.8423295999999999</v>
      </c>
      <c r="AK286" s="33">
        <f t="shared" si="46"/>
        <v>10.107955199999999</v>
      </c>
      <c r="AL286" s="33">
        <f t="shared" si="49"/>
        <v>1.2129546239999998</v>
      </c>
      <c r="AM286" s="33">
        <f t="shared" si="50"/>
        <v>11.320909823999999</v>
      </c>
      <c r="AN286" s="33">
        <f t="shared" si="51"/>
        <v>0.75809663999999988</v>
      </c>
      <c r="AO286" s="33">
        <f t="shared" si="52"/>
        <v>9.097159679999999</v>
      </c>
      <c r="AP286" s="33">
        <f t="shared" si="47"/>
        <v>1.0916591615999998</v>
      </c>
      <c r="AQ286" s="33">
        <f t="shared" si="48"/>
        <v>10.188818841599998</v>
      </c>
      <c r="AR286" s="15" t="s">
        <v>1404</v>
      </c>
      <c r="AS286" s="15" t="s">
        <v>1404</v>
      </c>
      <c r="AT286" s="15" t="s">
        <v>6294</v>
      </c>
      <c r="AU286" s="27" t="s">
        <v>6279</v>
      </c>
      <c r="AV286" s="74"/>
      <c r="AW286" s="75"/>
      <c r="AX286" s="75"/>
      <c r="AY286" s="75"/>
      <c r="AZ286" s="52" t="s">
        <v>6389</v>
      </c>
    </row>
    <row r="287" spans="1:52" s="52" customFormat="1" ht="39.950000000000003" customHeight="1" x14ac:dyDescent="0.25">
      <c r="A287" s="9">
        <v>433</v>
      </c>
      <c r="B287" s="7" t="s">
        <v>1728</v>
      </c>
      <c r="C287" s="7" t="s">
        <v>1729</v>
      </c>
      <c r="D287" s="7" t="s">
        <v>18</v>
      </c>
      <c r="E287" s="7" t="s">
        <v>1700</v>
      </c>
      <c r="F287" s="7" t="s">
        <v>175</v>
      </c>
      <c r="G287" s="7" t="s">
        <v>6182</v>
      </c>
      <c r="H287" s="7" t="s">
        <v>1392</v>
      </c>
      <c r="I287" s="7" t="s">
        <v>6175</v>
      </c>
      <c r="J287" s="7" t="s">
        <v>1608</v>
      </c>
      <c r="K287" s="7" t="s">
        <v>1702</v>
      </c>
      <c r="L287" s="7" t="s">
        <v>1730</v>
      </c>
      <c r="M287" s="7" t="s">
        <v>1730</v>
      </c>
      <c r="N287" s="8" t="s">
        <v>6175</v>
      </c>
      <c r="O287" s="7" t="s">
        <v>1731</v>
      </c>
      <c r="P287" s="8" t="s">
        <v>6175</v>
      </c>
      <c r="Q287" s="7" t="s">
        <v>28</v>
      </c>
      <c r="R287" s="28" t="s">
        <v>28</v>
      </c>
      <c r="S287" s="28" t="s">
        <v>6175</v>
      </c>
      <c r="T287" s="28" t="s">
        <v>28</v>
      </c>
      <c r="U287" s="28" t="s">
        <v>28</v>
      </c>
      <c r="V287" s="28" t="s">
        <v>28</v>
      </c>
      <c r="W287" s="7" t="s">
        <v>29</v>
      </c>
      <c r="X287" s="28" t="s">
        <v>28</v>
      </c>
      <c r="Y287" s="7" t="s">
        <v>1732</v>
      </c>
      <c r="Z287" s="7" t="s">
        <v>6175</v>
      </c>
      <c r="AA287" s="7">
        <f>45-5</f>
        <v>40</v>
      </c>
      <c r="AB287" s="7">
        <v>40</v>
      </c>
      <c r="AC287" s="7">
        <f t="shared" si="53"/>
        <v>0</v>
      </c>
      <c r="AD287" s="64">
        <v>0.56999999999999995</v>
      </c>
      <c r="AE287" s="64">
        <v>26.08</v>
      </c>
      <c r="AF287" s="7" t="s">
        <v>6175</v>
      </c>
      <c r="AG287" s="7" t="s">
        <v>6175</v>
      </c>
      <c r="AH287" s="7" t="s">
        <v>6175</v>
      </c>
      <c r="AI287" s="7" t="s">
        <v>6175</v>
      </c>
      <c r="AJ287" s="33">
        <v>0.37509989999999999</v>
      </c>
      <c r="AK287" s="33">
        <f t="shared" si="46"/>
        <v>15.003995999999999</v>
      </c>
      <c r="AL287" s="33">
        <f t="shared" si="49"/>
        <v>1.8004795199999999</v>
      </c>
      <c r="AM287" s="33">
        <f t="shared" si="50"/>
        <v>16.80447552</v>
      </c>
      <c r="AN287" s="33">
        <f t="shared" si="51"/>
        <v>0.33758990999999999</v>
      </c>
      <c r="AO287" s="33">
        <f t="shared" si="52"/>
        <v>13.503596399999999</v>
      </c>
      <c r="AP287" s="33">
        <f t="shared" si="47"/>
        <v>1.6204315679999999</v>
      </c>
      <c r="AQ287" s="33">
        <f t="shared" si="48"/>
        <v>15.124027968</v>
      </c>
      <c r="AR287" s="15" t="s">
        <v>1404</v>
      </c>
      <c r="AS287" s="15" t="s">
        <v>1404</v>
      </c>
      <c r="AT287" s="15" t="s">
        <v>6282</v>
      </c>
      <c r="AU287" s="27" t="s">
        <v>6282</v>
      </c>
      <c r="AV287" s="74"/>
      <c r="AW287" s="75">
        <v>35</v>
      </c>
      <c r="AX287" s="75"/>
      <c r="AY287" s="75"/>
      <c r="AZ287" s="52" t="s">
        <v>6389</v>
      </c>
    </row>
    <row r="288" spans="1:52" s="52" customFormat="1" ht="39.950000000000003" customHeight="1" x14ac:dyDescent="0.25">
      <c r="A288" s="9">
        <v>434</v>
      </c>
      <c r="B288" s="7" t="s">
        <v>1733</v>
      </c>
      <c r="C288" s="7" t="s">
        <v>1734</v>
      </c>
      <c r="D288" s="7" t="s">
        <v>18</v>
      </c>
      <c r="E288" s="7" t="s">
        <v>18</v>
      </c>
      <c r="F288" s="7" t="s">
        <v>1735</v>
      </c>
      <c r="G288" s="7" t="s">
        <v>6182</v>
      </c>
      <c r="H288" s="7" t="s">
        <v>1392</v>
      </c>
      <c r="I288" s="7" t="s">
        <v>6175</v>
      </c>
      <c r="J288" s="7" t="s">
        <v>1608</v>
      </c>
      <c r="K288" s="7" t="s">
        <v>1702</v>
      </c>
      <c r="L288" s="7" t="s">
        <v>1736</v>
      </c>
      <c r="M288" s="7" t="s">
        <v>1736</v>
      </c>
      <c r="N288" s="8" t="s">
        <v>6175</v>
      </c>
      <c r="O288" s="7" t="s">
        <v>1731</v>
      </c>
      <c r="P288" s="8" t="s">
        <v>6175</v>
      </c>
      <c r="Q288" s="7" t="s">
        <v>28</v>
      </c>
      <c r="R288" s="7" t="s">
        <v>28</v>
      </c>
      <c r="S288" s="28" t="s">
        <v>6175</v>
      </c>
      <c r="T288" s="28" t="s">
        <v>28</v>
      </c>
      <c r="U288" s="28" t="s">
        <v>28</v>
      </c>
      <c r="V288" s="28" t="s">
        <v>28</v>
      </c>
      <c r="W288" s="7" t="s">
        <v>29</v>
      </c>
      <c r="X288" s="28" t="s">
        <v>28</v>
      </c>
      <c r="Y288" s="7" t="s">
        <v>1737</v>
      </c>
      <c r="Z288" s="7" t="s">
        <v>6175</v>
      </c>
      <c r="AA288" s="7">
        <f>104-4</f>
        <v>100</v>
      </c>
      <c r="AB288" s="7">
        <f>107-7</f>
        <v>100</v>
      </c>
      <c r="AC288" s="7">
        <f t="shared" si="53"/>
        <v>0</v>
      </c>
      <c r="AD288" s="64">
        <v>0.72</v>
      </c>
      <c r="AE288" s="64">
        <v>74.66</v>
      </c>
      <c r="AF288" s="7" t="s">
        <v>6175</v>
      </c>
      <c r="AG288" s="7" t="s">
        <v>6175</v>
      </c>
      <c r="AH288" s="7" t="s">
        <v>6175</v>
      </c>
      <c r="AI288" s="7" t="s">
        <v>6175</v>
      </c>
      <c r="AJ288" s="33">
        <v>0.47381040000000002</v>
      </c>
      <c r="AK288" s="33">
        <f t="shared" si="46"/>
        <v>47.381039999999999</v>
      </c>
      <c r="AL288" s="33">
        <f t="shared" si="49"/>
        <v>5.6857248</v>
      </c>
      <c r="AM288" s="33">
        <f t="shared" si="50"/>
        <v>53.066764800000001</v>
      </c>
      <c r="AN288" s="33">
        <f t="shared" si="51"/>
        <v>0.42642936000000004</v>
      </c>
      <c r="AO288" s="33">
        <f t="shared" si="52"/>
        <v>42.642936000000006</v>
      </c>
      <c r="AP288" s="33">
        <f t="shared" si="47"/>
        <v>5.1171523200000006</v>
      </c>
      <c r="AQ288" s="33">
        <f t="shared" si="48"/>
        <v>47.760088320000008</v>
      </c>
      <c r="AR288" s="15" t="s">
        <v>1404</v>
      </c>
      <c r="AS288" s="15" t="s">
        <v>1404</v>
      </c>
      <c r="AT288" s="15" t="s">
        <v>6282</v>
      </c>
      <c r="AU288" s="27" t="s">
        <v>6282</v>
      </c>
      <c r="AV288" s="74"/>
      <c r="AW288" s="75"/>
      <c r="AX288" s="75"/>
      <c r="AY288" s="75"/>
      <c r="AZ288" s="52" t="s">
        <v>6389</v>
      </c>
    </row>
    <row r="289" spans="1:52" s="52" customFormat="1" ht="39.950000000000003" customHeight="1" x14ac:dyDescent="0.25">
      <c r="A289" s="9">
        <v>435</v>
      </c>
      <c r="B289" s="7" t="s">
        <v>1738</v>
      </c>
      <c r="C289" s="7" t="s">
        <v>1739</v>
      </c>
      <c r="D289" s="7" t="s">
        <v>18</v>
      </c>
      <c r="E289" s="7" t="s">
        <v>18</v>
      </c>
      <c r="F289" s="7" t="s">
        <v>1735</v>
      </c>
      <c r="G289" s="7" t="s">
        <v>6182</v>
      </c>
      <c r="H289" s="7" t="s">
        <v>1392</v>
      </c>
      <c r="I289" s="7" t="s">
        <v>6175</v>
      </c>
      <c r="J289" s="7" t="s">
        <v>1608</v>
      </c>
      <c r="K289" s="7" t="s">
        <v>1702</v>
      </c>
      <c r="L289" s="7" t="s">
        <v>1740</v>
      </c>
      <c r="M289" s="7" t="s">
        <v>1740</v>
      </c>
      <c r="N289" s="8" t="s">
        <v>6175</v>
      </c>
      <c r="O289" s="7" t="s">
        <v>1731</v>
      </c>
      <c r="P289" s="8" t="s">
        <v>6175</v>
      </c>
      <c r="Q289" s="7" t="s">
        <v>28</v>
      </c>
      <c r="R289" s="7" t="s">
        <v>28</v>
      </c>
      <c r="S289" s="28" t="s">
        <v>6175</v>
      </c>
      <c r="T289" s="28" t="s">
        <v>28</v>
      </c>
      <c r="U289" s="28" t="s">
        <v>28</v>
      </c>
      <c r="V289" s="28" t="s">
        <v>28</v>
      </c>
      <c r="W289" s="7" t="s">
        <v>29</v>
      </c>
      <c r="X289" s="28" t="s">
        <v>28</v>
      </c>
      <c r="Y289" s="7" t="s">
        <v>28</v>
      </c>
      <c r="Z289" s="7" t="s">
        <v>6175</v>
      </c>
      <c r="AA289" s="7">
        <v>79</v>
      </c>
      <c r="AB289" s="7">
        <v>79</v>
      </c>
      <c r="AC289" s="7">
        <f t="shared" si="53"/>
        <v>0</v>
      </c>
      <c r="AD289" s="64">
        <v>0.1</v>
      </c>
      <c r="AE289" s="64">
        <v>7.51</v>
      </c>
      <c r="AF289" s="7" t="s">
        <v>6175</v>
      </c>
      <c r="AG289" s="7" t="s">
        <v>6175</v>
      </c>
      <c r="AH289" s="7" t="s">
        <v>6175</v>
      </c>
      <c r="AI289" s="7" t="s">
        <v>6175</v>
      </c>
      <c r="AJ289" s="33">
        <v>6.5807000000000004E-2</v>
      </c>
      <c r="AK289" s="33">
        <f t="shared" si="46"/>
        <v>5.198753</v>
      </c>
      <c r="AL289" s="33">
        <f t="shared" si="49"/>
        <v>0.62385035999999994</v>
      </c>
      <c r="AM289" s="33">
        <f t="shared" si="50"/>
        <v>5.8226033599999996</v>
      </c>
      <c r="AN289" s="33">
        <f t="shared" si="51"/>
        <v>5.9226300000000003E-2</v>
      </c>
      <c r="AO289" s="33">
        <f t="shared" si="52"/>
        <v>4.6788777000000001</v>
      </c>
      <c r="AP289" s="33">
        <f t="shared" si="47"/>
        <v>0.56146532400000004</v>
      </c>
      <c r="AQ289" s="33">
        <f t="shared" si="48"/>
        <v>5.2403430240000004</v>
      </c>
      <c r="AR289" s="15" t="s">
        <v>1404</v>
      </c>
      <c r="AS289" s="15" t="s">
        <v>1404</v>
      </c>
      <c r="AT289" s="15" t="s">
        <v>6282</v>
      </c>
      <c r="AU289" s="27" t="s">
        <v>6282</v>
      </c>
      <c r="AV289" s="74"/>
      <c r="AW289" s="75"/>
      <c r="AX289" s="75"/>
      <c r="AY289" s="75"/>
      <c r="AZ289" s="52" t="s">
        <v>6389</v>
      </c>
    </row>
    <row r="290" spans="1:52" s="52" customFormat="1" ht="39.950000000000003" customHeight="1" x14ac:dyDescent="0.25">
      <c r="A290" s="9">
        <v>436</v>
      </c>
      <c r="B290" s="7" t="s">
        <v>1743</v>
      </c>
      <c r="C290" s="7" t="s">
        <v>1744</v>
      </c>
      <c r="D290" s="7" t="s">
        <v>18</v>
      </c>
      <c r="E290" s="7" t="s">
        <v>1700</v>
      </c>
      <c r="F290" s="7" t="s">
        <v>175</v>
      </c>
      <c r="G290" s="7" t="s">
        <v>6182</v>
      </c>
      <c r="H290" s="7" t="s">
        <v>1392</v>
      </c>
      <c r="I290" s="7" t="s">
        <v>6175</v>
      </c>
      <c r="J290" s="7" t="s">
        <v>1608</v>
      </c>
      <c r="K290" s="7" t="s">
        <v>1702</v>
      </c>
      <c r="L290" s="7" t="s">
        <v>1745</v>
      </c>
      <c r="M290" s="7" t="s">
        <v>1745</v>
      </c>
      <c r="N290" s="8" t="s">
        <v>6175</v>
      </c>
      <c r="O290" s="7" t="s">
        <v>1746</v>
      </c>
      <c r="P290" s="8" t="s">
        <v>6175</v>
      </c>
      <c r="Q290" s="7" t="s">
        <v>1747</v>
      </c>
      <c r="R290" s="28" t="s">
        <v>1748</v>
      </c>
      <c r="S290" s="28" t="s">
        <v>6175</v>
      </c>
      <c r="T290" s="28" t="s">
        <v>28</v>
      </c>
      <c r="U290" s="28" t="s">
        <v>28</v>
      </c>
      <c r="V290" s="28" t="s">
        <v>28</v>
      </c>
      <c r="W290" s="7" t="s">
        <v>1400</v>
      </c>
      <c r="X290" s="28" t="s">
        <v>28</v>
      </c>
      <c r="Y290" s="7" t="s">
        <v>28</v>
      </c>
      <c r="Z290" s="7" t="s">
        <v>6175</v>
      </c>
      <c r="AA290" s="7">
        <f>9-5</f>
        <v>4</v>
      </c>
      <c r="AB290" s="7">
        <v>4</v>
      </c>
      <c r="AC290" s="7">
        <f t="shared" si="53"/>
        <v>0</v>
      </c>
      <c r="AD290" s="64">
        <v>1.03</v>
      </c>
      <c r="AE290" s="64">
        <v>9.23</v>
      </c>
      <c r="AF290" s="7" t="s">
        <v>6175</v>
      </c>
      <c r="AG290" s="7" t="s">
        <v>6175</v>
      </c>
      <c r="AH290" s="7" t="s">
        <v>6175</v>
      </c>
      <c r="AI290" s="7" t="s">
        <v>6175</v>
      </c>
      <c r="AJ290" s="33">
        <v>0.67781209999999992</v>
      </c>
      <c r="AK290" s="33">
        <f t="shared" si="46"/>
        <v>2.7112483999999997</v>
      </c>
      <c r="AL290" s="33">
        <f t="shared" si="49"/>
        <v>0.32534980799999996</v>
      </c>
      <c r="AM290" s="33">
        <f t="shared" si="50"/>
        <v>3.0365982079999996</v>
      </c>
      <c r="AN290" s="33">
        <f t="shared" si="51"/>
        <v>0.61003088999999999</v>
      </c>
      <c r="AO290" s="33">
        <f t="shared" si="52"/>
        <v>2.44012356</v>
      </c>
      <c r="AP290" s="33">
        <f t="shared" si="47"/>
        <v>0.29281482719999996</v>
      </c>
      <c r="AQ290" s="33">
        <f t="shared" si="48"/>
        <v>2.7329383871999999</v>
      </c>
      <c r="AR290" s="15" t="s">
        <v>1404</v>
      </c>
      <c r="AS290" s="15" t="s">
        <v>1404</v>
      </c>
      <c r="AT290" s="15" t="s">
        <v>6282</v>
      </c>
      <c r="AU290" s="27" t="s">
        <v>6282</v>
      </c>
      <c r="AV290" s="74"/>
      <c r="AW290" s="75">
        <v>4</v>
      </c>
      <c r="AX290" s="75"/>
      <c r="AY290" s="75"/>
      <c r="AZ290" s="52" t="s">
        <v>6389</v>
      </c>
    </row>
    <row r="291" spans="1:52" s="52" customFormat="1" ht="39.950000000000003" customHeight="1" x14ac:dyDescent="0.25">
      <c r="A291" s="9">
        <v>437</v>
      </c>
      <c r="B291" s="7" t="s">
        <v>1751</v>
      </c>
      <c r="C291" s="7" t="s">
        <v>1752</v>
      </c>
      <c r="D291" s="7" t="s">
        <v>18</v>
      </c>
      <c r="E291" s="7" t="s">
        <v>1700</v>
      </c>
      <c r="F291" s="7" t="s">
        <v>113</v>
      </c>
      <c r="G291" s="7" t="s">
        <v>6182</v>
      </c>
      <c r="H291" s="7" t="s">
        <v>1392</v>
      </c>
      <c r="I291" s="7" t="s">
        <v>6175</v>
      </c>
      <c r="J291" s="7" t="s">
        <v>1608</v>
      </c>
      <c r="K291" s="7" t="s">
        <v>1702</v>
      </c>
      <c r="L291" s="7" t="s">
        <v>1753</v>
      </c>
      <c r="M291" s="7" t="s">
        <v>1753</v>
      </c>
      <c r="N291" s="8" t="s">
        <v>6175</v>
      </c>
      <c r="O291" s="7" t="s">
        <v>1388</v>
      </c>
      <c r="P291" s="8" t="s">
        <v>6175</v>
      </c>
      <c r="Q291" s="7" t="s">
        <v>1754</v>
      </c>
      <c r="R291" s="28" t="s">
        <v>28</v>
      </c>
      <c r="S291" s="28" t="s">
        <v>6175</v>
      </c>
      <c r="T291" s="28" t="s">
        <v>28</v>
      </c>
      <c r="U291" s="28" t="s">
        <v>28</v>
      </c>
      <c r="V291" s="28" t="s">
        <v>28</v>
      </c>
      <c r="W291" s="7" t="s">
        <v>29</v>
      </c>
      <c r="X291" s="28" t="s">
        <v>28</v>
      </c>
      <c r="Y291" s="7" t="s">
        <v>28</v>
      </c>
      <c r="Z291" s="7" t="s">
        <v>6175</v>
      </c>
      <c r="AA291" s="7">
        <v>32</v>
      </c>
      <c r="AB291" s="7">
        <f>31-10-3</f>
        <v>18</v>
      </c>
      <c r="AC291" s="7">
        <f t="shared" si="53"/>
        <v>14</v>
      </c>
      <c r="AD291" s="64">
        <v>0.52</v>
      </c>
      <c r="AE291" s="64">
        <v>16.27</v>
      </c>
      <c r="AF291" s="7" t="s">
        <v>6175</v>
      </c>
      <c r="AG291" s="7" t="s">
        <v>6175</v>
      </c>
      <c r="AH291" s="7" t="s">
        <v>6175</v>
      </c>
      <c r="AI291" s="7" t="s">
        <v>6175</v>
      </c>
      <c r="AJ291" s="33">
        <v>0.34219640000000001</v>
      </c>
      <c r="AK291" s="33">
        <f t="shared" si="46"/>
        <v>6.1595352000000005</v>
      </c>
      <c r="AL291" s="33">
        <f t="shared" si="49"/>
        <v>0.73914422400000002</v>
      </c>
      <c r="AM291" s="33">
        <f t="shared" si="50"/>
        <v>6.8986794240000009</v>
      </c>
      <c r="AN291" s="33">
        <f t="shared" si="51"/>
        <v>0.30797676000000002</v>
      </c>
      <c r="AO291" s="33">
        <f t="shared" si="52"/>
        <v>5.54358168</v>
      </c>
      <c r="AP291" s="33">
        <f t="shared" si="47"/>
        <v>0.6652298016</v>
      </c>
      <c r="AQ291" s="33">
        <f t="shared" si="48"/>
        <v>6.2088114815999997</v>
      </c>
      <c r="AR291" s="15" t="s">
        <v>1404</v>
      </c>
      <c r="AS291" s="15" t="s">
        <v>1404</v>
      </c>
      <c r="AT291" s="15" t="s">
        <v>6282</v>
      </c>
      <c r="AU291" s="27" t="s">
        <v>6282</v>
      </c>
      <c r="AV291" s="74"/>
      <c r="AW291" s="75">
        <v>18</v>
      </c>
      <c r="AX291" s="75" t="s">
        <v>6341</v>
      </c>
      <c r="AY291" s="75"/>
      <c r="AZ291" s="52" t="s">
        <v>6389</v>
      </c>
    </row>
    <row r="292" spans="1:52" s="52" customFormat="1" ht="39.950000000000003" customHeight="1" x14ac:dyDescent="0.25">
      <c r="A292" s="9">
        <v>438</v>
      </c>
      <c r="B292" s="7" t="s">
        <v>1755</v>
      </c>
      <c r="C292" s="7" t="s">
        <v>1756</v>
      </c>
      <c r="D292" s="7" t="s">
        <v>18</v>
      </c>
      <c r="E292" s="7" t="s">
        <v>1700</v>
      </c>
      <c r="F292" s="7" t="s">
        <v>175</v>
      </c>
      <c r="G292" s="7" t="s">
        <v>6182</v>
      </c>
      <c r="H292" s="7" t="s">
        <v>1392</v>
      </c>
      <c r="I292" s="7" t="s">
        <v>6175</v>
      </c>
      <c r="J292" s="7" t="s">
        <v>1608</v>
      </c>
      <c r="K292" s="7" t="s">
        <v>1702</v>
      </c>
      <c r="L292" s="7" t="s">
        <v>1757</v>
      </c>
      <c r="M292" s="7" t="s">
        <v>1757</v>
      </c>
      <c r="N292" s="8" t="s">
        <v>6175</v>
      </c>
      <c r="O292" s="7" t="s">
        <v>1758</v>
      </c>
      <c r="P292" s="8" t="s">
        <v>6175</v>
      </c>
      <c r="Q292" s="7" t="s">
        <v>1750</v>
      </c>
      <c r="R292" s="28" t="s">
        <v>28</v>
      </c>
      <c r="S292" s="28" t="s">
        <v>6175</v>
      </c>
      <c r="T292" s="28" t="s">
        <v>28</v>
      </c>
      <c r="U292" s="28" t="s">
        <v>28</v>
      </c>
      <c r="V292" s="28" t="s">
        <v>28</v>
      </c>
      <c r="W292" s="7" t="s">
        <v>29</v>
      </c>
      <c r="X292" s="28" t="s">
        <v>28</v>
      </c>
      <c r="Y292" s="7" t="s">
        <v>1759</v>
      </c>
      <c r="Z292" s="7" t="s">
        <v>6175</v>
      </c>
      <c r="AA292" s="7">
        <v>65</v>
      </c>
      <c r="AB292" s="7">
        <v>68</v>
      </c>
      <c r="AC292" s="7">
        <f t="shared" si="53"/>
        <v>-3</v>
      </c>
      <c r="AD292" s="64">
        <v>2.27</v>
      </c>
      <c r="AE292" s="64">
        <v>147.63</v>
      </c>
      <c r="AF292" s="7" t="s">
        <v>6175</v>
      </c>
      <c r="AG292" s="7" t="s">
        <v>6175</v>
      </c>
      <c r="AH292" s="7" t="s">
        <v>6175</v>
      </c>
      <c r="AI292" s="7" t="s">
        <v>6175</v>
      </c>
      <c r="AJ292" s="33">
        <v>1.4938189000000002</v>
      </c>
      <c r="AK292" s="33">
        <f t="shared" si="46"/>
        <v>101.57968520000001</v>
      </c>
      <c r="AL292" s="33">
        <f t="shared" si="49"/>
        <v>12.189562224000001</v>
      </c>
      <c r="AM292" s="33">
        <f t="shared" si="50"/>
        <v>113.76924742400001</v>
      </c>
      <c r="AN292" s="33">
        <f t="shared" si="51"/>
        <v>1.3444370100000003</v>
      </c>
      <c r="AO292" s="33">
        <f t="shared" si="52"/>
        <v>91.421716680000017</v>
      </c>
      <c r="AP292" s="33">
        <f t="shared" si="47"/>
        <v>10.970606001600002</v>
      </c>
      <c r="AQ292" s="33">
        <f t="shared" si="48"/>
        <v>102.39232268160002</v>
      </c>
      <c r="AR292" s="15" t="s">
        <v>1404</v>
      </c>
      <c r="AS292" s="15" t="s">
        <v>1404</v>
      </c>
      <c r="AT292" s="15" t="s">
        <v>6282</v>
      </c>
      <c r="AU292" s="27" t="s">
        <v>6282</v>
      </c>
      <c r="AV292" s="74"/>
      <c r="AW292" s="75">
        <v>62</v>
      </c>
      <c r="AX292" s="75"/>
      <c r="AY292" s="75"/>
      <c r="AZ292" s="52" t="s">
        <v>6389</v>
      </c>
    </row>
    <row r="293" spans="1:52" s="52" customFormat="1" ht="39.950000000000003" customHeight="1" x14ac:dyDescent="0.25">
      <c r="A293" s="9">
        <v>439</v>
      </c>
      <c r="B293" s="7" t="s">
        <v>1760</v>
      </c>
      <c r="C293" s="7" t="s">
        <v>1761</v>
      </c>
      <c r="D293" s="7" t="s">
        <v>18</v>
      </c>
      <c r="E293" s="7" t="s">
        <v>1762</v>
      </c>
      <c r="F293" s="7" t="s">
        <v>1762</v>
      </c>
      <c r="G293" s="7" t="s">
        <v>6182</v>
      </c>
      <c r="H293" s="7" t="s">
        <v>1392</v>
      </c>
      <c r="I293" s="7" t="s">
        <v>6175</v>
      </c>
      <c r="J293" s="7" t="s">
        <v>1608</v>
      </c>
      <c r="K293" s="7" t="s">
        <v>1702</v>
      </c>
      <c r="L293" s="7" t="s">
        <v>1763</v>
      </c>
      <c r="M293" s="7" t="s">
        <v>1763</v>
      </c>
      <c r="N293" s="8" t="s">
        <v>6175</v>
      </c>
      <c r="O293" s="7" t="s">
        <v>1388</v>
      </c>
      <c r="P293" s="8" t="s">
        <v>6175</v>
      </c>
      <c r="Q293" s="7" t="s">
        <v>1764</v>
      </c>
      <c r="R293" s="28" t="s">
        <v>28</v>
      </c>
      <c r="S293" s="28" t="s">
        <v>6175</v>
      </c>
      <c r="T293" s="28" t="s">
        <v>28</v>
      </c>
      <c r="U293" s="28" t="s">
        <v>28</v>
      </c>
      <c r="V293" s="28" t="s">
        <v>28</v>
      </c>
      <c r="W293" s="7" t="s">
        <v>29</v>
      </c>
      <c r="X293" s="28" t="s">
        <v>28</v>
      </c>
      <c r="Y293" s="7" t="s">
        <v>28</v>
      </c>
      <c r="Z293" s="7" t="s">
        <v>6175</v>
      </c>
      <c r="AA293" s="7">
        <v>144</v>
      </c>
      <c r="AB293" s="7">
        <v>144</v>
      </c>
      <c r="AC293" s="7">
        <f t="shared" si="53"/>
        <v>0</v>
      </c>
      <c r="AD293" s="64">
        <v>2.88</v>
      </c>
      <c r="AE293" s="64">
        <v>391.34</v>
      </c>
      <c r="AF293" s="7" t="s">
        <v>6175</v>
      </c>
      <c r="AG293" s="7" t="s">
        <v>6175</v>
      </c>
      <c r="AH293" s="7" t="s">
        <v>6175</v>
      </c>
      <c r="AI293" s="7" t="s">
        <v>6175</v>
      </c>
      <c r="AJ293" s="33">
        <v>1.8952416000000001</v>
      </c>
      <c r="AK293" s="33">
        <f t="shared" si="46"/>
        <v>272.91479040000002</v>
      </c>
      <c r="AL293" s="33">
        <f t="shared" si="49"/>
        <v>32.749774848000001</v>
      </c>
      <c r="AM293" s="33">
        <f t="shared" si="50"/>
        <v>305.66456524800003</v>
      </c>
      <c r="AN293" s="33">
        <f t="shared" si="51"/>
        <v>1.7057174400000001</v>
      </c>
      <c r="AO293" s="33">
        <f t="shared" si="52"/>
        <v>245.62331136000003</v>
      </c>
      <c r="AP293" s="33">
        <f t="shared" si="47"/>
        <v>29.474797363200004</v>
      </c>
      <c r="AQ293" s="33">
        <f t="shared" si="48"/>
        <v>275.09810872320003</v>
      </c>
      <c r="AR293" s="15" t="s">
        <v>1404</v>
      </c>
      <c r="AS293" s="15" t="s">
        <v>1404</v>
      </c>
      <c r="AT293" s="15" t="s">
        <v>6282</v>
      </c>
      <c r="AU293" s="27" t="s">
        <v>6282</v>
      </c>
      <c r="AV293" s="74"/>
      <c r="AW293" s="75">
        <v>104</v>
      </c>
      <c r="AX293" s="75"/>
      <c r="AY293" s="75"/>
      <c r="AZ293" s="52" t="s">
        <v>6389</v>
      </c>
    </row>
    <row r="294" spans="1:52" s="52" customFormat="1" ht="39.950000000000003" customHeight="1" x14ac:dyDescent="0.25">
      <c r="A294" s="9">
        <v>440</v>
      </c>
      <c r="B294" s="7" t="s">
        <v>1765</v>
      </c>
      <c r="C294" s="7" t="s">
        <v>1766</v>
      </c>
      <c r="D294" s="7" t="s">
        <v>18</v>
      </c>
      <c r="E294" s="7" t="s">
        <v>18</v>
      </c>
      <c r="F294" s="7" t="s">
        <v>1767</v>
      </c>
      <c r="G294" s="7" t="s">
        <v>6182</v>
      </c>
      <c r="H294" s="7" t="s">
        <v>1392</v>
      </c>
      <c r="I294" s="7" t="s">
        <v>6175</v>
      </c>
      <c r="J294" s="7" t="s">
        <v>1608</v>
      </c>
      <c r="K294" s="7" t="s">
        <v>1702</v>
      </c>
      <c r="L294" s="7" t="s">
        <v>1768</v>
      </c>
      <c r="M294" s="7" t="s">
        <v>1768</v>
      </c>
      <c r="N294" s="8" t="s">
        <v>6175</v>
      </c>
      <c r="O294" s="7" t="s">
        <v>1388</v>
      </c>
      <c r="P294" s="8" t="s">
        <v>6175</v>
      </c>
      <c r="Q294" s="7" t="s">
        <v>1769</v>
      </c>
      <c r="R294" s="28" t="s">
        <v>1770</v>
      </c>
      <c r="S294" s="28" t="s">
        <v>6175</v>
      </c>
      <c r="T294" s="28" t="s">
        <v>28</v>
      </c>
      <c r="U294" s="28" t="s">
        <v>28</v>
      </c>
      <c r="V294" s="28" t="s">
        <v>28</v>
      </c>
      <c r="W294" s="7" t="s">
        <v>29</v>
      </c>
      <c r="X294" s="28" t="s">
        <v>28</v>
      </c>
      <c r="Y294" s="7" t="s">
        <v>1771</v>
      </c>
      <c r="Z294" s="7" t="s">
        <v>6175</v>
      </c>
      <c r="AA294" s="7">
        <v>346</v>
      </c>
      <c r="AB294" s="7">
        <v>346</v>
      </c>
      <c r="AC294" s="7">
        <f t="shared" si="53"/>
        <v>0</v>
      </c>
      <c r="AD294" s="64">
        <v>2.72</v>
      </c>
      <c r="AE294" s="64">
        <v>905.76</v>
      </c>
      <c r="AF294" s="7" t="s">
        <v>6175</v>
      </c>
      <c r="AG294" s="7" t="s">
        <v>6175</v>
      </c>
      <c r="AH294" s="7" t="s">
        <v>6175</v>
      </c>
      <c r="AI294" s="7" t="s">
        <v>6175</v>
      </c>
      <c r="AJ294" s="33">
        <v>1.7899504000000002</v>
      </c>
      <c r="AK294" s="33">
        <f t="shared" si="46"/>
        <v>619.32283840000002</v>
      </c>
      <c r="AL294" s="33">
        <f t="shared" si="49"/>
        <v>74.318740607999999</v>
      </c>
      <c r="AM294" s="33">
        <f t="shared" si="50"/>
        <v>693.64157900800001</v>
      </c>
      <c r="AN294" s="33">
        <f t="shared" si="51"/>
        <v>1.6109553600000002</v>
      </c>
      <c r="AO294" s="33">
        <f t="shared" si="52"/>
        <v>557.39055456000006</v>
      </c>
      <c r="AP294" s="33">
        <f t="shared" si="47"/>
        <v>66.8868665472</v>
      </c>
      <c r="AQ294" s="33">
        <f t="shared" si="48"/>
        <v>624.2774211072001</v>
      </c>
      <c r="AR294" s="15" t="s">
        <v>1404</v>
      </c>
      <c r="AS294" s="15" t="s">
        <v>1404</v>
      </c>
      <c r="AT294" s="15" t="s">
        <v>6282</v>
      </c>
      <c r="AU294" s="27" t="s">
        <v>6282</v>
      </c>
      <c r="AV294" s="74"/>
      <c r="AW294" s="75"/>
      <c r="AX294" s="75"/>
      <c r="AY294" s="75"/>
      <c r="AZ294" s="52" t="s">
        <v>6389</v>
      </c>
    </row>
    <row r="295" spans="1:52" s="52" customFormat="1" ht="39.950000000000003" customHeight="1" x14ac:dyDescent="0.25">
      <c r="A295" s="9">
        <v>441</v>
      </c>
      <c r="B295" s="7" t="s">
        <v>1772</v>
      </c>
      <c r="C295" s="7" t="s">
        <v>1773</v>
      </c>
      <c r="D295" s="7" t="s">
        <v>18</v>
      </c>
      <c r="E295" s="7" t="s">
        <v>18</v>
      </c>
      <c r="F295" s="7" t="s">
        <v>1774</v>
      </c>
      <c r="G295" s="7" t="s">
        <v>6182</v>
      </c>
      <c r="H295" s="7" t="s">
        <v>1392</v>
      </c>
      <c r="I295" s="7" t="s">
        <v>6175</v>
      </c>
      <c r="J295" s="7" t="s">
        <v>1608</v>
      </c>
      <c r="K295" s="7" t="s">
        <v>1775</v>
      </c>
      <c r="L295" s="7" t="s">
        <v>6136</v>
      </c>
      <c r="M295" s="7" t="s">
        <v>6136</v>
      </c>
      <c r="N295" s="8" t="s">
        <v>6175</v>
      </c>
      <c r="O295" s="7" t="s">
        <v>1388</v>
      </c>
      <c r="P295" s="8" t="s">
        <v>6175</v>
      </c>
      <c r="Q295" s="7" t="s">
        <v>28</v>
      </c>
      <c r="R295" s="7" t="s">
        <v>28</v>
      </c>
      <c r="S295" s="28" t="s">
        <v>6175</v>
      </c>
      <c r="T295" s="28" t="s">
        <v>28</v>
      </c>
      <c r="U295" s="28" t="s">
        <v>28</v>
      </c>
      <c r="V295" s="28" t="s">
        <v>28</v>
      </c>
      <c r="W295" s="7" t="s">
        <v>29</v>
      </c>
      <c r="X295" s="28" t="s">
        <v>28</v>
      </c>
      <c r="Y295" s="7" t="s">
        <v>28</v>
      </c>
      <c r="Z295" s="7" t="s">
        <v>6175</v>
      </c>
      <c r="AA295" s="7">
        <v>9</v>
      </c>
      <c r="AB295" s="7">
        <v>9</v>
      </c>
      <c r="AC295" s="7">
        <f t="shared" si="53"/>
        <v>0</v>
      </c>
      <c r="AD295" s="64">
        <v>14.95</v>
      </c>
      <c r="AE295" s="64">
        <v>134.55000000000001</v>
      </c>
      <c r="AF295" s="7" t="s">
        <v>6175</v>
      </c>
      <c r="AG295" s="7" t="s">
        <v>6175</v>
      </c>
      <c r="AH295" s="7" t="s">
        <v>6175</v>
      </c>
      <c r="AI295" s="7" t="s">
        <v>6175</v>
      </c>
      <c r="AJ295" s="33">
        <v>9.8381464999999988</v>
      </c>
      <c r="AK295" s="33">
        <f t="shared" si="46"/>
        <v>88.543318499999984</v>
      </c>
      <c r="AL295" s="33">
        <f t="shared" si="49"/>
        <v>10.625198219999998</v>
      </c>
      <c r="AM295" s="33">
        <f t="shared" si="50"/>
        <v>99.168516719999985</v>
      </c>
      <c r="AN295" s="33">
        <f t="shared" si="51"/>
        <v>8.8543318499999994</v>
      </c>
      <c r="AO295" s="33">
        <f t="shared" si="52"/>
        <v>79.68898664999999</v>
      </c>
      <c r="AP295" s="33">
        <f t="shared" si="47"/>
        <v>9.5626783979999992</v>
      </c>
      <c r="AQ295" s="33">
        <f t="shared" si="48"/>
        <v>89.251665047999992</v>
      </c>
      <c r="AR295" s="15" t="s">
        <v>6290</v>
      </c>
      <c r="AS295" s="15" t="s">
        <v>6302</v>
      </c>
      <c r="AT295" s="15" t="s">
        <v>6292</v>
      </c>
      <c r="AU295" s="27" t="s">
        <v>6277</v>
      </c>
      <c r="AV295" s="74"/>
      <c r="AW295" s="75"/>
      <c r="AX295" s="75"/>
      <c r="AY295" s="75"/>
      <c r="AZ295" s="52" t="s">
        <v>6389</v>
      </c>
    </row>
    <row r="296" spans="1:52" s="52" customFormat="1" ht="39.950000000000003" customHeight="1" x14ac:dyDescent="0.25">
      <c r="A296" s="9">
        <v>442</v>
      </c>
      <c r="B296" s="7" t="s">
        <v>1776</v>
      </c>
      <c r="C296" s="7" t="s">
        <v>1777</v>
      </c>
      <c r="D296" s="7" t="s">
        <v>18</v>
      </c>
      <c r="E296" s="7" t="s">
        <v>18</v>
      </c>
      <c r="F296" s="7" t="s">
        <v>1774</v>
      </c>
      <c r="G296" s="7" t="s">
        <v>6182</v>
      </c>
      <c r="H296" s="7" t="s">
        <v>1392</v>
      </c>
      <c r="I296" s="7" t="s">
        <v>6175</v>
      </c>
      <c r="J296" s="7" t="s">
        <v>1393</v>
      </c>
      <c r="K296" s="7" t="s">
        <v>1572</v>
      </c>
      <c r="L296" s="7" t="s">
        <v>1778</v>
      </c>
      <c r="M296" s="7" t="s">
        <v>1778</v>
      </c>
      <c r="N296" s="8" t="s">
        <v>6175</v>
      </c>
      <c r="O296" s="7" t="s">
        <v>1388</v>
      </c>
      <c r="P296" s="8" t="s">
        <v>6175</v>
      </c>
      <c r="Q296" s="7" t="s">
        <v>28</v>
      </c>
      <c r="R296" s="7" t="s">
        <v>28</v>
      </c>
      <c r="S296" s="28" t="s">
        <v>6175</v>
      </c>
      <c r="T296" s="28" t="s">
        <v>28</v>
      </c>
      <c r="U296" s="28" t="s">
        <v>28</v>
      </c>
      <c r="V296" s="28" t="s">
        <v>28</v>
      </c>
      <c r="W296" s="7" t="s">
        <v>1400</v>
      </c>
      <c r="X296" s="28" t="s">
        <v>28</v>
      </c>
      <c r="Y296" s="7" t="s">
        <v>28</v>
      </c>
      <c r="Z296" s="7" t="s">
        <v>6175</v>
      </c>
      <c r="AA296" s="7">
        <v>3</v>
      </c>
      <c r="AB296" s="7">
        <v>3</v>
      </c>
      <c r="AC296" s="7">
        <f t="shared" si="53"/>
        <v>0</v>
      </c>
      <c r="AD296" s="64">
        <v>5.0999999999999996</v>
      </c>
      <c r="AE296" s="64">
        <v>15.3</v>
      </c>
      <c r="AF296" s="7" t="s">
        <v>6175</v>
      </c>
      <c r="AG296" s="7" t="s">
        <v>6175</v>
      </c>
      <c r="AH296" s="7" t="s">
        <v>6175</v>
      </c>
      <c r="AI296" s="7" t="s">
        <v>6175</v>
      </c>
      <c r="AJ296" s="33">
        <v>3.3561569999999996</v>
      </c>
      <c r="AK296" s="33">
        <f t="shared" si="46"/>
        <v>10.068470999999999</v>
      </c>
      <c r="AL296" s="33">
        <f t="shared" si="49"/>
        <v>1.2082165199999999</v>
      </c>
      <c r="AM296" s="33">
        <f t="shared" si="50"/>
        <v>11.276687519999999</v>
      </c>
      <c r="AN296" s="33">
        <f t="shared" si="51"/>
        <v>3.0205412999999997</v>
      </c>
      <c r="AO296" s="33">
        <f t="shared" si="52"/>
        <v>9.061623899999999</v>
      </c>
      <c r="AP296" s="33">
        <f t="shared" si="47"/>
        <v>1.0873948679999998</v>
      </c>
      <c r="AQ296" s="33">
        <f t="shared" si="48"/>
        <v>10.149018767999999</v>
      </c>
      <c r="AR296" s="15" t="s">
        <v>6290</v>
      </c>
      <c r="AS296" s="15" t="s">
        <v>6301</v>
      </c>
      <c r="AT296" s="15" t="s">
        <v>6292</v>
      </c>
      <c r="AU296" s="27" t="s">
        <v>6277</v>
      </c>
      <c r="AV296" s="74"/>
      <c r="AW296" s="75"/>
      <c r="AX296" s="75"/>
      <c r="AY296" s="75"/>
      <c r="AZ296" s="52" t="s">
        <v>6389</v>
      </c>
    </row>
    <row r="297" spans="1:52" s="52" customFormat="1" ht="39.950000000000003" customHeight="1" x14ac:dyDescent="0.25">
      <c r="A297" s="9">
        <v>443</v>
      </c>
      <c r="B297" s="7" t="s">
        <v>1779</v>
      </c>
      <c r="C297" s="7" t="s">
        <v>1780</v>
      </c>
      <c r="D297" s="7" t="s">
        <v>18</v>
      </c>
      <c r="E297" s="7" t="s">
        <v>18</v>
      </c>
      <c r="F297" s="7" t="s">
        <v>1774</v>
      </c>
      <c r="G297" s="7" t="s">
        <v>6182</v>
      </c>
      <c r="H297" s="7" t="s">
        <v>1392</v>
      </c>
      <c r="I297" s="7" t="s">
        <v>6175</v>
      </c>
      <c r="J297" s="7" t="s">
        <v>1393</v>
      </c>
      <c r="K297" s="7" t="s">
        <v>1572</v>
      </c>
      <c r="L297" s="7" t="s">
        <v>1781</v>
      </c>
      <c r="M297" s="7" t="s">
        <v>1781</v>
      </c>
      <c r="N297" s="8" t="s">
        <v>6175</v>
      </c>
      <c r="O297" s="7" t="s">
        <v>1388</v>
      </c>
      <c r="P297" s="8" t="s">
        <v>6175</v>
      </c>
      <c r="Q297" s="7" t="s">
        <v>28</v>
      </c>
      <c r="R297" s="7" t="s">
        <v>28</v>
      </c>
      <c r="S297" s="28" t="s">
        <v>6175</v>
      </c>
      <c r="T297" s="28" t="s">
        <v>28</v>
      </c>
      <c r="U297" s="28" t="s">
        <v>28</v>
      </c>
      <c r="V297" s="28" t="s">
        <v>28</v>
      </c>
      <c r="W297" s="7" t="s">
        <v>1400</v>
      </c>
      <c r="X297" s="28" t="s">
        <v>28</v>
      </c>
      <c r="Y297" s="7" t="s">
        <v>28</v>
      </c>
      <c r="Z297" s="7" t="s">
        <v>6175</v>
      </c>
      <c r="AA297" s="7">
        <v>4</v>
      </c>
      <c r="AB297" s="7">
        <v>4</v>
      </c>
      <c r="AC297" s="7">
        <f t="shared" si="53"/>
        <v>0</v>
      </c>
      <c r="AD297" s="64">
        <v>4.5</v>
      </c>
      <c r="AE297" s="64">
        <v>18</v>
      </c>
      <c r="AF297" s="7" t="s">
        <v>6175</v>
      </c>
      <c r="AG297" s="7" t="s">
        <v>6175</v>
      </c>
      <c r="AH297" s="7" t="s">
        <v>6175</v>
      </c>
      <c r="AI297" s="7" t="s">
        <v>6175</v>
      </c>
      <c r="AJ297" s="33">
        <v>2.9613149999999999</v>
      </c>
      <c r="AK297" s="33">
        <f t="shared" si="46"/>
        <v>11.84526</v>
      </c>
      <c r="AL297" s="33">
        <f t="shared" si="49"/>
        <v>1.4214312</v>
      </c>
      <c r="AM297" s="33">
        <f t="shared" si="50"/>
        <v>13.2666912</v>
      </c>
      <c r="AN297" s="33">
        <f t="shared" si="51"/>
        <v>2.6651834999999999</v>
      </c>
      <c r="AO297" s="33">
        <f t="shared" si="52"/>
        <v>10.660734</v>
      </c>
      <c r="AP297" s="33">
        <f t="shared" si="47"/>
        <v>1.2792880799999999</v>
      </c>
      <c r="AQ297" s="33">
        <f t="shared" si="48"/>
        <v>11.94002208</v>
      </c>
      <c r="AR297" s="15" t="s">
        <v>6290</v>
      </c>
      <c r="AS297" s="15" t="s">
        <v>6301</v>
      </c>
      <c r="AT297" s="15" t="s">
        <v>6292</v>
      </c>
      <c r="AU297" s="27" t="s">
        <v>6277</v>
      </c>
      <c r="AV297" s="74"/>
      <c r="AW297" s="75"/>
      <c r="AX297" s="75"/>
      <c r="AY297" s="75"/>
      <c r="AZ297" s="52" t="s">
        <v>6389</v>
      </c>
    </row>
    <row r="298" spans="1:52" s="52" customFormat="1" ht="39.950000000000003" customHeight="1" x14ac:dyDescent="0.25">
      <c r="A298" s="9">
        <v>444</v>
      </c>
      <c r="B298" s="7" t="s">
        <v>1782</v>
      </c>
      <c r="C298" s="7" t="s">
        <v>1783</v>
      </c>
      <c r="D298" s="7" t="s">
        <v>18</v>
      </c>
      <c r="E298" s="7" t="s">
        <v>18</v>
      </c>
      <c r="F298" s="7" t="s">
        <v>1774</v>
      </c>
      <c r="G298" s="7" t="s">
        <v>6182</v>
      </c>
      <c r="H298" s="7" t="s">
        <v>1392</v>
      </c>
      <c r="I298" s="7" t="s">
        <v>6175</v>
      </c>
      <c r="J298" s="7" t="s">
        <v>1393</v>
      </c>
      <c r="K298" s="7" t="s">
        <v>1572</v>
      </c>
      <c r="L298" s="7" t="s">
        <v>1784</v>
      </c>
      <c r="M298" s="7" t="s">
        <v>1784</v>
      </c>
      <c r="N298" s="8" t="s">
        <v>6175</v>
      </c>
      <c r="O298" s="7" t="s">
        <v>1388</v>
      </c>
      <c r="P298" s="8" t="s">
        <v>6175</v>
      </c>
      <c r="Q298" s="7" t="s">
        <v>28</v>
      </c>
      <c r="R298" s="7" t="s">
        <v>28</v>
      </c>
      <c r="S298" s="28" t="s">
        <v>6175</v>
      </c>
      <c r="T298" s="28" t="s">
        <v>28</v>
      </c>
      <c r="U298" s="28" t="s">
        <v>28</v>
      </c>
      <c r="V298" s="28" t="s">
        <v>28</v>
      </c>
      <c r="W298" s="7" t="s">
        <v>1400</v>
      </c>
      <c r="X298" s="28" t="s">
        <v>28</v>
      </c>
      <c r="Y298" s="7" t="s">
        <v>28</v>
      </c>
      <c r="Z298" s="7" t="s">
        <v>6175</v>
      </c>
      <c r="AA298" s="7">
        <v>1</v>
      </c>
      <c r="AB298" s="7">
        <v>1</v>
      </c>
      <c r="AC298" s="7">
        <f t="shared" si="53"/>
        <v>0</v>
      </c>
      <c r="AD298" s="64">
        <v>234</v>
      </c>
      <c r="AE298" s="64">
        <v>234</v>
      </c>
      <c r="AF298" s="7" t="s">
        <v>6175</v>
      </c>
      <c r="AG298" s="7" t="s">
        <v>6175</v>
      </c>
      <c r="AH298" s="7" t="s">
        <v>6175</v>
      </c>
      <c r="AI298" s="7" t="s">
        <v>6175</v>
      </c>
      <c r="AJ298" s="33">
        <v>153.98838000000001</v>
      </c>
      <c r="AK298" s="33">
        <f t="shared" si="46"/>
        <v>153.98838000000001</v>
      </c>
      <c r="AL298" s="33">
        <f t="shared" si="49"/>
        <v>18.478605600000002</v>
      </c>
      <c r="AM298" s="33">
        <f t="shared" si="50"/>
        <v>172.46698560000002</v>
      </c>
      <c r="AN298" s="33">
        <f t="shared" si="51"/>
        <v>138.58954200000002</v>
      </c>
      <c r="AO298" s="33">
        <f t="shared" si="52"/>
        <v>138.58954200000002</v>
      </c>
      <c r="AP298" s="33">
        <f t="shared" si="47"/>
        <v>16.630745040000001</v>
      </c>
      <c r="AQ298" s="33">
        <f t="shared" si="48"/>
        <v>155.22028704000002</v>
      </c>
      <c r="AR298" s="15" t="s">
        <v>6290</v>
      </c>
      <c r="AS298" s="15" t="s">
        <v>6302</v>
      </c>
      <c r="AT298" s="15" t="s">
        <v>6292</v>
      </c>
      <c r="AU298" s="27" t="s">
        <v>6277</v>
      </c>
      <c r="AV298" s="74"/>
      <c r="AW298" s="75"/>
      <c r="AX298" s="75"/>
      <c r="AY298" s="75"/>
      <c r="AZ298" s="52" t="s">
        <v>6389</v>
      </c>
    </row>
    <row r="299" spans="1:52" s="52" customFormat="1" ht="39.950000000000003" customHeight="1" x14ac:dyDescent="0.25">
      <c r="A299" s="9">
        <v>445</v>
      </c>
      <c r="B299" s="7" t="s">
        <v>1785</v>
      </c>
      <c r="C299" s="7" t="s">
        <v>1786</v>
      </c>
      <c r="D299" s="7" t="s">
        <v>18</v>
      </c>
      <c r="E299" s="7" t="s">
        <v>18</v>
      </c>
      <c r="F299" s="7" t="s">
        <v>1774</v>
      </c>
      <c r="G299" s="7" t="s">
        <v>6182</v>
      </c>
      <c r="H299" s="7" t="s">
        <v>1392</v>
      </c>
      <c r="I299" s="7" t="s">
        <v>6175</v>
      </c>
      <c r="J299" s="7" t="s">
        <v>1393</v>
      </c>
      <c r="K299" s="7" t="s">
        <v>1572</v>
      </c>
      <c r="L299" s="7" t="s">
        <v>1787</v>
      </c>
      <c r="M299" s="7" t="s">
        <v>1787</v>
      </c>
      <c r="N299" s="8" t="s">
        <v>6175</v>
      </c>
      <c r="O299" s="7" t="s">
        <v>1388</v>
      </c>
      <c r="P299" s="8" t="s">
        <v>6175</v>
      </c>
      <c r="Q299" s="7" t="s">
        <v>28</v>
      </c>
      <c r="R299" s="7" t="s">
        <v>28</v>
      </c>
      <c r="S299" s="28" t="s">
        <v>6175</v>
      </c>
      <c r="T299" s="28" t="s">
        <v>28</v>
      </c>
      <c r="U299" s="28" t="s">
        <v>28</v>
      </c>
      <c r="V299" s="28" t="s">
        <v>28</v>
      </c>
      <c r="W299" s="7" t="s">
        <v>1400</v>
      </c>
      <c r="X299" s="28" t="s">
        <v>28</v>
      </c>
      <c r="Y299" s="7" t="s">
        <v>28</v>
      </c>
      <c r="Z299" s="7" t="s">
        <v>6175</v>
      </c>
      <c r="AA299" s="7">
        <v>1</v>
      </c>
      <c r="AB299" s="7">
        <v>1</v>
      </c>
      <c r="AC299" s="7">
        <f t="shared" si="53"/>
        <v>0</v>
      </c>
      <c r="AD299" s="64">
        <v>111.39</v>
      </c>
      <c r="AE299" s="64">
        <v>111.39</v>
      </c>
      <c r="AF299" s="7" t="s">
        <v>6175</v>
      </c>
      <c r="AG299" s="7" t="s">
        <v>6175</v>
      </c>
      <c r="AH299" s="7" t="s">
        <v>6175</v>
      </c>
      <c r="AI299" s="7" t="s">
        <v>6175</v>
      </c>
      <c r="AJ299" s="33">
        <v>73.302417300000002</v>
      </c>
      <c r="AK299" s="33">
        <f t="shared" si="46"/>
        <v>73.302417300000002</v>
      </c>
      <c r="AL299" s="33">
        <f t="shared" si="49"/>
        <v>8.796290076</v>
      </c>
      <c r="AM299" s="33">
        <f t="shared" si="50"/>
        <v>82.098707376000007</v>
      </c>
      <c r="AN299" s="33">
        <f t="shared" si="51"/>
        <v>65.972175570000005</v>
      </c>
      <c r="AO299" s="33">
        <f t="shared" si="52"/>
        <v>65.972175570000005</v>
      </c>
      <c r="AP299" s="33">
        <f t="shared" si="47"/>
        <v>7.9166610683999998</v>
      </c>
      <c r="AQ299" s="33">
        <f t="shared" si="48"/>
        <v>73.888836638400008</v>
      </c>
      <c r="AR299" s="15" t="s">
        <v>6290</v>
      </c>
      <c r="AS299" s="15" t="s">
        <v>6302</v>
      </c>
      <c r="AT299" s="15" t="s">
        <v>6292</v>
      </c>
      <c r="AU299" s="27" t="s">
        <v>6277</v>
      </c>
      <c r="AV299" s="74"/>
      <c r="AW299" s="75"/>
      <c r="AX299" s="75"/>
      <c r="AY299" s="75"/>
      <c r="AZ299" s="52" t="s">
        <v>6389</v>
      </c>
    </row>
    <row r="300" spans="1:52" s="52" customFormat="1" ht="39.950000000000003" customHeight="1" x14ac:dyDescent="0.25">
      <c r="A300" s="9">
        <v>446</v>
      </c>
      <c r="B300" s="7" t="s">
        <v>1788</v>
      </c>
      <c r="C300" s="7" t="s">
        <v>1789</v>
      </c>
      <c r="D300" s="7" t="s">
        <v>18</v>
      </c>
      <c r="E300" s="7" t="s">
        <v>18</v>
      </c>
      <c r="F300" s="7" t="s">
        <v>1774</v>
      </c>
      <c r="G300" s="7" t="s">
        <v>6182</v>
      </c>
      <c r="H300" s="7" t="s">
        <v>1392</v>
      </c>
      <c r="I300" s="7" t="s">
        <v>6175</v>
      </c>
      <c r="J300" s="7" t="s">
        <v>1393</v>
      </c>
      <c r="K300" s="7" t="s">
        <v>1572</v>
      </c>
      <c r="L300" s="7" t="s">
        <v>1790</v>
      </c>
      <c r="M300" s="7" t="s">
        <v>1790</v>
      </c>
      <c r="N300" s="8" t="s">
        <v>6175</v>
      </c>
      <c r="O300" s="7" t="s">
        <v>1388</v>
      </c>
      <c r="P300" s="8" t="s">
        <v>6175</v>
      </c>
      <c r="Q300" s="7" t="s">
        <v>28</v>
      </c>
      <c r="R300" s="7" t="s">
        <v>28</v>
      </c>
      <c r="S300" s="28" t="s">
        <v>6175</v>
      </c>
      <c r="T300" s="28" t="s">
        <v>28</v>
      </c>
      <c r="U300" s="28" t="s">
        <v>28</v>
      </c>
      <c r="V300" s="28" t="s">
        <v>28</v>
      </c>
      <c r="W300" s="7" t="s">
        <v>1400</v>
      </c>
      <c r="X300" s="28" t="s">
        <v>28</v>
      </c>
      <c r="Y300" s="7" t="s">
        <v>28</v>
      </c>
      <c r="Z300" s="7" t="s">
        <v>6175</v>
      </c>
      <c r="AA300" s="7">
        <v>10</v>
      </c>
      <c r="AB300" s="7">
        <v>10</v>
      </c>
      <c r="AC300" s="7">
        <f t="shared" si="53"/>
        <v>0</v>
      </c>
      <c r="AD300" s="64">
        <v>83.4</v>
      </c>
      <c r="AE300" s="64">
        <v>834</v>
      </c>
      <c r="AF300" s="7" t="s">
        <v>6175</v>
      </c>
      <c r="AG300" s="7" t="s">
        <v>6175</v>
      </c>
      <c r="AH300" s="7" t="s">
        <v>6175</v>
      </c>
      <c r="AI300" s="7" t="s">
        <v>6175</v>
      </c>
      <c r="AJ300" s="33">
        <v>54.883037999999999</v>
      </c>
      <c r="AK300" s="33">
        <f t="shared" si="46"/>
        <v>548.83037999999999</v>
      </c>
      <c r="AL300" s="33">
        <f t="shared" si="49"/>
        <v>65.859645599999993</v>
      </c>
      <c r="AM300" s="33">
        <f t="shared" si="50"/>
        <v>614.69002560000001</v>
      </c>
      <c r="AN300" s="33">
        <f t="shared" si="51"/>
        <v>49.394734200000002</v>
      </c>
      <c r="AO300" s="33">
        <f t="shared" si="52"/>
        <v>493.94734200000005</v>
      </c>
      <c r="AP300" s="33">
        <f t="shared" si="47"/>
        <v>59.273681040000007</v>
      </c>
      <c r="AQ300" s="33">
        <f t="shared" si="48"/>
        <v>553.22102304000009</v>
      </c>
      <c r="AR300" s="15" t="s">
        <v>6290</v>
      </c>
      <c r="AS300" s="15" t="s">
        <v>6302</v>
      </c>
      <c r="AT300" s="15" t="s">
        <v>6292</v>
      </c>
      <c r="AU300" s="27" t="s">
        <v>6277</v>
      </c>
      <c r="AV300" s="74"/>
      <c r="AW300" s="75"/>
      <c r="AX300" s="75"/>
      <c r="AY300" s="75"/>
      <c r="AZ300" s="52" t="s">
        <v>6389</v>
      </c>
    </row>
    <row r="301" spans="1:52" s="52" customFormat="1" ht="39.950000000000003" customHeight="1" x14ac:dyDescent="0.25">
      <c r="A301" s="9">
        <v>447</v>
      </c>
      <c r="B301" s="7" t="s">
        <v>1791</v>
      </c>
      <c r="C301" s="7" t="s">
        <v>1792</v>
      </c>
      <c r="D301" s="7" t="s">
        <v>18</v>
      </c>
      <c r="E301" s="7" t="s">
        <v>18</v>
      </c>
      <c r="F301" s="7" t="s">
        <v>1774</v>
      </c>
      <c r="G301" s="7" t="s">
        <v>6182</v>
      </c>
      <c r="H301" s="7" t="s">
        <v>1392</v>
      </c>
      <c r="I301" s="7" t="s">
        <v>6175</v>
      </c>
      <c r="J301" s="7" t="s">
        <v>1393</v>
      </c>
      <c r="K301" s="7" t="s">
        <v>1572</v>
      </c>
      <c r="L301" s="7" t="s">
        <v>1793</v>
      </c>
      <c r="M301" s="7" t="s">
        <v>1793</v>
      </c>
      <c r="N301" s="8" t="s">
        <v>6175</v>
      </c>
      <c r="O301" s="7" t="s">
        <v>1388</v>
      </c>
      <c r="P301" s="8" t="s">
        <v>6175</v>
      </c>
      <c r="Q301" s="7" t="s">
        <v>28</v>
      </c>
      <c r="R301" s="7" t="s">
        <v>28</v>
      </c>
      <c r="S301" s="28" t="s">
        <v>6175</v>
      </c>
      <c r="T301" s="28" t="s">
        <v>28</v>
      </c>
      <c r="U301" s="28" t="s">
        <v>28</v>
      </c>
      <c r="V301" s="28" t="s">
        <v>28</v>
      </c>
      <c r="W301" s="7" t="s">
        <v>1400</v>
      </c>
      <c r="X301" s="28" t="s">
        <v>28</v>
      </c>
      <c r="Y301" s="7" t="s">
        <v>28</v>
      </c>
      <c r="Z301" s="7" t="s">
        <v>6175</v>
      </c>
      <c r="AA301" s="7">
        <v>3</v>
      </c>
      <c r="AB301" s="7">
        <v>3</v>
      </c>
      <c r="AC301" s="7">
        <f t="shared" si="53"/>
        <v>0</v>
      </c>
      <c r="AD301" s="64">
        <v>40</v>
      </c>
      <c r="AE301" s="64">
        <v>120</v>
      </c>
      <c r="AF301" s="7" t="s">
        <v>6175</v>
      </c>
      <c r="AG301" s="7" t="s">
        <v>6175</v>
      </c>
      <c r="AH301" s="7" t="s">
        <v>6175</v>
      </c>
      <c r="AI301" s="7" t="s">
        <v>6175</v>
      </c>
      <c r="AJ301" s="33">
        <v>26.322800000000001</v>
      </c>
      <c r="AK301" s="33">
        <f t="shared" si="46"/>
        <v>78.968400000000003</v>
      </c>
      <c r="AL301" s="33">
        <f t="shared" si="49"/>
        <v>9.4762079999999997</v>
      </c>
      <c r="AM301" s="33">
        <f t="shared" si="50"/>
        <v>88.444608000000002</v>
      </c>
      <c r="AN301" s="33">
        <f t="shared" si="51"/>
        <v>23.690520000000003</v>
      </c>
      <c r="AO301" s="33">
        <f t="shared" si="52"/>
        <v>71.071560000000005</v>
      </c>
      <c r="AP301" s="33">
        <f t="shared" si="47"/>
        <v>8.5285872000000005</v>
      </c>
      <c r="AQ301" s="33">
        <f t="shared" si="48"/>
        <v>79.600147200000009</v>
      </c>
      <c r="AR301" s="15" t="s">
        <v>6290</v>
      </c>
      <c r="AS301" s="15" t="s">
        <v>6302</v>
      </c>
      <c r="AT301" s="15" t="s">
        <v>6292</v>
      </c>
      <c r="AU301" s="27" t="s">
        <v>6277</v>
      </c>
      <c r="AV301" s="74"/>
      <c r="AW301" s="75"/>
      <c r="AX301" s="75"/>
      <c r="AY301" s="75"/>
      <c r="AZ301" s="52" t="s">
        <v>6389</v>
      </c>
    </row>
    <row r="302" spans="1:52" s="52" customFormat="1" ht="39.950000000000003" customHeight="1" x14ac:dyDescent="0.25">
      <c r="A302" s="9">
        <v>448</v>
      </c>
      <c r="B302" s="7" t="s">
        <v>1794</v>
      </c>
      <c r="C302" s="7" t="s">
        <v>1795</v>
      </c>
      <c r="D302" s="7" t="s">
        <v>18</v>
      </c>
      <c r="E302" s="7" t="s">
        <v>18</v>
      </c>
      <c r="F302" s="7" t="s">
        <v>1774</v>
      </c>
      <c r="G302" s="7" t="s">
        <v>6182</v>
      </c>
      <c r="H302" s="7" t="s">
        <v>1392</v>
      </c>
      <c r="I302" s="7" t="s">
        <v>6175</v>
      </c>
      <c r="J302" s="7" t="s">
        <v>1393</v>
      </c>
      <c r="K302" s="7" t="s">
        <v>1572</v>
      </c>
      <c r="L302" s="7" t="s">
        <v>1796</v>
      </c>
      <c r="M302" s="7" t="s">
        <v>1796</v>
      </c>
      <c r="N302" s="8" t="s">
        <v>6175</v>
      </c>
      <c r="O302" s="7" t="s">
        <v>1388</v>
      </c>
      <c r="P302" s="8" t="s">
        <v>6175</v>
      </c>
      <c r="Q302" s="7" t="s">
        <v>28</v>
      </c>
      <c r="R302" s="7" t="s">
        <v>28</v>
      </c>
      <c r="S302" s="28" t="s">
        <v>6175</v>
      </c>
      <c r="T302" s="28" t="s">
        <v>28</v>
      </c>
      <c r="U302" s="28" t="s">
        <v>28</v>
      </c>
      <c r="V302" s="28" t="s">
        <v>28</v>
      </c>
      <c r="W302" s="7" t="s">
        <v>1400</v>
      </c>
      <c r="X302" s="28" t="s">
        <v>28</v>
      </c>
      <c r="Y302" s="7" t="s">
        <v>28</v>
      </c>
      <c r="Z302" s="7" t="s">
        <v>6175</v>
      </c>
      <c r="AA302" s="7">
        <v>6</v>
      </c>
      <c r="AB302" s="7">
        <v>6</v>
      </c>
      <c r="AC302" s="7">
        <f t="shared" si="53"/>
        <v>0</v>
      </c>
      <c r="AD302" s="64">
        <v>29.9</v>
      </c>
      <c r="AE302" s="64">
        <v>179.4</v>
      </c>
      <c r="AF302" s="7" t="s">
        <v>6175</v>
      </c>
      <c r="AG302" s="7" t="s">
        <v>6175</v>
      </c>
      <c r="AH302" s="7" t="s">
        <v>6175</v>
      </c>
      <c r="AI302" s="7" t="s">
        <v>6175</v>
      </c>
      <c r="AJ302" s="33">
        <v>19.676292999999998</v>
      </c>
      <c r="AK302" s="33">
        <f t="shared" si="46"/>
        <v>118.05775799999998</v>
      </c>
      <c r="AL302" s="33">
        <f t="shared" si="49"/>
        <v>14.166930959999997</v>
      </c>
      <c r="AM302" s="33">
        <f t="shared" si="50"/>
        <v>132.22468895999998</v>
      </c>
      <c r="AN302" s="33">
        <f t="shared" si="51"/>
        <v>17.708663699999999</v>
      </c>
      <c r="AO302" s="33">
        <f t="shared" si="52"/>
        <v>106.25198219999999</v>
      </c>
      <c r="AP302" s="33">
        <f t="shared" si="47"/>
        <v>12.750237863999997</v>
      </c>
      <c r="AQ302" s="33">
        <f t="shared" si="48"/>
        <v>119.00222006399999</v>
      </c>
      <c r="AR302" s="15" t="s">
        <v>6290</v>
      </c>
      <c r="AS302" s="15" t="s">
        <v>6302</v>
      </c>
      <c r="AT302" s="15" t="s">
        <v>6292</v>
      </c>
      <c r="AU302" s="27" t="s">
        <v>6277</v>
      </c>
      <c r="AV302" s="74"/>
      <c r="AW302" s="75"/>
      <c r="AX302" s="75"/>
      <c r="AY302" s="75"/>
      <c r="AZ302" s="52" t="s">
        <v>6389</v>
      </c>
    </row>
    <row r="303" spans="1:52" s="52" customFormat="1" ht="39.950000000000003" customHeight="1" x14ac:dyDescent="0.25">
      <c r="A303" s="9">
        <v>449</v>
      </c>
      <c r="B303" s="7" t="s">
        <v>1797</v>
      </c>
      <c r="C303" s="7" t="s">
        <v>1798</v>
      </c>
      <c r="D303" s="7" t="s">
        <v>18</v>
      </c>
      <c r="E303" s="7" t="s">
        <v>18</v>
      </c>
      <c r="F303" s="7" t="s">
        <v>1774</v>
      </c>
      <c r="G303" s="7" t="s">
        <v>6182</v>
      </c>
      <c r="H303" s="7" t="s">
        <v>1392</v>
      </c>
      <c r="I303" s="7" t="s">
        <v>6175</v>
      </c>
      <c r="J303" s="7" t="s">
        <v>1608</v>
      </c>
      <c r="K303" s="7" t="s">
        <v>1775</v>
      </c>
      <c r="L303" s="7" t="s">
        <v>1799</v>
      </c>
      <c r="M303" s="7" t="s">
        <v>1799</v>
      </c>
      <c r="N303" s="8" t="s">
        <v>6175</v>
      </c>
      <c r="O303" s="7" t="s">
        <v>1388</v>
      </c>
      <c r="P303" s="8" t="s">
        <v>6175</v>
      </c>
      <c r="Q303" s="7" t="s">
        <v>28</v>
      </c>
      <c r="R303" s="7" t="s">
        <v>28</v>
      </c>
      <c r="S303" s="28" t="s">
        <v>6175</v>
      </c>
      <c r="T303" s="28" t="s">
        <v>28</v>
      </c>
      <c r="U303" s="28" t="s">
        <v>28</v>
      </c>
      <c r="V303" s="28" t="s">
        <v>28</v>
      </c>
      <c r="W303" s="7" t="s">
        <v>1400</v>
      </c>
      <c r="X303" s="28" t="s">
        <v>28</v>
      </c>
      <c r="Y303" s="7" t="s">
        <v>28</v>
      </c>
      <c r="Z303" s="7" t="s">
        <v>6175</v>
      </c>
      <c r="AA303" s="7">
        <v>48</v>
      </c>
      <c r="AB303" s="7">
        <v>48</v>
      </c>
      <c r="AC303" s="7">
        <f t="shared" si="53"/>
        <v>0</v>
      </c>
      <c r="AD303" s="64">
        <v>17.25</v>
      </c>
      <c r="AE303" s="64">
        <v>828</v>
      </c>
      <c r="AF303" s="7" t="s">
        <v>6175</v>
      </c>
      <c r="AG303" s="7" t="s">
        <v>6175</v>
      </c>
      <c r="AH303" s="7" t="s">
        <v>6175</v>
      </c>
      <c r="AI303" s="7" t="s">
        <v>6175</v>
      </c>
      <c r="AJ303" s="33">
        <v>11.3517075</v>
      </c>
      <c r="AK303" s="33">
        <f t="shared" si="46"/>
        <v>544.88195999999994</v>
      </c>
      <c r="AL303" s="33">
        <f t="shared" ref="AL303:AL365" si="54">AK303*0.12</f>
        <v>65.385835199999988</v>
      </c>
      <c r="AM303" s="33">
        <f t="shared" ref="AM303:AM365" si="55">AL303+AK303</f>
        <v>610.26779519999991</v>
      </c>
      <c r="AN303" s="33">
        <f t="shared" ref="AN303:AN365" si="56">AJ303*0.9</f>
        <v>10.21653675</v>
      </c>
      <c r="AO303" s="33">
        <f t="shared" ref="AO303:AO365" si="57">AN303*AB303</f>
        <v>490.39376399999998</v>
      </c>
      <c r="AP303" s="33">
        <f t="shared" si="47"/>
        <v>58.847251679999992</v>
      </c>
      <c r="AQ303" s="33">
        <f t="shared" si="48"/>
        <v>549.24101567999992</v>
      </c>
      <c r="AR303" s="15" t="s">
        <v>6290</v>
      </c>
      <c r="AS303" s="15" t="s">
        <v>6301</v>
      </c>
      <c r="AT303" s="15" t="s">
        <v>6292</v>
      </c>
      <c r="AU303" s="27" t="s">
        <v>6277</v>
      </c>
      <c r="AV303" s="74"/>
      <c r="AW303" s="75"/>
      <c r="AX303" s="75"/>
      <c r="AY303" s="75"/>
      <c r="AZ303" s="52" t="s">
        <v>6389</v>
      </c>
    </row>
    <row r="304" spans="1:52" s="52" customFormat="1" ht="39.950000000000003" customHeight="1" x14ac:dyDescent="0.25">
      <c r="A304" s="9">
        <v>450</v>
      </c>
      <c r="B304" s="7" t="s">
        <v>1800</v>
      </c>
      <c r="C304" s="7" t="s">
        <v>1801</v>
      </c>
      <c r="D304" s="7" t="s">
        <v>18</v>
      </c>
      <c r="E304" s="7" t="s">
        <v>18</v>
      </c>
      <c r="F304" s="7" t="s">
        <v>1774</v>
      </c>
      <c r="G304" s="7" t="s">
        <v>6182</v>
      </c>
      <c r="H304" s="7" t="s">
        <v>1392</v>
      </c>
      <c r="I304" s="7" t="s">
        <v>6175</v>
      </c>
      <c r="J304" s="7" t="s">
        <v>1608</v>
      </c>
      <c r="K304" s="7" t="s">
        <v>1775</v>
      </c>
      <c r="L304" s="7" t="s">
        <v>1802</v>
      </c>
      <c r="M304" s="7" t="s">
        <v>1802</v>
      </c>
      <c r="N304" s="8" t="s">
        <v>6175</v>
      </c>
      <c r="O304" s="7" t="s">
        <v>1388</v>
      </c>
      <c r="P304" s="8" t="s">
        <v>6175</v>
      </c>
      <c r="Q304" s="7" t="s">
        <v>28</v>
      </c>
      <c r="R304" s="7" t="s">
        <v>28</v>
      </c>
      <c r="S304" s="28" t="s">
        <v>6175</v>
      </c>
      <c r="T304" s="28" t="s">
        <v>28</v>
      </c>
      <c r="U304" s="28" t="s">
        <v>28</v>
      </c>
      <c r="V304" s="28" t="s">
        <v>28</v>
      </c>
      <c r="W304" s="7" t="s">
        <v>1400</v>
      </c>
      <c r="X304" s="28" t="s">
        <v>28</v>
      </c>
      <c r="Y304" s="7" t="s">
        <v>28</v>
      </c>
      <c r="Z304" s="7" t="s">
        <v>6175</v>
      </c>
      <c r="AA304" s="7">
        <v>7</v>
      </c>
      <c r="AB304" s="7">
        <v>7</v>
      </c>
      <c r="AC304" s="7">
        <f t="shared" si="53"/>
        <v>0</v>
      </c>
      <c r="AD304" s="64">
        <v>172.5</v>
      </c>
      <c r="AE304" s="64">
        <v>1207.5</v>
      </c>
      <c r="AF304" s="7" t="s">
        <v>6175</v>
      </c>
      <c r="AG304" s="7" t="s">
        <v>6175</v>
      </c>
      <c r="AH304" s="7" t="s">
        <v>6175</v>
      </c>
      <c r="AI304" s="7" t="s">
        <v>6175</v>
      </c>
      <c r="AJ304" s="33">
        <v>113.51707500000002</v>
      </c>
      <c r="AK304" s="33">
        <f t="shared" si="46"/>
        <v>794.61952500000018</v>
      </c>
      <c r="AL304" s="33">
        <f t="shared" si="54"/>
        <v>95.354343000000014</v>
      </c>
      <c r="AM304" s="33">
        <f t="shared" si="55"/>
        <v>889.97386800000015</v>
      </c>
      <c r="AN304" s="33">
        <f t="shared" si="56"/>
        <v>102.16536750000002</v>
      </c>
      <c r="AO304" s="33">
        <f t="shared" si="57"/>
        <v>715.15757250000013</v>
      </c>
      <c r="AP304" s="33">
        <f t="shared" si="47"/>
        <v>85.818908700000009</v>
      </c>
      <c r="AQ304" s="33">
        <f t="shared" si="48"/>
        <v>800.97648120000008</v>
      </c>
      <c r="AR304" s="15" t="s">
        <v>6290</v>
      </c>
      <c r="AS304" s="15" t="s">
        <v>6301</v>
      </c>
      <c r="AT304" s="15" t="s">
        <v>6292</v>
      </c>
      <c r="AU304" s="27" t="s">
        <v>6277</v>
      </c>
      <c r="AV304" s="74"/>
      <c r="AW304" s="75"/>
      <c r="AX304" s="75"/>
      <c r="AY304" s="75"/>
      <c r="AZ304" s="52" t="s">
        <v>6389</v>
      </c>
    </row>
    <row r="305" spans="1:52" s="52" customFormat="1" ht="39.950000000000003" customHeight="1" x14ac:dyDescent="0.25">
      <c r="A305" s="9">
        <v>451</v>
      </c>
      <c r="B305" s="7" t="s">
        <v>1803</v>
      </c>
      <c r="C305" s="7" t="s">
        <v>1804</v>
      </c>
      <c r="D305" s="7" t="s">
        <v>18</v>
      </c>
      <c r="E305" s="7" t="s">
        <v>18</v>
      </c>
      <c r="F305" s="7" t="s">
        <v>1774</v>
      </c>
      <c r="G305" s="7" t="s">
        <v>6182</v>
      </c>
      <c r="H305" s="7" t="s">
        <v>1392</v>
      </c>
      <c r="I305" s="7" t="s">
        <v>6175</v>
      </c>
      <c r="J305" s="7" t="s">
        <v>1608</v>
      </c>
      <c r="K305" s="7" t="s">
        <v>1775</v>
      </c>
      <c r="L305" s="7" t="s">
        <v>1805</v>
      </c>
      <c r="M305" s="7" t="s">
        <v>1805</v>
      </c>
      <c r="N305" s="8" t="s">
        <v>6175</v>
      </c>
      <c r="O305" s="7" t="s">
        <v>1388</v>
      </c>
      <c r="P305" s="8" t="s">
        <v>6175</v>
      </c>
      <c r="Q305" s="7" t="s">
        <v>28</v>
      </c>
      <c r="R305" s="7" t="s">
        <v>28</v>
      </c>
      <c r="S305" s="28" t="s">
        <v>6175</v>
      </c>
      <c r="T305" s="28" t="s">
        <v>28</v>
      </c>
      <c r="U305" s="28" t="s">
        <v>28</v>
      </c>
      <c r="V305" s="28" t="s">
        <v>28</v>
      </c>
      <c r="W305" s="7" t="s">
        <v>1400</v>
      </c>
      <c r="X305" s="28" t="s">
        <v>28</v>
      </c>
      <c r="Y305" s="7" t="s">
        <v>28</v>
      </c>
      <c r="Z305" s="7" t="s">
        <v>6175</v>
      </c>
      <c r="AA305" s="7">
        <v>48</v>
      </c>
      <c r="AB305" s="7">
        <v>48</v>
      </c>
      <c r="AC305" s="7">
        <f t="shared" si="53"/>
        <v>0</v>
      </c>
      <c r="AD305" s="64">
        <v>11.5</v>
      </c>
      <c r="AE305" s="64">
        <v>552</v>
      </c>
      <c r="AF305" s="7" t="s">
        <v>6175</v>
      </c>
      <c r="AG305" s="7" t="s">
        <v>6175</v>
      </c>
      <c r="AH305" s="7" t="s">
        <v>6175</v>
      </c>
      <c r="AI305" s="7" t="s">
        <v>6175</v>
      </c>
      <c r="AJ305" s="33">
        <v>7.5678049999999999</v>
      </c>
      <c r="AK305" s="33">
        <f t="shared" si="46"/>
        <v>363.25463999999999</v>
      </c>
      <c r="AL305" s="33">
        <f t="shared" si="54"/>
        <v>43.590556799999995</v>
      </c>
      <c r="AM305" s="33">
        <f t="shared" si="55"/>
        <v>406.8451968</v>
      </c>
      <c r="AN305" s="33">
        <f t="shared" si="56"/>
        <v>6.8110245000000003</v>
      </c>
      <c r="AO305" s="33">
        <f t="shared" si="57"/>
        <v>326.92917599999998</v>
      </c>
      <c r="AP305" s="33">
        <f t="shared" si="47"/>
        <v>39.231501119999997</v>
      </c>
      <c r="AQ305" s="33">
        <f t="shared" si="48"/>
        <v>366.16067712</v>
      </c>
      <c r="AR305" s="15" t="s">
        <v>6290</v>
      </c>
      <c r="AS305" s="15" t="s">
        <v>6301</v>
      </c>
      <c r="AT305" s="15" t="s">
        <v>6292</v>
      </c>
      <c r="AU305" s="27" t="s">
        <v>6277</v>
      </c>
      <c r="AV305" s="74"/>
      <c r="AW305" s="75"/>
      <c r="AX305" s="75"/>
      <c r="AY305" s="75"/>
      <c r="AZ305" s="52" t="s">
        <v>6389</v>
      </c>
    </row>
    <row r="306" spans="1:52" s="52" customFormat="1" ht="39.950000000000003" customHeight="1" x14ac:dyDescent="0.25">
      <c r="A306" s="9">
        <v>452</v>
      </c>
      <c r="B306" s="7" t="s">
        <v>1806</v>
      </c>
      <c r="C306" s="7" t="s">
        <v>1807</v>
      </c>
      <c r="D306" s="7" t="s">
        <v>18</v>
      </c>
      <c r="E306" s="7" t="s">
        <v>18</v>
      </c>
      <c r="F306" s="7" t="s">
        <v>1571</v>
      </c>
      <c r="G306" s="7" t="s">
        <v>6182</v>
      </c>
      <c r="H306" s="7" t="s">
        <v>1392</v>
      </c>
      <c r="I306" s="7" t="s">
        <v>6175</v>
      </c>
      <c r="J306" s="7" t="s">
        <v>1393</v>
      </c>
      <c r="K306" s="7" t="s">
        <v>1572</v>
      </c>
      <c r="L306" s="7" t="s">
        <v>1808</v>
      </c>
      <c r="M306" s="7" t="s">
        <v>1808</v>
      </c>
      <c r="N306" s="8" t="s">
        <v>6175</v>
      </c>
      <c r="O306" s="7" t="s">
        <v>1388</v>
      </c>
      <c r="P306" s="8" t="s">
        <v>6175</v>
      </c>
      <c r="Q306" s="7" t="s">
        <v>28</v>
      </c>
      <c r="R306" s="28" t="s">
        <v>28</v>
      </c>
      <c r="S306" s="28" t="s">
        <v>6175</v>
      </c>
      <c r="T306" s="28" t="s">
        <v>28</v>
      </c>
      <c r="U306" s="28" t="s">
        <v>28</v>
      </c>
      <c r="V306" s="28" t="s">
        <v>28</v>
      </c>
      <c r="W306" s="7" t="s">
        <v>29</v>
      </c>
      <c r="X306" s="28" t="s">
        <v>28</v>
      </c>
      <c r="Y306" s="7" t="s">
        <v>1809</v>
      </c>
      <c r="Z306" s="7" t="s">
        <v>6175</v>
      </c>
      <c r="AA306" s="7">
        <v>3</v>
      </c>
      <c r="AB306" s="7">
        <v>3</v>
      </c>
      <c r="AC306" s="7">
        <f t="shared" si="53"/>
        <v>0</v>
      </c>
      <c r="AD306" s="64">
        <v>149.5</v>
      </c>
      <c r="AE306" s="64">
        <v>448.5</v>
      </c>
      <c r="AF306" s="7" t="s">
        <v>6175</v>
      </c>
      <c r="AG306" s="7" t="s">
        <v>6175</v>
      </c>
      <c r="AH306" s="7" t="s">
        <v>6175</v>
      </c>
      <c r="AI306" s="7" t="s">
        <v>6175</v>
      </c>
      <c r="AJ306" s="33">
        <v>98.381464999999992</v>
      </c>
      <c r="AK306" s="33">
        <f t="shared" si="46"/>
        <v>295.14439499999997</v>
      </c>
      <c r="AL306" s="33">
        <f t="shared" si="54"/>
        <v>35.417327399999998</v>
      </c>
      <c r="AM306" s="33">
        <f t="shared" si="55"/>
        <v>330.56172239999995</v>
      </c>
      <c r="AN306" s="33">
        <f t="shared" si="56"/>
        <v>88.543318499999998</v>
      </c>
      <c r="AO306" s="33">
        <f t="shared" si="57"/>
        <v>265.62995549999999</v>
      </c>
      <c r="AP306" s="33">
        <f t="shared" si="47"/>
        <v>31.875594659999997</v>
      </c>
      <c r="AQ306" s="33">
        <f t="shared" si="48"/>
        <v>297.50555015999998</v>
      </c>
      <c r="AR306" s="15" t="s">
        <v>6290</v>
      </c>
      <c r="AS306" s="15" t="s">
        <v>6301</v>
      </c>
      <c r="AT306" s="15" t="s">
        <v>6292</v>
      </c>
      <c r="AU306" s="27" t="s">
        <v>6277</v>
      </c>
      <c r="AV306" s="74"/>
      <c r="AW306" s="75"/>
      <c r="AX306" s="75"/>
      <c r="AY306" s="75"/>
      <c r="AZ306" s="52" t="s">
        <v>6389</v>
      </c>
    </row>
    <row r="307" spans="1:52" s="52" customFormat="1" ht="39.950000000000003" customHeight="1" x14ac:dyDescent="0.25">
      <c r="A307" s="9">
        <v>453</v>
      </c>
      <c r="B307" s="7" t="s">
        <v>1810</v>
      </c>
      <c r="C307" s="7" t="s">
        <v>1811</v>
      </c>
      <c r="D307" s="7" t="s">
        <v>18</v>
      </c>
      <c r="E307" s="7" t="s">
        <v>18</v>
      </c>
      <c r="F307" s="7" t="s">
        <v>1571</v>
      </c>
      <c r="G307" s="7" t="s">
        <v>6182</v>
      </c>
      <c r="H307" s="7" t="s">
        <v>1392</v>
      </c>
      <c r="I307" s="7" t="s">
        <v>6175</v>
      </c>
      <c r="J307" s="7" t="s">
        <v>1393</v>
      </c>
      <c r="K307" s="7" t="s">
        <v>1572</v>
      </c>
      <c r="L307" s="7" t="s">
        <v>1812</v>
      </c>
      <c r="M307" s="7" t="s">
        <v>1812</v>
      </c>
      <c r="N307" s="8" t="s">
        <v>6175</v>
      </c>
      <c r="O307" s="7" t="s">
        <v>1388</v>
      </c>
      <c r="P307" s="8" t="s">
        <v>6175</v>
      </c>
      <c r="Q307" s="7" t="s">
        <v>28</v>
      </c>
      <c r="R307" s="28" t="s">
        <v>28</v>
      </c>
      <c r="S307" s="28" t="s">
        <v>6175</v>
      </c>
      <c r="T307" s="28" t="s">
        <v>28</v>
      </c>
      <c r="U307" s="28" t="s">
        <v>28</v>
      </c>
      <c r="V307" s="28" t="s">
        <v>28</v>
      </c>
      <c r="W307" s="7" t="s">
        <v>29</v>
      </c>
      <c r="X307" s="28" t="s">
        <v>28</v>
      </c>
      <c r="Y307" s="7" t="s">
        <v>1813</v>
      </c>
      <c r="Z307" s="7" t="s">
        <v>6175</v>
      </c>
      <c r="AA307" s="7">
        <v>2</v>
      </c>
      <c r="AB307" s="7">
        <v>3</v>
      </c>
      <c r="AC307" s="7">
        <f t="shared" si="53"/>
        <v>-1</v>
      </c>
      <c r="AD307" s="64">
        <v>120.75</v>
      </c>
      <c r="AE307" s="64">
        <v>241.5</v>
      </c>
      <c r="AF307" s="7" t="s">
        <v>6175</v>
      </c>
      <c r="AG307" s="7" t="s">
        <v>6175</v>
      </c>
      <c r="AH307" s="7" t="s">
        <v>6175</v>
      </c>
      <c r="AI307" s="7" t="s">
        <v>6175</v>
      </c>
      <c r="AJ307" s="33">
        <v>79.46195250000001</v>
      </c>
      <c r="AK307" s="33">
        <f t="shared" si="46"/>
        <v>238.38585750000004</v>
      </c>
      <c r="AL307" s="33">
        <f t="shared" si="54"/>
        <v>28.606302900000003</v>
      </c>
      <c r="AM307" s="33">
        <f t="shared" si="55"/>
        <v>266.99216040000005</v>
      </c>
      <c r="AN307" s="33">
        <f t="shared" si="56"/>
        <v>71.515757250000007</v>
      </c>
      <c r="AO307" s="33">
        <f t="shared" si="57"/>
        <v>214.54727175000002</v>
      </c>
      <c r="AP307" s="33">
        <f t="shared" si="47"/>
        <v>25.745672610000003</v>
      </c>
      <c r="AQ307" s="33">
        <f t="shared" si="48"/>
        <v>240.29294436000004</v>
      </c>
      <c r="AR307" s="15" t="s">
        <v>6290</v>
      </c>
      <c r="AS307" s="15" t="s">
        <v>6301</v>
      </c>
      <c r="AT307" s="15" t="s">
        <v>6292</v>
      </c>
      <c r="AU307" s="27" t="s">
        <v>6277</v>
      </c>
      <c r="AV307" s="74"/>
      <c r="AW307" s="75"/>
      <c r="AX307" s="75"/>
      <c r="AY307" s="75"/>
      <c r="AZ307" s="52" t="s">
        <v>6389</v>
      </c>
    </row>
    <row r="308" spans="1:52" s="52" customFormat="1" ht="39.950000000000003" customHeight="1" x14ac:dyDescent="0.25">
      <c r="A308" s="9">
        <v>454</v>
      </c>
      <c r="B308" s="7" t="s">
        <v>1814</v>
      </c>
      <c r="C308" s="7" t="s">
        <v>1815</v>
      </c>
      <c r="D308" s="7" t="s">
        <v>18</v>
      </c>
      <c r="E308" s="7" t="s">
        <v>18</v>
      </c>
      <c r="F308" s="7" t="s">
        <v>1774</v>
      </c>
      <c r="G308" s="7" t="s">
        <v>6182</v>
      </c>
      <c r="H308" s="7" t="s">
        <v>1392</v>
      </c>
      <c r="I308" s="7" t="s">
        <v>6175</v>
      </c>
      <c r="J308" s="7" t="s">
        <v>1608</v>
      </c>
      <c r="K308" s="7" t="s">
        <v>1775</v>
      </c>
      <c r="L308" s="7" t="s">
        <v>1816</v>
      </c>
      <c r="M308" s="7" t="s">
        <v>1816</v>
      </c>
      <c r="N308" s="8" t="s">
        <v>6175</v>
      </c>
      <c r="O308" s="7" t="s">
        <v>1388</v>
      </c>
      <c r="P308" s="8" t="s">
        <v>6175</v>
      </c>
      <c r="Q308" s="7" t="s">
        <v>28</v>
      </c>
      <c r="R308" s="7" t="s">
        <v>28</v>
      </c>
      <c r="S308" s="28" t="s">
        <v>6175</v>
      </c>
      <c r="T308" s="28" t="s">
        <v>28</v>
      </c>
      <c r="U308" s="28" t="s">
        <v>28</v>
      </c>
      <c r="V308" s="28" t="s">
        <v>28</v>
      </c>
      <c r="W308" s="7" t="s">
        <v>1400</v>
      </c>
      <c r="X308" s="28" t="s">
        <v>28</v>
      </c>
      <c r="Y308" s="7" t="s">
        <v>28</v>
      </c>
      <c r="Z308" s="7" t="s">
        <v>6175</v>
      </c>
      <c r="AA308" s="7">
        <v>18</v>
      </c>
      <c r="AB308" s="7">
        <v>18</v>
      </c>
      <c r="AC308" s="7">
        <f t="shared" si="53"/>
        <v>0</v>
      </c>
      <c r="AD308" s="64">
        <v>12.65</v>
      </c>
      <c r="AE308" s="64">
        <v>227.7</v>
      </c>
      <c r="AF308" s="7" t="s">
        <v>6175</v>
      </c>
      <c r="AG308" s="7" t="s">
        <v>6175</v>
      </c>
      <c r="AH308" s="7" t="s">
        <v>6175</v>
      </c>
      <c r="AI308" s="7" t="s">
        <v>6175</v>
      </c>
      <c r="AJ308" s="33">
        <v>8.3245854999999995</v>
      </c>
      <c r="AK308" s="33">
        <f t="shared" ref="AK308:AK370" si="58">AJ308*AB308</f>
        <v>149.84253899999999</v>
      </c>
      <c r="AL308" s="33">
        <f t="shared" si="54"/>
        <v>17.981104679999998</v>
      </c>
      <c r="AM308" s="33">
        <f t="shared" si="55"/>
        <v>167.82364367999998</v>
      </c>
      <c r="AN308" s="33">
        <f t="shared" si="56"/>
        <v>7.4921269499999994</v>
      </c>
      <c r="AO308" s="33">
        <f t="shared" si="57"/>
        <v>134.85828509999999</v>
      </c>
      <c r="AP308" s="33">
        <f t="shared" ref="AP308:AP370" si="59">AO308*0.12</f>
        <v>16.182994211999997</v>
      </c>
      <c r="AQ308" s="33">
        <f t="shared" ref="AQ308:AQ370" si="60">AO308+AP308</f>
        <v>151.04127931199997</v>
      </c>
      <c r="AR308" s="15" t="s">
        <v>6290</v>
      </c>
      <c r="AS308" s="15" t="s">
        <v>6301</v>
      </c>
      <c r="AT308" s="15" t="s">
        <v>6292</v>
      </c>
      <c r="AU308" s="27" t="s">
        <v>6277</v>
      </c>
      <c r="AV308" s="74"/>
      <c r="AW308" s="75"/>
      <c r="AX308" s="75"/>
      <c r="AY308" s="75"/>
      <c r="AZ308" s="52" t="s">
        <v>6389</v>
      </c>
    </row>
    <row r="309" spans="1:52" s="52" customFormat="1" ht="39.950000000000003" customHeight="1" x14ac:dyDescent="0.25">
      <c r="A309" s="9">
        <v>455</v>
      </c>
      <c r="B309" s="7" t="s">
        <v>1817</v>
      </c>
      <c r="C309" s="7" t="s">
        <v>1818</v>
      </c>
      <c r="D309" s="7" t="s">
        <v>18</v>
      </c>
      <c r="E309" s="7" t="s">
        <v>18</v>
      </c>
      <c r="F309" s="7" t="s">
        <v>1561</v>
      </c>
      <c r="G309" s="7" t="s">
        <v>6182</v>
      </c>
      <c r="H309" s="7" t="s">
        <v>1392</v>
      </c>
      <c r="I309" s="7" t="s">
        <v>6175</v>
      </c>
      <c r="J309" s="7" t="s">
        <v>1608</v>
      </c>
      <c r="K309" s="7" t="s">
        <v>1775</v>
      </c>
      <c r="L309" s="7" t="s">
        <v>1819</v>
      </c>
      <c r="M309" s="7" t="s">
        <v>1819</v>
      </c>
      <c r="N309" s="8" t="s">
        <v>6175</v>
      </c>
      <c r="O309" s="7" t="s">
        <v>1388</v>
      </c>
      <c r="P309" s="8" t="s">
        <v>6175</v>
      </c>
      <c r="Q309" s="7" t="s">
        <v>28</v>
      </c>
      <c r="R309" s="7" t="s">
        <v>28</v>
      </c>
      <c r="S309" s="28" t="s">
        <v>6175</v>
      </c>
      <c r="T309" s="28" t="s">
        <v>28</v>
      </c>
      <c r="U309" s="28" t="s">
        <v>28</v>
      </c>
      <c r="V309" s="28" t="s">
        <v>28</v>
      </c>
      <c r="W309" s="7" t="s">
        <v>29</v>
      </c>
      <c r="X309" s="28" t="s">
        <v>28</v>
      </c>
      <c r="Y309" s="7" t="s">
        <v>28</v>
      </c>
      <c r="Z309" s="7" t="s">
        <v>6175</v>
      </c>
      <c r="AA309" s="7">
        <v>4</v>
      </c>
      <c r="AB309" s="7">
        <v>4</v>
      </c>
      <c r="AC309" s="7">
        <f t="shared" si="53"/>
        <v>0</v>
      </c>
      <c r="AD309" s="64">
        <v>345</v>
      </c>
      <c r="AE309" s="64">
        <v>1380</v>
      </c>
      <c r="AF309" s="7" t="s">
        <v>6175</v>
      </c>
      <c r="AG309" s="7" t="s">
        <v>6175</v>
      </c>
      <c r="AH309" s="7" t="s">
        <v>6175</v>
      </c>
      <c r="AI309" s="7" t="s">
        <v>6175</v>
      </c>
      <c r="AJ309" s="33">
        <v>227.03415000000004</v>
      </c>
      <c r="AK309" s="33">
        <f t="shared" si="58"/>
        <v>908.13660000000016</v>
      </c>
      <c r="AL309" s="33">
        <f t="shared" si="54"/>
        <v>108.97639200000002</v>
      </c>
      <c r="AM309" s="33">
        <f t="shared" si="55"/>
        <v>1017.1129920000002</v>
      </c>
      <c r="AN309" s="33">
        <f t="shared" si="56"/>
        <v>204.33073500000003</v>
      </c>
      <c r="AO309" s="33">
        <f t="shared" si="57"/>
        <v>817.32294000000013</v>
      </c>
      <c r="AP309" s="33">
        <f t="shared" si="59"/>
        <v>98.078752800000018</v>
      </c>
      <c r="AQ309" s="33">
        <f t="shared" si="60"/>
        <v>915.40169280000009</v>
      </c>
      <c r="AR309" s="15" t="s">
        <v>6290</v>
      </c>
      <c r="AS309" s="15" t="s">
        <v>6301</v>
      </c>
      <c r="AT309" s="15" t="s">
        <v>6292</v>
      </c>
      <c r="AU309" s="27" t="s">
        <v>6277</v>
      </c>
      <c r="AV309" s="74"/>
      <c r="AW309" s="75"/>
      <c r="AX309" s="75"/>
      <c r="AY309" s="75"/>
      <c r="AZ309" s="52" t="s">
        <v>6389</v>
      </c>
    </row>
    <row r="310" spans="1:52" s="52" customFormat="1" ht="39.950000000000003" customHeight="1" x14ac:dyDescent="0.25">
      <c r="A310" s="9">
        <v>456</v>
      </c>
      <c r="B310" s="7" t="s">
        <v>1820</v>
      </c>
      <c r="C310" s="7" t="s">
        <v>1821</v>
      </c>
      <c r="D310" s="7" t="s">
        <v>18</v>
      </c>
      <c r="E310" s="7" t="s">
        <v>18</v>
      </c>
      <c r="F310" s="7" t="s">
        <v>1774</v>
      </c>
      <c r="G310" s="7" t="s">
        <v>6182</v>
      </c>
      <c r="H310" s="7" t="s">
        <v>1392</v>
      </c>
      <c r="I310" s="7" t="s">
        <v>6175</v>
      </c>
      <c r="J310" s="7" t="s">
        <v>1393</v>
      </c>
      <c r="K310" s="7" t="s">
        <v>1572</v>
      </c>
      <c r="L310" s="7" t="s">
        <v>1822</v>
      </c>
      <c r="M310" s="7" t="s">
        <v>1822</v>
      </c>
      <c r="N310" s="8" t="s">
        <v>6175</v>
      </c>
      <c r="O310" s="7" t="s">
        <v>1388</v>
      </c>
      <c r="P310" s="8" t="s">
        <v>6175</v>
      </c>
      <c r="Q310" s="7" t="s">
        <v>28</v>
      </c>
      <c r="R310" s="7" t="s">
        <v>28</v>
      </c>
      <c r="S310" s="28" t="s">
        <v>6175</v>
      </c>
      <c r="T310" s="28" t="s">
        <v>28</v>
      </c>
      <c r="U310" s="28" t="s">
        <v>28</v>
      </c>
      <c r="V310" s="28" t="s">
        <v>28</v>
      </c>
      <c r="W310" s="7" t="s">
        <v>29</v>
      </c>
      <c r="X310" s="28" t="s">
        <v>28</v>
      </c>
      <c r="Y310" s="7" t="s">
        <v>28</v>
      </c>
      <c r="Z310" s="7" t="s">
        <v>6175</v>
      </c>
      <c r="AA310" s="7">
        <v>2</v>
      </c>
      <c r="AB310" s="7">
        <v>2</v>
      </c>
      <c r="AC310" s="7">
        <f t="shared" si="53"/>
        <v>0</v>
      </c>
      <c r="AD310" s="64">
        <v>28.75</v>
      </c>
      <c r="AE310" s="64">
        <v>57.5</v>
      </c>
      <c r="AF310" s="7" t="s">
        <v>6175</v>
      </c>
      <c r="AG310" s="7" t="s">
        <v>6175</v>
      </c>
      <c r="AH310" s="7" t="s">
        <v>6175</v>
      </c>
      <c r="AI310" s="7" t="s">
        <v>6175</v>
      </c>
      <c r="AJ310" s="33">
        <v>18.9195125</v>
      </c>
      <c r="AK310" s="33">
        <f t="shared" si="58"/>
        <v>37.839024999999999</v>
      </c>
      <c r="AL310" s="33">
        <f t="shared" si="54"/>
        <v>4.5406829999999996</v>
      </c>
      <c r="AM310" s="33">
        <f t="shared" si="55"/>
        <v>42.379708000000001</v>
      </c>
      <c r="AN310" s="33">
        <f t="shared" si="56"/>
        <v>17.027561250000002</v>
      </c>
      <c r="AO310" s="33">
        <f t="shared" si="57"/>
        <v>34.055122500000003</v>
      </c>
      <c r="AP310" s="33">
        <f t="shared" si="59"/>
        <v>4.0866147000000002</v>
      </c>
      <c r="AQ310" s="33">
        <f t="shared" si="60"/>
        <v>38.141737200000001</v>
      </c>
      <c r="AR310" s="15" t="s">
        <v>6290</v>
      </c>
      <c r="AS310" s="15" t="s">
        <v>6311</v>
      </c>
      <c r="AT310" s="15" t="s">
        <v>6292</v>
      </c>
      <c r="AU310" s="27" t="s">
        <v>6277</v>
      </c>
      <c r="AV310" s="74"/>
      <c r="AW310" s="75"/>
      <c r="AX310" s="75"/>
      <c r="AY310" s="75"/>
      <c r="AZ310" s="52" t="s">
        <v>6389</v>
      </c>
    </row>
    <row r="311" spans="1:52" s="52" customFormat="1" ht="39.950000000000003" customHeight="1" x14ac:dyDescent="0.25">
      <c r="A311" s="9">
        <v>457</v>
      </c>
      <c r="B311" s="7" t="s">
        <v>1823</v>
      </c>
      <c r="C311" s="7" t="s">
        <v>1824</v>
      </c>
      <c r="D311" s="7" t="s">
        <v>18</v>
      </c>
      <c r="E311" s="7" t="s">
        <v>18</v>
      </c>
      <c r="F311" s="7" t="s">
        <v>1774</v>
      </c>
      <c r="G311" s="7" t="s">
        <v>6182</v>
      </c>
      <c r="H311" s="7" t="s">
        <v>1392</v>
      </c>
      <c r="I311" s="7" t="s">
        <v>6175</v>
      </c>
      <c r="J311" s="7" t="s">
        <v>1393</v>
      </c>
      <c r="K311" s="7" t="s">
        <v>1572</v>
      </c>
      <c r="L311" s="7" t="s">
        <v>1825</v>
      </c>
      <c r="M311" s="7" t="s">
        <v>1825</v>
      </c>
      <c r="N311" s="8" t="s">
        <v>6175</v>
      </c>
      <c r="O311" s="7" t="s">
        <v>1388</v>
      </c>
      <c r="P311" s="8" t="s">
        <v>6175</v>
      </c>
      <c r="Q311" s="7" t="s">
        <v>1826</v>
      </c>
      <c r="R311" s="28" t="s">
        <v>28</v>
      </c>
      <c r="S311" s="28" t="s">
        <v>6175</v>
      </c>
      <c r="T311" s="28" t="s">
        <v>28</v>
      </c>
      <c r="U311" s="28" t="s">
        <v>28</v>
      </c>
      <c r="V311" s="28" t="s">
        <v>28</v>
      </c>
      <c r="W311" s="7" t="s">
        <v>1400</v>
      </c>
      <c r="X311" s="28" t="s">
        <v>28</v>
      </c>
      <c r="Y311" s="7" t="s">
        <v>28</v>
      </c>
      <c r="Z311" s="7" t="s">
        <v>6175</v>
      </c>
      <c r="AA311" s="7">
        <v>2</v>
      </c>
      <c r="AB311" s="7">
        <v>2</v>
      </c>
      <c r="AC311" s="7">
        <f t="shared" si="53"/>
        <v>0</v>
      </c>
      <c r="AD311" s="64">
        <v>56.48</v>
      </c>
      <c r="AE311" s="64">
        <v>112.96</v>
      </c>
      <c r="AF311" s="7" t="s">
        <v>6175</v>
      </c>
      <c r="AG311" s="7" t="s">
        <v>6175</v>
      </c>
      <c r="AH311" s="7" t="s">
        <v>6175</v>
      </c>
      <c r="AI311" s="7" t="s">
        <v>6175</v>
      </c>
      <c r="AJ311" s="33">
        <v>37.167793599999996</v>
      </c>
      <c r="AK311" s="33">
        <f t="shared" si="58"/>
        <v>74.335587199999992</v>
      </c>
      <c r="AL311" s="33">
        <f t="shared" si="54"/>
        <v>8.9202704639999979</v>
      </c>
      <c r="AM311" s="33">
        <f t="shared" si="55"/>
        <v>83.25585766399999</v>
      </c>
      <c r="AN311" s="33">
        <f t="shared" si="56"/>
        <v>33.451014239999999</v>
      </c>
      <c r="AO311" s="33">
        <f t="shared" si="57"/>
        <v>66.902028479999998</v>
      </c>
      <c r="AP311" s="33">
        <f t="shared" si="59"/>
        <v>8.0282434175999988</v>
      </c>
      <c r="AQ311" s="33">
        <f t="shared" si="60"/>
        <v>74.930271897599994</v>
      </c>
      <c r="AR311" s="15" t="s">
        <v>6290</v>
      </c>
      <c r="AS311" s="15" t="s">
        <v>6302</v>
      </c>
      <c r="AT311" s="15" t="s">
        <v>6292</v>
      </c>
      <c r="AU311" s="27" t="s">
        <v>6277</v>
      </c>
      <c r="AV311" s="74"/>
      <c r="AW311" s="75"/>
      <c r="AX311" s="75"/>
      <c r="AY311" s="75"/>
      <c r="AZ311" s="52" t="s">
        <v>6389</v>
      </c>
    </row>
    <row r="312" spans="1:52" s="52" customFormat="1" ht="39.950000000000003" customHeight="1" x14ac:dyDescent="0.25">
      <c r="A312" s="9">
        <v>458</v>
      </c>
      <c r="B312" s="7" t="s">
        <v>1827</v>
      </c>
      <c r="C312" s="7" t="s">
        <v>1828</v>
      </c>
      <c r="D312" s="7" t="s">
        <v>18</v>
      </c>
      <c r="E312" s="7" t="s">
        <v>18</v>
      </c>
      <c r="F312" s="7" t="s">
        <v>1774</v>
      </c>
      <c r="G312" s="7" t="s">
        <v>6182</v>
      </c>
      <c r="H312" s="7" t="s">
        <v>1392</v>
      </c>
      <c r="I312" s="7" t="s">
        <v>6175</v>
      </c>
      <c r="J312" s="7" t="s">
        <v>1393</v>
      </c>
      <c r="K312" s="7" t="s">
        <v>1572</v>
      </c>
      <c r="L312" s="7" t="s">
        <v>1829</v>
      </c>
      <c r="M312" s="7" t="s">
        <v>1829</v>
      </c>
      <c r="N312" s="8" t="s">
        <v>6175</v>
      </c>
      <c r="O312" s="7" t="s">
        <v>1388</v>
      </c>
      <c r="P312" s="8" t="s">
        <v>6175</v>
      </c>
      <c r="Q312" s="7" t="s">
        <v>1826</v>
      </c>
      <c r="R312" s="28" t="s">
        <v>28</v>
      </c>
      <c r="S312" s="28" t="s">
        <v>6175</v>
      </c>
      <c r="T312" s="28" t="s">
        <v>28</v>
      </c>
      <c r="U312" s="28" t="s">
        <v>28</v>
      </c>
      <c r="V312" s="28" t="s">
        <v>28</v>
      </c>
      <c r="W312" s="7" t="s">
        <v>29</v>
      </c>
      <c r="X312" s="28" t="s">
        <v>28</v>
      </c>
      <c r="Y312" s="7" t="s">
        <v>28</v>
      </c>
      <c r="Z312" s="7" t="s">
        <v>6175</v>
      </c>
      <c r="AA312" s="7">
        <v>4</v>
      </c>
      <c r="AB312" s="7">
        <v>4</v>
      </c>
      <c r="AC312" s="7">
        <f t="shared" si="53"/>
        <v>0</v>
      </c>
      <c r="AD312" s="64">
        <v>47.07</v>
      </c>
      <c r="AE312" s="64">
        <v>188.28</v>
      </c>
      <c r="AF312" s="7" t="s">
        <v>6175</v>
      </c>
      <c r="AG312" s="7" t="s">
        <v>6175</v>
      </c>
      <c r="AH312" s="7" t="s">
        <v>6175</v>
      </c>
      <c r="AI312" s="7" t="s">
        <v>6175</v>
      </c>
      <c r="AJ312" s="33">
        <v>30.975354899999999</v>
      </c>
      <c r="AK312" s="33">
        <f t="shared" si="58"/>
        <v>123.9014196</v>
      </c>
      <c r="AL312" s="33">
        <f t="shared" si="54"/>
        <v>14.868170352</v>
      </c>
      <c r="AM312" s="33">
        <f t="shared" si="55"/>
        <v>138.76958995199999</v>
      </c>
      <c r="AN312" s="33">
        <f t="shared" si="56"/>
        <v>27.877819410000001</v>
      </c>
      <c r="AO312" s="33">
        <f t="shared" si="57"/>
        <v>111.51127764</v>
      </c>
      <c r="AP312" s="33">
        <f t="shared" si="59"/>
        <v>13.3813533168</v>
      </c>
      <c r="AQ312" s="33">
        <f t="shared" si="60"/>
        <v>124.89263095680001</v>
      </c>
      <c r="AR312" s="15" t="s">
        <v>6290</v>
      </c>
      <c r="AS312" s="15" t="s">
        <v>6302</v>
      </c>
      <c r="AT312" s="15" t="s">
        <v>6292</v>
      </c>
      <c r="AU312" s="27" t="s">
        <v>6277</v>
      </c>
      <c r="AV312" s="74"/>
      <c r="AW312" s="75"/>
      <c r="AX312" s="75"/>
      <c r="AY312" s="75"/>
      <c r="AZ312" s="52" t="s">
        <v>6389</v>
      </c>
    </row>
    <row r="313" spans="1:52" s="52" customFormat="1" ht="39.950000000000003" customHeight="1" x14ac:dyDescent="0.25">
      <c r="A313" s="9">
        <v>459</v>
      </c>
      <c r="B313" s="7" t="s">
        <v>1830</v>
      </c>
      <c r="C313" s="7" t="s">
        <v>1831</v>
      </c>
      <c r="D313" s="7" t="s">
        <v>18</v>
      </c>
      <c r="E313" s="7" t="s">
        <v>18</v>
      </c>
      <c r="F313" s="7" t="s">
        <v>1774</v>
      </c>
      <c r="G313" s="7" t="s">
        <v>6182</v>
      </c>
      <c r="H313" s="7" t="s">
        <v>1392</v>
      </c>
      <c r="I313" s="7" t="s">
        <v>6175</v>
      </c>
      <c r="J313" s="7" t="s">
        <v>1393</v>
      </c>
      <c r="K313" s="7" t="s">
        <v>1572</v>
      </c>
      <c r="L313" s="7" t="s">
        <v>1832</v>
      </c>
      <c r="M313" s="7" t="s">
        <v>1832</v>
      </c>
      <c r="N313" s="8" t="s">
        <v>6175</v>
      </c>
      <c r="O313" s="7" t="s">
        <v>1388</v>
      </c>
      <c r="P313" s="8" t="s">
        <v>6175</v>
      </c>
      <c r="Q313" s="7" t="s">
        <v>28</v>
      </c>
      <c r="R313" s="7" t="s">
        <v>28</v>
      </c>
      <c r="S313" s="28" t="s">
        <v>6175</v>
      </c>
      <c r="T313" s="28" t="s">
        <v>28</v>
      </c>
      <c r="U313" s="28" t="s">
        <v>28</v>
      </c>
      <c r="V313" s="28" t="s">
        <v>28</v>
      </c>
      <c r="W313" s="7" t="s">
        <v>1400</v>
      </c>
      <c r="X313" s="28" t="s">
        <v>28</v>
      </c>
      <c r="Y313" s="7" t="s">
        <v>28</v>
      </c>
      <c r="Z313" s="7" t="s">
        <v>6175</v>
      </c>
      <c r="AA313" s="7">
        <v>3</v>
      </c>
      <c r="AB313" s="7">
        <v>3</v>
      </c>
      <c r="AC313" s="7">
        <f t="shared" si="53"/>
        <v>0</v>
      </c>
      <c r="AD313" s="64">
        <v>12.75</v>
      </c>
      <c r="AE313" s="64">
        <v>38.25</v>
      </c>
      <c r="AF313" s="7" t="s">
        <v>6175</v>
      </c>
      <c r="AG313" s="7" t="s">
        <v>6175</v>
      </c>
      <c r="AH313" s="7" t="s">
        <v>6175</v>
      </c>
      <c r="AI313" s="7" t="s">
        <v>6175</v>
      </c>
      <c r="AJ313" s="33">
        <v>8.3903925000000008</v>
      </c>
      <c r="AK313" s="33">
        <f t="shared" si="58"/>
        <v>25.171177500000002</v>
      </c>
      <c r="AL313" s="33">
        <f t="shared" si="54"/>
        <v>3.0205413000000001</v>
      </c>
      <c r="AM313" s="33">
        <f t="shared" si="55"/>
        <v>28.191718800000004</v>
      </c>
      <c r="AN313" s="33">
        <f t="shared" si="56"/>
        <v>7.5513532500000009</v>
      </c>
      <c r="AO313" s="33">
        <f t="shared" si="57"/>
        <v>22.654059750000002</v>
      </c>
      <c r="AP313" s="33">
        <f t="shared" si="59"/>
        <v>2.71848717</v>
      </c>
      <c r="AQ313" s="33">
        <f t="shared" si="60"/>
        <v>25.372546920000001</v>
      </c>
      <c r="AR313" s="15" t="s">
        <v>6290</v>
      </c>
      <c r="AS313" s="15" t="s">
        <v>6301</v>
      </c>
      <c r="AT313" s="15" t="s">
        <v>6292</v>
      </c>
      <c r="AU313" s="27" t="s">
        <v>6277</v>
      </c>
      <c r="AV313" s="74"/>
      <c r="AW313" s="75"/>
      <c r="AX313" s="75"/>
      <c r="AY313" s="75"/>
      <c r="AZ313" s="52" t="s">
        <v>6389</v>
      </c>
    </row>
    <row r="314" spans="1:52" s="52" customFormat="1" ht="39.950000000000003" customHeight="1" x14ac:dyDescent="0.25">
      <c r="A314" s="9">
        <v>460</v>
      </c>
      <c r="B314" s="7" t="s">
        <v>1833</v>
      </c>
      <c r="C314" s="7" t="s">
        <v>1834</v>
      </c>
      <c r="D314" s="7" t="s">
        <v>18</v>
      </c>
      <c r="E314" s="7" t="s">
        <v>18</v>
      </c>
      <c r="F314" s="7" t="s">
        <v>1774</v>
      </c>
      <c r="G314" s="7" t="s">
        <v>6182</v>
      </c>
      <c r="H314" s="7" t="s">
        <v>1392</v>
      </c>
      <c r="I314" s="7" t="s">
        <v>6175</v>
      </c>
      <c r="J314" s="7" t="s">
        <v>1393</v>
      </c>
      <c r="K314" s="7" t="s">
        <v>1572</v>
      </c>
      <c r="L314" s="7" t="s">
        <v>1835</v>
      </c>
      <c r="M314" s="7" t="s">
        <v>1835</v>
      </c>
      <c r="N314" s="8" t="s">
        <v>6175</v>
      </c>
      <c r="O314" s="7" t="s">
        <v>1388</v>
      </c>
      <c r="P314" s="8" t="s">
        <v>6175</v>
      </c>
      <c r="Q314" s="7" t="s">
        <v>28</v>
      </c>
      <c r="R314" s="7" t="s">
        <v>28</v>
      </c>
      <c r="S314" s="28" t="s">
        <v>6175</v>
      </c>
      <c r="T314" s="28" t="s">
        <v>28</v>
      </c>
      <c r="U314" s="28" t="s">
        <v>28</v>
      </c>
      <c r="V314" s="28" t="s">
        <v>28</v>
      </c>
      <c r="W314" s="7" t="s">
        <v>1400</v>
      </c>
      <c r="X314" s="28" t="s">
        <v>28</v>
      </c>
      <c r="Y314" s="7" t="s">
        <v>28</v>
      </c>
      <c r="Z314" s="7" t="s">
        <v>6175</v>
      </c>
      <c r="AA314" s="7">
        <v>4</v>
      </c>
      <c r="AB314" s="7">
        <v>4</v>
      </c>
      <c r="AC314" s="7">
        <f t="shared" si="53"/>
        <v>0</v>
      </c>
      <c r="AD314" s="64">
        <v>10.8</v>
      </c>
      <c r="AE314" s="64">
        <v>43.2</v>
      </c>
      <c r="AF314" s="7" t="s">
        <v>6175</v>
      </c>
      <c r="AG314" s="7" t="s">
        <v>6175</v>
      </c>
      <c r="AH314" s="7" t="s">
        <v>6175</v>
      </c>
      <c r="AI314" s="7" t="s">
        <v>6175</v>
      </c>
      <c r="AJ314" s="33">
        <v>7.1071560000000007</v>
      </c>
      <c r="AK314" s="33">
        <f t="shared" si="58"/>
        <v>28.428624000000003</v>
      </c>
      <c r="AL314" s="33">
        <f t="shared" si="54"/>
        <v>3.4114348800000003</v>
      </c>
      <c r="AM314" s="33">
        <f t="shared" si="55"/>
        <v>31.840058880000004</v>
      </c>
      <c r="AN314" s="33">
        <f t="shared" si="56"/>
        <v>6.3964404000000004</v>
      </c>
      <c r="AO314" s="33">
        <f t="shared" si="57"/>
        <v>25.585761600000001</v>
      </c>
      <c r="AP314" s="33">
        <f t="shared" si="59"/>
        <v>3.0702913920000001</v>
      </c>
      <c r="AQ314" s="33">
        <f t="shared" si="60"/>
        <v>28.656052992000003</v>
      </c>
      <c r="AR314" s="15" t="s">
        <v>6290</v>
      </c>
      <c r="AS314" s="15" t="s">
        <v>6301</v>
      </c>
      <c r="AT314" s="15" t="s">
        <v>6292</v>
      </c>
      <c r="AU314" s="27" t="s">
        <v>6277</v>
      </c>
      <c r="AV314" s="74"/>
      <c r="AW314" s="75"/>
      <c r="AX314" s="75"/>
      <c r="AY314" s="75"/>
      <c r="AZ314" s="52" t="s">
        <v>6389</v>
      </c>
    </row>
    <row r="315" spans="1:52" s="52" customFormat="1" ht="39.950000000000003" customHeight="1" x14ac:dyDescent="0.25">
      <c r="A315" s="9">
        <v>461</v>
      </c>
      <c r="B315" s="7" t="s">
        <v>1836</v>
      </c>
      <c r="C315" s="7" t="s">
        <v>1837</v>
      </c>
      <c r="D315" s="7" t="s">
        <v>18</v>
      </c>
      <c r="E315" s="7" t="s">
        <v>18</v>
      </c>
      <c r="F315" s="7" t="s">
        <v>1774</v>
      </c>
      <c r="G315" s="7" t="s">
        <v>6182</v>
      </c>
      <c r="H315" s="7" t="s">
        <v>1392</v>
      </c>
      <c r="I315" s="7" t="s">
        <v>6175</v>
      </c>
      <c r="J315" s="7" t="s">
        <v>1608</v>
      </c>
      <c r="K315" s="7" t="s">
        <v>1775</v>
      </c>
      <c r="L315" s="7" t="s">
        <v>1838</v>
      </c>
      <c r="M315" s="7" t="s">
        <v>1838</v>
      </c>
      <c r="N315" s="8" t="s">
        <v>6175</v>
      </c>
      <c r="O315" s="7" t="s">
        <v>1388</v>
      </c>
      <c r="P315" s="8" t="s">
        <v>6175</v>
      </c>
      <c r="Q315" s="7" t="s">
        <v>28</v>
      </c>
      <c r="R315" s="7" t="s">
        <v>28</v>
      </c>
      <c r="S315" s="28" t="s">
        <v>6175</v>
      </c>
      <c r="T315" s="28" t="s">
        <v>28</v>
      </c>
      <c r="U315" s="28" t="s">
        <v>28</v>
      </c>
      <c r="V315" s="28" t="s">
        <v>28</v>
      </c>
      <c r="W315" s="7" t="s">
        <v>1400</v>
      </c>
      <c r="X315" s="28" t="s">
        <v>28</v>
      </c>
      <c r="Y315" s="7" t="s">
        <v>1839</v>
      </c>
      <c r="Z315" s="7" t="s">
        <v>6175</v>
      </c>
      <c r="AA315" s="7">
        <v>16</v>
      </c>
      <c r="AB315" s="7">
        <v>17</v>
      </c>
      <c r="AC315" s="7">
        <f t="shared" si="53"/>
        <v>-1</v>
      </c>
      <c r="AD315" s="64">
        <v>51.75</v>
      </c>
      <c r="AE315" s="64">
        <v>828</v>
      </c>
      <c r="AF315" s="7" t="s">
        <v>6175</v>
      </c>
      <c r="AG315" s="7" t="s">
        <v>6175</v>
      </c>
      <c r="AH315" s="7" t="s">
        <v>6175</v>
      </c>
      <c r="AI315" s="7" t="s">
        <v>6175</v>
      </c>
      <c r="AJ315" s="33">
        <v>34.055122499999996</v>
      </c>
      <c r="AK315" s="33">
        <f t="shared" si="58"/>
        <v>578.93708249999997</v>
      </c>
      <c r="AL315" s="33">
        <f t="shared" si="54"/>
        <v>69.472449900000001</v>
      </c>
      <c r="AM315" s="33">
        <f t="shared" si="55"/>
        <v>648.40953239999999</v>
      </c>
      <c r="AN315" s="33">
        <f t="shared" si="56"/>
        <v>30.649610249999999</v>
      </c>
      <c r="AO315" s="33">
        <f t="shared" si="57"/>
        <v>521.04337424999994</v>
      </c>
      <c r="AP315" s="33">
        <f t="shared" si="59"/>
        <v>62.525204909999992</v>
      </c>
      <c r="AQ315" s="33">
        <f t="shared" si="60"/>
        <v>583.5685791599999</v>
      </c>
      <c r="AR315" s="15" t="s">
        <v>6290</v>
      </c>
      <c r="AS315" s="15" t="s">
        <v>6302</v>
      </c>
      <c r="AT315" s="15" t="s">
        <v>6292</v>
      </c>
      <c r="AU315" s="27" t="s">
        <v>6277</v>
      </c>
      <c r="AV315" s="74"/>
      <c r="AW315" s="75"/>
      <c r="AX315" s="75"/>
      <c r="AY315" s="75"/>
      <c r="AZ315" s="52" t="s">
        <v>6389</v>
      </c>
    </row>
    <row r="316" spans="1:52" s="52" customFormat="1" ht="39.950000000000003" customHeight="1" x14ac:dyDescent="0.25">
      <c r="A316" s="9">
        <v>462</v>
      </c>
      <c r="B316" s="7" t="s">
        <v>1840</v>
      </c>
      <c r="C316" s="7" t="s">
        <v>1841</v>
      </c>
      <c r="D316" s="7" t="s">
        <v>18</v>
      </c>
      <c r="E316" s="7" t="s">
        <v>18</v>
      </c>
      <c r="F316" s="7" t="s">
        <v>1774</v>
      </c>
      <c r="G316" s="7" t="s">
        <v>6182</v>
      </c>
      <c r="H316" s="7" t="s">
        <v>1392</v>
      </c>
      <c r="I316" s="7" t="s">
        <v>6175</v>
      </c>
      <c r="J316" s="7" t="s">
        <v>1608</v>
      </c>
      <c r="K316" s="7" t="s">
        <v>1775</v>
      </c>
      <c r="L316" s="7" t="s">
        <v>1842</v>
      </c>
      <c r="M316" s="7" t="s">
        <v>1842</v>
      </c>
      <c r="N316" s="8" t="s">
        <v>6175</v>
      </c>
      <c r="O316" s="7" t="s">
        <v>1388</v>
      </c>
      <c r="P316" s="8" t="s">
        <v>6175</v>
      </c>
      <c r="Q316" s="7" t="s">
        <v>28</v>
      </c>
      <c r="R316" s="7" t="s">
        <v>28</v>
      </c>
      <c r="S316" s="28" t="s">
        <v>6175</v>
      </c>
      <c r="T316" s="28" t="s">
        <v>28</v>
      </c>
      <c r="U316" s="28" t="s">
        <v>28</v>
      </c>
      <c r="V316" s="28" t="s">
        <v>28</v>
      </c>
      <c r="W316" s="7" t="s">
        <v>29</v>
      </c>
      <c r="X316" s="28" t="s">
        <v>28</v>
      </c>
      <c r="Y316" s="7" t="s">
        <v>28</v>
      </c>
      <c r="Z316" s="7" t="s">
        <v>6175</v>
      </c>
      <c r="AA316" s="7">
        <v>6</v>
      </c>
      <c r="AB316" s="7">
        <v>6</v>
      </c>
      <c r="AC316" s="7">
        <f t="shared" si="53"/>
        <v>0</v>
      </c>
      <c r="AD316" s="64">
        <v>51.75</v>
      </c>
      <c r="AE316" s="64">
        <v>310.5</v>
      </c>
      <c r="AF316" s="7" t="s">
        <v>6175</v>
      </c>
      <c r="AG316" s="7" t="s">
        <v>6175</v>
      </c>
      <c r="AH316" s="7" t="s">
        <v>6175</v>
      </c>
      <c r="AI316" s="7" t="s">
        <v>6175</v>
      </c>
      <c r="AJ316" s="33">
        <v>34.055122499999996</v>
      </c>
      <c r="AK316" s="33">
        <f t="shared" si="58"/>
        <v>204.33073499999998</v>
      </c>
      <c r="AL316" s="33">
        <f t="shared" si="54"/>
        <v>24.519688199999997</v>
      </c>
      <c r="AM316" s="33">
        <f t="shared" si="55"/>
        <v>228.85042319999997</v>
      </c>
      <c r="AN316" s="33">
        <f t="shared" si="56"/>
        <v>30.649610249999999</v>
      </c>
      <c r="AO316" s="33">
        <f t="shared" si="57"/>
        <v>183.8976615</v>
      </c>
      <c r="AP316" s="33">
        <f t="shared" si="59"/>
        <v>22.06771938</v>
      </c>
      <c r="AQ316" s="33">
        <f t="shared" si="60"/>
        <v>205.96538088</v>
      </c>
      <c r="AR316" s="15" t="s">
        <v>6290</v>
      </c>
      <c r="AS316" s="15" t="s">
        <v>6302</v>
      </c>
      <c r="AT316" s="15" t="s">
        <v>6292</v>
      </c>
      <c r="AU316" s="27" t="s">
        <v>6277</v>
      </c>
      <c r="AV316" s="74"/>
      <c r="AW316" s="75"/>
      <c r="AX316" s="75"/>
      <c r="AY316" s="75"/>
      <c r="AZ316" s="52" t="s">
        <v>6389</v>
      </c>
    </row>
    <row r="317" spans="1:52" s="52" customFormat="1" ht="39.950000000000003" customHeight="1" x14ac:dyDescent="0.25">
      <c r="A317" s="9">
        <v>463</v>
      </c>
      <c r="B317" s="7" t="s">
        <v>1843</v>
      </c>
      <c r="C317" s="7" t="s">
        <v>1844</v>
      </c>
      <c r="D317" s="7" t="s">
        <v>18</v>
      </c>
      <c r="E317" s="7" t="s">
        <v>18</v>
      </c>
      <c r="F317" s="7" t="s">
        <v>1774</v>
      </c>
      <c r="G317" s="7" t="s">
        <v>6182</v>
      </c>
      <c r="H317" s="7" t="s">
        <v>1392</v>
      </c>
      <c r="I317" s="7" t="s">
        <v>6175</v>
      </c>
      <c r="J317" s="7" t="s">
        <v>1608</v>
      </c>
      <c r="K317" s="7" t="s">
        <v>1775</v>
      </c>
      <c r="L317" s="7" t="s">
        <v>1845</v>
      </c>
      <c r="M317" s="7" t="s">
        <v>1845</v>
      </c>
      <c r="N317" s="8" t="s">
        <v>6175</v>
      </c>
      <c r="O317" s="7" t="s">
        <v>1388</v>
      </c>
      <c r="P317" s="8" t="s">
        <v>6175</v>
      </c>
      <c r="Q317" s="7" t="s">
        <v>28</v>
      </c>
      <c r="R317" s="7" t="s">
        <v>28</v>
      </c>
      <c r="S317" s="28" t="s">
        <v>6175</v>
      </c>
      <c r="T317" s="28" t="s">
        <v>28</v>
      </c>
      <c r="U317" s="28" t="s">
        <v>28</v>
      </c>
      <c r="V317" s="28" t="s">
        <v>28</v>
      </c>
      <c r="W317" s="7" t="s">
        <v>1400</v>
      </c>
      <c r="X317" s="28" t="s">
        <v>28</v>
      </c>
      <c r="Y317" s="7" t="s">
        <v>28</v>
      </c>
      <c r="Z317" s="7" t="s">
        <v>6175</v>
      </c>
      <c r="AA317" s="7">
        <v>24</v>
      </c>
      <c r="AB317" s="7">
        <v>24</v>
      </c>
      <c r="AC317" s="7">
        <f t="shared" si="53"/>
        <v>0</v>
      </c>
      <c r="AD317" s="64">
        <v>28.75</v>
      </c>
      <c r="AE317" s="64">
        <v>690</v>
      </c>
      <c r="AF317" s="7" t="s">
        <v>6175</v>
      </c>
      <c r="AG317" s="7" t="s">
        <v>6175</v>
      </c>
      <c r="AH317" s="7" t="s">
        <v>6175</v>
      </c>
      <c r="AI317" s="7" t="s">
        <v>6175</v>
      </c>
      <c r="AJ317" s="33">
        <v>18.9195125</v>
      </c>
      <c r="AK317" s="33">
        <f t="shared" si="58"/>
        <v>454.06830000000002</v>
      </c>
      <c r="AL317" s="33">
        <f t="shared" si="54"/>
        <v>54.488196000000002</v>
      </c>
      <c r="AM317" s="33">
        <f t="shared" si="55"/>
        <v>508.55649600000004</v>
      </c>
      <c r="AN317" s="33">
        <f t="shared" si="56"/>
        <v>17.027561250000002</v>
      </c>
      <c r="AO317" s="33">
        <f t="shared" si="57"/>
        <v>408.66147000000001</v>
      </c>
      <c r="AP317" s="33">
        <f t="shared" si="59"/>
        <v>49.039376400000002</v>
      </c>
      <c r="AQ317" s="33">
        <f t="shared" si="60"/>
        <v>457.70084639999999</v>
      </c>
      <c r="AR317" s="15" t="s">
        <v>6290</v>
      </c>
      <c r="AS317" s="15" t="s">
        <v>6301</v>
      </c>
      <c r="AT317" s="15" t="s">
        <v>6292</v>
      </c>
      <c r="AU317" s="27" t="s">
        <v>6277</v>
      </c>
      <c r="AV317" s="74"/>
      <c r="AW317" s="75"/>
      <c r="AX317" s="75"/>
      <c r="AY317" s="75"/>
      <c r="AZ317" s="52" t="s">
        <v>6389</v>
      </c>
    </row>
    <row r="318" spans="1:52" s="52" customFormat="1" ht="39.950000000000003" customHeight="1" x14ac:dyDescent="0.25">
      <c r="A318" s="9">
        <v>464</v>
      </c>
      <c r="B318" s="7" t="s">
        <v>1846</v>
      </c>
      <c r="C318" s="7" t="s">
        <v>1847</v>
      </c>
      <c r="D318" s="7" t="s">
        <v>18</v>
      </c>
      <c r="E318" s="7" t="s">
        <v>18</v>
      </c>
      <c r="F318" s="7" t="s">
        <v>1774</v>
      </c>
      <c r="G318" s="7" t="s">
        <v>6182</v>
      </c>
      <c r="H318" s="7" t="s">
        <v>1392</v>
      </c>
      <c r="I318" s="7" t="s">
        <v>6175</v>
      </c>
      <c r="J318" s="7" t="s">
        <v>1608</v>
      </c>
      <c r="K318" s="7" t="s">
        <v>1775</v>
      </c>
      <c r="L318" s="7" t="s">
        <v>1848</v>
      </c>
      <c r="M318" s="7" t="s">
        <v>1848</v>
      </c>
      <c r="N318" s="8" t="s">
        <v>6175</v>
      </c>
      <c r="O318" s="7" t="s">
        <v>1388</v>
      </c>
      <c r="P318" s="8" t="s">
        <v>6175</v>
      </c>
      <c r="Q318" s="7" t="s">
        <v>28</v>
      </c>
      <c r="R318" s="7" t="s">
        <v>28</v>
      </c>
      <c r="S318" s="28" t="s">
        <v>6175</v>
      </c>
      <c r="T318" s="28" t="s">
        <v>28</v>
      </c>
      <c r="U318" s="28" t="s">
        <v>28</v>
      </c>
      <c r="V318" s="28" t="s">
        <v>28</v>
      </c>
      <c r="W318" s="7" t="s">
        <v>29</v>
      </c>
      <c r="X318" s="28" t="s">
        <v>28</v>
      </c>
      <c r="Y318" s="7" t="s">
        <v>28</v>
      </c>
      <c r="Z318" s="7" t="s">
        <v>6175</v>
      </c>
      <c r="AA318" s="7">
        <v>33</v>
      </c>
      <c r="AB318" s="7">
        <v>33</v>
      </c>
      <c r="AC318" s="7">
        <f t="shared" si="53"/>
        <v>0</v>
      </c>
      <c r="AD318" s="64">
        <v>10.35</v>
      </c>
      <c r="AE318" s="64">
        <v>341.55</v>
      </c>
      <c r="AF318" s="7" t="s">
        <v>6175</v>
      </c>
      <c r="AG318" s="7" t="s">
        <v>6175</v>
      </c>
      <c r="AH318" s="7" t="s">
        <v>6175</v>
      </c>
      <c r="AI318" s="7" t="s">
        <v>6175</v>
      </c>
      <c r="AJ318" s="33">
        <v>6.8110244999999994</v>
      </c>
      <c r="AK318" s="33">
        <f t="shared" si="58"/>
        <v>224.76380849999998</v>
      </c>
      <c r="AL318" s="33">
        <f t="shared" si="54"/>
        <v>26.971657019999999</v>
      </c>
      <c r="AM318" s="33">
        <f t="shared" si="55"/>
        <v>251.73546551999999</v>
      </c>
      <c r="AN318" s="33">
        <f t="shared" si="56"/>
        <v>6.1299220499999993</v>
      </c>
      <c r="AO318" s="33">
        <f t="shared" si="57"/>
        <v>202.28742764999998</v>
      </c>
      <c r="AP318" s="33">
        <f t="shared" si="59"/>
        <v>24.274491317999995</v>
      </c>
      <c r="AQ318" s="33">
        <f t="shared" si="60"/>
        <v>226.56191896799999</v>
      </c>
      <c r="AR318" s="15" t="s">
        <v>6290</v>
      </c>
      <c r="AS318" s="15" t="s">
        <v>6301</v>
      </c>
      <c r="AT318" s="15" t="s">
        <v>6292</v>
      </c>
      <c r="AU318" s="27" t="s">
        <v>6277</v>
      </c>
      <c r="AV318" s="74"/>
      <c r="AW318" s="75"/>
      <c r="AX318" s="75"/>
      <c r="AY318" s="75"/>
      <c r="AZ318" s="52" t="s">
        <v>6389</v>
      </c>
    </row>
    <row r="319" spans="1:52" s="52" customFormat="1" ht="39.950000000000003" customHeight="1" x14ac:dyDescent="0.25">
      <c r="A319" s="9">
        <v>465</v>
      </c>
      <c r="B319" s="7" t="s">
        <v>1849</v>
      </c>
      <c r="C319" s="7" t="s">
        <v>1850</v>
      </c>
      <c r="D319" s="7" t="s">
        <v>18</v>
      </c>
      <c r="E319" s="7" t="s">
        <v>18</v>
      </c>
      <c r="F319" s="7" t="s">
        <v>1774</v>
      </c>
      <c r="G319" s="7" t="s">
        <v>6182</v>
      </c>
      <c r="H319" s="7" t="s">
        <v>1392</v>
      </c>
      <c r="I319" s="7" t="s">
        <v>6175</v>
      </c>
      <c r="J319" s="7" t="s">
        <v>1608</v>
      </c>
      <c r="K319" s="7" t="s">
        <v>1775</v>
      </c>
      <c r="L319" s="7" t="s">
        <v>1851</v>
      </c>
      <c r="M319" s="7" t="s">
        <v>1851</v>
      </c>
      <c r="N319" s="8" t="s">
        <v>6175</v>
      </c>
      <c r="O319" s="7" t="s">
        <v>1388</v>
      </c>
      <c r="P319" s="8" t="s">
        <v>6175</v>
      </c>
      <c r="Q319" s="7" t="s">
        <v>28</v>
      </c>
      <c r="R319" s="7" t="s">
        <v>28</v>
      </c>
      <c r="S319" s="28" t="s">
        <v>6175</v>
      </c>
      <c r="T319" s="28" t="s">
        <v>28</v>
      </c>
      <c r="U319" s="28" t="s">
        <v>28</v>
      </c>
      <c r="V319" s="28" t="s">
        <v>28</v>
      </c>
      <c r="W319" s="7" t="s">
        <v>1400</v>
      </c>
      <c r="X319" s="28" t="s">
        <v>28</v>
      </c>
      <c r="Y319" s="7" t="s">
        <v>28</v>
      </c>
      <c r="Z319" s="7" t="s">
        <v>6175</v>
      </c>
      <c r="AA319" s="7">
        <v>44</v>
      </c>
      <c r="AB319" s="7">
        <v>44</v>
      </c>
      <c r="AC319" s="7">
        <f t="shared" si="53"/>
        <v>0</v>
      </c>
      <c r="AD319" s="64">
        <v>12.65</v>
      </c>
      <c r="AE319" s="64">
        <v>556.6</v>
      </c>
      <c r="AF319" s="7" t="s">
        <v>6175</v>
      </c>
      <c r="AG319" s="7" t="s">
        <v>6175</v>
      </c>
      <c r="AH319" s="7" t="s">
        <v>6175</v>
      </c>
      <c r="AI319" s="7" t="s">
        <v>6175</v>
      </c>
      <c r="AJ319" s="33">
        <v>8.3245854999999995</v>
      </c>
      <c r="AK319" s="33">
        <f t="shared" si="58"/>
        <v>366.28176199999996</v>
      </c>
      <c r="AL319" s="33">
        <f t="shared" si="54"/>
        <v>43.953811439999996</v>
      </c>
      <c r="AM319" s="33">
        <f t="shared" si="55"/>
        <v>410.23557343999994</v>
      </c>
      <c r="AN319" s="33">
        <f t="shared" si="56"/>
        <v>7.4921269499999994</v>
      </c>
      <c r="AO319" s="33">
        <f t="shared" si="57"/>
        <v>329.65358579999997</v>
      </c>
      <c r="AP319" s="33">
        <f t="shared" si="59"/>
        <v>39.558430295999997</v>
      </c>
      <c r="AQ319" s="33">
        <f t="shared" si="60"/>
        <v>369.21201609599996</v>
      </c>
      <c r="AR319" s="15" t="s">
        <v>6290</v>
      </c>
      <c r="AS319" s="15" t="s">
        <v>6301</v>
      </c>
      <c r="AT319" s="15" t="s">
        <v>6292</v>
      </c>
      <c r="AU319" s="27" t="s">
        <v>6277</v>
      </c>
      <c r="AV319" s="74"/>
      <c r="AW319" s="75"/>
      <c r="AX319" s="75"/>
      <c r="AY319" s="75"/>
      <c r="AZ319" s="52" t="s">
        <v>6389</v>
      </c>
    </row>
    <row r="320" spans="1:52" s="52" customFormat="1" ht="39.950000000000003" customHeight="1" x14ac:dyDescent="0.25">
      <c r="A320" s="9">
        <v>466</v>
      </c>
      <c r="B320" s="7" t="s">
        <v>1852</v>
      </c>
      <c r="C320" s="7" t="s">
        <v>1853</v>
      </c>
      <c r="D320" s="7" t="s">
        <v>18</v>
      </c>
      <c r="E320" s="7" t="s">
        <v>18</v>
      </c>
      <c r="F320" s="7" t="s">
        <v>1774</v>
      </c>
      <c r="G320" s="7" t="s">
        <v>6182</v>
      </c>
      <c r="H320" s="7" t="s">
        <v>1392</v>
      </c>
      <c r="I320" s="7" t="s">
        <v>6175</v>
      </c>
      <c r="J320" s="7" t="s">
        <v>1608</v>
      </c>
      <c r="K320" s="7" t="s">
        <v>1775</v>
      </c>
      <c r="L320" s="7" t="s">
        <v>1854</v>
      </c>
      <c r="M320" s="7" t="s">
        <v>1854</v>
      </c>
      <c r="N320" s="8" t="s">
        <v>6175</v>
      </c>
      <c r="O320" s="7" t="s">
        <v>1388</v>
      </c>
      <c r="P320" s="8" t="s">
        <v>6175</v>
      </c>
      <c r="Q320" s="7" t="s">
        <v>28</v>
      </c>
      <c r="R320" s="7" t="s">
        <v>28</v>
      </c>
      <c r="S320" s="28" t="s">
        <v>6175</v>
      </c>
      <c r="T320" s="28" t="s">
        <v>28</v>
      </c>
      <c r="U320" s="28" t="s">
        <v>28</v>
      </c>
      <c r="V320" s="28" t="s">
        <v>28</v>
      </c>
      <c r="W320" s="7" t="s">
        <v>1400</v>
      </c>
      <c r="X320" s="28" t="s">
        <v>28</v>
      </c>
      <c r="Y320" s="7" t="s">
        <v>28</v>
      </c>
      <c r="Z320" s="7" t="s">
        <v>6175</v>
      </c>
      <c r="AA320" s="7">
        <v>20</v>
      </c>
      <c r="AB320" s="7">
        <v>20</v>
      </c>
      <c r="AC320" s="7">
        <f t="shared" si="53"/>
        <v>0</v>
      </c>
      <c r="AD320" s="64">
        <v>8.0500000000000007</v>
      </c>
      <c r="AE320" s="64">
        <v>161</v>
      </c>
      <c r="AF320" s="7" t="s">
        <v>6175</v>
      </c>
      <c r="AG320" s="7" t="s">
        <v>6175</v>
      </c>
      <c r="AH320" s="7" t="s">
        <v>6175</v>
      </c>
      <c r="AI320" s="7" t="s">
        <v>6175</v>
      </c>
      <c r="AJ320" s="33">
        <v>5.297463500000001</v>
      </c>
      <c r="AK320" s="33">
        <f t="shared" si="58"/>
        <v>105.94927000000001</v>
      </c>
      <c r="AL320" s="33">
        <f t="shared" si="54"/>
        <v>12.713912400000002</v>
      </c>
      <c r="AM320" s="33">
        <f t="shared" si="55"/>
        <v>118.66318240000001</v>
      </c>
      <c r="AN320" s="33">
        <f t="shared" si="56"/>
        <v>4.7677171500000011</v>
      </c>
      <c r="AO320" s="33">
        <f t="shared" si="57"/>
        <v>95.354343000000028</v>
      </c>
      <c r="AP320" s="33">
        <f t="shared" si="59"/>
        <v>11.442521160000004</v>
      </c>
      <c r="AQ320" s="33">
        <f t="shared" si="60"/>
        <v>106.79686416000003</v>
      </c>
      <c r="AR320" s="15" t="s">
        <v>6290</v>
      </c>
      <c r="AS320" s="15" t="s">
        <v>6301</v>
      </c>
      <c r="AT320" s="15" t="s">
        <v>6292</v>
      </c>
      <c r="AU320" s="27" t="s">
        <v>6277</v>
      </c>
      <c r="AV320" s="74"/>
      <c r="AW320" s="75"/>
      <c r="AX320" s="75"/>
      <c r="AY320" s="75"/>
      <c r="AZ320" s="52" t="s">
        <v>6389</v>
      </c>
    </row>
    <row r="321" spans="1:52" s="52" customFormat="1" ht="39.950000000000003" customHeight="1" x14ac:dyDescent="0.25">
      <c r="A321" s="9">
        <v>467</v>
      </c>
      <c r="B321" s="7" t="s">
        <v>1855</v>
      </c>
      <c r="C321" s="7" t="s">
        <v>1856</v>
      </c>
      <c r="D321" s="7" t="s">
        <v>18</v>
      </c>
      <c r="E321" s="7" t="s">
        <v>18</v>
      </c>
      <c r="F321" s="7" t="s">
        <v>1774</v>
      </c>
      <c r="G321" s="7" t="s">
        <v>6182</v>
      </c>
      <c r="H321" s="7" t="s">
        <v>1392</v>
      </c>
      <c r="I321" s="7" t="s">
        <v>6175</v>
      </c>
      <c r="J321" s="7" t="s">
        <v>1393</v>
      </c>
      <c r="K321" s="7" t="s">
        <v>1572</v>
      </c>
      <c r="L321" s="7" t="s">
        <v>1857</v>
      </c>
      <c r="M321" s="7" t="s">
        <v>1857</v>
      </c>
      <c r="N321" s="8" t="s">
        <v>6175</v>
      </c>
      <c r="O321" s="7" t="s">
        <v>1388</v>
      </c>
      <c r="P321" s="8" t="s">
        <v>6175</v>
      </c>
      <c r="Q321" s="7" t="s">
        <v>28</v>
      </c>
      <c r="R321" s="7" t="s">
        <v>28</v>
      </c>
      <c r="S321" s="28" t="s">
        <v>6175</v>
      </c>
      <c r="T321" s="28" t="s">
        <v>28</v>
      </c>
      <c r="U321" s="28" t="s">
        <v>28</v>
      </c>
      <c r="V321" s="28" t="s">
        <v>28</v>
      </c>
      <c r="W321" s="7" t="s">
        <v>29</v>
      </c>
      <c r="X321" s="28" t="s">
        <v>28</v>
      </c>
      <c r="Y321" s="7" t="s">
        <v>28</v>
      </c>
      <c r="Z321" s="7" t="s">
        <v>6175</v>
      </c>
      <c r="AA321" s="7">
        <v>4</v>
      </c>
      <c r="AB321" s="7">
        <v>4</v>
      </c>
      <c r="AC321" s="7">
        <f t="shared" si="53"/>
        <v>0</v>
      </c>
      <c r="AD321" s="64">
        <v>126.5</v>
      </c>
      <c r="AE321" s="64">
        <v>506</v>
      </c>
      <c r="AF321" s="7" t="s">
        <v>6175</v>
      </c>
      <c r="AG321" s="7" t="s">
        <v>6175</v>
      </c>
      <c r="AH321" s="7" t="s">
        <v>6175</v>
      </c>
      <c r="AI321" s="7" t="s">
        <v>6175</v>
      </c>
      <c r="AJ321" s="33">
        <v>83.245855000000006</v>
      </c>
      <c r="AK321" s="33">
        <f t="shared" si="58"/>
        <v>332.98342000000002</v>
      </c>
      <c r="AL321" s="33">
        <f t="shared" si="54"/>
        <v>39.958010399999999</v>
      </c>
      <c r="AM321" s="33">
        <f t="shared" si="55"/>
        <v>372.9414304</v>
      </c>
      <c r="AN321" s="33">
        <f t="shared" si="56"/>
        <v>74.921269500000008</v>
      </c>
      <c r="AO321" s="33">
        <f t="shared" si="57"/>
        <v>299.68507800000003</v>
      </c>
      <c r="AP321" s="33">
        <f t="shared" si="59"/>
        <v>35.962209360000003</v>
      </c>
      <c r="AQ321" s="33">
        <f t="shared" si="60"/>
        <v>335.64728736000006</v>
      </c>
      <c r="AR321" s="15" t="s">
        <v>6290</v>
      </c>
      <c r="AS321" s="15" t="s">
        <v>6302</v>
      </c>
      <c r="AT321" s="15" t="s">
        <v>6292</v>
      </c>
      <c r="AU321" s="27" t="s">
        <v>6277</v>
      </c>
      <c r="AV321" s="74"/>
      <c r="AW321" s="75"/>
      <c r="AX321" s="75"/>
      <c r="AY321" s="75"/>
      <c r="AZ321" s="52" t="s">
        <v>6389</v>
      </c>
    </row>
    <row r="322" spans="1:52" s="52" customFormat="1" ht="39.950000000000003" customHeight="1" x14ac:dyDescent="0.25">
      <c r="A322" s="9">
        <v>468</v>
      </c>
      <c r="B322" s="7" t="s">
        <v>1858</v>
      </c>
      <c r="C322" s="7" t="s">
        <v>1859</v>
      </c>
      <c r="D322" s="7" t="s">
        <v>18</v>
      </c>
      <c r="E322" s="7" t="s">
        <v>18</v>
      </c>
      <c r="F322" s="7" t="s">
        <v>1774</v>
      </c>
      <c r="G322" s="7" t="s">
        <v>6182</v>
      </c>
      <c r="H322" s="7" t="s">
        <v>1392</v>
      </c>
      <c r="I322" s="7" t="s">
        <v>6175</v>
      </c>
      <c r="J322" s="7" t="s">
        <v>1608</v>
      </c>
      <c r="K322" s="7" t="s">
        <v>1775</v>
      </c>
      <c r="L322" s="7" t="s">
        <v>1860</v>
      </c>
      <c r="M322" s="7" t="s">
        <v>1860</v>
      </c>
      <c r="N322" s="8" t="s">
        <v>6175</v>
      </c>
      <c r="O322" s="7" t="s">
        <v>1388</v>
      </c>
      <c r="P322" s="8" t="s">
        <v>6175</v>
      </c>
      <c r="Q322" s="7" t="s">
        <v>28</v>
      </c>
      <c r="R322" s="7" t="s">
        <v>28</v>
      </c>
      <c r="S322" s="28" t="s">
        <v>6175</v>
      </c>
      <c r="T322" s="28" t="s">
        <v>28</v>
      </c>
      <c r="U322" s="28" t="s">
        <v>28</v>
      </c>
      <c r="V322" s="28" t="s">
        <v>28</v>
      </c>
      <c r="W322" s="7" t="s">
        <v>1400</v>
      </c>
      <c r="X322" s="28" t="s">
        <v>28</v>
      </c>
      <c r="Y322" s="7" t="s">
        <v>28</v>
      </c>
      <c r="Z322" s="7" t="s">
        <v>6175</v>
      </c>
      <c r="AA322" s="7">
        <v>3</v>
      </c>
      <c r="AB322" s="7">
        <v>3</v>
      </c>
      <c r="AC322" s="7">
        <f t="shared" si="53"/>
        <v>0</v>
      </c>
      <c r="AD322" s="64">
        <v>14.95</v>
      </c>
      <c r="AE322" s="64">
        <v>44.85</v>
      </c>
      <c r="AF322" s="7" t="s">
        <v>6175</v>
      </c>
      <c r="AG322" s="7" t="s">
        <v>6175</v>
      </c>
      <c r="AH322" s="7" t="s">
        <v>6175</v>
      </c>
      <c r="AI322" s="7" t="s">
        <v>6175</v>
      </c>
      <c r="AJ322" s="33">
        <v>9.8381464999999988</v>
      </c>
      <c r="AK322" s="33">
        <f t="shared" si="58"/>
        <v>29.514439499999995</v>
      </c>
      <c r="AL322" s="33">
        <f t="shared" si="54"/>
        <v>3.5417327399999992</v>
      </c>
      <c r="AM322" s="33">
        <f t="shared" si="55"/>
        <v>33.056172239999995</v>
      </c>
      <c r="AN322" s="33">
        <f t="shared" si="56"/>
        <v>8.8543318499999994</v>
      </c>
      <c r="AO322" s="33">
        <f t="shared" si="57"/>
        <v>26.562995549999997</v>
      </c>
      <c r="AP322" s="33">
        <f t="shared" si="59"/>
        <v>3.1875594659999993</v>
      </c>
      <c r="AQ322" s="33">
        <f t="shared" si="60"/>
        <v>29.750555015999996</v>
      </c>
      <c r="AR322" s="15" t="s">
        <v>6290</v>
      </c>
      <c r="AS322" s="15" t="s">
        <v>6301</v>
      </c>
      <c r="AT322" s="15" t="s">
        <v>6292</v>
      </c>
      <c r="AU322" s="27" t="s">
        <v>6277</v>
      </c>
      <c r="AV322" s="74"/>
      <c r="AW322" s="75"/>
      <c r="AX322" s="75"/>
      <c r="AY322" s="75"/>
      <c r="AZ322" s="52" t="s">
        <v>6389</v>
      </c>
    </row>
    <row r="323" spans="1:52" s="52" customFormat="1" ht="39.950000000000003" customHeight="1" x14ac:dyDescent="0.25">
      <c r="A323" s="9">
        <v>469</v>
      </c>
      <c r="B323" s="7" t="s">
        <v>1861</v>
      </c>
      <c r="C323" s="7" t="s">
        <v>1862</v>
      </c>
      <c r="D323" s="7" t="s">
        <v>18</v>
      </c>
      <c r="E323" s="7" t="s">
        <v>18</v>
      </c>
      <c r="F323" s="7" t="s">
        <v>1774</v>
      </c>
      <c r="G323" s="7" t="s">
        <v>6182</v>
      </c>
      <c r="H323" s="7" t="s">
        <v>1392</v>
      </c>
      <c r="I323" s="7" t="s">
        <v>6175</v>
      </c>
      <c r="J323" s="7" t="s">
        <v>1608</v>
      </c>
      <c r="K323" s="7" t="s">
        <v>1775</v>
      </c>
      <c r="L323" s="7" t="s">
        <v>1863</v>
      </c>
      <c r="M323" s="7" t="s">
        <v>1863</v>
      </c>
      <c r="N323" s="8" t="s">
        <v>6175</v>
      </c>
      <c r="O323" s="7" t="s">
        <v>1388</v>
      </c>
      <c r="P323" s="8" t="s">
        <v>6175</v>
      </c>
      <c r="Q323" s="7" t="s">
        <v>28</v>
      </c>
      <c r="R323" s="7" t="s">
        <v>28</v>
      </c>
      <c r="S323" s="28" t="s">
        <v>6175</v>
      </c>
      <c r="T323" s="28" t="s">
        <v>28</v>
      </c>
      <c r="U323" s="28" t="s">
        <v>28</v>
      </c>
      <c r="V323" s="28" t="s">
        <v>28</v>
      </c>
      <c r="W323" s="7" t="s">
        <v>29</v>
      </c>
      <c r="X323" s="28" t="s">
        <v>28</v>
      </c>
      <c r="Y323" s="7" t="s">
        <v>28</v>
      </c>
      <c r="Z323" s="7" t="s">
        <v>6175</v>
      </c>
      <c r="AA323" s="7">
        <v>32</v>
      </c>
      <c r="AB323" s="7">
        <v>32</v>
      </c>
      <c r="AC323" s="7">
        <f t="shared" si="53"/>
        <v>0</v>
      </c>
      <c r="AD323" s="64">
        <v>28.75</v>
      </c>
      <c r="AE323" s="64">
        <v>920</v>
      </c>
      <c r="AF323" s="7" t="s">
        <v>6175</v>
      </c>
      <c r="AG323" s="7" t="s">
        <v>6175</v>
      </c>
      <c r="AH323" s="7" t="s">
        <v>6175</v>
      </c>
      <c r="AI323" s="7" t="s">
        <v>6175</v>
      </c>
      <c r="AJ323" s="33">
        <v>18.9195125</v>
      </c>
      <c r="AK323" s="33">
        <f t="shared" si="58"/>
        <v>605.42439999999999</v>
      </c>
      <c r="AL323" s="33">
        <f t="shared" si="54"/>
        <v>72.650927999999993</v>
      </c>
      <c r="AM323" s="33">
        <f t="shared" si="55"/>
        <v>678.07532800000001</v>
      </c>
      <c r="AN323" s="33">
        <f t="shared" si="56"/>
        <v>17.027561250000002</v>
      </c>
      <c r="AO323" s="33">
        <f t="shared" si="57"/>
        <v>544.88196000000005</v>
      </c>
      <c r="AP323" s="33">
        <f t="shared" si="59"/>
        <v>65.385835200000002</v>
      </c>
      <c r="AQ323" s="33">
        <f t="shared" si="60"/>
        <v>610.26779520000002</v>
      </c>
      <c r="AR323" s="15" t="s">
        <v>6290</v>
      </c>
      <c r="AS323" s="15" t="s">
        <v>6301</v>
      </c>
      <c r="AT323" s="15" t="s">
        <v>6292</v>
      </c>
      <c r="AU323" s="27" t="s">
        <v>6277</v>
      </c>
      <c r="AV323" s="74"/>
      <c r="AW323" s="75"/>
      <c r="AX323" s="75"/>
      <c r="AY323" s="75"/>
      <c r="AZ323" s="52" t="s">
        <v>6389</v>
      </c>
    </row>
    <row r="324" spans="1:52" s="52" customFormat="1" ht="39.950000000000003" customHeight="1" x14ac:dyDescent="0.25">
      <c r="A324" s="9">
        <v>470</v>
      </c>
      <c r="B324" s="7" t="s">
        <v>1864</v>
      </c>
      <c r="C324" s="7" t="s">
        <v>1865</v>
      </c>
      <c r="D324" s="7" t="s">
        <v>18</v>
      </c>
      <c r="E324" s="7" t="s">
        <v>18</v>
      </c>
      <c r="F324" s="7" t="s">
        <v>1774</v>
      </c>
      <c r="G324" s="7" t="s">
        <v>6182</v>
      </c>
      <c r="H324" s="7" t="s">
        <v>1392</v>
      </c>
      <c r="I324" s="7" t="s">
        <v>6175</v>
      </c>
      <c r="J324" s="7" t="s">
        <v>1608</v>
      </c>
      <c r="K324" s="7" t="s">
        <v>1775</v>
      </c>
      <c r="L324" s="7" t="s">
        <v>1866</v>
      </c>
      <c r="M324" s="7" t="s">
        <v>1866</v>
      </c>
      <c r="N324" s="8" t="s">
        <v>6175</v>
      </c>
      <c r="O324" s="7" t="s">
        <v>1388</v>
      </c>
      <c r="P324" s="8" t="s">
        <v>6175</v>
      </c>
      <c r="Q324" s="7" t="s">
        <v>28</v>
      </c>
      <c r="R324" s="7" t="s">
        <v>28</v>
      </c>
      <c r="S324" s="28" t="s">
        <v>6175</v>
      </c>
      <c r="T324" s="28" t="s">
        <v>28</v>
      </c>
      <c r="U324" s="28" t="s">
        <v>28</v>
      </c>
      <c r="V324" s="28" t="s">
        <v>28</v>
      </c>
      <c r="W324" s="7" t="s">
        <v>29</v>
      </c>
      <c r="X324" s="28" t="s">
        <v>28</v>
      </c>
      <c r="Y324" s="7" t="s">
        <v>28</v>
      </c>
      <c r="Z324" s="7" t="s">
        <v>6175</v>
      </c>
      <c r="AA324" s="7">
        <v>14</v>
      </c>
      <c r="AB324" s="7">
        <v>14</v>
      </c>
      <c r="AC324" s="7">
        <f t="shared" si="53"/>
        <v>0</v>
      </c>
      <c r="AD324" s="64">
        <v>9.1999999999999993</v>
      </c>
      <c r="AE324" s="64">
        <v>128.80000000000001</v>
      </c>
      <c r="AF324" s="7" t="s">
        <v>6175</v>
      </c>
      <c r="AG324" s="7" t="s">
        <v>6175</v>
      </c>
      <c r="AH324" s="7" t="s">
        <v>6175</v>
      </c>
      <c r="AI324" s="7" t="s">
        <v>6175</v>
      </c>
      <c r="AJ324" s="33">
        <v>6.0542439999999997</v>
      </c>
      <c r="AK324" s="33">
        <f t="shared" si="58"/>
        <v>84.759416000000002</v>
      </c>
      <c r="AL324" s="33">
        <f t="shared" si="54"/>
        <v>10.17112992</v>
      </c>
      <c r="AM324" s="33">
        <f t="shared" si="55"/>
        <v>94.93054592</v>
      </c>
      <c r="AN324" s="33">
        <f t="shared" si="56"/>
        <v>5.4488196000000002</v>
      </c>
      <c r="AO324" s="33">
        <f t="shared" si="57"/>
        <v>76.283474400000003</v>
      </c>
      <c r="AP324" s="33">
        <f t="shared" si="59"/>
        <v>9.1540169280000008</v>
      </c>
      <c r="AQ324" s="33">
        <f t="shared" si="60"/>
        <v>85.437491328000007</v>
      </c>
      <c r="AR324" s="15" t="s">
        <v>6290</v>
      </c>
      <c r="AS324" s="15" t="s">
        <v>6301</v>
      </c>
      <c r="AT324" s="15" t="s">
        <v>6292</v>
      </c>
      <c r="AU324" s="27" t="s">
        <v>6277</v>
      </c>
      <c r="AV324" s="74"/>
      <c r="AW324" s="75"/>
      <c r="AX324" s="75"/>
      <c r="AY324" s="75"/>
      <c r="AZ324" s="52" t="s">
        <v>6389</v>
      </c>
    </row>
    <row r="325" spans="1:52" s="52" customFormat="1" ht="39.950000000000003" customHeight="1" x14ac:dyDescent="0.25">
      <c r="A325" s="9">
        <v>471</v>
      </c>
      <c r="B325" s="7" t="s">
        <v>1867</v>
      </c>
      <c r="C325" s="7" t="s">
        <v>1868</v>
      </c>
      <c r="D325" s="7" t="s">
        <v>18</v>
      </c>
      <c r="E325" s="7" t="s">
        <v>18</v>
      </c>
      <c r="F325" s="7" t="s">
        <v>1869</v>
      </c>
      <c r="G325" s="7" t="s">
        <v>6182</v>
      </c>
      <c r="H325" s="7" t="s">
        <v>1392</v>
      </c>
      <c r="I325" s="7" t="s">
        <v>6175</v>
      </c>
      <c r="J325" s="7" t="s">
        <v>1608</v>
      </c>
      <c r="K325" s="7" t="s">
        <v>1775</v>
      </c>
      <c r="L325" s="7" t="s">
        <v>1870</v>
      </c>
      <c r="M325" s="7" t="s">
        <v>1870</v>
      </c>
      <c r="N325" s="8" t="s">
        <v>6175</v>
      </c>
      <c r="O325" s="7" t="s">
        <v>1388</v>
      </c>
      <c r="P325" s="8" t="s">
        <v>6175</v>
      </c>
      <c r="Q325" s="7" t="s">
        <v>1871</v>
      </c>
      <c r="R325" s="28" t="s">
        <v>1872</v>
      </c>
      <c r="S325" s="28" t="s">
        <v>6175</v>
      </c>
      <c r="T325" s="28" t="s">
        <v>28</v>
      </c>
      <c r="U325" s="28" t="s">
        <v>28</v>
      </c>
      <c r="V325" s="28" t="s">
        <v>28</v>
      </c>
      <c r="W325" s="7" t="s">
        <v>29</v>
      </c>
      <c r="X325" s="28" t="s">
        <v>28</v>
      </c>
      <c r="Y325" s="7" t="s">
        <v>28</v>
      </c>
      <c r="Z325" s="7" t="s">
        <v>6175</v>
      </c>
      <c r="AA325" s="7">
        <v>16</v>
      </c>
      <c r="AB325" s="7">
        <v>16</v>
      </c>
      <c r="AC325" s="7">
        <f t="shared" si="53"/>
        <v>0</v>
      </c>
      <c r="AD325" s="64">
        <v>13.8</v>
      </c>
      <c r="AE325" s="64">
        <v>220.8</v>
      </c>
      <c r="AF325" s="7" t="s">
        <v>6175</v>
      </c>
      <c r="AG325" s="7" t="s">
        <v>6175</v>
      </c>
      <c r="AH325" s="7" t="s">
        <v>6175</v>
      </c>
      <c r="AI325" s="7" t="s">
        <v>6175</v>
      </c>
      <c r="AJ325" s="33">
        <v>9.0813660000000009</v>
      </c>
      <c r="AK325" s="33">
        <f t="shared" si="58"/>
        <v>145.30185600000002</v>
      </c>
      <c r="AL325" s="33">
        <f t="shared" si="54"/>
        <v>17.43622272</v>
      </c>
      <c r="AM325" s="33">
        <f t="shared" si="55"/>
        <v>162.73807872</v>
      </c>
      <c r="AN325" s="33">
        <f t="shared" si="56"/>
        <v>8.1732294000000003</v>
      </c>
      <c r="AO325" s="33">
        <f t="shared" si="57"/>
        <v>130.7716704</v>
      </c>
      <c r="AP325" s="33">
        <f t="shared" si="59"/>
        <v>15.692600448</v>
      </c>
      <c r="AQ325" s="33">
        <f t="shared" si="60"/>
        <v>146.46427084800001</v>
      </c>
      <c r="AR325" s="15" t="s">
        <v>6290</v>
      </c>
      <c r="AS325" s="15" t="s">
        <v>6301</v>
      </c>
      <c r="AT325" s="15" t="s">
        <v>6292</v>
      </c>
      <c r="AU325" s="27" t="s">
        <v>6277</v>
      </c>
      <c r="AV325" s="74"/>
      <c r="AW325" s="75"/>
      <c r="AX325" s="75"/>
      <c r="AY325" s="75"/>
      <c r="AZ325" s="52" t="s">
        <v>6389</v>
      </c>
    </row>
    <row r="326" spans="1:52" s="52" customFormat="1" ht="39.950000000000003" customHeight="1" x14ac:dyDescent="0.25">
      <c r="A326" s="9">
        <v>472</v>
      </c>
      <c r="B326" s="7" t="s">
        <v>1873</v>
      </c>
      <c r="C326" s="7" t="s">
        <v>1874</v>
      </c>
      <c r="D326" s="7" t="s">
        <v>18</v>
      </c>
      <c r="E326" s="7" t="s">
        <v>18</v>
      </c>
      <c r="F326" s="7" t="s">
        <v>1774</v>
      </c>
      <c r="G326" s="7" t="s">
        <v>6182</v>
      </c>
      <c r="H326" s="7" t="s">
        <v>1392</v>
      </c>
      <c r="I326" s="7" t="s">
        <v>6175</v>
      </c>
      <c r="J326" s="7" t="s">
        <v>1608</v>
      </c>
      <c r="K326" s="7" t="s">
        <v>1775</v>
      </c>
      <c r="L326" s="7" t="s">
        <v>1875</v>
      </c>
      <c r="M326" s="7" t="s">
        <v>1875</v>
      </c>
      <c r="N326" s="8" t="s">
        <v>6175</v>
      </c>
      <c r="O326" s="7" t="s">
        <v>1388</v>
      </c>
      <c r="P326" s="8" t="s">
        <v>6175</v>
      </c>
      <c r="Q326" s="7" t="s">
        <v>28</v>
      </c>
      <c r="R326" s="7" t="s">
        <v>28</v>
      </c>
      <c r="S326" s="28" t="s">
        <v>6175</v>
      </c>
      <c r="T326" s="28" t="s">
        <v>28</v>
      </c>
      <c r="U326" s="28" t="s">
        <v>28</v>
      </c>
      <c r="V326" s="28" t="s">
        <v>28</v>
      </c>
      <c r="W326" s="7" t="s">
        <v>29</v>
      </c>
      <c r="X326" s="28" t="s">
        <v>28</v>
      </c>
      <c r="Y326" s="7" t="s">
        <v>28</v>
      </c>
      <c r="Z326" s="7" t="s">
        <v>6175</v>
      </c>
      <c r="AA326" s="7">
        <v>9</v>
      </c>
      <c r="AB326" s="7">
        <v>9</v>
      </c>
      <c r="AC326" s="7">
        <f t="shared" si="53"/>
        <v>0</v>
      </c>
      <c r="AD326" s="64">
        <v>13.8</v>
      </c>
      <c r="AE326" s="64">
        <v>124.2</v>
      </c>
      <c r="AF326" s="7" t="s">
        <v>6175</v>
      </c>
      <c r="AG326" s="7" t="s">
        <v>6175</v>
      </c>
      <c r="AH326" s="7" t="s">
        <v>6175</v>
      </c>
      <c r="AI326" s="7" t="s">
        <v>6175</v>
      </c>
      <c r="AJ326" s="33">
        <v>9.0813660000000009</v>
      </c>
      <c r="AK326" s="33">
        <f t="shared" si="58"/>
        <v>81.73229400000001</v>
      </c>
      <c r="AL326" s="33">
        <f t="shared" si="54"/>
        <v>9.8078752800000011</v>
      </c>
      <c r="AM326" s="33">
        <f t="shared" si="55"/>
        <v>91.540169280000015</v>
      </c>
      <c r="AN326" s="33">
        <f t="shared" si="56"/>
        <v>8.1732294000000003</v>
      </c>
      <c r="AO326" s="33">
        <f t="shared" si="57"/>
        <v>73.559064599999999</v>
      </c>
      <c r="AP326" s="33">
        <f t="shared" si="59"/>
        <v>8.8270877519999988</v>
      </c>
      <c r="AQ326" s="33">
        <f t="shared" si="60"/>
        <v>82.386152351999996</v>
      </c>
      <c r="AR326" s="15" t="s">
        <v>6290</v>
      </c>
      <c r="AS326" s="15" t="s">
        <v>6301</v>
      </c>
      <c r="AT326" s="15" t="s">
        <v>6292</v>
      </c>
      <c r="AU326" s="27" t="s">
        <v>6277</v>
      </c>
      <c r="AV326" s="74"/>
      <c r="AW326" s="75"/>
      <c r="AX326" s="75"/>
      <c r="AY326" s="75"/>
      <c r="AZ326" s="52" t="s">
        <v>6389</v>
      </c>
    </row>
    <row r="327" spans="1:52" s="52" customFormat="1" ht="39.950000000000003" customHeight="1" x14ac:dyDescent="0.25">
      <c r="A327" s="9">
        <v>473</v>
      </c>
      <c r="B327" s="7" t="s">
        <v>1876</v>
      </c>
      <c r="C327" s="7" t="s">
        <v>1877</v>
      </c>
      <c r="D327" s="7" t="s">
        <v>18</v>
      </c>
      <c r="E327" s="7" t="s">
        <v>18</v>
      </c>
      <c r="F327" s="7" t="s">
        <v>1561</v>
      </c>
      <c r="G327" s="7" t="s">
        <v>6182</v>
      </c>
      <c r="H327" s="7" t="s">
        <v>1392</v>
      </c>
      <c r="I327" s="7" t="s">
        <v>6175</v>
      </c>
      <c r="J327" s="7" t="s">
        <v>1393</v>
      </c>
      <c r="K327" s="7" t="s">
        <v>1572</v>
      </c>
      <c r="L327" s="7" t="s">
        <v>1878</v>
      </c>
      <c r="M327" s="7" t="s">
        <v>1878</v>
      </c>
      <c r="N327" s="8" t="s">
        <v>6175</v>
      </c>
      <c r="O327" s="7" t="s">
        <v>1388</v>
      </c>
      <c r="P327" s="8" t="s">
        <v>6175</v>
      </c>
      <c r="Q327" s="7" t="s">
        <v>28</v>
      </c>
      <c r="R327" s="28" t="s">
        <v>28</v>
      </c>
      <c r="S327" s="28" t="s">
        <v>6175</v>
      </c>
      <c r="T327" s="28" t="s">
        <v>28</v>
      </c>
      <c r="U327" s="28" t="s">
        <v>28</v>
      </c>
      <c r="V327" s="28" t="s">
        <v>28</v>
      </c>
      <c r="W327" s="7" t="s">
        <v>1400</v>
      </c>
      <c r="X327" s="28" t="s">
        <v>28</v>
      </c>
      <c r="Y327" s="7" t="s">
        <v>28</v>
      </c>
      <c r="Z327" s="7" t="s">
        <v>6175</v>
      </c>
      <c r="AA327" s="7">
        <v>2</v>
      </c>
      <c r="AB327" s="7">
        <v>2</v>
      </c>
      <c r="AC327" s="7">
        <f t="shared" si="53"/>
        <v>0</v>
      </c>
      <c r="AD327" s="64">
        <v>69</v>
      </c>
      <c r="AE327" s="64">
        <v>138</v>
      </c>
      <c r="AF327" s="7" t="s">
        <v>6175</v>
      </c>
      <c r="AG327" s="7" t="s">
        <v>6175</v>
      </c>
      <c r="AH327" s="7" t="s">
        <v>6175</v>
      </c>
      <c r="AI327" s="7" t="s">
        <v>6175</v>
      </c>
      <c r="AJ327" s="33">
        <v>45.406829999999999</v>
      </c>
      <c r="AK327" s="33">
        <f t="shared" si="58"/>
        <v>90.813659999999999</v>
      </c>
      <c r="AL327" s="33">
        <f t="shared" si="54"/>
        <v>10.897639199999999</v>
      </c>
      <c r="AM327" s="33">
        <f t="shared" si="55"/>
        <v>101.7112992</v>
      </c>
      <c r="AN327" s="33">
        <f t="shared" si="56"/>
        <v>40.866146999999998</v>
      </c>
      <c r="AO327" s="33">
        <f t="shared" si="57"/>
        <v>81.732293999999996</v>
      </c>
      <c r="AP327" s="33">
        <f t="shared" si="59"/>
        <v>9.8078752799999993</v>
      </c>
      <c r="AQ327" s="33">
        <f t="shared" si="60"/>
        <v>91.540169280000001</v>
      </c>
      <c r="AR327" s="15" t="s">
        <v>6290</v>
      </c>
      <c r="AS327" s="15" t="s">
        <v>6301</v>
      </c>
      <c r="AT327" s="15" t="s">
        <v>6292</v>
      </c>
      <c r="AU327" s="27" t="s">
        <v>6277</v>
      </c>
      <c r="AV327" s="74"/>
      <c r="AW327" s="75"/>
      <c r="AX327" s="75"/>
      <c r="AY327" s="75"/>
      <c r="AZ327" s="52" t="s">
        <v>6389</v>
      </c>
    </row>
    <row r="328" spans="1:52" s="52" customFormat="1" ht="39.950000000000003" customHeight="1" x14ac:dyDescent="0.25">
      <c r="A328" s="9">
        <v>474</v>
      </c>
      <c r="B328" s="7" t="s">
        <v>1879</v>
      </c>
      <c r="C328" s="7" t="s">
        <v>1880</v>
      </c>
      <c r="D328" s="7" t="s">
        <v>18</v>
      </c>
      <c r="E328" s="7" t="s">
        <v>18</v>
      </c>
      <c r="F328" s="7" t="s">
        <v>1774</v>
      </c>
      <c r="G328" s="7" t="s">
        <v>6182</v>
      </c>
      <c r="H328" s="7" t="s">
        <v>1392</v>
      </c>
      <c r="I328" s="7" t="s">
        <v>6175</v>
      </c>
      <c r="J328" s="7" t="s">
        <v>1608</v>
      </c>
      <c r="K328" s="7" t="s">
        <v>1775</v>
      </c>
      <c r="L328" s="7" t="s">
        <v>1881</v>
      </c>
      <c r="M328" s="7" t="s">
        <v>1881</v>
      </c>
      <c r="N328" s="8" t="s">
        <v>6175</v>
      </c>
      <c r="O328" s="7" t="s">
        <v>1388</v>
      </c>
      <c r="P328" s="8" t="s">
        <v>6175</v>
      </c>
      <c r="Q328" s="7" t="s">
        <v>802</v>
      </c>
      <c r="R328" s="28" t="s">
        <v>28</v>
      </c>
      <c r="S328" s="28" t="s">
        <v>6175</v>
      </c>
      <c r="T328" s="28" t="s">
        <v>28</v>
      </c>
      <c r="U328" s="28" t="s">
        <v>28</v>
      </c>
      <c r="V328" s="28" t="s">
        <v>28</v>
      </c>
      <c r="W328" s="7" t="s">
        <v>29</v>
      </c>
      <c r="X328" s="28" t="s">
        <v>28</v>
      </c>
      <c r="Y328" s="7" t="s">
        <v>28</v>
      </c>
      <c r="Z328" s="7" t="s">
        <v>6175</v>
      </c>
      <c r="AA328" s="7">
        <v>2</v>
      </c>
      <c r="AB328" s="7">
        <v>2</v>
      </c>
      <c r="AC328" s="7">
        <f t="shared" ref="AC328:AC389" si="61">AA328-AB328</f>
        <v>0</v>
      </c>
      <c r="AD328" s="64">
        <v>32.200000000000003</v>
      </c>
      <c r="AE328" s="64">
        <v>64.400000000000006</v>
      </c>
      <c r="AF328" s="7" t="s">
        <v>6175</v>
      </c>
      <c r="AG328" s="7" t="s">
        <v>6175</v>
      </c>
      <c r="AH328" s="7" t="s">
        <v>6175</v>
      </c>
      <c r="AI328" s="7" t="s">
        <v>6175</v>
      </c>
      <c r="AJ328" s="33">
        <v>21.189854000000004</v>
      </c>
      <c r="AK328" s="33">
        <f t="shared" si="58"/>
        <v>42.379708000000008</v>
      </c>
      <c r="AL328" s="33">
        <f t="shared" si="54"/>
        <v>5.085564960000001</v>
      </c>
      <c r="AM328" s="33">
        <f t="shared" si="55"/>
        <v>47.465272960000007</v>
      </c>
      <c r="AN328" s="33">
        <f t="shared" si="56"/>
        <v>19.070868600000004</v>
      </c>
      <c r="AO328" s="33">
        <f t="shared" si="57"/>
        <v>38.141737200000009</v>
      </c>
      <c r="AP328" s="33">
        <f t="shared" si="59"/>
        <v>4.5770084640000013</v>
      </c>
      <c r="AQ328" s="33">
        <f t="shared" si="60"/>
        <v>42.718745664000011</v>
      </c>
      <c r="AR328" s="15" t="s">
        <v>6290</v>
      </c>
      <c r="AS328" s="15" t="s">
        <v>6302</v>
      </c>
      <c r="AT328" s="15" t="s">
        <v>6292</v>
      </c>
      <c r="AU328" s="27" t="s">
        <v>6277</v>
      </c>
      <c r="AV328" s="74"/>
      <c r="AW328" s="75"/>
      <c r="AX328" s="75"/>
      <c r="AY328" s="75"/>
      <c r="AZ328" s="52" t="s">
        <v>6389</v>
      </c>
    </row>
    <row r="329" spans="1:52" s="52" customFormat="1" ht="39.950000000000003" customHeight="1" x14ac:dyDescent="0.25">
      <c r="A329" s="9">
        <v>475</v>
      </c>
      <c r="B329" s="7" t="s">
        <v>1882</v>
      </c>
      <c r="C329" s="7" t="s">
        <v>1883</v>
      </c>
      <c r="D329" s="7" t="s">
        <v>18</v>
      </c>
      <c r="E329" s="7" t="s">
        <v>18</v>
      </c>
      <c r="F329" s="7" t="s">
        <v>1774</v>
      </c>
      <c r="G329" s="7" t="s">
        <v>6182</v>
      </c>
      <c r="H329" s="7" t="s">
        <v>1392</v>
      </c>
      <c r="I329" s="7" t="s">
        <v>6175</v>
      </c>
      <c r="J329" s="7" t="s">
        <v>1608</v>
      </c>
      <c r="K329" s="7" t="s">
        <v>1775</v>
      </c>
      <c r="L329" s="7" t="s">
        <v>1884</v>
      </c>
      <c r="M329" s="7" t="s">
        <v>1884</v>
      </c>
      <c r="N329" s="8" t="s">
        <v>6175</v>
      </c>
      <c r="O329" s="7" t="s">
        <v>1388</v>
      </c>
      <c r="P329" s="8" t="s">
        <v>6175</v>
      </c>
      <c r="Q329" s="7" t="s">
        <v>1885</v>
      </c>
      <c r="R329" s="28" t="s">
        <v>28</v>
      </c>
      <c r="S329" s="28" t="s">
        <v>6175</v>
      </c>
      <c r="T329" s="28" t="s">
        <v>28</v>
      </c>
      <c r="U329" s="28" t="s">
        <v>28</v>
      </c>
      <c r="V329" s="28" t="s">
        <v>28</v>
      </c>
      <c r="W329" s="7" t="s">
        <v>29</v>
      </c>
      <c r="X329" s="28" t="s">
        <v>28</v>
      </c>
      <c r="Y329" s="7" t="s">
        <v>28</v>
      </c>
      <c r="Z329" s="7" t="s">
        <v>6175</v>
      </c>
      <c r="AA329" s="7">
        <v>18</v>
      </c>
      <c r="AB329" s="7">
        <v>18</v>
      </c>
      <c r="AC329" s="7">
        <f t="shared" si="61"/>
        <v>0</v>
      </c>
      <c r="AD329" s="64">
        <v>32.200000000000003</v>
      </c>
      <c r="AE329" s="64">
        <v>579.6</v>
      </c>
      <c r="AF329" s="7" t="s">
        <v>6175</v>
      </c>
      <c r="AG329" s="7" t="s">
        <v>6175</v>
      </c>
      <c r="AH329" s="7" t="s">
        <v>6175</v>
      </c>
      <c r="AI329" s="7" t="s">
        <v>6175</v>
      </c>
      <c r="AJ329" s="33">
        <v>21.189854000000004</v>
      </c>
      <c r="AK329" s="33">
        <f t="shared" si="58"/>
        <v>381.41737200000006</v>
      </c>
      <c r="AL329" s="33">
        <f t="shared" si="54"/>
        <v>45.770084640000007</v>
      </c>
      <c r="AM329" s="33">
        <f t="shared" si="55"/>
        <v>427.18745664000005</v>
      </c>
      <c r="AN329" s="33">
        <f t="shared" si="56"/>
        <v>19.070868600000004</v>
      </c>
      <c r="AO329" s="33">
        <f t="shared" si="57"/>
        <v>343.27563480000009</v>
      </c>
      <c r="AP329" s="33">
        <f t="shared" si="59"/>
        <v>41.193076176000012</v>
      </c>
      <c r="AQ329" s="33">
        <f t="shared" si="60"/>
        <v>384.46871097600012</v>
      </c>
      <c r="AR329" s="15" t="s">
        <v>6290</v>
      </c>
      <c r="AS329" s="15" t="s">
        <v>6302</v>
      </c>
      <c r="AT329" s="15" t="s">
        <v>6292</v>
      </c>
      <c r="AU329" s="27" t="s">
        <v>6277</v>
      </c>
      <c r="AV329" s="74"/>
      <c r="AW329" s="75"/>
      <c r="AX329" s="75"/>
      <c r="AY329" s="75"/>
      <c r="AZ329" s="52" t="s">
        <v>6389</v>
      </c>
    </row>
    <row r="330" spans="1:52" s="52" customFormat="1" ht="39.950000000000003" customHeight="1" x14ac:dyDescent="0.25">
      <c r="A330" s="9">
        <v>476</v>
      </c>
      <c r="B330" s="7" t="s">
        <v>1886</v>
      </c>
      <c r="C330" s="7" t="s">
        <v>1887</v>
      </c>
      <c r="D330" s="7" t="s">
        <v>18</v>
      </c>
      <c r="E330" s="7" t="s">
        <v>18</v>
      </c>
      <c r="F330" s="7" t="s">
        <v>1774</v>
      </c>
      <c r="G330" s="7" t="s">
        <v>6182</v>
      </c>
      <c r="H330" s="7" t="s">
        <v>1392</v>
      </c>
      <c r="I330" s="7" t="s">
        <v>6175</v>
      </c>
      <c r="J330" s="7" t="s">
        <v>1393</v>
      </c>
      <c r="K330" s="7" t="s">
        <v>1572</v>
      </c>
      <c r="L330" s="7" t="s">
        <v>1888</v>
      </c>
      <c r="M330" s="7" t="s">
        <v>1888</v>
      </c>
      <c r="N330" s="8" t="s">
        <v>6175</v>
      </c>
      <c r="O330" s="7" t="s">
        <v>1388</v>
      </c>
      <c r="P330" s="8" t="s">
        <v>6175</v>
      </c>
      <c r="Q330" s="7" t="s">
        <v>28</v>
      </c>
      <c r="R330" s="7" t="s">
        <v>28</v>
      </c>
      <c r="S330" s="28" t="s">
        <v>6175</v>
      </c>
      <c r="T330" s="28" t="s">
        <v>28</v>
      </c>
      <c r="U330" s="28" t="s">
        <v>28</v>
      </c>
      <c r="V330" s="28" t="s">
        <v>28</v>
      </c>
      <c r="W330" s="7" t="s">
        <v>1400</v>
      </c>
      <c r="X330" s="28" t="s">
        <v>28</v>
      </c>
      <c r="Y330" s="7" t="s">
        <v>28</v>
      </c>
      <c r="Z330" s="7" t="s">
        <v>6175</v>
      </c>
      <c r="AA330" s="7">
        <v>4</v>
      </c>
      <c r="AB330" s="7">
        <v>4</v>
      </c>
      <c r="AC330" s="7">
        <f t="shared" si="61"/>
        <v>0</v>
      </c>
      <c r="AD330" s="64">
        <v>104.81</v>
      </c>
      <c r="AE330" s="64">
        <f>AA330*AD330</f>
        <v>419.24</v>
      </c>
      <c r="AF330" s="7" t="s">
        <v>6175</v>
      </c>
      <c r="AG330" s="7" t="s">
        <v>6175</v>
      </c>
      <c r="AH330" s="7" t="s">
        <v>6175</v>
      </c>
      <c r="AI330" s="7" t="s">
        <v>6175</v>
      </c>
      <c r="AJ330" s="33">
        <v>68.972316700000007</v>
      </c>
      <c r="AK330" s="33">
        <f t="shared" si="58"/>
        <v>275.88926680000003</v>
      </c>
      <c r="AL330" s="33">
        <f t="shared" si="54"/>
        <v>33.106712016000003</v>
      </c>
      <c r="AM330" s="33">
        <f t="shared" si="55"/>
        <v>308.99597881600005</v>
      </c>
      <c r="AN330" s="33">
        <f t="shared" si="56"/>
        <v>62.075085030000011</v>
      </c>
      <c r="AO330" s="33">
        <f t="shared" si="57"/>
        <v>248.30034012000004</v>
      </c>
      <c r="AP330" s="33">
        <f t="shared" si="59"/>
        <v>29.796040814400005</v>
      </c>
      <c r="AQ330" s="33">
        <f t="shared" si="60"/>
        <v>278.09638093440003</v>
      </c>
      <c r="AR330" s="15" t="s">
        <v>6290</v>
      </c>
      <c r="AS330" s="15" t="s">
        <v>6301</v>
      </c>
      <c r="AT330" s="15" t="s">
        <v>6292</v>
      </c>
      <c r="AU330" s="27" t="s">
        <v>6277</v>
      </c>
      <c r="AV330" s="74"/>
      <c r="AW330" s="75"/>
      <c r="AX330" s="75"/>
      <c r="AY330" s="75"/>
      <c r="AZ330" s="52" t="s">
        <v>6389</v>
      </c>
    </row>
    <row r="331" spans="1:52" s="52" customFormat="1" ht="39.950000000000003" customHeight="1" x14ac:dyDescent="0.25">
      <c r="A331" s="9">
        <v>477</v>
      </c>
      <c r="B331" s="7" t="s">
        <v>1889</v>
      </c>
      <c r="C331" s="7" t="s">
        <v>1890</v>
      </c>
      <c r="D331" s="7" t="s">
        <v>18</v>
      </c>
      <c r="E331" s="7" t="s">
        <v>18</v>
      </c>
      <c r="F331" s="7" t="s">
        <v>1774</v>
      </c>
      <c r="G331" s="7" t="s">
        <v>6182</v>
      </c>
      <c r="H331" s="7" t="s">
        <v>1392</v>
      </c>
      <c r="I331" s="7" t="s">
        <v>6175</v>
      </c>
      <c r="J331" s="7" t="s">
        <v>1393</v>
      </c>
      <c r="K331" s="7" t="s">
        <v>1572</v>
      </c>
      <c r="L331" s="7" t="s">
        <v>1891</v>
      </c>
      <c r="M331" s="7" t="s">
        <v>1891</v>
      </c>
      <c r="N331" s="8" t="s">
        <v>6175</v>
      </c>
      <c r="O331" s="7" t="s">
        <v>1388</v>
      </c>
      <c r="P331" s="8" t="s">
        <v>6175</v>
      </c>
      <c r="Q331" s="7" t="s">
        <v>1826</v>
      </c>
      <c r="R331" s="28" t="s">
        <v>28</v>
      </c>
      <c r="S331" s="28" t="s">
        <v>6175</v>
      </c>
      <c r="T331" s="28" t="s">
        <v>28</v>
      </c>
      <c r="U331" s="28" t="s">
        <v>28</v>
      </c>
      <c r="V331" s="28" t="s">
        <v>28</v>
      </c>
      <c r="W331" s="7" t="s">
        <v>1400</v>
      </c>
      <c r="X331" s="28" t="s">
        <v>28</v>
      </c>
      <c r="Y331" s="7" t="s">
        <v>28</v>
      </c>
      <c r="Z331" s="7" t="s">
        <v>6175</v>
      </c>
      <c r="AA331" s="7">
        <v>3</v>
      </c>
      <c r="AB331" s="7">
        <v>3</v>
      </c>
      <c r="AC331" s="7">
        <f t="shared" si="61"/>
        <v>0</v>
      </c>
      <c r="AD331" s="64">
        <v>81</v>
      </c>
      <c r="AE331" s="64">
        <v>243</v>
      </c>
      <c r="AF331" s="7" t="s">
        <v>6175</v>
      </c>
      <c r="AG331" s="7" t="s">
        <v>6175</v>
      </c>
      <c r="AH331" s="7" t="s">
        <v>6175</v>
      </c>
      <c r="AI331" s="7" t="s">
        <v>6175</v>
      </c>
      <c r="AJ331" s="33">
        <v>53.303670000000004</v>
      </c>
      <c r="AK331" s="33">
        <f t="shared" si="58"/>
        <v>159.91101</v>
      </c>
      <c r="AL331" s="33">
        <f t="shared" si="54"/>
        <v>19.189321199999998</v>
      </c>
      <c r="AM331" s="33">
        <f t="shared" si="55"/>
        <v>179.1003312</v>
      </c>
      <c r="AN331" s="33">
        <f t="shared" si="56"/>
        <v>47.973303000000001</v>
      </c>
      <c r="AO331" s="33">
        <f t="shared" si="57"/>
        <v>143.91990900000002</v>
      </c>
      <c r="AP331" s="33">
        <f t="shared" si="59"/>
        <v>17.270389080000001</v>
      </c>
      <c r="AQ331" s="33">
        <f t="shared" si="60"/>
        <v>161.19029808000002</v>
      </c>
      <c r="AR331" s="15" t="s">
        <v>6290</v>
      </c>
      <c r="AS331" s="15" t="s">
        <v>6301</v>
      </c>
      <c r="AT331" s="15" t="s">
        <v>6292</v>
      </c>
      <c r="AU331" s="27" t="s">
        <v>6277</v>
      </c>
      <c r="AV331" s="74"/>
      <c r="AW331" s="75"/>
      <c r="AX331" s="75"/>
      <c r="AY331" s="75"/>
      <c r="AZ331" s="52" t="s">
        <v>6389</v>
      </c>
    </row>
    <row r="332" spans="1:52" s="52" customFormat="1" ht="39.950000000000003" customHeight="1" x14ac:dyDescent="0.25">
      <c r="A332" s="9">
        <v>478</v>
      </c>
      <c r="B332" s="7" t="s">
        <v>1892</v>
      </c>
      <c r="C332" s="7" t="s">
        <v>1893</v>
      </c>
      <c r="D332" s="7" t="s">
        <v>18</v>
      </c>
      <c r="E332" s="7" t="s">
        <v>1894</v>
      </c>
      <c r="F332" s="7" t="s">
        <v>175</v>
      </c>
      <c r="G332" s="7" t="s">
        <v>6182</v>
      </c>
      <c r="H332" s="7" t="s">
        <v>1392</v>
      </c>
      <c r="I332" s="7" t="s">
        <v>6175</v>
      </c>
      <c r="J332" s="7" t="s">
        <v>1393</v>
      </c>
      <c r="K332" s="7" t="s">
        <v>1404</v>
      </c>
      <c r="L332" s="7" t="s">
        <v>1895</v>
      </c>
      <c r="M332" s="7" t="s">
        <v>1895</v>
      </c>
      <c r="N332" s="8" t="s">
        <v>6175</v>
      </c>
      <c r="O332" s="7" t="s">
        <v>1388</v>
      </c>
      <c r="P332" s="8" t="s">
        <v>6175</v>
      </c>
      <c r="Q332" s="7" t="s">
        <v>1896</v>
      </c>
      <c r="R332" s="28" t="s">
        <v>28</v>
      </c>
      <c r="S332" s="28" t="s">
        <v>6175</v>
      </c>
      <c r="T332" s="28" t="s">
        <v>28</v>
      </c>
      <c r="U332" s="28" t="s">
        <v>28</v>
      </c>
      <c r="V332" s="28" t="s">
        <v>28</v>
      </c>
      <c r="W332" s="7" t="s">
        <v>29</v>
      </c>
      <c r="X332" s="28" t="s">
        <v>28</v>
      </c>
      <c r="Y332" s="7" t="s">
        <v>28</v>
      </c>
      <c r="Z332" s="7" t="s">
        <v>6175</v>
      </c>
      <c r="AA332" s="7">
        <v>179</v>
      </c>
      <c r="AB332" s="7">
        <v>179</v>
      </c>
      <c r="AC332" s="7">
        <f t="shared" si="61"/>
        <v>0</v>
      </c>
      <c r="AD332" s="64">
        <v>1.4</v>
      </c>
      <c r="AE332" s="64">
        <v>251.23</v>
      </c>
      <c r="AF332" s="7" t="s">
        <v>6175</v>
      </c>
      <c r="AG332" s="7" t="s">
        <v>6175</v>
      </c>
      <c r="AH332" s="7" t="s">
        <v>6175</v>
      </c>
      <c r="AI332" s="7" t="s">
        <v>6175</v>
      </c>
      <c r="AJ332" s="33">
        <v>0.92129799999999995</v>
      </c>
      <c r="AK332" s="33">
        <f t="shared" si="58"/>
        <v>164.912342</v>
      </c>
      <c r="AL332" s="33">
        <f t="shared" si="54"/>
        <v>19.789481039999998</v>
      </c>
      <c r="AM332" s="33">
        <f t="shared" si="55"/>
        <v>184.70182303999999</v>
      </c>
      <c r="AN332" s="33">
        <f t="shared" si="56"/>
        <v>0.82916820000000002</v>
      </c>
      <c r="AO332" s="33">
        <f t="shared" si="57"/>
        <v>148.42110780000002</v>
      </c>
      <c r="AP332" s="33">
        <f t="shared" si="59"/>
        <v>17.810532936000001</v>
      </c>
      <c r="AQ332" s="33">
        <f t="shared" si="60"/>
        <v>166.23164073600003</v>
      </c>
      <c r="AR332" s="15" t="s">
        <v>1404</v>
      </c>
      <c r="AS332" s="15" t="s">
        <v>1404</v>
      </c>
      <c r="AT332" s="15" t="s">
        <v>6294</v>
      </c>
      <c r="AU332" s="27" t="s">
        <v>6279</v>
      </c>
      <c r="AV332" s="74"/>
      <c r="AW332" s="75"/>
      <c r="AX332" s="75"/>
      <c r="AY332" s="75"/>
      <c r="AZ332" s="52" t="s">
        <v>6389</v>
      </c>
    </row>
    <row r="333" spans="1:52" s="52" customFormat="1" ht="39.950000000000003" customHeight="1" x14ac:dyDescent="0.25">
      <c r="A333" s="9">
        <v>479</v>
      </c>
      <c r="B333" s="7" t="s">
        <v>1897</v>
      </c>
      <c r="C333" s="7" t="s">
        <v>1898</v>
      </c>
      <c r="D333" s="7" t="s">
        <v>18</v>
      </c>
      <c r="E333" s="7" t="s">
        <v>18</v>
      </c>
      <c r="F333" s="7" t="s">
        <v>1735</v>
      </c>
      <c r="G333" s="7" t="s">
        <v>6182</v>
      </c>
      <c r="H333" s="7" t="s">
        <v>1392</v>
      </c>
      <c r="I333" s="7" t="s">
        <v>6175</v>
      </c>
      <c r="J333" s="7" t="s">
        <v>1393</v>
      </c>
      <c r="K333" s="7" t="s">
        <v>1404</v>
      </c>
      <c r="L333" s="7" t="s">
        <v>1899</v>
      </c>
      <c r="M333" s="7" t="s">
        <v>1899</v>
      </c>
      <c r="N333" s="8" t="s">
        <v>6175</v>
      </c>
      <c r="O333" s="7" t="s">
        <v>1388</v>
      </c>
      <c r="P333" s="8" t="s">
        <v>6175</v>
      </c>
      <c r="Q333" s="7" t="s">
        <v>28</v>
      </c>
      <c r="R333" s="28" t="s">
        <v>28</v>
      </c>
      <c r="S333" s="28" t="s">
        <v>6175</v>
      </c>
      <c r="T333" s="28" t="s">
        <v>28</v>
      </c>
      <c r="U333" s="28" t="s">
        <v>28</v>
      </c>
      <c r="V333" s="28" t="s">
        <v>28</v>
      </c>
      <c r="W333" s="7" t="s">
        <v>1400</v>
      </c>
      <c r="X333" s="28" t="s">
        <v>28</v>
      </c>
      <c r="Y333" s="7" t="s">
        <v>1900</v>
      </c>
      <c r="Z333" s="7" t="s">
        <v>6175</v>
      </c>
      <c r="AA333" s="7">
        <v>6</v>
      </c>
      <c r="AB333" s="7">
        <f>6-6</f>
        <v>0</v>
      </c>
      <c r="AC333" s="7">
        <f t="shared" si="61"/>
        <v>6</v>
      </c>
      <c r="AD333" s="64">
        <v>1.2</v>
      </c>
      <c r="AE333" s="64">
        <f>AA333*AD333</f>
        <v>7.1999999999999993</v>
      </c>
      <c r="AF333" s="7" t="s">
        <v>6175</v>
      </c>
      <c r="AG333" s="7" t="s">
        <v>6175</v>
      </c>
      <c r="AH333" s="7" t="s">
        <v>6175</v>
      </c>
      <c r="AI333" s="7" t="s">
        <v>6175</v>
      </c>
      <c r="AJ333" s="33">
        <v>0.78968400000000005</v>
      </c>
      <c r="AK333" s="33">
        <f t="shared" si="58"/>
        <v>0</v>
      </c>
      <c r="AL333" s="33">
        <f t="shared" si="54"/>
        <v>0</v>
      </c>
      <c r="AM333" s="33">
        <f t="shared" si="55"/>
        <v>0</v>
      </c>
      <c r="AN333" s="33">
        <f t="shared" si="56"/>
        <v>0.71071560000000011</v>
      </c>
      <c r="AO333" s="33">
        <f t="shared" si="57"/>
        <v>0</v>
      </c>
      <c r="AP333" s="33">
        <f t="shared" si="59"/>
        <v>0</v>
      </c>
      <c r="AQ333" s="33">
        <f t="shared" si="60"/>
        <v>0</v>
      </c>
      <c r="AR333" s="15" t="s">
        <v>1404</v>
      </c>
      <c r="AS333" s="15" t="s">
        <v>1404</v>
      </c>
      <c r="AT333" s="15" t="s">
        <v>6282</v>
      </c>
      <c r="AU333" s="27" t="s">
        <v>6282</v>
      </c>
      <c r="AV333" s="74"/>
      <c r="AW333" s="75"/>
      <c r="AX333" s="75"/>
      <c r="AY333" s="75"/>
      <c r="AZ333" s="52" t="s">
        <v>6389</v>
      </c>
    </row>
    <row r="334" spans="1:52" s="52" customFormat="1" ht="39.950000000000003" customHeight="1" x14ac:dyDescent="0.25">
      <c r="A334" s="9">
        <v>480</v>
      </c>
      <c r="B334" s="7" t="s">
        <v>1901</v>
      </c>
      <c r="C334" s="7" t="s">
        <v>1902</v>
      </c>
      <c r="D334" s="7" t="s">
        <v>18</v>
      </c>
      <c r="E334" s="7" t="s">
        <v>1903</v>
      </c>
      <c r="F334" s="7" t="s">
        <v>20</v>
      </c>
      <c r="G334" s="7" t="s">
        <v>6182</v>
      </c>
      <c r="H334" s="7" t="s">
        <v>1392</v>
      </c>
      <c r="I334" s="7" t="s">
        <v>6175</v>
      </c>
      <c r="J334" s="7" t="s">
        <v>1393</v>
      </c>
      <c r="K334" s="7" t="s">
        <v>1404</v>
      </c>
      <c r="L334" s="7" t="s">
        <v>1904</v>
      </c>
      <c r="M334" s="7" t="s">
        <v>1904</v>
      </c>
      <c r="N334" s="8" t="s">
        <v>6175</v>
      </c>
      <c r="O334" s="7" t="s">
        <v>1388</v>
      </c>
      <c r="P334" s="8" t="s">
        <v>6175</v>
      </c>
      <c r="Q334" s="7" t="s">
        <v>1905</v>
      </c>
      <c r="R334" s="28" t="s">
        <v>1906</v>
      </c>
      <c r="S334" s="28" t="s">
        <v>6175</v>
      </c>
      <c r="T334" s="28" t="s">
        <v>28</v>
      </c>
      <c r="U334" s="28" t="s">
        <v>28</v>
      </c>
      <c r="V334" s="28" t="s">
        <v>28</v>
      </c>
      <c r="W334" s="7" t="s">
        <v>1400</v>
      </c>
      <c r="X334" s="28" t="s">
        <v>28</v>
      </c>
      <c r="Y334" s="7" t="s">
        <v>28</v>
      </c>
      <c r="Z334" s="7" t="s">
        <v>6175</v>
      </c>
      <c r="AA334" s="7">
        <v>17</v>
      </c>
      <c r="AB334" s="7">
        <v>17</v>
      </c>
      <c r="AC334" s="7">
        <f t="shared" si="61"/>
        <v>0</v>
      </c>
      <c r="AD334" s="64">
        <v>3.86</v>
      </c>
      <c r="AE334" s="64">
        <v>65.62</v>
      </c>
      <c r="AF334" s="7" t="s">
        <v>6175</v>
      </c>
      <c r="AG334" s="7" t="s">
        <v>6175</v>
      </c>
      <c r="AH334" s="7" t="s">
        <v>6175</v>
      </c>
      <c r="AI334" s="7" t="s">
        <v>6175</v>
      </c>
      <c r="AJ334" s="33">
        <v>2.5401501999999998</v>
      </c>
      <c r="AK334" s="33">
        <f t="shared" si="58"/>
        <v>43.182553399999996</v>
      </c>
      <c r="AL334" s="33">
        <f t="shared" si="54"/>
        <v>5.1819064079999997</v>
      </c>
      <c r="AM334" s="33">
        <f t="shared" si="55"/>
        <v>48.364459807999992</v>
      </c>
      <c r="AN334" s="33">
        <f t="shared" si="56"/>
        <v>2.28613518</v>
      </c>
      <c r="AO334" s="33">
        <f t="shared" si="57"/>
        <v>38.864298060000003</v>
      </c>
      <c r="AP334" s="33">
        <f t="shared" si="59"/>
        <v>4.6637157672000003</v>
      </c>
      <c r="AQ334" s="33">
        <f t="shared" si="60"/>
        <v>43.528013827200006</v>
      </c>
      <c r="AR334" s="15" t="s">
        <v>1404</v>
      </c>
      <c r="AS334" s="15" t="s">
        <v>1404</v>
      </c>
      <c r="AT334" s="15" t="s">
        <v>6294</v>
      </c>
      <c r="AU334" s="27" t="s">
        <v>6279</v>
      </c>
      <c r="AV334" s="74"/>
      <c r="AW334" s="75"/>
      <c r="AX334" s="75"/>
      <c r="AY334" s="75"/>
      <c r="AZ334" s="52" t="s">
        <v>6389</v>
      </c>
    </row>
    <row r="335" spans="1:52" s="52" customFormat="1" ht="39.950000000000003" customHeight="1" x14ac:dyDescent="0.25">
      <c r="A335" s="9">
        <v>481</v>
      </c>
      <c r="B335" s="7" t="s">
        <v>1907</v>
      </c>
      <c r="C335" s="7" t="s">
        <v>1908</v>
      </c>
      <c r="D335" s="7" t="s">
        <v>18</v>
      </c>
      <c r="E335" s="7" t="s">
        <v>18</v>
      </c>
      <c r="F335" s="7" t="s">
        <v>1735</v>
      </c>
      <c r="G335" s="7" t="s">
        <v>6182</v>
      </c>
      <c r="H335" s="7" t="s">
        <v>1392</v>
      </c>
      <c r="I335" s="7" t="s">
        <v>6175</v>
      </c>
      <c r="J335" s="7" t="s">
        <v>1393</v>
      </c>
      <c r="K335" s="7" t="s">
        <v>1404</v>
      </c>
      <c r="L335" s="7" t="s">
        <v>1909</v>
      </c>
      <c r="M335" s="7" t="s">
        <v>1909</v>
      </c>
      <c r="N335" s="8" t="s">
        <v>6175</v>
      </c>
      <c r="O335" s="7" t="s">
        <v>1388</v>
      </c>
      <c r="P335" s="8" t="s">
        <v>6175</v>
      </c>
      <c r="Q335" s="7" t="s">
        <v>28</v>
      </c>
      <c r="R335" s="28" t="s">
        <v>28</v>
      </c>
      <c r="S335" s="28" t="s">
        <v>6175</v>
      </c>
      <c r="T335" s="28" t="s">
        <v>28</v>
      </c>
      <c r="U335" s="28" t="s">
        <v>28</v>
      </c>
      <c r="V335" s="28" t="s">
        <v>28</v>
      </c>
      <c r="W335" s="7" t="s">
        <v>1400</v>
      </c>
      <c r="X335" s="28" t="s">
        <v>28</v>
      </c>
      <c r="Y335" s="7" t="s">
        <v>1900</v>
      </c>
      <c r="Z335" s="7" t="s">
        <v>6175</v>
      </c>
      <c r="AA335" s="7">
        <v>100</v>
      </c>
      <c r="AB335" s="7">
        <v>100</v>
      </c>
      <c r="AC335" s="7">
        <f t="shared" si="61"/>
        <v>0</v>
      </c>
      <c r="AD335" s="64">
        <v>0.44</v>
      </c>
      <c r="AE335" s="64">
        <v>43.51</v>
      </c>
      <c r="AF335" s="7" t="s">
        <v>6175</v>
      </c>
      <c r="AG335" s="7" t="s">
        <v>6175</v>
      </c>
      <c r="AH335" s="7" t="s">
        <v>6175</v>
      </c>
      <c r="AI335" s="7" t="s">
        <v>6175</v>
      </c>
      <c r="AJ335" s="33">
        <v>0.2895508</v>
      </c>
      <c r="AK335" s="33">
        <f t="shared" si="58"/>
        <v>28.955079999999999</v>
      </c>
      <c r="AL335" s="33">
        <f t="shared" si="54"/>
        <v>3.4746095999999995</v>
      </c>
      <c r="AM335" s="33">
        <f t="shared" si="55"/>
        <v>32.429689599999996</v>
      </c>
      <c r="AN335" s="33">
        <f t="shared" si="56"/>
        <v>0.26059572000000003</v>
      </c>
      <c r="AO335" s="33">
        <f t="shared" si="57"/>
        <v>26.059572000000003</v>
      </c>
      <c r="AP335" s="33">
        <f t="shared" si="59"/>
        <v>3.1271486400000001</v>
      </c>
      <c r="AQ335" s="33">
        <f t="shared" si="60"/>
        <v>29.186720640000004</v>
      </c>
      <c r="AR335" s="15" t="s">
        <v>1404</v>
      </c>
      <c r="AS335" s="15" t="s">
        <v>1404</v>
      </c>
      <c r="AT335" s="15" t="s">
        <v>6294</v>
      </c>
      <c r="AU335" s="27" t="s">
        <v>6279</v>
      </c>
      <c r="AV335" s="74"/>
      <c r="AW335" s="75"/>
      <c r="AX335" s="75"/>
      <c r="AY335" s="75"/>
      <c r="AZ335" s="52" t="s">
        <v>6389</v>
      </c>
    </row>
    <row r="336" spans="1:52" s="52" customFormat="1" ht="39.950000000000003" customHeight="1" x14ac:dyDescent="0.25">
      <c r="A336" s="9">
        <v>482</v>
      </c>
      <c r="B336" s="7" t="s">
        <v>1910</v>
      </c>
      <c r="C336" s="7" t="s">
        <v>1911</v>
      </c>
      <c r="D336" s="7" t="s">
        <v>18</v>
      </c>
      <c r="E336" s="7" t="s">
        <v>1912</v>
      </c>
      <c r="F336" s="7" t="s">
        <v>20</v>
      </c>
      <c r="G336" s="7" t="s">
        <v>6182</v>
      </c>
      <c r="H336" s="7" t="s">
        <v>1392</v>
      </c>
      <c r="I336" s="7" t="s">
        <v>6175</v>
      </c>
      <c r="J336" s="7" t="s">
        <v>1393</v>
      </c>
      <c r="K336" s="7" t="s">
        <v>1404</v>
      </c>
      <c r="L336" s="7" t="s">
        <v>1913</v>
      </c>
      <c r="M336" s="7" t="s">
        <v>1913</v>
      </c>
      <c r="N336" s="8" t="s">
        <v>6175</v>
      </c>
      <c r="O336" s="7" t="s">
        <v>1388</v>
      </c>
      <c r="P336" s="8" t="s">
        <v>6175</v>
      </c>
      <c r="Q336" s="7" t="s">
        <v>1914</v>
      </c>
      <c r="R336" s="28" t="s">
        <v>28</v>
      </c>
      <c r="S336" s="28" t="s">
        <v>6175</v>
      </c>
      <c r="T336" s="28" t="s">
        <v>28</v>
      </c>
      <c r="U336" s="28" t="s">
        <v>28</v>
      </c>
      <c r="V336" s="28" t="s">
        <v>28</v>
      </c>
      <c r="W336" s="7" t="s">
        <v>29</v>
      </c>
      <c r="X336" s="28" t="s">
        <v>28</v>
      </c>
      <c r="Y336" s="7" t="s">
        <v>1915</v>
      </c>
      <c r="Z336" s="7" t="s">
        <v>6175</v>
      </c>
      <c r="AA336" s="7">
        <v>59</v>
      </c>
      <c r="AB336" s="7">
        <v>59</v>
      </c>
      <c r="AC336" s="7">
        <f t="shared" si="61"/>
        <v>0</v>
      </c>
      <c r="AD336" s="64">
        <v>0.45</v>
      </c>
      <c r="AE336" s="64">
        <v>26.79</v>
      </c>
      <c r="AF336" s="7" t="s">
        <v>6175</v>
      </c>
      <c r="AG336" s="7" t="s">
        <v>6175</v>
      </c>
      <c r="AH336" s="7" t="s">
        <v>6175</v>
      </c>
      <c r="AI336" s="7" t="s">
        <v>6175</v>
      </c>
      <c r="AJ336" s="33">
        <v>0.29613149999999999</v>
      </c>
      <c r="AK336" s="33">
        <f t="shared" si="58"/>
        <v>17.4717585</v>
      </c>
      <c r="AL336" s="33">
        <f t="shared" si="54"/>
        <v>2.0966110200000001</v>
      </c>
      <c r="AM336" s="33">
        <f t="shared" si="55"/>
        <v>19.568369520000001</v>
      </c>
      <c r="AN336" s="33">
        <f t="shared" si="56"/>
        <v>0.26651835000000001</v>
      </c>
      <c r="AO336" s="33">
        <f t="shared" si="57"/>
        <v>15.72458265</v>
      </c>
      <c r="AP336" s="33">
        <f t="shared" si="59"/>
        <v>1.886949918</v>
      </c>
      <c r="AQ336" s="33">
        <f t="shared" si="60"/>
        <v>17.611532568000001</v>
      </c>
      <c r="AR336" s="15" t="s">
        <v>1404</v>
      </c>
      <c r="AS336" s="15" t="s">
        <v>1404</v>
      </c>
      <c r="AT336" s="15" t="s">
        <v>6294</v>
      </c>
      <c r="AU336" s="27" t="s">
        <v>6279</v>
      </c>
      <c r="AV336" s="74"/>
      <c r="AW336" s="75"/>
      <c r="AX336" s="75"/>
      <c r="AY336" s="75"/>
      <c r="AZ336" s="52" t="s">
        <v>6389</v>
      </c>
    </row>
    <row r="337" spans="1:52" s="52" customFormat="1" ht="39.950000000000003" customHeight="1" x14ac:dyDescent="0.25">
      <c r="A337" s="9">
        <v>483</v>
      </c>
      <c r="B337" s="7" t="s">
        <v>1916</v>
      </c>
      <c r="C337" s="126" t="s">
        <v>1917</v>
      </c>
      <c r="D337" s="7" t="s">
        <v>18</v>
      </c>
      <c r="E337" s="7" t="s">
        <v>1894</v>
      </c>
      <c r="F337" s="7" t="s">
        <v>105</v>
      </c>
      <c r="G337" s="7" t="s">
        <v>6182</v>
      </c>
      <c r="H337" s="7" t="s">
        <v>1392</v>
      </c>
      <c r="I337" s="7" t="s">
        <v>6175</v>
      </c>
      <c r="J337" s="7" t="s">
        <v>1393</v>
      </c>
      <c r="K337" s="7" t="s">
        <v>1404</v>
      </c>
      <c r="L337" s="7" t="s">
        <v>1918</v>
      </c>
      <c r="M337" s="7" t="s">
        <v>1918</v>
      </c>
      <c r="N337" s="8" t="s">
        <v>6175</v>
      </c>
      <c r="O337" s="7" t="s">
        <v>1388</v>
      </c>
      <c r="P337" s="8" t="s">
        <v>6175</v>
      </c>
      <c r="Q337" s="7" t="s">
        <v>1919</v>
      </c>
      <c r="R337" s="28" t="s">
        <v>1920</v>
      </c>
      <c r="S337" s="28" t="s">
        <v>6175</v>
      </c>
      <c r="T337" s="28" t="s">
        <v>28</v>
      </c>
      <c r="U337" s="28" t="s">
        <v>28</v>
      </c>
      <c r="V337" s="28" t="s">
        <v>28</v>
      </c>
      <c r="W337" s="7" t="s">
        <v>29</v>
      </c>
      <c r="X337" s="28" t="s">
        <v>28</v>
      </c>
      <c r="Y337" s="7" t="s">
        <v>28</v>
      </c>
      <c r="Z337" s="7" t="s">
        <v>6175</v>
      </c>
      <c r="AA337" s="7">
        <v>52</v>
      </c>
      <c r="AB337" s="7">
        <v>32</v>
      </c>
      <c r="AC337" s="7">
        <f t="shared" si="61"/>
        <v>20</v>
      </c>
      <c r="AD337" s="128">
        <v>0.02</v>
      </c>
      <c r="AE337" s="128">
        <v>0.91</v>
      </c>
      <c r="AF337" s="7" t="s">
        <v>6175</v>
      </c>
      <c r="AG337" s="7" t="s">
        <v>6175</v>
      </c>
      <c r="AH337" s="7" t="s">
        <v>6175</v>
      </c>
      <c r="AI337" s="7" t="s">
        <v>6175</v>
      </c>
      <c r="AJ337" s="33">
        <v>1.1845259999999998E-2</v>
      </c>
      <c r="AK337" s="33">
        <f t="shared" si="58"/>
        <v>0.37904831999999994</v>
      </c>
      <c r="AL337" s="33">
        <f t="shared" si="54"/>
        <v>4.5485798399999992E-2</v>
      </c>
      <c r="AM337" s="33">
        <f t="shared" si="55"/>
        <v>0.42453411839999994</v>
      </c>
      <c r="AN337" s="33">
        <f t="shared" si="56"/>
        <v>1.0660733999999998E-2</v>
      </c>
      <c r="AO337" s="33">
        <f t="shared" si="57"/>
        <v>0.34114348799999994</v>
      </c>
      <c r="AP337" s="33">
        <f t="shared" si="59"/>
        <v>4.0937218559999988E-2</v>
      </c>
      <c r="AQ337" s="33">
        <f t="shared" si="60"/>
        <v>0.38208070655999993</v>
      </c>
      <c r="AR337" s="15" t="s">
        <v>1404</v>
      </c>
      <c r="AS337" s="15" t="s">
        <v>1404</v>
      </c>
      <c r="AT337" s="15" t="s">
        <v>6294</v>
      </c>
      <c r="AU337" s="27" t="s">
        <v>6279</v>
      </c>
      <c r="AV337" s="74"/>
      <c r="AW337" s="75"/>
      <c r="AX337" s="75"/>
      <c r="AY337" s="75"/>
      <c r="AZ337" s="52" t="s">
        <v>6389</v>
      </c>
    </row>
    <row r="338" spans="1:52" s="52" customFormat="1" ht="39.950000000000003" customHeight="1" x14ac:dyDescent="0.25">
      <c r="A338" s="9">
        <v>484</v>
      </c>
      <c r="B338" s="7" t="s">
        <v>1916</v>
      </c>
      <c r="C338" s="127"/>
      <c r="D338" s="7" t="s">
        <v>18</v>
      </c>
      <c r="E338" s="7" t="s">
        <v>1894</v>
      </c>
      <c r="F338" s="7" t="s">
        <v>105</v>
      </c>
      <c r="G338" s="7" t="s">
        <v>6182</v>
      </c>
      <c r="H338" s="7" t="s">
        <v>1392</v>
      </c>
      <c r="I338" s="7" t="s">
        <v>6175</v>
      </c>
      <c r="J338" s="7" t="s">
        <v>1393</v>
      </c>
      <c r="K338" s="7" t="s">
        <v>1404</v>
      </c>
      <c r="L338" s="7" t="s">
        <v>1921</v>
      </c>
      <c r="M338" s="7" t="s">
        <v>1921</v>
      </c>
      <c r="N338" s="8" t="s">
        <v>6175</v>
      </c>
      <c r="O338" s="7" t="s">
        <v>1388</v>
      </c>
      <c r="P338" s="8" t="s">
        <v>6175</v>
      </c>
      <c r="Q338" s="7" t="s">
        <v>1896</v>
      </c>
      <c r="R338" s="28" t="s">
        <v>28</v>
      </c>
      <c r="S338" s="28" t="s">
        <v>6175</v>
      </c>
      <c r="T338" s="28" t="s">
        <v>28</v>
      </c>
      <c r="U338" s="28" t="s">
        <v>28</v>
      </c>
      <c r="V338" s="28" t="s">
        <v>28</v>
      </c>
      <c r="W338" s="7" t="s">
        <v>29</v>
      </c>
      <c r="X338" s="28" t="s">
        <v>28</v>
      </c>
      <c r="Y338" s="7" t="s">
        <v>28</v>
      </c>
      <c r="Z338" s="7" t="s">
        <v>6175</v>
      </c>
      <c r="AA338" s="7">
        <v>20</v>
      </c>
      <c r="AB338" s="7">
        <v>20</v>
      </c>
      <c r="AC338" s="7">
        <f t="shared" si="61"/>
        <v>0</v>
      </c>
      <c r="AD338" s="128"/>
      <c r="AE338" s="128"/>
      <c r="AF338" s="7" t="s">
        <v>6175</v>
      </c>
      <c r="AG338" s="7" t="s">
        <v>6175</v>
      </c>
      <c r="AH338" s="7" t="s">
        <v>6175</v>
      </c>
      <c r="AI338" s="7" t="s">
        <v>6175</v>
      </c>
      <c r="AJ338" s="33">
        <v>1.3161399999999998E-2</v>
      </c>
      <c r="AK338" s="33">
        <f t="shared" si="58"/>
        <v>0.26322799999999996</v>
      </c>
      <c r="AL338" s="33">
        <f t="shared" si="54"/>
        <v>3.1587359999999995E-2</v>
      </c>
      <c r="AM338" s="33">
        <f t="shared" si="55"/>
        <v>0.29481535999999997</v>
      </c>
      <c r="AN338" s="33">
        <f t="shared" si="56"/>
        <v>1.1845259999999998E-2</v>
      </c>
      <c r="AO338" s="33">
        <f t="shared" si="57"/>
        <v>0.23690519999999995</v>
      </c>
      <c r="AP338" s="33">
        <f t="shared" si="59"/>
        <v>2.8428623999999993E-2</v>
      </c>
      <c r="AQ338" s="33">
        <f t="shared" si="60"/>
        <v>0.26533382399999994</v>
      </c>
      <c r="AR338" s="15" t="s">
        <v>1404</v>
      </c>
      <c r="AS338" s="15" t="s">
        <v>1404</v>
      </c>
      <c r="AT338" s="15" t="s">
        <v>6282</v>
      </c>
      <c r="AU338" s="27" t="s">
        <v>6282</v>
      </c>
      <c r="AV338" s="74"/>
      <c r="AW338" s="75"/>
      <c r="AX338" s="75"/>
      <c r="AY338" s="75"/>
      <c r="AZ338" s="52" t="s">
        <v>6389</v>
      </c>
    </row>
    <row r="339" spans="1:52" s="52" customFormat="1" ht="39.950000000000003" customHeight="1" x14ac:dyDescent="0.25">
      <c r="A339" s="9">
        <v>485</v>
      </c>
      <c r="B339" s="7" t="s">
        <v>1922</v>
      </c>
      <c r="C339" s="126" t="s">
        <v>1923</v>
      </c>
      <c r="D339" s="7" t="s">
        <v>18</v>
      </c>
      <c r="E339" s="7" t="s">
        <v>1894</v>
      </c>
      <c r="F339" s="7" t="s">
        <v>113</v>
      </c>
      <c r="G339" s="7" t="s">
        <v>6182</v>
      </c>
      <c r="H339" s="7" t="s">
        <v>1392</v>
      </c>
      <c r="I339" s="7" t="s">
        <v>6175</v>
      </c>
      <c r="J339" s="7" t="s">
        <v>1393</v>
      </c>
      <c r="K339" s="7" t="s">
        <v>1404</v>
      </c>
      <c r="L339" s="7" t="s">
        <v>1924</v>
      </c>
      <c r="M339" s="7" t="s">
        <v>1924</v>
      </c>
      <c r="N339" s="8" t="s">
        <v>6175</v>
      </c>
      <c r="O339" s="7" t="s">
        <v>1388</v>
      </c>
      <c r="P339" s="8" t="s">
        <v>6175</v>
      </c>
      <c r="Q339" s="7" t="s">
        <v>1896</v>
      </c>
      <c r="R339" s="28" t="s">
        <v>28</v>
      </c>
      <c r="S339" s="28" t="s">
        <v>6175</v>
      </c>
      <c r="T339" s="28" t="s">
        <v>28</v>
      </c>
      <c r="U339" s="28" t="s">
        <v>28</v>
      </c>
      <c r="V339" s="28" t="s">
        <v>28</v>
      </c>
      <c r="W339" s="7" t="s">
        <v>1400</v>
      </c>
      <c r="X339" s="28" t="s">
        <v>28</v>
      </c>
      <c r="Y339" s="7" t="s">
        <v>28</v>
      </c>
      <c r="Z339" s="7" t="s">
        <v>6175</v>
      </c>
      <c r="AA339" s="7">
        <v>69</v>
      </c>
      <c r="AB339" s="7">
        <v>61</v>
      </c>
      <c r="AC339" s="7">
        <f t="shared" si="61"/>
        <v>8</v>
      </c>
      <c r="AD339" s="128">
        <v>0.06</v>
      </c>
      <c r="AE339" s="128">
        <v>4.0199999999999996</v>
      </c>
      <c r="AF339" s="7" t="s">
        <v>6175</v>
      </c>
      <c r="AG339" s="7" t="s">
        <v>6175</v>
      </c>
      <c r="AH339" s="7" t="s">
        <v>6175</v>
      </c>
      <c r="AI339" s="7" t="s">
        <v>6175</v>
      </c>
      <c r="AJ339" s="33">
        <v>3.9484199999999997E-2</v>
      </c>
      <c r="AK339" s="33">
        <f t="shared" si="58"/>
        <v>2.4085361999999999</v>
      </c>
      <c r="AL339" s="33">
        <f t="shared" si="54"/>
        <v>0.28902434399999999</v>
      </c>
      <c r="AM339" s="33">
        <f t="shared" si="55"/>
        <v>2.6975605439999999</v>
      </c>
      <c r="AN339" s="33">
        <f t="shared" si="56"/>
        <v>3.5535779999999996E-2</v>
      </c>
      <c r="AO339" s="33">
        <f t="shared" si="57"/>
        <v>2.1676825799999997</v>
      </c>
      <c r="AP339" s="33">
        <f t="shared" si="59"/>
        <v>0.26012190959999998</v>
      </c>
      <c r="AQ339" s="33">
        <f t="shared" si="60"/>
        <v>2.4278044895999997</v>
      </c>
      <c r="AR339" s="15" t="s">
        <v>1404</v>
      </c>
      <c r="AS339" s="15" t="s">
        <v>1404</v>
      </c>
      <c r="AT339" s="15" t="s">
        <v>6294</v>
      </c>
      <c r="AU339" s="27" t="s">
        <v>6279</v>
      </c>
      <c r="AV339" s="74"/>
      <c r="AW339" s="75"/>
      <c r="AX339" s="75"/>
      <c r="AY339" s="75"/>
      <c r="AZ339" s="52" t="s">
        <v>6389</v>
      </c>
    </row>
    <row r="340" spans="1:52" s="52" customFormat="1" ht="39.950000000000003" customHeight="1" x14ac:dyDescent="0.25">
      <c r="A340" s="9">
        <v>486</v>
      </c>
      <c r="B340" s="7" t="s">
        <v>1922</v>
      </c>
      <c r="C340" s="127"/>
      <c r="D340" s="7" t="s">
        <v>18</v>
      </c>
      <c r="E340" s="7" t="s">
        <v>1894</v>
      </c>
      <c r="F340" s="7" t="s">
        <v>105</v>
      </c>
      <c r="G340" s="7" t="s">
        <v>6182</v>
      </c>
      <c r="H340" s="7" t="s">
        <v>1392</v>
      </c>
      <c r="I340" s="7" t="s">
        <v>6175</v>
      </c>
      <c r="J340" s="7" t="s">
        <v>1393</v>
      </c>
      <c r="K340" s="7" t="s">
        <v>1404</v>
      </c>
      <c r="L340" s="7" t="s">
        <v>1925</v>
      </c>
      <c r="M340" s="7" t="s">
        <v>1925</v>
      </c>
      <c r="N340" s="8" t="s">
        <v>6175</v>
      </c>
      <c r="O340" s="7" t="s">
        <v>1388</v>
      </c>
      <c r="P340" s="8" t="s">
        <v>6175</v>
      </c>
      <c r="Q340" s="7" t="s">
        <v>1919</v>
      </c>
      <c r="R340" s="28" t="s">
        <v>1926</v>
      </c>
      <c r="S340" s="28" t="s">
        <v>6175</v>
      </c>
      <c r="T340" s="28" t="s">
        <v>28</v>
      </c>
      <c r="U340" s="28" t="s">
        <v>28</v>
      </c>
      <c r="V340" s="28" t="s">
        <v>28</v>
      </c>
      <c r="W340" s="7" t="s">
        <v>29</v>
      </c>
      <c r="X340" s="28" t="s">
        <v>28</v>
      </c>
      <c r="Y340" s="7" t="s">
        <v>28</v>
      </c>
      <c r="Z340" s="7" t="s">
        <v>6175</v>
      </c>
      <c r="AA340" s="7">
        <v>8</v>
      </c>
      <c r="AB340" s="7">
        <v>8</v>
      </c>
      <c r="AC340" s="7">
        <f t="shared" si="61"/>
        <v>0</v>
      </c>
      <c r="AD340" s="128"/>
      <c r="AE340" s="128"/>
      <c r="AF340" s="7" t="s">
        <v>6175</v>
      </c>
      <c r="AG340" s="7" t="s">
        <v>6175</v>
      </c>
      <c r="AH340" s="7" t="s">
        <v>6175</v>
      </c>
      <c r="AI340" s="7" t="s">
        <v>6175</v>
      </c>
      <c r="AJ340" s="33">
        <v>3.2903500000000002E-2</v>
      </c>
      <c r="AK340" s="33">
        <f t="shared" si="58"/>
        <v>0.26322800000000002</v>
      </c>
      <c r="AL340" s="33">
        <f t="shared" si="54"/>
        <v>3.1587360000000002E-2</v>
      </c>
      <c r="AM340" s="33">
        <f t="shared" si="55"/>
        <v>0.29481536000000003</v>
      </c>
      <c r="AN340" s="33">
        <f t="shared" si="56"/>
        <v>2.9613150000000001E-2</v>
      </c>
      <c r="AO340" s="33">
        <f t="shared" si="57"/>
        <v>0.23690520000000001</v>
      </c>
      <c r="AP340" s="33">
        <f t="shared" si="59"/>
        <v>2.8428624E-2</v>
      </c>
      <c r="AQ340" s="33">
        <f t="shared" si="60"/>
        <v>0.265333824</v>
      </c>
      <c r="AR340" s="15" t="s">
        <v>1404</v>
      </c>
      <c r="AS340" s="15" t="s">
        <v>1404</v>
      </c>
      <c r="AT340" s="15" t="s">
        <v>6282</v>
      </c>
      <c r="AU340" s="27" t="s">
        <v>6282</v>
      </c>
      <c r="AV340" s="74"/>
      <c r="AW340" s="75"/>
      <c r="AX340" s="75"/>
      <c r="AY340" s="75"/>
      <c r="AZ340" s="52" t="s">
        <v>6389</v>
      </c>
    </row>
    <row r="341" spans="1:52" s="52" customFormat="1" ht="39.950000000000003" customHeight="1" x14ac:dyDescent="0.25">
      <c r="A341" s="9">
        <v>487</v>
      </c>
      <c r="B341" s="7" t="s">
        <v>1927</v>
      </c>
      <c r="C341" s="7" t="s">
        <v>1928</v>
      </c>
      <c r="D341" s="7" t="s">
        <v>18</v>
      </c>
      <c r="E341" s="7" t="s">
        <v>1912</v>
      </c>
      <c r="F341" s="7" t="s">
        <v>105</v>
      </c>
      <c r="G341" s="7" t="s">
        <v>6182</v>
      </c>
      <c r="H341" s="7" t="s">
        <v>1392</v>
      </c>
      <c r="I341" s="7" t="s">
        <v>6175</v>
      </c>
      <c r="J341" s="7" t="s">
        <v>1393</v>
      </c>
      <c r="K341" s="7" t="s">
        <v>1404</v>
      </c>
      <c r="L341" s="7" t="s">
        <v>1929</v>
      </c>
      <c r="M341" s="7" t="s">
        <v>1929</v>
      </c>
      <c r="N341" s="8" t="s">
        <v>6175</v>
      </c>
      <c r="O341" s="7" t="s">
        <v>1388</v>
      </c>
      <c r="P341" s="8" t="s">
        <v>6175</v>
      </c>
      <c r="Q341" s="7" t="s">
        <v>28</v>
      </c>
      <c r="R341" s="28" t="s">
        <v>28</v>
      </c>
      <c r="S341" s="28" t="s">
        <v>6175</v>
      </c>
      <c r="T341" s="28" t="s">
        <v>28</v>
      </c>
      <c r="U341" s="28" t="s">
        <v>28</v>
      </c>
      <c r="V341" s="28" t="s">
        <v>28</v>
      </c>
      <c r="W341" s="7" t="s">
        <v>29</v>
      </c>
      <c r="X341" s="28" t="s">
        <v>28</v>
      </c>
      <c r="Y341" s="7" t="s">
        <v>28</v>
      </c>
      <c r="Z341" s="7" t="s">
        <v>6175</v>
      </c>
      <c r="AA341" s="7">
        <v>132</v>
      </c>
      <c r="AB341" s="7">
        <v>132</v>
      </c>
      <c r="AC341" s="7">
        <f t="shared" si="61"/>
        <v>0</v>
      </c>
      <c r="AD341" s="64">
        <v>0.23</v>
      </c>
      <c r="AE341" s="64">
        <v>29.9</v>
      </c>
      <c r="AF341" s="7" t="s">
        <v>6175</v>
      </c>
      <c r="AG341" s="7" t="s">
        <v>6175</v>
      </c>
      <c r="AH341" s="7" t="s">
        <v>6175</v>
      </c>
      <c r="AI341" s="7" t="s">
        <v>6175</v>
      </c>
      <c r="AJ341" s="33">
        <v>0.15135610000000002</v>
      </c>
      <c r="AK341" s="33">
        <f t="shared" si="58"/>
        <v>19.979005200000003</v>
      </c>
      <c r="AL341" s="33">
        <f t="shared" si="54"/>
        <v>2.3974806240000004</v>
      </c>
      <c r="AM341" s="33">
        <f t="shared" si="55"/>
        <v>22.376485824000003</v>
      </c>
      <c r="AN341" s="33">
        <f t="shared" si="56"/>
        <v>0.13622049000000003</v>
      </c>
      <c r="AO341" s="33">
        <f t="shared" si="57"/>
        <v>17.981104680000005</v>
      </c>
      <c r="AP341" s="33">
        <f t="shared" si="59"/>
        <v>2.1577325616000005</v>
      </c>
      <c r="AQ341" s="33">
        <f t="shared" si="60"/>
        <v>20.138837241600005</v>
      </c>
      <c r="AR341" s="15" t="s">
        <v>1404</v>
      </c>
      <c r="AS341" s="15" t="s">
        <v>1404</v>
      </c>
      <c r="AT341" s="15" t="s">
        <v>6294</v>
      </c>
      <c r="AU341" s="27" t="s">
        <v>6279</v>
      </c>
      <c r="AV341" s="74"/>
      <c r="AW341" s="75"/>
      <c r="AX341" s="75"/>
      <c r="AY341" s="75"/>
      <c r="AZ341" s="52" t="s">
        <v>6389</v>
      </c>
    </row>
    <row r="342" spans="1:52" s="52" customFormat="1" ht="39.950000000000003" customHeight="1" x14ac:dyDescent="0.25">
      <c r="A342" s="9">
        <v>488</v>
      </c>
      <c r="B342" s="7" t="s">
        <v>1930</v>
      </c>
      <c r="C342" s="7" t="s">
        <v>1931</v>
      </c>
      <c r="D342" s="7" t="s">
        <v>18</v>
      </c>
      <c r="E342" s="7" t="s">
        <v>1903</v>
      </c>
      <c r="F342" s="7" t="s">
        <v>105</v>
      </c>
      <c r="G342" s="7" t="s">
        <v>6182</v>
      </c>
      <c r="H342" s="7" t="s">
        <v>1392</v>
      </c>
      <c r="I342" s="7" t="s">
        <v>6175</v>
      </c>
      <c r="J342" s="7" t="s">
        <v>1393</v>
      </c>
      <c r="K342" s="7" t="s">
        <v>1404</v>
      </c>
      <c r="L342" s="7" t="s">
        <v>1932</v>
      </c>
      <c r="M342" s="7" t="s">
        <v>1932</v>
      </c>
      <c r="N342" s="8" t="s">
        <v>6175</v>
      </c>
      <c r="O342" s="7" t="s">
        <v>1388</v>
      </c>
      <c r="P342" s="8" t="s">
        <v>6175</v>
      </c>
      <c r="Q342" s="7" t="s">
        <v>28</v>
      </c>
      <c r="R342" s="28" t="s">
        <v>28</v>
      </c>
      <c r="S342" s="28" t="s">
        <v>6175</v>
      </c>
      <c r="T342" s="28" t="s">
        <v>28</v>
      </c>
      <c r="U342" s="28" t="s">
        <v>28</v>
      </c>
      <c r="V342" s="28" t="s">
        <v>28</v>
      </c>
      <c r="W342" s="7" t="s">
        <v>29</v>
      </c>
      <c r="X342" s="28" t="s">
        <v>28</v>
      </c>
      <c r="Y342" s="7" t="s">
        <v>465</v>
      </c>
      <c r="Z342" s="7" t="s">
        <v>6175</v>
      </c>
      <c r="AA342" s="7">
        <v>73</v>
      </c>
      <c r="AB342" s="7">
        <v>73</v>
      </c>
      <c r="AC342" s="7">
        <f t="shared" si="61"/>
        <v>0</v>
      </c>
      <c r="AD342" s="64">
        <v>0.08</v>
      </c>
      <c r="AE342" s="64">
        <v>5.89</v>
      </c>
      <c r="AF342" s="7" t="s">
        <v>6175</v>
      </c>
      <c r="AG342" s="7" t="s">
        <v>6175</v>
      </c>
      <c r="AH342" s="7" t="s">
        <v>6175</v>
      </c>
      <c r="AI342" s="7" t="s">
        <v>6175</v>
      </c>
      <c r="AJ342" s="33">
        <v>5.2645599999999994E-2</v>
      </c>
      <c r="AK342" s="33">
        <f t="shared" si="58"/>
        <v>3.8431287999999997</v>
      </c>
      <c r="AL342" s="33">
        <f t="shared" si="54"/>
        <v>0.46117545599999993</v>
      </c>
      <c r="AM342" s="33">
        <f t="shared" si="55"/>
        <v>4.304304256</v>
      </c>
      <c r="AN342" s="33">
        <f t="shared" si="56"/>
        <v>4.7381039999999992E-2</v>
      </c>
      <c r="AO342" s="33">
        <f t="shared" si="57"/>
        <v>3.4588159199999993</v>
      </c>
      <c r="AP342" s="33">
        <f t="shared" si="59"/>
        <v>0.4150579103999999</v>
      </c>
      <c r="AQ342" s="33">
        <f t="shared" si="60"/>
        <v>3.8738738303999991</v>
      </c>
      <c r="AR342" s="15" t="s">
        <v>1404</v>
      </c>
      <c r="AS342" s="15" t="s">
        <v>1404</v>
      </c>
      <c r="AT342" s="15" t="s">
        <v>6282</v>
      </c>
      <c r="AU342" s="27" t="s">
        <v>6282</v>
      </c>
      <c r="AV342" s="74"/>
      <c r="AW342" s="75">
        <v>69</v>
      </c>
      <c r="AX342" s="75"/>
      <c r="AY342" s="75"/>
      <c r="AZ342" s="52" t="s">
        <v>6389</v>
      </c>
    </row>
    <row r="343" spans="1:52" s="52" customFormat="1" ht="39.950000000000003" customHeight="1" x14ac:dyDescent="0.25">
      <c r="A343" s="9">
        <v>490</v>
      </c>
      <c r="B343" s="7" t="s">
        <v>1938</v>
      </c>
      <c r="C343" s="7" t="s">
        <v>1939</v>
      </c>
      <c r="D343" s="7" t="s">
        <v>18</v>
      </c>
      <c r="E343" s="7" t="s">
        <v>1912</v>
      </c>
      <c r="F343" s="7" t="s">
        <v>175</v>
      </c>
      <c r="G343" s="7" t="s">
        <v>6182</v>
      </c>
      <c r="H343" s="7" t="s">
        <v>1392</v>
      </c>
      <c r="I343" s="7" t="s">
        <v>6175</v>
      </c>
      <c r="J343" s="7" t="s">
        <v>1393</v>
      </c>
      <c r="K343" s="7" t="s">
        <v>1404</v>
      </c>
      <c r="L343" s="7" t="s">
        <v>1940</v>
      </c>
      <c r="M343" s="7" t="s">
        <v>1940</v>
      </c>
      <c r="N343" s="8" t="s">
        <v>6175</v>
      </c>
      <c r="O343" s="7" t="s">
        <v>1388</v>
      </c>
      <c r="P343" s="8" t="s">
        <v>6175</v>
      </c>
      <c r="Q343" s="7" t="s">
        <v>1896</v>
      </c>
      <c r="R343" s="28" t="s">
        <v>1941</v>
      </c>
      <c r="S343" s="28" t="s">
        <v>6175</v>
      </c>
      <c r="T343" s="28" t="s">
        <v>28</v>
      </c>
      <c r="U343" s="28" t="s">
        <v>28</v>
      </c>
      <c r="V343" s="28" t="s">
        <v>28</v>
      </c>
      <c r="W343" s="7" t="s">
        <v>29</v>
      </c>
      <c r="X343" s="28" t="s">
        <v>28</v>
      </c>
      <c r="Y343" s="7" t="s">
        <v>28</v>
      </c>
      <c r="Z343" s="7" t="s">
        <v>6175</v>
      </c>
      <c r="AA343" s="7">
        <v>1</v>
      </c>
      <c r="AB343" s="7">
        <v>1</v>
      </c>
      <c r="AC343" s="7">
        <f t="shared" si="61"/>
        <v>0</v>
      </c>
      <c r="AD343" s="64">
        <v>0.76</v>
      </c>
      <c r="AE343" s="64">
        <v>0.76</v>
      </c>
      <c r="AF343" s="7" t="s">
        <v>6175</v>
      </c>
      <c r="AG343" s="7" t="s">
        <v>6175</v>
      </c>
      <c r="AH343" s="7" t="s">
        <v>6175</v>
      </c>
      <c r="AI343" s="7" t="s">
        <v>6175</v>
      </c>
      <c r="AJ343" s="33">
        <v>0.50013320000000006</v>
      </c>
      <c r="AK343" s="33">
        <f t="shared" si="58"/>
        <v>0.50013320000000006</v>
      </c>
      <c r="AL343" s="33">
        <f t="shared" si="54"/>
        <v>6.0015984000000001E-2</v>
      </c>
      <c r="AM343" s="33">
        <f t="shared" si="55"/>
        <v>0.56014918400000002</v>
      </c>
      <c r="AN343" s="33">
        <f t="shared" si="56"/>
        <v>0.45011988000000008</v>
      </c>
      <c r="AO343" s="33">
        <f t="shared" si="57"/>
        <v>0.45011988000000008</v>
      </c>
      <c r="AP343" s="33">
        <f t="shared" si="59"/>
        <v>5.4014385600000006E-2</v>
      </c>
      <c r="AQ343" s="33">
        <f t="shared" si="60"/>
        <v>0.50413426560000008</v>
      </c>
      <c r="AR343" s="15" t="s">
        <v>1404</v>
      </c>
      <c r="AS343" s="15" t="s">
        <v>1404</v>
      </c>
      <c r="AT343" s="15" t="s">
        <v>6294</v>
      </c>
      <c r="AU343" s="27" t="s">
        <v>6279</v>
      </c>
      <c r="AV343" s="74"/>
      <c r="AW343" s="75"/>
      <c r="AX343" s="75"/>
      <c r="AY343" s="75"/>
      <c r="AZ343" s="52" t="s">
        <v>6389</v>
      </c>
    </row>
    <row r="344" spans="1:52" s="52" customFormat="1" ht="39.950000000000003" customHeight="1" x14ac:dyDescent="0.25">
      <c r="A344" s="9">
        <v>491</v>
      </c>
      <c r="B344" s="7" t="s">
        <v>1942</v>
      </c>
      <c r="C344" s="7" t="s">
        <v>1943</v>
      </c>
      <c r="D344" s="7" t="s">
        <v>18</v>
      </c>
      <c r="E344" s="7" t="s">
        <v>1912</v>
      </c>
      <c r="F344" s="7" t="s">
        <v>175</v>
      </c>
      <c r="G344" s="7" t="s">
        <v>6182</v>
      </c>
      <c r="H344" s="7" t="s">
        <v>1392</v>
      </c>
      <c r="I344" s="7" t="s">
        <v>6175</v>
      </c>
      <c r="J344" s="7" t="s">
        <v>1393</v>
      </c>
      <c r="K344" s="7" t="s">
        <v>1404</v>
      </c>
      <c r="L344" s="7" t="s">
        <v>1944</v>
      </c>
      <c r="M344" s="7" t="s">
        <v>1944</v>
      </c>
      <c r="N344" s="8" t="s">
        <v>6175</v>
      </c>
      <c r="O344" s="7" t="s">
        <v>1388</v>
      </c>
      <c r="P344" s="8" t="s">
        <v>6175</v>
      </c>
      <c r="Q344" s="7" t="s">
        <v>1919</v>
      </c>
      <c r="R344" s="28" t="s">
        <v>1945</v>
      </c>
      <c r="S344" s="28" t="s">
        <v>6175</v>
      </c>
      <c r="T344" s="28" t="s">
        <v>28</v>
      </c>
      <c r="U344" s="28" t="s">
        <v>28</v>
      </c>
      <c r="V344" s="28" t="s">
        <v>28</v>
      </c>
      <c r="W344" s="7" t="s">
        <v>29</v>
      </c>
      <c r="X344" s="28" t="s">
        <v>28</v>
      </c>
      <c r="Y344" s="7" t="s">
        <v>28</v>
      </c>
      <c r="Z344" s="7" t="s">
        <v>6175</v>
      </c>
      <c r="AA344" s="7">
        <v>2</v>
      </c>
      <c r="AB344" s="7">
        <v>2</v>
      </c>
      <c r="AC344" s="7">
        <f t="shared" si="61"/>
        <v>0</v>
      </c>
      <c r="AD344" s="64">
        <v>0.71</v>
      </c>
      <c r="AE344" s="64">
        <v>1.42</v>
      </c>
      <c r="AF344" s="7" t="s">
        <v>6175</v>
      </c>
      <c r="AG344" s="7" t="s">
        <v>6175</v>
      </c>
      <c r="AH344" s="7" t="s">
        <v>6175</v>
      </c>
      <c r="AI344" s="7" t="s">
        <v>6175</v>
      </c>
      <c r="AJ344" s="33">
        <v>0.46722969999999997</v>
      </c>
      <c r="AK344" s="33">
        <f t="shared" si="58"/>
        <v>0.93445939999999994</v>
      </c>
      <c r="AL344" s="33">
        <f t="shared" si="54"/>
        <v>0.11213512799999999</v>
      </c>
      <c r="AM344" s="33">
        <f t="shared" si="55"/>
        <v>1.046594528</v>
      </c>
      <c r="AN344" s="33">
        <f t="shared" si="56"/>
        <v>0.42050673</v>
      </c>
      <c r="AO344" s="33">
        <f t="shared" si="57"/>
        <v>0.84101345999999999</v>
      </c>
      <c r="AP344" s="33">
        <f t="shared" si="59"/>
        <v>0.10092161519999999</v>
      </c>
      <c r="AQ344" s="33">
        <f t="shared" si="60"/>
        <v>0.94193507519999997</v>
      </c>
      <c r="AR344" s="15" t="s">
        <v>1404</v>
      </c>
      <c r="AS344" s="15" t="s">
        <v>1404</v>
      </c>
      <c r="AT344" s="15" t="s">
        <v>6294</v>
      </c>
      <c r="AU344" s="27" t="s">
        <v>6279</v>
      </c>
      <c r="AV344" s="74"/>
      <c r="AW344" s="75"/>
      <c r="AX344" s="75"/>
      <c r="AY344" s="75"/>
      <c r="AZ344" s="52" t="s">
        <v>6389</v>
      </c>
    </row>
    <row r="345" spans="1:52" s="52" customFormat="1" ht="39.950000000000003" customHeight="1" x14ac:dyDescent="0.25">
      <c r="A345" s="9">
        <v>492</v>
      </c>
      <c r="B345" s="7" t="s">
        <v>1946</v>
      </c>
      <c r="C345" s="126" t="s">
        <v>1947</v>
      </c>
      <c r="D345" s="7" t="s">
        <v>18</v>
      </c>
      <c r="E345" s="7" t="s">
        <v>1903</v>
      </c>
      <c r="F345" s="7" t="s">
        <v>113</v>
      </c>
      <c r="G345" s="7" t="s">
        <v>6182</v>
      </c>
      <c r="H345" s="7" t="s">
        <v>1392</v>
      </c>
      <c r="I345" s="7" t="s">
        <v>6175</v>
      </c>
      <c r="J345" s="7" t="s">
        <v>1393</v>
      </c>
      <c r="K345" s="7" t="s">
        <v>1404</v>
      </c>
      <c r="L345" s="7" t="s">
        <v>1948</v>
      </c>
      <c r="M345" s="7" t="s">
        <v>1948</v>
      </c>
      <c r="N345" s="8" t="s">
        <v>6175</v>
      </c>
      <c r="O345" s="7" t="s">
        <v>1388</v>
      </c>
      <c r="P345" s="8" t="s">
        <v>6175</v>
      </c>
      <c r="Q345" s="7" t="s">
        <v>1896</v>
      </c>
      <c r="R345" s="28">
        <v>100802</v>
      </c>
      <c r="S345" s="28" t="s">
        <v>6175</v>
      </c>
      <c r="T345" s="28" t="s">
        <v>28</v>
      </c>
      <c r="U345" s="28" t="s">
        <v>28</v>
      </c>
      <c r="V345" s="28" t="s">
        <v>28</v>
      </c>
      <c r="W345" s="7" t="s">
        <v>29</v>
      </c>
      <c r="X345" s="28" t="s">
        <v>28</v>
      </c>
      <c r="Y345" s="7" t="s">
        <v>28</v>
      </c>
      <c r="Z345" s="7" t="s">
        <v>6175</v>
      </c>
      <c r="AA345" s="7">
        <v>85</v>
      </c>
      <c r="AB345" s="7">
        <v>60</v>
      </c>
      <c r="AC345" s="7">
        <f t="shared" si="61"/>
        <v>25</v>
      </c>
      <c r="AD345" s="128">
        <v>0.39</v>
      </c>
      <c r="AE345" s="128">
        <v>33.26</v>
      </c>
      <c r="AF345" s="7" t="s">
        <v>6175</v>
      </c>
      <c r="AG345" s="7" t="s">
        <v>6175</v>
      </c>
      <c r="AH345" s="7" t="s">
        <v>6175</v>
      </c>
      <c r="AI345" s="7" t="s">
        <v>6175</v>
      </c>
      <c r="AJ345" s="33">
        <v>0.25664730000000002</v>
      </c>
      <c r="AK345" s="33">
        <f t="shared" si="58"/>
        <v>15.398838000000001</v>
      </c>
      <c r="AL345" s="33">
        <f t="shared" si="54"/>
        <v>1.84786056</v>
      </c>
      <c r="AM345" s="33">
        <f t="shared" si="55"/>
        <v>17.246698560000002</v>
      </c>
      <c r="AN345" s="33">
        <f t="shared" si="56"/>
        <v>0.23098257000000003</v>
      </c>
      <c r="AO345" s="33">
        <f t="shared" si="57"/>
        <v>13.858954200000001</v>
      </c>
      <c r="AP345" s="33">
        <f t="shared" si="59"/>
        <v>1.6630745040000001</v>
      </c>
      <c r="AQ345" s="33">
        <f t="shared" si="60"/>
        <v>15.522028704000002</v>
      </c>
      <c r="AR345" s="15" t="s">
        <v>1404</v>
      </c>
      <c r="AS345" s="15" t="s">
        <v>1404</v>
      </c>
      <c r="AT345" s="15" t="s">
        <v>6294</v>
      </c>
      <c r="AU345" s="27" t="s">
        <v>6279</v>
      </c>
      <c r="AV345" s="74"/>
      <c r="AW345" s="75"/>
      <c r="AX345" s="75"/>
      <c r="AY345" s="75"/>
      <c r="AZ345" s="52" t="s">
        <v>6389</v>
      </c>
    </row>
    <row r="346" spans="1:52" s="52" customFormat="1" ht="39.950000000000003" customHeight="1" x14ac:dyDescent="0.25">
      <c r="A346" s="9">
        <v>493</v>
      </c>
      <c r="B346" s="7" t="s">
        <v>1946</v>
      </c>
      <c r="C346" s="129"/>
      <c r="D346" s="7" t="s">
        <v>18</v>
      </c>
      <c r="E346" s="7" t="s">
        <v>1903</v>
      </c>
      <c r="F346" s="7" t="s">
        <v>113</v>
      </c>
      <c r="G346" s="7" t="s">
        <v>6182</v>
      </c>
      <c r="H346" s="7" t="s">
        <v>1392</v>
      </c>
      <c r="I346" s="7" t="s">
        <v>6175</v>
      </c>
      <c r="J346" s="7" t="s">
        <v>1393</v>
      </c>
      <c r="K346" s="7" t="s">
        <v>1404</v>
      </c>
      <c r="L346" s="7" t="s">
        <v>1948</v>
      </c>
      <c r="M346" s="7" t="s">
        <v>1948</v>
      </c>
      <c r="N346" s="8" t="s">
        <v>6175</v>
      </c>
      <c r="O346" s="7" t="s">
        <v>1388</v>
      </c>
      <c r="P346" s="8" t="s">
        <v>6175</v>
      </c>
      <c r="Q346" s="7" t="s">
        <v>1949</v>
      </c>
      <c r="R346" s="28" t="s">
        <v>28</v>
      </c>
      <c r="S346" s="28" t="s">
        <v>6175</v>
      </c>
      <c r="T346" s="28" t="s">
        <v>28</v>
      </c>
      <c r="U346" s="28" t="s">
        <v>28</v>
      </c>
      <c r="V346" s="28" t="s">
        <v>28</v>
      </c>
      <c r="W346" s="7" t="s">
        <v>29</v>
      </c>
      <c r="X346" s="28" t="s">
        <v>28</v>
      </c>
      <c r="Y346" s="7" t="s">
        <v>28</v>
      </c>
      <c r="Z346" s="7" t="s">
        <v>6175</v>
      </c>
      <c r="AA346" s="7">
        <v>20</v>
      </c>
      <c r="AB346" s="7">
        <v>20</v>
      </c>
      <c r="AC346" s="7">
        <f t="shared" si="61"/>
        <v>0</v>
      </c>
      <c r="AD346" s="128"/>
      <c r="AE346" s="128"/>
      <c r="AF346" s="7" t="s">
        <v>6175</v>
      </c>
      <c r="AG346" s="7" t="s">
        <v>6175</v>
      </c>
      <c r="AH346" s="7" t="s">
        <v>6175</v>
      </c>
      <c r="AI346" s="7" t="s">
        <v>6175</v>
      </c>
      <c r="AJ346" s="33">
        <v>0.25664730000000002</v>
      </c>
      <c r="AK346" s="33">
        <f t="shared" si="58"/>
        <v>5.1329460000000005</v>
      </c>
      <c r="AL346" s="33">
        <f t="shared" si="54"/>
        <v>0.61595352000000003</v>
      </c>
      <c r="AM346" s="33">
        <f t="shared" si="55"/>
        <v>5.7488995200000002</v>
      </c>
      <c r="AN346" s="33">
        <f t="shared" si="56"/>
        <v>0.23098257000000003</v>
      </c>
      <c r="AO346" s="33">
        <f t="shared" si="57"/>
        <v>4.6196514000000004</v>
      </c>
      <c r="AP346" s="33">
        <f t="shared" si="59"/>
        <v>0.55435816800000004</v>
      </c>
      <c r="AQ346" s="33">
        <f t="shared" si="60"/>
        <v>5.1740095680000007</v>
      </c>
      <c r="AR346" s="15" t="s">
        <v>1404</v>
      </c>
      <c r="AS346" s="15" t="s">
        <v>1404</v>
      </c>
      <c r="AT346" s="15" t="s">
        <v>6294</v>
      </c>
      <c r="AU346" s="27" t="s">
        <v>6279</v>
      </c>
      <c r="AV346" s="74"/>
      <c r="AW346" s="75"/>
      <c r="AX346" s="75"/>
      <c r="AY346" s="75"/>
      <c r="AZ346" s="52" t="s">
        <v>6389</v>
      </c>
    </row>
    <row r="347" spans="1:52" s="52" customFormat="1" ht="39.950000000000003" customHeight="1" x14ac:dyDescent="0.25">
      <c r="A347" s="9">
        <v>494</v>
      </c>
      <c r="B347" s="7" t="s">
        <v>1946</v>
      </c>
      <c r="C347" s="127"/>
      <c r="D347" s="7" t="s">
        <v>18</v>
      </c>
      <c r="E347" s="7" t="s">
        <v>1903</v>
      </c>
      <c r="F347" s="7" t="s">
        <v>113</v>
      </c>
      <c r="G347" s="7" t="s">
        <v>6182</v>
      </c>
      <c r="H347" s="7" t="s">
        <v>1392</v>
      </c>
      <c r="I347" s="7" t="s">
        <v>6175</v>
      </c>
      <c r="J347" s="7" t="s">
        <v>1393</v>
      </c>
      <c r="K347" s="7" t="s">
        <v>1404</v>
      </c>
      <c r="L347" s="7" t="s">
        <v>1948</v>
      </c>
      <c r="M347" s="7" t="s">
        <v>1948</v>
      </c>
      <c r="N347" s="8" t="s">
        <v>6175</v>
      </c>
      <c r="O347" s="7" t="s">
        <v>1388</v>
      </c>
      <c r="P347" s="8" t="s">
        <v>6175</v>
      </c>
      <c r="Q347" s="7" t="s">
        <v>1950</v>
      </c>
      <c r="R347" s="28" t="s">
        <v>28</v>
      </c>
      <c r="S347" s="28" t="s">
        <v>6175</v>
      </c>
      <c r="T347" s="28" t="s">
        <v>28</v>
      </c>
      <c r="U347" s="28" t="s">
        <v>28</v>
      </c>
      <c r="V347" s="28" t="s">
        <v>28</v>
      </c>
      <c r="W347" s="7" t="s">
        <v>29</v>
      </c>
      <c r="X347" s="28" t="s">
        <v>28</v>
      </c>
      <c r="Y347" s="7" t="s">
        <v>1951</v>
      </c>
      <c r="Z347" s="7" t="s">
        <v>6175</v>
      </c>
      <c r="AA347" s="7">
        <v>5</v>
      </c>
      <c r="AB347" s="7">
        <v>5</v>
      </c>
      <c r="AC347" s="7">
        <f t="shared" si="61"/>
        <v>0</v>
      </c>
      <c r="AD347" s="128"/>
      <c r="AE347" s="128"/>
      <c r="AF347" s="7" t="s">
        <v>6175</v>
      </c>
      <c r="AG347" s="7" t="s">
        <v>6175</v>
      </c>
      <c r="AH347" s="7" t="s">
        <v>6175</v>
      </c>
      <c r="AI347" s="7" t="s">
        <v>6175</v>
      </c>
      <c r="AJ347" s="33">
        <v>0.25664730000000002</v>
      </c>
      <c r="AK347" s="33">
        <f t="shared" si="58"/>
        <v>1.2832365000000001</v>
      </c>
      <c r="AL347" s="33">
        <f t="shared" si="54"/>
        <v>0.15398838000000001</v>
      </c>
      <c r="AM347" s="33">
        <f t="shared" si="55"/>
        <v>1.43722488</v>
      </c>
      <c r="AN347" s="33">
        <f t="shared" si="56"/>
        <v>0.23098257000000003</v>
      </c>
      <c r="AO347" s="33">
        <f t="shared" si="57"/>
        <v>1.1549128500000001</v>
      </c>
      <c r="AP347" s="33">
        <f t="shared" si="59"/>
        <v>0.13858954200000001</v>
      </c>
      <c r="AQ347" s="33">
        <f t="shared" si="60"/>
        <v>1.2935023920000002</v>
      </c>
      <c r="AR347" s="15" t="s">
        <v>1404</v>
      </c>
      <c r="AS347" s="15" t="s">
        <v>1404</v>
      </c>
      <c r="AT347" s="15" t="s">
        <v>6294</v>
      </c>
      <c r="AU347" s="27" t="s">
        <v>6279</v>
      </c>
      <c r="AV347" s="74"/>
      <c r="AW347" s="75"/>
      <c r="AX347" s="75"/>
      <c r="AY347" s="75"/>
      <c r="AZ347" s="52" t="s">
        <v>6389</v>
      </c>
    </row>
    <row r="348" spans="1:52" s="52" customFormat="1" ht="39.950000000000003" customHeight="1" x14ac:dyDescent="0.25">
      <c r="A348" s="9">
        <v>495</v>
      </c>
      <c r="B348" s="7" t="s">
        <v>1952</v>
      </c>
      <c r="C348" s="126" t="s">
        <v>1953</v>
      </c>
      <c r="D348" s="7" t="s">
        <v>18</v>
      </c>
      <c r="E348" s="7" t="s">
        <v>1912</v>
      </c>
      <c r="F348" s="7" t="s">
        <v>113</v>
      </c>
      <c r="G348" s="7" t="s">
        <v>6182</v>
      </c>
      <c r="H348" s="7" t="s">
        <v>1392</v>
      </c>
      <c r="I348" s="7" t="s">
        <v>6175</v>
      </c>
      <c r="J348" s="7" t="s">
        <v>1393</v>
      </c>
      <c r="K348" s="7" t="s">
        <v>1404</v>
      </c>
      <c r="L348" s="7" t="s">
        <v>1954</v>
      </c>
      <c r="M348" s="7" t="s">
        <v>1954</v>
      </c>
      <c r="N348" s="8" t="s">
        <v>6175</v>
      </c>
      <c r="O348" s="7" t="s">
        <v>1955</v>
      </c>
      <c r="P348" s="8" t="s">
        <v>6175</v>
      </c>
      <c r="Q348" s="7" t="s">
        <v>1949</v>
      </c>
      <c r="R348" s="28" t="s">
        <v>1956</v>
      </c>
      <c r="S348" s="28" t="s">
        <v>6175</v>
      </c>
      <c r="T348" s="28" t="s">
        <v>28</v>
      </c>
      <c r="U348" s="28" t="s">
        <v>28</v>
      </c>
      <c r="V348" s="28" t="s">
        <v>28</v>
      </c>
      <c r="W348" s="7" t="s">
        <v>29</v>
      </c>
      <c r="X348" s="28" t="s">
        <v>28</v>
      </c>
      <c r="Y348" s="7" t="s">
        <v>28</v>
      </c>
      <c r="Z348" s="7" t="s">
        <v>6175</v>
      </c>
      <c r="AA348" s="7">
        <v>51</v>
      </c>
      <c r="AB348" s="7">
        <v>30</v>
      </c>
      <c r="AC348" s="7">
        <f t="shared" si="61"/>
        <v>21</v>
      </c>
      <c r="AD348" s="128">
        <v>0.38</v>
      </c>
      <c r="AE348" s="128">
        <v>18.89</v>
      </c>
      <c r="AF348" s="7" t="s">
        <v>6175</v>
      </c>
      <c r="AG348" s="7" t="s">
        <v>6175</v>
      </c>
      <c r="AH348" s="7" t="s">
        <v>6175</v>
      </c>
      <c r="AI348" s="7" t="s">
        <v>6175</v>
      </c>
      <c r="AJ348" s="33">
        <v>0.27638940000000001</v>
      </c>
      <c r="AK348" s="33">
        <f t="shared" si="58"/>
        <v>8.2916819999999998</v>
      </c>
      <c r="AL348" s="33">
        <f t="shared" si="54"/>
        <v>0.99500183999999992</v>
      </c>
      <c r="AM348" s="33">
        <f t="shared" si="55"/>
        <v>9.2866838400000002</v>
      </c>
      <c r="AN348" s="33">
        <f t="shared" si="56"/>
        <v>0.24875046000000001</v>
      </c>
      <c r="AO348" s="33">
        <f t="shared" si="57"/>
        <v>7.4625138</v>
      </c>
      <c r="AP348" s="33">
        <f t="shared" si="59"/>
        <v>0.89550165599999998</v>
      </c>
      <c r="AQ348" s="33">
        <f t="shared" si="60"/>
        <v>8.3580154560000004</v>
      </c>
      <c r="AR348" s="15" t="s">
        <v>1404</v>
      </c>
      <c r="AS348" s="15" t="s">
        <v>1404</v>
      </c>
      <c r="AT348" s="15" t="s">
        <v>6294</v>
      </c>
      <c r="AU348" s="27" t="s">
        <v>6279</v>
      </c>
      <c r="AV348" s="74"/>
      <c r="AW348" s="75"/>
      <c r="AX348" s="75"/>
      <c r="AY348" s="75"/>
      <c r="AZ348" s="52" t="s">
        <v>6389</v>
      </c>
    </row>
    <row r="349" spans="1:52" s="52" customFormat="1" ht="39.950000000000003" customHeight="1" x14ac:dyDescent="0.25">
      <c r="A349" s="9">
        <v>496</v>
      </c>
      <c r="B349" s="7" t="s">
        <v>1952</v>
      </c>
      <c r="C349" s="127"/>
      <c r="D349" s="7" t="s">
        <v>18</v>
      </c>
      <c r="E349" s="7" t="s">
        <v>1912</v>
      </c>
      <c r="F349" s="7" t="s">
        <v>113</v>
      </c>
      <c r="G349" s="7" t="s">
        <v>6182</v>
      </c>
      <c r="H349" s="7" t="s">
        <v>1392</v>
      </c>
      <c r="I349" s="7" t="s">
        <v>6175</v>
      </c>
      <c r="J349" s="7" t="s">
        <v>1393</v>
      </c>
      <c r="K349" s="7" t="s">
        <v>1404</v>
      </c>
      <c r="L349" s="7" t="s">
        <v>1954</v>
      </c>
      <c r="M349" s="7" t="s">
        <v>1954</v>
      </c>
      <c r="N349" s="8" t="s">
        <v>6175</v>
      </c>
      <c r="O349" s="7" t="s">
        <v>1955</v>
      </c>
      <c r="P349" s="8" t="s">
        <v>6175</v>
      </c>
      <c r="Q349" s="7" t="s">
        <v>1896</v>
      </c>
      <c r="R349" s="28" t="s">
        <v>1957</v>
      </c>
      <c r="S349" s="28" t="s">
        <v>6175</v>
      </c>
      <c r="T349" s="28" t="s">
        <v>28</v>
      </c>
      <c r="U349" s="28" t="s">
        <v>28</v>
      </c>
      <c r="V349" s="28" t="s">
        <v>28</v>
      </c>
      <c r="W349" s="7" t="s">
        <v>29</v>
      </c>
      <c r="X349" s="28" t="s">
        <v>28</v>
      </c>
      <c r="Y349" s="7" t="s">
        <v>28</v>
      </c>
      <c r="Z349" s="7" t="s">
        <v>6175</v>
      </c>
      <c r="AA349" s="7">
        <v>21</v>
      </c>
      <c r="AB349" s="7">
        <v>21</v>
      </c>
      <c r="AC349" s="7">
        <f t="shared" si="61"/>
        <v>0</v>
      </c>
      <c r="AD349" s="128"/>
      <c r="AE349" s="128"/>
      <c r="AF349" s="7" t="s">
        <v>6175</v>
      </c>
      <c r="AG349" s="7" t="s">
        <v>6175</v>
      </c>
      <c r="AH349" s="7" t="s">
        <v>6175</v>
      </c>
      <c r="AI349" s="7" t="s">
        <v>6175</v>
      </c>
      <c r="AJ349" s="33">
        <v>0.25006660000000003</v>
      </c>
      <c r="AK349" s="33">
        <f t="shared" si="58"/>
        <v>5.2513986000000008</v>
      </c>
      <c r="AL349" s="33">
        <f t="shared" si="54"/>
        <v>0.63016783200000004</v>
      </c>
      <c r="AM349" s="33">
        <f t="shared" si="55"/>
        <v>5.8815664320000005</v>
      </c>
      <c r="AN349" s="33">
        <f t="shared" si="56"/>
        <v>0.22505994000000004</v>
      </c>
      <c r="AO349" s="33">
        <f t="shared" si="57"/>
        <v>4.7262587400000005</v>
      </c>
      <c r="AP349" s="33">
        <f t="shared" si="59"/>
        <v>0.5671510488</v>
      </c>
      <c r="AQ349" s="33">
        <f t="shared" si="60"/>
        <v>5.2934097888</v>
      </c>
      <c r="AR349" s="15" t="s">
        <v>1404</v>
      </c>
      <c r="AS349" s="15" t="s">
        <v>1404</v>
      </c>
      <c r="AT349" s="15" t="s">
        <v>6294</v>
      </c>
      <c r="AU349" s="27" t="s">
        <v>6279</v>
      </c>
      <c r="AV349" s="74"/>
      <c r="AW349" s="75"/>
      <c r="AX349" s="75"/>
      <c r="AY349" s="75"/>
      <c r="AZ349" s="52" t="s">
        <v>6389</v>
      </c>
    </row>
    <row r="350" spans="1:52" s="52" customFormat="1" ht="39.950000000000003" customHeight="1" x14ac:dyDescent="0.25">
      <c r="A350" s="9">
        <v>497</v>
      </c>
      <c r="B350" s="7" t="s">
        <v>1958</v>
      </c>
      <c r="C350" s="7" t="s">
        <v>1959</v>
      </c>
      <c r="D350" s="7" t="s">
        <v>18</v>
      </c>
      <c r="E350" s="7" t="s">
        <v>1894</v>
      </c>
      <c r="F350" s="7" t="s">
        <v>105</v>
      </c>
      <c r="G350" s="7" t="s">
        <v>6182</v>
      </c>
      <c r="H350" s="7" t="s">
        <v>1392</v>
      </c>
      <c r="I350" s="7" t="s">
        <v>6175</v>
      </c>
      <c r="J350" s="7" t="s">
        <v>1393</v>
      </c>
      <c r="K350" s="7" t="s">
        <v>1404</v>
      </c>
      <c r="L350" s="7" t="s">
        <v>1960</v>
      </c>
      <c r="M350" s="7" t="s">
        <v>1960</v>
      </c>
      <c r="N350" s="8" t="s">
        <v>6175</v>
      </c>
      <c r="O350" s="7" t="s">
        <v>1388</v>
      </c>
      <c r="P350" s="8" t="s">
        <v>6175</v>
      </c>
      <c r="Q350" s="7" t="s">
        <v>28</v>
      </c>
      <c r="R350" s="28" t="s">
        <v>28</v>
      </c>
      <c r="S350" s="28" t="s">
        <v>6175</v>
      </c>
      <c r="T350" s="28" t="s">
        <v>28</v>
      </c>
      <c r="U350" s="28" t="s">
        <v>28</v>
      </c>
      <c r="V350" s="28" t="s">
        <v>28</v>
      </c>
      <c r="W350" s="7" t="s">
        <v>29</v>
      </c>
      <c r="X350" s="28" t="s">
        <v>28</v>
      </c>
      <c r="Y350" s="7" t="s">
        <v>1961</v>
      </c>
      <c r="Z350" s="7" t="s">
        <v>6175</v>
      </c>
      <c r="AA350" s="7">
        <v>42</v>
      </c>
      <c r="AB350" s="7">
        <f>37-2</f>
        <v>35</v>
      </c>
      <c r="AC350" s="7">
        <f t="shared" si="61"/>
        <v>7</v>
      </c>
      <c r="AD350" s="64">
        <v>0.37</v>
      </c>
      <c r="AE350" s="64">
        <v>15.7</v>
      </c>
      <c r="AF350" s="7" t="s">
        <v>6175</v>
      </c>
      <c r="AG350" s="7" t="s">
        <v>6175</v>
      </c>
      <c r="AH350" s="7" t="s">
        <v>6175</v>
      </c>
      <c r="AI350" s="7" t="s">
        <v>6175</v>
      </c>
      <c r="AJ350" s="33">
        <v>0.24649999999999997</v>
      </c>
      <c r="AK350" s="33">
        <f t="shared" si="58"/>
        <v>8.6274999999999995</v>
      </c>
      <c r="AL350" s="33">
        <f t="shared" si="54"/>
        <v>1.0352999999999999</v>
      </c>
      <c r="AM350" s="33">
        <f t="shared" si="55"/>
        <v>9.6627999999999989</v>
      </c>
      <c r="AN350" s="33">
        <f t="shared" si="56"/>
        <v>0.22184999999999996</v>
      </c>
      <c r="AO350" s="33">
        <f t="shared" si="57"/>
        <v>7.7647499999999985</v>
      </c>
      <c r="AP350" s="33">
        <f t="shared" si="59"/>
        <v>0.93176999999999977</v>
      </c>
      <c r="AQ350" s="33">
        <f t="shared" si="60"/>
        <v>8.6965199999999978</v>
      </c>
      <c r="AR350" s="15" t="s">
        <v>1404</v>
      </c>
      <c r="AS350" s="15" t="s">
        <v>1404</v>
      </c>
      <c r="AT350" s="15" t="s">
        <v>6294</v>
      </c>
      <c r="AU350" s="27" t="s">
        <v>6279</v>
      </c>
      <c r="AV350" s="74"/>
      <c r="AW350" s="75"/>
      <c r="AX350" s="75"/>
      <c r="AY350" s="75"/>
      <c r="AZ350" s="52" t="s">
        <v>6389</v>
      </c>
    </row>
    <row r="351" spans="1:52" s="52" customFormat="1" ht="39.950000000000003" customHeight="1" x14ac:dyDescent="0.25">
      <c r="A351" s="9">
        <v>498</v>
      </c>
      <c r="B351" s="7" t="s">
        <v>1962</v>
      </c>
      <c r="C351" s="7" t="s">
        <v>1963</v>
      </c>
      <c r="D351" s="7" t="s">
        <v>18</v>
      </c>
      <c r="E351" s="7" t="s">
        <v>1903</v>
      </c>
      <c r="F351" s="7" t="s">
        <v>113</v>
      </c>
      <c r="G351" s="7" t="s">
        <v>6182</v>
      </c>
      <c r="H351" s="7" t="s">
        <v>1392</v>
      </c>
      <c r="I351" s="7" t="s">
        <v>6175</v>
      </c>
      <c r="J351" s="7" t="s">
        <v>1393</v>
      </c>
      <c r="K351" s="7" t="s">
        <v>1404</v>
      </c>
      <c r="L351" s="7" t="s">
        <v>1964</v>
      </c>
      <c r="M351" s="7" t="s">
        <v>1964</v>
      </c>
      <c r="N351" s="8" t="s">
        <v>6175</v>
      </c>
      <c r="O351" s="7" t="s">
        <v>1388</v>
      </c>
      <c r="P351" s="8" t="s">
        <v>6175</v>
      </c>
      <c r="Q351" s="7" t="s">
        <v>28</v>
      </c>
      <c r="R351" s="28" t="s">
        <v>28</v>
      </c>
      <c r="S351" s="28" t="s">
        <v>6175</v>
      </c>
      <c r="T351" s="28" t="s">
        <v>28</v>
      </c>
      <c r="U351" s="28" t="s">
        <v>28</v>
      </c>
      <c r="V351" s="28" t="s">
        <v>28</v>
      </c>
      <c r="W351" s="7" t="s">
        <v>29</v>
      </c>
      <c r="X351" s="28" t="s">
        <v>28</v>
      </c>
      <c r="Y351" s="7" t="s">
        <v>1965</v>
      </c>
      <c r="Z351" s="7" t="s">
        <v>6175</v>
      </c>
      <c r="AA351" s="7">
        <v>200</v>
      </c>
      <c r="AB351" s="7">
        <v>200</v>
      </c>
      <c r="AC351" s="7">
        <f t="shared" si="61"/>
        <v>0</v>
      </c>
      <c r="AD351" s="64">
        <v>0.1</v>
      </c>
      <c r="AE351" s="64">
        <v>19.84</v>
      </c>
      <c r="AF351" s="7" t="s">
        <v>6175</v>
      </c>
      <c r="AG351" s="7" t="s">
        <v>6175</v>
      </c>
      <c r="AH351" s="7" t="s">
        <v>6175</v>
      </c>
      <c r="AI351" s="7" t="s">
        <v>6175</v>
      </c>
      <c r="AJ351" s="33">
        <v>6.5807000000000004E-2</v>
      </c>
      <c r="AK351" s="33">
        <f t="shared" si="58"/>
        <v>13.1614</v>
      </c>
      <c r="AL351" s="33">
        <f t="shared" si="54"/>
        <v>1.5793679999999999</v>
      </c>
      <c r="AM351" s="33">
        <f t="shared" si="55"/>
        <v>14.740768000000001</v>
      </c>
      <c r="AN351" s="33">
        <f t="shared" si="56"/>
        <v>5.9226300000000003E-2</v>
      </c>
      <c r="AO351" s="33">
        <f t="shared" si="57"/>
        <v>11.84526</v>
      </c>
      <c r="AP351" s="33">
        <f t="shared" si="59"/>
        <v>1.4214312</v>
      </c>
      <c r="AQ351" s="33">
        <f t="shared" si="60"/>
        <v>13.2666912</v>
      </c>
      <c r="AR351" s="15" t="s">
        <v>1404</v>
      </c>
      <c r="AS351" s="15" t="s">
        <v>1404</v>
      </c>
      <c r="AT351" s="15" t="s">
        <v>6282</v>
      </c>
      <c r="AU351" s="27" t="s">
        <v>6282</v>
      </c>
      <c r="AV351" s="74"/>
      <c r="AW351" s="75">
        <v>198</v>
      </c>
      <c r="AX351" s="75"/>
      <c r="AY351" s="75"/>
      <c r="AZ351" s="52" t="s">
        <v>6389</v>
      </c>
    </row>
    <row r="352" spans="1:52" s="52" customFormat="1" ht="39.950000000000003" customHeight="1" x14ac:dyDescent="0.25">
      <c r="A352" s="9">
        <v>499</v>
      </c>
      <c r="B352" s="7" t="s">
        <v>1966</v>
      </c>
      <c r="C352" s="7" t="s">
        <v>1967</v>
      </c>
      <c r="D352" s="7" t="s">
        <v>18</v>
      </c>
      <c r="E352" s="7" t="s">
        <v>1903</v>
      </c>
      <c r="F352" s="7" t="s">
        <v>113</v>
      </c>
      <c r="G352" s="7" t="s">
        <v>6182</v>
      </c>
      <c r="H352" s="7" t="s">
        <v>1392</v>
      </c>
      <c r="I352" s="7" t="s">
        <v>6175</v>
      </c>
      <c r="J352" s="7" t="s">
        <v>1393</v>
      </c>
      <c r="K352" s="7" t="s">
        <v>1404</v>
      </c>
      <c r="L352" s="7" t="s">
        <v>1968</v>
      </c>
      <c r="M352" s="7" t="s">
        <v>1968</v>
      </c>
      <c r="N352" s="8" t="s">
        <v>6175</v>
      </c>
      <c r="O352" s="7" t="s">
        <v>1388</v>
      </c>
      <c r="P352" s="8" t="s">
        <v>6175</v>
      </c>
      <c r="Q352" s="7" t="s">
        <v>28</v>
      </c>
      <c r="R352" s="28" t="s">
        <v>28</v>
      </c>
      <c r="S352" s="28" t="s">
        <v>6175</v>
      </c>
      <c r="T352" s="28" t="s">
        <v>28</v>
      </c>
      <c r="U352" s="28" t="s">
        <v>28</v>
      </c>
      <c r="V352" s="28" t="s">
        <v>28</v>
      </c>
      <c r="W352" s="7" t="s">
        <v>29</v>
      </c>
      <c r="X352" s="28" t="s">
        <v>28</v>
      </c>
      <c r="Y352" s="7" t="s">
        <v>1965</v>
      </c>
      <c r="Z352" s="7" t="s">
        <v>6175</v>
      </c>
      <c r="AA352" s="7">
        <v>116</v>
      </c>
      <c r="AB352" s="7">
        <v>116</v>
      </c>
      <c r="AC352" s="7">
        <f t="shared" si="61"/>
        <v>0</v>
      </c>
      <c r="AD352" s="64">
        <v>0.1</v>
      </c>
      <c r="AE352" s="64">
        <v>11.75</v>
      </c>
      <c r="AF352" s="7" t="s">
        <v>6175</v>
      </c>
      <c r="AG352" s="7" t="s">
        <v>6175</v>
      </c>
      <c r="AH352" s="7" t="s">
        <v>6175</v>
      </c>
      <c r="AI352" s="7" t="s">
        <v>6175</v>
      </c>
      <c r="AJ352" s="33">
        <v>6.5807000000000004E-2</v>
      </c>
      <c r="AK352" s="33">
        <f t="shared" si="58"/>
        <v>7.6336120000000003</v>
      </c>
      <c r="AL352" s="33">
        <f t="shared" si="54"/>
        <v>0.91603343999999998</v>
      </c>
      <c r="AM352" s="33">
        <f t="shared" si="55"/>
        <v>8.5496454400000008</v>
      </c>
      <c r="AN352" s="33">
        <f t="shared" si="56"/>
        <v>5.9226300000000003E-2</v>
      </c>
      <c r="AO352" s="33">
        <f t="shared" si="57"/>
        <v>6.8702508</v>
      </c>
      <c r="AP352" s="33">
        <f t="shared" si="59"/>
        <v>0.82443009599999995</v>
      </c>
      <c r="AQ352" s="33">
        <f t="shared" si="60"/>
        <v>7.6946808959999995</v>
      </c>
      <c r="AR352" s="15" t="s">
        <v>1404</v>
      </c>
      <c r="AS352" s="15" t="s">
        <v>1404</v>
      </c>
      <c r="AT352" s="15" t="s">
        <v>6282</v>
      </c>
      <c r="AU352" s="27" t="s">
        <v>6282</v>
      </c>
      <c r="AV352" s="74"/>
      <c r="AW352" s="75">
        <v>100</v>
      </c>
      <c r="AX352" s="75"/>
      <c r="AY352" s="75"/>
      <c r="AZ352" s="52" t="s">
        <v>6389</v>
      </c>
    </row>
    <row r="353" spans="1:52" s="52" customFormat="1" ht="39.950000000000003" customHeight="1" x14ac:dyDescent="0.25">
      <c r="A353" s="9">
        <v>500</v>
      </c>
      <c r="B353" s="7" t="s">
        <v>1969</v>
      </c>
      <c r="C353" s="7" t="s">
        <v>1970</v>
      </c>
      <c r="D353" s="7" t="s">
        <v>18</v>
      </c>
      <c r="E353" s="7" t="s">
        <v>1903</v>
      </c>
      <c r="F353" s="7" t="s">
        <v>113</v>
      </c>
      <c r="G353" s="7" t="s">
        <v>6182</v>
      </c>
      <c r="H353" s="7" t="s">
        <v>1392</v>
      </c>
      <c r="I353" s="7" t="s">
        <v>6175</v>
      </c>
      <c r="J353" s="7" t="s">
        <v>1393</v>
      </c>
      <c r="K353" s="7" t="s">
        <v>1404</v>
      </c>
      <c r="L353" s="7" t="s">
        <v>1971</v>
      </c>
      <c r="M353" s="7" t="s">
        <v>1971</v>
      </c>
      <c r="N353" s="8" t="s">
        <v>6175</v>
      </c>
      <c r="O353" s="7" t="s">
        <v>1388</v>
      </c>
      <c r="P353" s="8" t="s">
        <v>6175</v>
      </c>
      <c r="Q353" s="7" t="s">
        <v>1972</v>
      </c>
      <c r="R353" s="28" t="s">
        <v>28</v>
      </c>
      <c r="S353" s="28" t="s">
        <v>6175</v>
      </c>
      <c r="T353" s="28" t="s">
        <v>28</v>
      </c>
      <c r="U353" s="28" t="s">
        <v>28</v>
      </c>
      <c r="V353" s="28" t="s">
        <v>28</v>
      </c>
      <c r="W353" s="7" t="s">
        <v>1400</v>
      </c>
      <c r="X353" s="28" t="s">
        <v>28</v>
      </c>
      <c r="Y353" s="7" t="s">
        <v>28</v>
      </c>
      <c r="Z353" s="7" t="s">
        <v>6175</v>
      </c>
      <c r="AA353" s="7">
        <v>50</v>
      </c>
      <c r="AB353" s="7">
        <v>50</v>
      </c>
      <c r="AC353" s="7">
        <f t="shared" si="61"/>
        <v>0</v>
      </c>
      <c r="AD353" s="64">
        <v>0.28999999999999998</v>
      </c>
      <c r="AE353" s="64">
        <v>14.3</v>
      </c>
      <c r="AF353" s="7" t="s">
        <v>6175</v>
      </c>
      <c r="AG353" s="7" t="s">
        <v>6175</v>
      </c>
      <c r="AH353" s="7" t="s">
        <v>6175</v>
      </c>
      <c r="AI353" s="7" t="s">
        <v>6175</v>
      </c>
      <c r="AJ353" s="33">
        <v>0.19084029999999999</v>
      </c>
      <c r="AK353" s="33">
        <f t="shared" si="58"/>
        <v>9.5420149999999992</v>
      </c>
      <c r="AL353" s="33">
        <f t="shared" si="54"/>
        <v>1.1450417999999998</v>
      </c>
      <c r="AM353" s="33">
        <f t="shared" si="55"/>
        <v>10.687056799999999</v>
      </c>
      <c r="AN353" s="33">
        <f t="shared" si="56"/>
        <v>0.17175626999999999</v>
      </c>
      <c r="AO353" s="33">
        <f t="shared" si="57"/>
        <v>8.5878134999999993</v>
      </c>
      <c r="AP353" s="33">
        <f t="shared" si="59"/>
        <v>1.0305376199999998</v>
      </c>
      <c r="AQ353" s="33">
        <f t="shared" si="60"/>
        <v>9.6183511199999998</v>
      </c>
      <c r="AR353" s="15" t="s">
        <v>1404</v>
      </c>
      <c r="AS353" s="15" t="s">
        <v>1404</v>
      </c>
      <c r="AT353" s="15" t="s">
        <v>6294</v>
      </c>
      <c r="AU353" s="27" t="s">
        <v>6279</v>
      </c>
      <c r="AV353" s="74"/>
      <c r="AW353" s="75">
        <v>50</v>
      </c>
      <c r="AX353" s="75"/>
      <c r="AY353" s="75"/>
      <c r="AZ353" s="52" t="s">
        <v>6389</v>
      </c>
    </row>
    <row r="354" spans="1:52" s="52" customFormat="1" ht="39.950000000000003" customHeight="1" x14ac:dyDescent="0.25">
      <c r="A354" s="9">
        <v>501</v>
      </c>
      <c r="B354" s="7" t="s">
        <v>1973</v>
      </c>
      <c r="C354" s="7" t="s">
        <v>1974</v>
      </c>
      <c r="D354" s="7" t="s">
        <v>18</v>
      </c>
      <c r="E354" s="7" t="s">
        <v>1894</v>
      </c>
      <c r="F354" s="7" t="s">
        <v>175</v>
      </c>
      <c r="G354" s="7" t="s">
        <v>6182</v>
      </c>
      <c r="H354" s="7" t="s">
        <v>1392</v>
      </c>
      <c r="I354" s="7" t="s">
        <v>6175</v>
      </c>
      <c r="J354" s="7" t="s">
        <v>1393</v>
      </c>
      <c r="K354" s="7" t="s">
        <v>1404</v>
      </c>
      <c r="L354" s="7" t="s">
        <v>1975</v>
      </c>
      <c r="M354" s="7" t="s">
        <v>1975</v>
      </c>
      <c r="N354" s="8" t="s">
        <v>6175</v>
      </c>
      <c r="O354" s="7" t="s">
        <v>1731</v>
      </c>
      <c r="P354" s="8" t="s">
        <v>6175</v>
      </c>
      <c r="Q354" s="7" t="s">
        <v>1976</v>
      </c>
      <c r="R354" s="28" t="s">
        <v>28</v>
      </c>
      <c r="S354" s="28" t="s">
        <v>6175</v>
      </c>
      <c r="T354" s="28" t="s">
        <v>28</v>
      </c>
      <c r="U354" s="28" t="s">
        <v>28</v>
      </c>
      <c r="V354" s="28" t="s">
        <v>28</v>
      </c>
      <c r="W354" s="7" t="s">
        <v>29</v>
      </c>
      <c r="X354" s="28" t="s">
        <v>28</v>
      </c>
      <c r="Y354" s="7" t="s">
        <v>28</v>
      </c>
      <c r="Z354" s="7" t="s">
        <v>6175</v>
      </c>
      <c r="AA354" s="7">
        <v>23</v>
      </c>
      <c r="AB354" s="7">
        <v>24</v>
      </c>
      <c r="AC354" s="7">
        <f t="shared" si="61"/>
        <v>-1</v>
      </c>
      <c r="AD354" s="64">
        <v>0.24</v>
      </c>
      <c r="AE354" s="64">
        <v>5.54</v>
      </c>
      <c r="AF354" s="7" t="s">
        <v>6175</v>
      </c>
      <c r="AG354" s="7" t="s">
        <v>6175</v>
      </c>
      <c r="AH354" s="7" t="s">
        <v>6175</v>
      </c>
      <c r="AI354" s="7" t="s">
        <v>6175</v>
      </c>
      <c r="AJ354" s="33">
        <v>0.15793679999999999</v>
      </c>
      <c r="AK354" s="33">
        <f t="shared" si="58"/>
        <v>3.7904831999999997</v>
      </c>
      <c r="AL354" s="33">
        <f t="shared" si="54"/>
        <v>0.45485798399999994</v>
      </c>
      <c r="AM354" s="33">
        <f t="shared" si="55"/>
        <v>4.2453411839999999</v>
      </c>
      <c r="AN354" s="33">
        <f t="shared" si="56"/>
        <v>0.14214311999999998</v>
      </c>
      <c r="AO354" s="33">
        <f t="shared" si="57"/>
        <v>3.4114348799999998</v>
      </c>
      <c r="AP354" s="33">
        <f t="shared" si="59"/>
        <v>0.40937218559999994</v>
      </c>
      <c r="AQ354" s="33">
        <f t="shared" si="60"/>
        <v>3.8208070655999999</v>
      </c>
      <c r="AR354" s="15" t="s">
        <v>1404</v>
      </c>
      <c r="AS354" s="15" t="s">
        <v>1404</v>
      </c>
      <c r="AT354" s="15" t="s">
        <v>6294</v>
      </c>
      <c r="AU354" s="27" t="s">
        <v>6279</v>
      </c>
      <c r="AV354" s="74"/>
      <c r="AW354" s="75"/>
      <c r="AX354" s="75"/>
      <c r="AY354" s="75"/>
      <c r="AZ354" s="52" t="s">
        <v>6389</v>
      </c>
    </row>
    <row r="355" spans="1:52" s="52" customFormat="1" ht="39.950000000000003" customHeight="1" x14ac:dyDescent="0.25">
      <c r="A355" s="9">
        <v>502</v>
      </c>
      <c r="B355" s="7" t="s">
        <v>1977</v>
      </c>
      <c r="C355" s="126" t="s">
        <v>1978</v>
      </c>
      <c r="D355" s="7" t="s">
        <v>18</v>
      </c>
      <c r="E355" s="7" t="s">
        <v>1894</v>
      </c>
      <c r="F355" s="7" t="s">
        <v>175</v>
      </c>
      <c r="G355" s="7" t="s">
        <v>6182</v>
      </c>
      <c r="H355" s="7" t="s">
        <v>1392</v>
      </c>
      <c r="I355" s="7" t="s">
        <v>6175</v>
      </c>
      <c r="J355" s="7" t="s">
        <v>1393</v>
      </c>
      <c r="K355" s="7" t="s">
        <v>1404</v>
      </c>
      <c r="L355" s="7" t="s">
        <v>1979</v>
      </c>
      <c r="M355" s="7" t="s">
        <v>1979</v>
      </c>
      <c r="N355" s="8" t="s">
        <v>6175</v>
      </c>
      <c r="O355" s="7" t="s">
        <v>1731</v>
      </c>
      <c r="P355" s="8" t="s">
        <v>6175</v>
      </c>
      <c r="Q355" s="7" t="s">
        <v>1976</v>
      </c>
      <c r="R355" s="28" t="s">
        <v>28</v>
      </c>
      <c r="S355" s="28" t="s">
        <v>6175</v>
      </c>
      <c r="T355" s="28" t="s">
        <v>28</v>
      </c>
      <c r="U355" s="28" t="s">
        <v>28</v>
      </c>
      <c r="V355" s="28" t="s">
        <v>28</v>
      </c>
      <c r="W355" s="7" t="s">
        <v>29</v>
      </c>
      <c r="X355" s="28" t="s">
        <v>28</v>
      </c>
      <c r="Y355" s="7" t="s">
        <v>28</v>
      </c>
      <c r="Z355" s="7" t="s">
        <v>6175</v>
      </c>
      <c r="AA355" s="7">
        <v>114</v>
      </c>
      <c r="AB355" s="7">
        <v>110</v>
      </c>
      <c r="AC355" s="7">
        <f t="shared" si="61"/>
        <v>4</v>
      </c>
      <c r="AD355" s="128">
        <v>0.23</v>
      </c>
      <c r="AE355" s="128">
        <v>25.7</v>
      </c>
      <c r="AF355" s="7" t="s">
        <v>6175</v>
      </c>
      <c r="AG355" s="7" t="s">
        <v>6175</v>
      </c>
      <c r="AH355" s="7" t="s">
        <v>6175</v>
      </c>
      <c r="AI355" s="7" t="s">
        <v>6175</v>
      </c>
      <c r="AJ355" s="33">
        <v>0.15135610000000002</v>
      </c>
      <c r="AK355" s="33">
        <f t="shared" si="58"/>
        <v>16.649171000000003</v>
      </c>
      <c r="AL355" s="33">
        <f t="shared" si="54"/>
        <v>1.9979005200000002</v>
      </c>
      <c r="AM355" s="33">
        <f t="shared" si="55"/>
        <v>18.647071520000004</v>
      </c>
      <c r="AN355" s="33">
        <f t="shared" si="56"/>
        <v>0.13622049000000003</v>
      </c>
      <c r="AO355" s="33">
        <f t="shared" si="57"/>
        <v>14.984253900000002</v>
      </c>
      <c r="AP355" s="33">
        <f t="shared" si="59"/>
        <v>1.7981104680000002</v>
      </c>
      <c r="AQ355" s="33">
        <f t="shared" si="60"/>
        <v>16.782364368000003</v>
      </c>
      <c r="AR355" s="15" t="s">
        <v>1404</v>
      </c>
      <c r="AS355" s="15" t="s">
        <v>1404</v>
      </c>
      <c r="AT355" s="15" t="s">
        <v>6294</v>
      </c>
      <c r="AU355" s="27" t="s">
        <v>6279</v>
      </c>
      <c r="AV355" s="74"/>
      <c r="AW355" s="75"/>
      <c r="AX355" s="75"/>
      <c r="AY355" s="75"/>
      <c r="AZ355" s="52" t="s">
        <v>6389</v>
      </c>
    </row>
    <row r="356" spans="1:52" s="52" customFormat="1" ht="39.950000000000003" customHeight="1" x14ac:dyDescent="0.25">
      <c r="A356" s="9">
        <v>503</v>
      </c>
      <c r="B356" s="7" t="s">
        <v>1977</v>
      </c>
      <c r="C356" s="127"/>
      <c r="D356" s="7" t="s">
        <v>18</v>
      </c>
      <c r="E356" s="7" t="s">
        <v>1894</v>
      </c>
      <c r="F356" s="7" t="s">
        <v>175</v>
      </c>
      <c r="G356" s="7" t="s">
        <v>6182</v>
      </c>
      <c r="H356" s="7" t="s">
        <v>1392</v>
      </c>
      <c r="I356" s="7" t="s">
        <v>6175</v>
      </c>
      <c r="J356" s="7" t="s">
        <v>1393</v>
      </c>
      <c r="K356" s="7" t="s">
        <v>1404</v>
      </c>
      <c r="L356" s="7" t="s">
        <v>1980</v>
      </c>
      <c r="M356" s="7" t="s">
        <v>1980</v>
      </c>
      <c r="N356" s="8" t="s">
        <v>6175</v>
      </c>
      <c r="O356" s="7" t="s">
        <v>1731</v>
      </c>
      <c r="P356" s="8" t="s">
        <v>6175</v>
      </c>
      <c r="Q356" s="7" t="s">
        <v>1976</v>
      </c>
      <c r="R356" s="28" t="s">
        <v>28</v>
      </c>
      <c r="S356" s="28" t="s">
        <v>6175</v>
      </c>
      <c r="T356" s="28" t="s">
        <v>28</v>
      </c>
      <c r="U356" s="28" t="s">
        <v>28</v>
      </c>
      <c r="V356" s="28" t="s">
        <v>28</v>
      </c>
      <c r="W356" s="7" t="s">
        <v>29</v>
      </c>
      <c r="X356" s="28" t="s">
        <v>28</v>
      </c>
      <c r="Y356" s="7" t="s">
        <v>28</v>
      </c>
      <c r="Z356" s="7" t="s">
        <v>6175</v>
      </c>
      <c r="AA356" s="7">
        <v>4</v>
      </c>
      <c r="AB356" s="7">
        <v>4</v>
      </c>
      <c r="AC356" s="7">
        <f t="shared" si="61"/>
        <v>0</v>
      </c>
      <c r="AD356" s="128"/>
      <c r="AE356" s="128"/>
      <c r="AF356" s="7" t="s">
        <v>6175</v>
      </c>
      <c r="AG356" s="7" t="s">
        <v>6175</v>
      </c>
      <c r="AH356" s="7" t="s">
        <v>6175</v>
      </c>
      <c r="AI356" s="7" t="s">
        <v>6175</v>
      </c>
      <c r="AJ356" s="33">
        <v>0.15135610000000002</v>
      </c>
      <c r="AK356" s="33">
        <f t="shared" si="58"/>
        <v>0.60542440000000008</v>
      </c>
      <c r="AL356" s="33">
        <f t="shared" si="54"/>
        <v>7.2650928000000004E-2</v>
      </c>
      <c r="AM356" s="33">
        <f t="shared" si="55"/>
        <v>0.67807532800000003</v>
      </c>
      <c r="AN356" s="33">
        <f t="shared" si="56"/>
        <v>0.13622049000000003</v>
      </c>
      <c r="AO356" s="33">
        <f t="shared" si="57"/>
        <v>0.54488196000000011</v>
      </c>
      <c r="AP356" s="33">
        <f t="shared" si="59"/>
        <v>6.5385835200000006E-2</v>
      </c>
      <c r="AQ356" s="33">
        <f t="shared" si="60"/>
        <v>0.61026779520000007</v>
      </c>
      <c r="AR356" s="15" t="s">
        <v>1404</v>
      </c>
      <c r="AS356" s="15" t="s">
        <v>1404</v>
      </c>
      <c r="AT356" s="15" t="s">
        <v>6282</v>
      </c>
      <c r="AU356" s="27" t="s">
        <v>6282</v>
      </c>
      <c r="AV356" s="74"/>
      <c r="AW356" s="75"/>
      <c r="AX356" s="75"/>
      <c r="AY356" s="75"/>
      <c r="AZ356" s="52" t="s">
        <v>6389</v>
      </c>
    </row>
    <row r="357" spans="1:52" s="52" customFormat="1" ht="39.950000000000003" customHeight="1" x14ac:dyDescent="0.25">
      <c r="A357" s="9">
        <v>504</v>
      </c>
      <c r="B357" s="7" t="s">
        <v>1981</v>
      </c>
      <c r="C357" s="7" t="s">
        <v>1982</v>
      </c>
      <c r="D357" s="7" t="s">
        <v>18</v>
      </c>
      <c r="E357" s="7" t="s">
        <v>1903</v>
      </c>
      <c r="F357" s="7" t="s">
        <v>113</v>
      </c>
      <c r="G357" s="7" t="s">
        <v>6182</v>
      </c>
      <c r="H357" s="7" t="s">
        <v>1392</v>
      </c>
      <c r="I357" s="7" t="s">
        <v>6175</v>
      </c>
      <c r="J357" s="7" t="s">
        <v>1393</v>
      </c>
      <c r="K357" s="7" t="s">
        <v>1404</v>
      </c>
      <c r="L357" s="7" t="s">
        <v>1983</v>
      </c>
      <c r="M357" s="7" t="s">
        <v>1983</v>
      </c>
      <c r="N357" s="8" t="s">
        <v>6175</v>
      </c>
      <c r="O357" s="7" t="s">
        <v>1388</v>
      </c>
      <c r="P357" s="8" t="s">
        <v>6175</v>
      </c>
      <c r="Q357" s="7" t="s">
        <v>1896</v>
      </c>
      <c r="R357" s="28" t="s">
        <v>1984</v>
      </c>
      <c r="S357" s="28" t="s">
        <v>6175</v>
      </c>
      <c r="T357" s="28" t="s">
        <v>28</v>
      </c>
      <c r="U357" s="28" t="s">
        <v>28</v>
      </c>
      <c r="V357" s="28" t="s">
        <v>28</v>
      </c>
      <c r="W357" s="7" t="s">
        <v>1400</v>
      </c>
      <c r="X357" s="28" t="s">
        <v>28</v>
      </c>
      <c r="Y357" s="7" t="s">
        <v>28</v>
      </c>
      <c r="Z357" s="7" t="s">
        <v>6175</v>
      </c>
      <c r="AA357" s="7">
        <v>48</v>
      </c>
      <c r="AB357" s="7">
        <v>48</v>
      </c>
      <c r="AC357" s="7">
        <f t="shared" si="61"/>
        <v>0</v>
      </c>
      <c r="AD357" s="64">
        <v>0.22</v>
      </c>
      <c r="AE357" s="64">
        <v>10.32</v>
      </c>
      <c r="AF357" s="7" t="s">
        <v>6175</v>
      </c>
      <c r="AG357" s="7" t="s">
        <v>6175</v>
      </c>
      <c r="AH357" s="7" t="s">
        <v>6175</v>
      </c>
      <c r="AI357" s="7" t="s">
        <v>6175</v>
      </c>
      <c r="AJ357" s="33">
        <v>0.1447754</v>
      </c>
      <c r="AK357" s="33">
        <f t="shared" si="58"/>
        <v>6.9492191999999999</v>
      </c>
      <c r="AL357" s="33">
        <f t="shared" si="54"/>
        <v>0.83390630399999999</v>
      </c>
      <c r="AM357" s="33">
        <f t="shared" si="55"/>
        <v>7.783125504</v>
      </c>
      <c r="AN357" s="33">
        <f t="shared" si="56"/>
        <v>0.13029786000000002</v>
      </c>
      <c r="AO357" s="33">
        <f t="shared" si="57"/>
        <v>6.2542972800000012</v>
      </c>
      <c r="AP357" s="33">
        <f t="shared" si="59"/>
        <v>0.75051567360000015</v>
      </c>
      <c r="AQ357" s="33">
        <f t="shared" si="60"/>
        <v>7.004812953600001</v>
      </c>
      <c r="AR357" s="15" t="s">
        <v>1404</v>
      </c>
      <c r="AS357" s="15" t="s">
        <v>1404</v>
      </c>
      <c r="AT357" s="15" t="s">
        <v>6294</v>
      </c>
      <c r="AU357" s="27" t="s">
        <v>6279</v>
      </c>
      <c r="AV357" s="74"/>
      <c r="AW357" s="75"/>
      <c r="AX357" s="75"/>
      <c r="AY357" s="75"/>
      <c r="AZ357" s="52" t="s">
        <v>6389</v>
      </c>
    </row>
    <row r="358" spans="1:52" s="52" customFormat="1" ht="39.950000000000003" customHeight="1" x14ac:dyDescent="0.25">
      <c r="A358" s="9">
        <v>505</v>
      </c>
      <c r="B358" s="7" t="s">
        <v>1985</v>
      </c>
      <c r="C358" s="7" t="s">
        <v>1986</v>
      </c>
      <c r="D358" s="7" t="s">
        <v>18</v>
      </c>
      <c r="E358" s="7" t="s">
        <v>1912</v>
      </c>
      <c r="F358" s="7" t="s">
        <v>175</v>
      </c>
      <c r="G358" s="7" t="s">
        <v>6182</v>
      </c>
      <c r="H358" s="7" t="s">
        <v>1392</v>
      </c>
      <c r="I358" s="7" t="s">
        <v>6175</v>
      </c>
      <c r="J358" s="7" t="s">
        <v>1393</v>
      </c>
      <c r="K358" s="7" t="s">
        <v>1404</v>
      </c>
      <c r="L358" s="7" t="s">
        <v>1987</v>
      </c>
      <c r="M358" s="7" t="s">
        <v>1987</v>
      </c>
      <c r="N358" s="8" t="s">
        <v>6175</v>
      </c>
      <c r="O358" s="7" t="s">
        <v>1599</v>
      </c>
      <c r="P358" s="8" t="s">
        <v>6175</v>
      </c>
      <c r="Q358" s="7" t="s">
        <v>1988</v>
      </c>
      <c r="R358" s="28" t="s">
        <v>1989</v>
      </c>
      <c r="S358" s="28" t="s">
        <v>6175</v>
      </c>
      <c r="T358" s="28" t="s">
        <v>28</v>
      </c>
      <c r="U358" s="28" t="s">
        <v>28</v>
      </c>
      <c r="V358" s="28" t="s">
        <v>28</v>
      </c>
      <c r="W358" s="7" t="s">
        <v>29</v>
      </c>
      <c r="X358" s="28" t="s">
        <v>28</v>
      </c>
      <c r="Y358" s="7" t="s">
        <v>28</v>
      </c>
      <c r="Z358" s="7" t="s">
        <v>6175</v>
      </c>
      <c r="AA358" s="7">
        <v>14</v>
      </c>
      <c r="AB358" s="7">
        <v>14</v>
      </c>
      <c r="AC358" s="7">
        <f t="shared" si="61"/>
        <v>0</v>
      </c>
      <c r="AD358" s="64">
        <v>0.17</v>
      </c>
      <c r="AE358" s="64">
        <v>2.35</v>
      </c>
      <c r="AF358" s="7" t="s">
        <v>6175</v>
      </c>
      <c r="AG358" s="7" t="s">
        <v>6175</v>
      </c>
      <c r="AH358" s="7" t="s">
        <v>6175</v>
      </c>
      <c r="AI358" s="7" t="s">
        <v>6175</v>
      </c>
      <c r="AJ358" s="33">
        <v>0.11187190000000001</v>
      </c>
      <c r="AK358" s="33">
        <f t="shared" si="58"/>
        <v>1.5662066000000001</v>
      </c>
      <c r="AL358" s="33">
        <f t="shared" si="54"/>
        <v>0.187944792</v>
      </c>
      <c r="AM358" s="33">
        <f t="shared" si="55"/>
        <v>1.754151392</v>
      </c>
      <c r="AN358" s="33">
        <f t="shared" si="56"/>
        <v>0.10068471000000001</v>
      </c>
      <c r="AO358" s="33">
        <f t="shared" si="57"/>
        <v>1.4095859400000001</v>
      </c>
      <c r="AP358" s="33">
        <f t="shared" si="59"/>
        <v>0.16915031280000001</v>
      </c>
      <c r="AQ358" s="33">
        <f t="shared" si="60"/>
        <v>1.5787362528000002</v>
      </c>
      <c r="AR358" s="15" t="s">
        <v>1404</v>
      </c>
      <c r="AS358" s="15" t="s">
        <v>1404</v>
      </c>
      <c r="AT358" s="15" t="s">
        <v>6282</v>
      </c>
      <c r="AU358" s="27" t="s">
        <v>6282</v>
      </c>
      <c r="AV358" s="74"/>
      <c r="AW358" s="75"/>
      <c r="AX358" s="75"/>
      <c r="AY358" s="75"/>
      <c r="AZ358" s="52" t="s">
        <v>6389</v>
      </c>
    </row>
    <row r="359" spans="1:52" s="52" customFormat="1" ht="39.950000000000003" customHeight="1" x14ac:dyDescent="0.25">
      <c r="A359" s="9">
        <v>506</v>
      </c>
      <c r="B359" s="7" t="s">
        <v>1990</v>
      </c>
      <c r="C359" s="7" t="s">
        <v>1991</v>
      </c>
      <c r="D359" s="7" t="s">
        <v>18</v>
      </c>
      <c r="E359" s="7" t="s">
        <v>1903</v>
      </c>
      <c r="F359" s="7" t="s">
        <v>105</v>
      </c>
      <c r="G359" s="7" t="s">
        <v>6182</v>
      </c>
      <c r="H359" s="7" t="s">
        <v>1392</v>
      </c>
      <c r="I359" s="7" t="s">
        <v>6175</v>
      </c>
      <c r="J359" s="7" t="s">
        <v>1393</v>
      </c>
      <c r="K359" s="7" t="s">
        <v>1404</v>
      </c>
      <c r="L359" s="7" t="s">
        <v>1992</v>
      </c>
      <c r="M359" s="7" t="s">
        <v>1992</v>
      </c>
      <c r="N359" s="8" t="s">
        <v>6175</v>
      </c>
      <c r="O359" s="7" t="s">
        <v>1388</v>
      </c>
      <c r="P359" s="8" t="s">
        <v>6175</v>
      </c>
      <c r="Q359" s="7" t="s">
        <v>28</v>
      </c>
      <c r="R359" s="7" t="s">
        <v>28</v>
      </c>
      <c r="S359" s="28" t="s">
        <v>6175</v>
      </c>
      <c r="T359" s="28" t="s">
        <v>28</v>
      </c>
      <c r="U359" s="28" t="s">
        <v>28</v>
      </c>
      <c r="V359" s="28" t="s">
        <v>28</v>
      </c>
      <c r="W359" s="7" t="s">
        <v>29</v>
      </c>
      <c r="X359" s="28" t="s">
        <v>28</v>
      </c>
      <c r="Y359" s="7" t="s">
        <v>28</v>
      </c>
      <c r="Z359" s="7" t="s">
        <v>6175</v>
      </c>
      <c r="AA359" s="7">
        <v>7</v>
      </c>
      <c r="AB359" s="7">
        <v>7</v>
      </c>
      <c r="AC359" s="7">
        <f t="shared" si="61"/>
        <v>0</v>
      </c>
      <c r="AD359" s="64">
        <v>0.76</v>
      </c>
      <c r="AE359" s="64">
        <v>5.3</v>
      </c>
      <c r="AF359" s="7" t="s">
        <v>6175</v>
      </c>
      <c r="AG359" s="7" t="s">
        <v>6175</v>
      </c>
      <c r="AH359" s="7" t="s">
        <v>6175</v>
      </c>
      <c r="AI359" s="7" t="s">
        <v>6175</v>
      </c>
      <c r="AJ359" s="33">
        <v>0.50013320000000006</v>
      </c>
      <c r="AK359" s="33">
        <f t="shared" si="58"/>
        <v>3.5009324000000004</v>
      </c>
      <c r="AL359" s="33">
        <f t="shared" si="54"/>
        <v>0.42011188800000004</v>
      </c>
      <c r="AM359" s="33">
        <f t="shared" si="55"/>
        <v>3.9210442880000005</v>
      </c>
      <c r="AN359" s="33">
        <f t="shared" si="56"/>
        <v>0.45011988000000008</v>
      </c>
      <c r="AO359" s="33">
        <f t="shared" si="57"/>
        <v>3.1508391600000007</v>
      </c>
      <c r="AP359" s="33">
        <f t="shared" si="59"/>
        <v>0.37810069920000006</v>
      </c>
      <c r="AQ359" s="33">
        <f t="shared" si="60"/>
        <v>3.5289398592000008</v>
      </c>
      <c r="AR359" s="15" t="s">
        <v>1404</v>
      </c>
      <c r="AS359" s="15" t="s">
        <v>1404</v>
      </c>
      <c r="AT359" s="15" t="s">
        <v>6294</v>
      </c>
      <c r="AU359" s="27" t="s">
        <v>6279</v>
      </c>
      <c r="AV359" s="74"/>
      <c r="AW359" s="75"/>
      <c r="AX359" s="75"/>
      <c r="AY359" s="75"/>
      <c r="AZ359" s="52" t="s">
        <v>6389</v>
      </c>
    </row>
    <row r="360" spans="1:52" s="52" customFormat="1" ht="39.950000000000003" customHeight="1" x14ac:dyDescent="0.25">
      <c r="A360" s="9">
        <v>507</v>
      </c>
      <c r="B360" s="7" t="s">
        <v>1993</v>
      </c>
      <c r="C360" s="7" t="s">
        <v>1994</v>
      </c>
      <c r="D360" s="7" t="s">
        <v>18</v>
      </c>
      <c r="E360" s="7" t="s">
        <v>1894</v>
      </c>
      <c r="F360" s="7" t="s">
        <v>105</v>
      </c>
      <c r="G360" s="7" t="s">
        <v>6182</v>
      </c>
      <c r="H360" s="7" t="s">
        <v>1392</v>
      </c>
      <c r="I360" s="7" t="s">
        <v>6175</v>
      </c>
      <c r="J360" s="7" t="s">
        <v>1393</v>
      </c>
      <c r="K360" s="7" t="s">
        <v>1404</v>
      </c>
      <c r="L360" s="7" t="s">
        <v>1995</v>
      </c>
      <c r="M360" s="7" t="s">
        <v>1995</v>
      </c>
      <c r="N360" s="8" t="s">
        <v>6175</v>
      </c>
      <c r="O360" s="7" t="s">
        <v>1388</v>
      </c>
      <c r="P360" s="8" t="s">
        <v>6175</v>
      </c>
      <c r="Q360" s="7" t="s">
        <v>1996</v>
      </c>
      <c r="R360" s="28">
        <v>6882</v>
      </c>
      <c r="S360" s="28" t="s">
        <v>6175</v>
      </c>
      <c r="T360" s="28" t="s">
        <v>28</v>
      </c>
      <c r="U360" s="28" t="s">
        <v>28</v>
      </c>
      <c r="V360" s="28" t="s">
        <v>28</v>
      </c>
      <c r="W360" s="7" t="s">
        <v>29</v>
      </c>
      <c r="X360" s="28" t="s">
        <v>28</v>
      </c>
      <c r="Y360" s="7" t="s">
        <v>1997</v>
      </c>
      <c r="Z360" s="7" t="s">
        <v>6175</v>
      </c>
      <c r="AA360" s="7">
        <v>28</v>
      </c>
      <c r="AB360" s="7">
        <v>28</v>
      </c>
      <c r="AC360" s="7">
        <f t="shared" si="61"/>
        <v>0</v>
      </c>
      <c r="AD360" s="64">
        <v>0.22</v>
      </c>
      <c r="AE360" s="64">
        <v>6.02</v>
      </c>
      <c r="AF360" s="7" t="s">
        <v>6175</v>
      </c>
      <c r="AG360" s="7" t="s">
        <v>6175</v>
      </c>
      <c r="AH360" s="7" t="s">
        <v>6175</v>
      </c>
      <c r="AI360" s="7" t="s">
        <v>6175</v>
      </c>
      <c r="AJ360" s="33">
        <v>0.1447754</v>
      </c>
      <c r="AK360" s="33">
        <f t="shared" si="58"/>
        <v>4.0537112000000004</v>
      </c>
      <c r="AL360" s="33">
        <f t="shared" si="54"/>
        <v>0.48644534400000006</v>
      </c>
      <c r="AM360" s="33">
        <f t="shared" si="55"/>
        <v>4.5401565440000002</v>
      </c>
      <c r="AN360" s="33">
        <f t="shared" si="56"/>
        <v>0.13029786000000002</v>
      </c>
      <c r="AO360" s="33">
        <f t="shared" si="57"/>
        <v>3.6483400800000005</v>
      </c>
      <c r="AP360" s="33">
        <f t="shared" si="59"/>
        <v>0.43780080960000006</v>
      </c>
      <c r="AQ360" s="33">
        <f t="shared" si="60"/>
        <v>4.0861408896000002</v>
      </c>
      <c r="AR360" s="15" t="s">
        <v>1404</v>
      </c>
      <c r="AS360" s="15" t="s">
        <v>1404</v>
      </c>
      <c r="AT360" s="15" t="s">
        <v>6282</v>
      </c>
      <c r="AU360" s="27" t="s">
        <v>6282</v>
      </c>
      <c r="AV360" s="74"/>
      <c r="AW360" s="75"/>
      <c r="AX360" s="75"/>
      <c r="AY360" s="75"/>
      <c r="AZ360" s="52" t="s">
        <v>6389</v>
      </c>
    </row>
    <row r="361" spans="1:52" s="52" customFormat="1" ht="39.950000000000003" customHeight="1" x14ac:dyDescent="0.25">
      <c r="A361" s="9">
        <v>508</v>
      </c>
      <c r="B361" s="7" t="s">
        <v>1998</v>
      </c>
      <c r="C361" s="7" t="s">
        <v>1999</v>
      </c>
      <c r="D361" s="7" t="s">
        <v>18</v>
      </c>
      <c r="E361" s="7" t="s">
        <v>1894</v>
      </c>
      <c r="F361" s="7" t="s">
        <v>113</v>
      </c>
      <c r="G361" s="7" t="s">
        <v>6182</v>
      </c>
      <c r="H361" s="7" t="s">
        <v>1392</v>
      </c>
      <c r="I361" s="7" t="s">
        <v>6175</v>
      </c>
      <c r="J361" s="7" t="s">
        <v>1393</v>
      </c>
      <c r="K361" s="7" t="s">
        <v>1404</v>
      </c>
      <c r="L361" s="7" t="s">
        <v>2000</v>
      </c>
      <c r="M361" s="7" t="s">
        <v>2000</v>
      </c>
      <c r="N361" s="8" t="s">
        <v>6175</v>
      </c>
      <c r="O361" s="7" t="s">
        <v>1388</v>
      </c>
      <c r="P361" s="8" t="s">
        <v>6175</v>
      </c>
      <c r="Q361" s="7" t="s">
        <v>1919</v>
      </c>
      <c r="R361" s="28">
        <v>420</v>
      </c>
      <c r="S361" s="28" t="s">
        <v>6175</v>
      </c>
      <c r="T361" s="28" t="s">
        <v>28</v>
      </c>
      <c r="U361" s="28" t="s">
        <v>28</v>
      </c>
      <c r="V361" s="28" t="s">
        <v>28</v>
      </c>
      <c r="W361" s="7" t="s">
        <v>29</v>
      </c>
      <c r="X361" s="28" t="s">
        <v>28</v>
      </c>
      <c r="Y361" s="7" t="s">
        <v>28</v>
      </c>
      <c r="Z361" s="7" t="s">
        <v>6175</v>
      </c>
      <c r="AA361" s="7">
        <v>30</v>
      </c>
      <c r="AB361" s="7">
        <v>30</v>
      </c>
      <c r="AC361" s="7">
        <f t="shared" si="61"/>
        <v>0</v>
      </c>
      <c r="AD361" s="64">
        <v>0.24</v>
      </c>
      <c r="AE361" s="64">
        <v>7.32</v>
      </c>
      <c r="AF361" s="7" t="s">
        <v>6175</v>
      </c>
      <c r="AG361" s="7" t="s">
        <v>6175</v>
      </c>
      <c r="AH361" s="7" t="s">
        <v>6175</v>
      </c>
      <c r="AI361" s="7" t="s">
        <v>6175</v>
      </c>
      <c r="AJ361" s="33">
        <v>0.15793679999999999</v>
      </c>
      <c r="AK361" s="33">
        <f t="shared" si="58"/>
        <v>4.7381039999999999</v>
      </c>
      <c r="AL361" s="33">
        <f t="shared" si="54"/>
        <v>0.56857247999999994</v>
      </c>
      <c r="AM361" s="33">
        <f t="shared" si="55"/>
        <v>5.3066764800000001</v>
      </c>
      <c r="AN361" s="33">
        <f t="shared" si="56"/>
        <v>0.14214311999999998</v>
      </c>
      <c r="AO361" s="33">
        <f t="shared" si="57"/>
        <v>4.2642935999999994</v>
      </c>
      <c r="AP361" s="33">
        <f t="shared" si="59"/>
        <v>0.51171523199999991</v>
      </c>
      <c r="AQ361" s="33">
        <f t="shared" si="60"/>
        <v>4.7760088319999996</v>
      </c>
      <c r="AR361" s="15" t="s">
        <v>1404</v>
      </c>
      <c r="AS361" s="15" t="s">
        <v>1404</v>
      </c>
      <c r="AT361" s="15" t="s">
        <v>6282</v>
      </c>
      <c r="AU361" s="27" t="s">
        <v>6282</v>
      </c>
      <c r="AV361" s="74"/>
      <c r="AW361" s="75"/>
      <c r="AX361" s="75"/>
      <c r="AY361" s="75"/>
      <c r="AZ361" s="52" t="s">
        <v>6389</v>
      </c>
    </row>
    <row r="362" spans="1:52" s="52" customFormat="1" ht="39.950000000000003" customHeight="1" x14ac:dyDescent="0.25">
      <c r="A362" s="9">
        <v>509</v>
      </c>
      <c r="B362" s="7" t="s">
        <v>2001</v>
      </c>
      <c r="C362" s="7" t="s">
        <v>2002</v>
      </c>
      <c r="D362" s="7" t="s">
        <v>18</v>
      </c>
      <c r="E362" s="7" t="s">
        <v>1894</v>
      </c>
      <c r="F362" s="7" t="s">
        <v>113</v>
      </c>
      <c r="G362" s="7" t="s">
        <v>6182</v>
      </c>
      <c r="H362" s="7" t="s">
        <v>1392</v>
      </c>
      <c r="I362" s="7" t="s">
        <v>6175</v>
      </c>
      <c r="J362" s="7" t="s">
        <v>1393</v>
      </c>
      <c r="K362" s="7" t="s">
        <v>1404</v>
      </c>
      <c r="L362" s="7" t="s">
        <v>2003</v>
      </c>
      <c r="M362" s="7" t="s">
        <v>2003</v>
      </c>
      <c r="N362" s="8" t="s">
        <v>6175</v>
      </c>
      <c r="O362" s="7" t="s">
        <v>1388</v>
      </c>
      <c r="P362" s="8" t="s">
        <v>6175</v>
      </c>
      <c r="Q362" s="7" t="s">
        <v>1919</v>
      </c>
      <c r="R362" s="28">
        <v>420</v>
      </c>
      <c r="S362" s="28" t="s">
        <v>6175</v>
      </c>
      <c r="T362" s="28" t="s">
        <v>28</v>
      </c>
      <c r="U362" s="28" t="s">
        <v>28</v>
      </c>
      <c r="V362" s="28" t="s">
        <v>28</v>
      </c>
      <c r="W362" s="7" t="s">
        <v>29</v>
      </c>
      <c r="X362" s="28" t="s">
        <v>28</v>
      </c>
      <c r="Y362" s="7" t="s">
        <v>28</v>
      </c>
      <c r="Z362" s="7" t="s">
        <v>6175</v>
      </c>
      <c r="AA362" s="7">
        <v>193</v>
      </c>
      <c r="AB362" s="7">
        <v>193</v>
      </c>
      <c r="AC362" s="7">
        <f t="shared" si="61"/>
        <v>0</v>
      </c>
      <c r="AD362" s="64">
        <v>7.0000000000000007E-2</v>
      </c>
      <c r="AE362" s="64">
        <v>12.7</v>
      </c>
      <c r="AF362" s="7" t="s">
        <v>6175</v>
      </c>
      <c r="AG362" s="7" t="s">
        <v>6175</v>
      </c>
      <c r="AH362" s="7" t="s">
        <v>6175</v>
      </c>
      <c r="AI362" s="7" t="s">
        <v>6175</v>
      </c>
      <c r="AJ362" s="33">
        <v>4.6064900000000006E-2</v>
      </c>
      <c r="AK362" s="33">
        <f t="shared" si="58"/>
        <v>8.8905257000000013</v>
      </c>
      <c r="AL362" s="33">
        <f t="shared" si="54"/>
        <v>1.0668630840000002</v>
      </c>
      <c r="AM362" s="33">
        <f t="shared" si="55"/>
        <v>9.9573887840000008</v>
      </c>
      <c r="AN362" s="33">
        <f t="shared" si="56"/>
        <v>4.1458410000000008E-2</v>
      </c>
      <c r="AO362" s="33">
        <f t="shared" si="57"/>
        <v>8.0014731300000008</v>
      </c>
      <c r="AP362" s="33">
        <f t="shared" si="59"/>
        <v>0.96017677560000003</v>
      </c>
      <c r="AQ362" s="33">
        <f t="shared" si="60"/>
        <v>8.9616499056000016</v>
      </c>
      <c r="AR362" s="15" t="s">
        <v>1404</v>
      </c>
      <c r="AS362" s="15" t="s">
        <v>1404</v>
      </c>
      <c r="AT362" s="15" t="s">
        <v>6282</v>
      </c>
      <c r="AU362" s="27" t="s">
        <v>6282</v>
      </c>
      <c r="AV362" s="74"/>
      <c r="AW362" s="75"/>
      <c r="AX362" s="75"/>
      <c r="AY362" s="75"/>
      <c r="AZ362" s="52" t="s">
        <v>6389</v>
      </c>
    </row>
    <row r="363" spans="1:52" s="52" customFormat="1" ht="39.950000000000003" customHeight="1" x14ac:dyDescent="0.25">
      <c r="A363" s="9">
        <v>510</v>
      </c>
      <c r="B363" s="7" t="s">
        <v>2004</v>
      </c>
      <c r="C363" s="126" t="s">
        <v>2005</v>
      </c>
      <c r="D363" s="7" t="s">
        <v>18</v>
      </c>
      <c r="E363" s="7" t="s">
        <v>1894</v>
      </c>
      <c r="F363" s="7" t="s">
        <v>113</v>
      </c>
      <c r="G363" s="7" t="s">
        <v>6182</v>
      </c>
      <c r="H363" s="7" t="s">
        <v>1392</v>
      </c>
      <c r="I363" s="7" t="s">
        <v>6175</v>
      </c>
      <c r="J363" s="7" t="s">
        <v>1393</v>
      </c>
      <c r="K363" s="7" t="s">
        <v>1404</v>
      </c>
      <c r="L363" s="7" t="s">
        <v>2006</v>
      </c>
      <c r="M363" s="7" t="s">
        <v>2006</v>
      </c>
      <c r="N363" s="8" t="s">
        <v>6175</v>
      </c>
      <c r="O363" s="7" t="s">
        <v>1388</v>
      </c>
      <c r="P363" s="8" t="s">
        <v>6175</v>
      </c>
      <c r="Q363" s="7" t="s">
        <v>2007</v>
      </c>
      <c r="R363" s="28" t="s">
        <v>2008</v>
      </c>
      <c r="S363" s="28" t="s">
        <v>6175</v>
      </c>
      <c r="T363" s="28" t="s">
        <v>28</v>
      </c>
      <c r="U363" s="28" t="s">
        <v>28</v>
      </c>
      <c r="V363" s="28" t="s">
        <v>28</v>
      </c>
      <c r="W363" s="7" t="s">
        <v>29</v>
      </c>
      <c r="X363" s="28" t="s">
        <v>28</v>
      </c>
      <c r="Y363" s="7" t="s">
        <v>28</v>
      </c>
      <c r="Z363" s="7" t="s">
        <v>6175</v>
      </c>
      <c r="AA363" s="7">
        <v>56</v>
      </c>
      <c r="AB363" s="7">
        <v>19</v>
      </c>
      <c r="AC363" s="7">
        <f t="shared" si="61"/>
        <v>37</v>
      </c>
      <c r="AD363" s="128">
        <v>0.23</v>
      </c>
      <c r="AE363" s="128">
        <v>12.58</v>
      </c>
      <c r="AF363" s="7" t="s">
        <v>6175</v>
      </c>
      <c r="AG363" s="7" t="s">
        <v>6175</v>
      </c>
      <c r="AH363" s="7" t="s">
        <v>6175</v>
      </c>
      <c r="AI363" s="7" t="s">
        <v>6175</v>
      </c>
      <c r="AJ363" s="33">
        <v>0.15135610000000002</v>
      </c>
      <c r="AK363" s="33">
        <f t="shared" si="58"/>
        <v>2.8757659000000002</v>
      </c>
      <c r="AL363" s="33">
        <f t="shared" si="54"/>
        <v>0.345091908</v>
      </c>
      <c r="AM363" s="33">
        <f t="shared" si="55"/>
        <v>3.2208578080000003</v>
      </c>
      <c r="AN363" s="33">
        <f t="shared" si="56"/>
        <v>0.13622049000000003</v>
      </c>
      <c r="AO363" s="33">
        <f t="shared" si="57"/>
        <v>2.5881893100000006</v>
      </c>
      <c r="AP363" s="33">
        <f t="shared" si="59"/>
        <v>0.31058271720000008</v>
      </c>
      <c r="AQ363" s="33">
        <f t="shared" si="60"/>
        <v>2.8987720272000006</v>
      </c>
      <c r="AR363" s="15" t="s">
        <v>1404</v>
      </c>
      <c r="AS363" s="15" t="s">
        <v>1404</v>
      </c>
      <c r="AT363" s="15" t="s">
        <v>6282</v>
      </c>
      <c r="AU363" s="27" t="s">
        <v>6282</v>
      </c>
      <c r="AV363" s="74"/>
      <c r="AW363" s="75"/>
      <c r="AX363" s="75"/>
      <c r="AY363" s="75"/>
      <c r="AZ363" s="52" t="s">
        <v>6389</v>
      </c>
    </row>
    <row r="364" spans="1:52" s="52" customFormat="1" ht="39.950000000000003" customHeight="1" x14ac:dyDescent="0.25">
      <c r="A364" s="9">
        <v>511</v>
      </c>
      <c r="B364" s="7" t="s">
        <v>2004</v>
      </c>
      <c r="C364" s="129"/>
      <c r="D364" s="7" t="s">
        <v>18</v>
      </c>
      <c r="E364" s="7" t="s">
        <v>1894</v>
      </c>
      <c r="F364" s="7" t="s">
        <v>113</v>
      </c>
      <c r="G364" s="7" t="s">
        <v>6182</v>
      </c>
      <c r="H364" s="7" t="s">
        <v>1392</v>
      </c>
      <c r="I364" s="7" t="s">
        <v>6175</v>
      </c>
      <c r="J364" s="7" t="s">
        <v>1393</v>
      </c>
      <c r="K364" s="7" t="s">
        <v>1404</v>
      </c>
      <c r="L364" s="7" t="s">
        <v>2009</v>
      </c>
      <c r="M364" s="7" t="s">
        <v>2009</v>
      </c>
      <c r="N364" s="8" t="s">
        <v>6175</v>
      </c>
      <c r="O364" s="7" t="s">
        <v>1388</v>
      </c>
      <c r="P364" s="8" t="s">
        <v>6175</v>
      </c>
      <c r="Q364" s="7" t="s">
        <v>2007</v>
      </c>
      <c r="R364" s="28" t="s">
        <v>2010</v>
      </c>
      <c r="S364" s="28" t="s">
        <v>6175</v>
      </c>
      <c r="T364" s="28" t="s">
        <v>28</v>
      </c>
      <c r="U364" s="28" t="s">
        <v>28</v>
      </c>
      <c r="V364" s="28" t="s">
        <v>28</v>
      </c>
      <c r="W364" s="7" t="s">
        <v>29</v>
      </c>
      <c r="X364" s="28" t="s">
        <v>28</v>
      </c>
      <c r="Y364" s="7" t="s">
        <v>28</v>
      </c>
      <c r="Z364" s="7" t="s">
        <v>6175</v>
      </c>
      <c r="AA364" s="7">
        <v>19</v>
      </c>
      <c r="AB364" s="7">
        <v>19</v>
      </c>
      <c r="AC364" s="7">
        <f t="shared" si="61"/>
        <v>0</v>
      </c>
      <c r="AD364" s="128"/>
      <c r="AE364" s="128"/>
      <c r="AF364" s="7" t="s">
        <v>6175</v>
      </c>
      <c r="AG364" s="7" t="s">
        <v>6175</v>
      </c>
      <c r="AH364" s="7" t="s">
        <v>6175</v>
      </c>
      <c r="AI364" s="7" t="s">
        <v>6175</v>
      </c>
      <c r="AJ364" s="33">
        <v>0.15135610000000002</v>
      </c>
      <c r="AK364" s="33">
        <f t="shared" si="58"/>
        <v>2.8757659000000002</v>
      </c>
      <c r="AL364" s="33">
        <f t="shared" si="54"/>
        <v>0.345091908</v>
      </c>
      <c r="AM364" s="33">
        <f t="shared" si="55"/>
        <v>3.2208578080000003</v>
      </c>
      <c r="AN364" s="33">
        <f t="shared" si="56"/>
        <v>0.13622049000000003</v>
      </c>
      <c r="AO364" s="33">
        <f t="shared" si="57"/>
        <v>2.5881893100000006</v>
      </c>
      <c r="AP364" s="33">
        <f t="shared" si="59"/>
        <v>0.31058271720000008</v>
      </c>
      <c r="AQ364" s="33">
        <f t="shared" si="60"/>
        <v>2.8987720272000006</v>
      </c>
      <c r="AR364" s="15" t="s">
        <v>1404</v>
      </c>
      <c r="AS364" s="15" t="s">
        <v>1404</v>
      </c>
      <c r="AT364" s="15" t="s">
        <v>6294</v>
      </c>
      <c r="AU364" s="27" t="s">
        <v>6279</v>
      </c>
      <c r="AV364" s="74"/>
      <c r="AW364" s="75"/>
      <c r="AX364" s="75"/>
      <c r="AY364" s="75"/>
      <c r="AZ364" s="52" t="s">
        <v>6389</v>
      </c>
    </row>
    <row r="365" spans="1:52" s="52" customFormat="1" ht="39.950000000000003" customHeight="1" x14ac:dyDescent="0.25">
      <c r="A365" s="9">
        <v>512</v>
      </c>
      <c r="B365" s="7" t="s">
        <v>2004</v>
      </c>
      <c r="C365" s="129"/>
      <c r="D365" s="7" t="s">
        <v>18</v>
      </c>
      <c r="E365" s="7" t="s">
        <v>1894</v>
      </c>
      <c r="F365" s="7" t="s">
        <v>113</v>
      </c>
      <c r="G365" s="7" t="s">
        <v>6182</v>
      </c>
      <c r="H365" s="7" t="s">
        <v>1392</v>
      </c>
      <c r="I365" s="7" t="s">
        <v>6175</v>
      </c>
      <c r="J365" s="7" t="s">
        <v>1393</v>
      </c>
      <c r="K365" s="7" t="s">
        <v>1404</v>
      </c>
      <c r="L365" s="7" t="s">
        <v>2011</v>
      </c>
      <c r="M365" s="7" t="s">
        <v>2011</v>
      </c>
      <c r="N365" s="8" t="s">
        <v>6175</v>
      </c>
      <c r="O365" s="7" t="s">
        <v>1388</v>
      </c>
      <c r="P365" s="8" t="s">
        <v>6175</v>
      </c>
      <c r="Q365" s="7" t="s">
        <v>2007</v>
      </c>
      <c r="R365" s="28" t="s">
        <v>2010</v>
      </c>
      <c r="S365" s="28" t="s">
        <v>6175</v>
      </c>
      <c r="T365" s="28" t="s">
        <v>28</v>
      </c>
      <c r="U365" s="28" t="s">
        <v>28</v>
      </c>
      <c r="V365" s="28" t="s">
        <v>28</v>
      </c>
      <c r="W365" s="7" t="s">
        <v>29</v>
      </c>
      <c r="X365" s="28" t="s">
        <v>28</v>
      </c>
      <c r="Y365" s="7" t="s">
        <v>28</v>
      </c>
      <c r="Z365" s="7" t="s">
        <v>6175</v>
      </c>
      <c r="AA365" s="7">
        <v>9</v>
      </c>
      <c r="AB365" s="7">
        <v>9</v>
      </c>
      <c r="AC365" s="7">
        <f t="shared" si="61"/>
        <v>0</v>
      </c>
      <c r="AD365" s="128"/>
      <c r="AE365" s="128"/>
      <c r="AF365" s="7" t="s">
        <v>6175</v>
      </c>
      <c r="AG365" s="7" t="s">
        <v>6175</v>
      </c>
      <c r="AH365" s="7" t="s">
        <v>6175</v>
      </c>
      <c r="AI365" s="7" t="s">
        <v>6175</v>
      </c>
      <c r="AJ365" s="33">
        <v>0.15135610000000002</v>
      </c>
      <c r="AK365" s="33">
        <f t="shared" si="58"/>
        <v>1.3622049000000003</v>
      </c>
      <c r="AL365" s="33">
        <f t="shared" si="54"/>
        <v>0.16346458800000002</v>
      </c>
      <c r="AM365" s="33">
        <f t="shared" si="55"/>
        <v>1.5256694880000004</v>
      </c>
      <c r="AN365" s="33">
        <f t="shared" si="56"/>
        <v>0.13622049000000003</v>
      </c>
      <c r="AO365" s="33">
        <f t="shared" si="57"/>
        <v>1.2259844100000001</v>
      </c>
      <c r="AP365" s="33">
        <f t="shared" si="59"/>
        <v>0.1471181292</v>
      </c>
      <c r="AQ365" s="33">
        <f t="shared" si="60"/>
        <v>1.3731025392</v>
      </c>
      <c r="AR365" s="15" t="s">
        <v>1404</v>
      </c>
      <c r="AS365" s="15" t="s">
        <v>1404</v>
      </c>
      <c r="AT365" s="15" t="s">
        <v>6294</v>
      </c>
      <c r="AU365" s="27" t="s">
        <v>6279</v>
      </c>
      <c r="AV365" s="74"/>
      <c r="AW365" s="75"/>
      <c r="AX365" s="75"/>
      <c r="AY365" s="75"/>
      <c r="AZ365" s="52" t="s">
        <v>6389</v>
      </c>
    </row>
    <row r="366" spans="1:52" s="52" customFormat="1" ht="39.950000000000003" customHeight="1" x14ac:dyDescent="0.25">
      <c r="A366" s="9">
        <v>513</v>
      </c>
      <c r="B366" s="7" t="s">
        <v>2004</v>
      </c>
      <c r="C366" s="127"/>
      <c r="D366" s="7" t="s">
        <v>18</v>
      </c>
      <c r="E366" s="7" t="s">
        <v>1894</v>
      </c>
      <c r="F366" s="7" t="s">
        <v>113</v>
      </c>
      <c r="G366" s="7" t="s">
        <v>6182</v>
      </c>
      <c r="H366" s="7" t="s">
        <v>1392</v>
      </c>
      <c r="I366" s="7" t="s">
        <v>6175</v>
      </c>
      <c r="J366" s="7" t="s">
        <v>1393</v>
      </c>
      <c r="K366" s="7" t="s">
        <v>1404</v>
      </c>
      <c r="L366" s="7" t="s">
        <v>2012</v>
      </c>
      <c r="M366" s="7" t="s">
        <v>2012</v>
      </c>
      <c r="N366" s="8" t="s">
        <v>6175</v>
      </c>
      <c r="O366" s="7" t="s">
        <v>1388</v>
      </c>
      <c r="P366" s="8" t="s">
        <v>6175</v>
      </c>
      <c r="Q366" s="7" t="s">
        <v>2007</v>
      </c>
      <c r="R366" s="28" t="s">
        <v>2008</v>
      </c>
      <c r="S366" s="28" t="s">
        <v>6175</v>
      </c>
      <c r="T366" s="28" t="s">
        <v>28</v>
      </c>
      <c r="U366" s="28" t="s">
        <v>28</v>
      </c>
      <c r="V366" s="28" t="s">
        <v>28</v>
      </c>
      <c r="W366" s="7" t="s">
        <v>29</v>
      </c>
      <c r="X366" s="28" t="s">
        <v>28</v>
      </c>
      <c r="Y366" s="7" t="s">
        <v>28</v>
      </c>
      <c r="Z366" s="7" t="s">
        <v>6175</v>
      </c>
      <c r="AA366" s="7">
        <v>9</v>
      </c>
      <c r="AB366" s="7">
        <v>9</v>
      </c>
      <c r="AC366" s="7">
        <f t="shared" si="61"/>
        <v>0</v>
      </c>
      <c r="AD366" s="128"/>
      <c r="AE366" s="128"/>
      <c r="AF366" s="7" t="s">
        <v>6175</v>
      </c>
      <c r="AG366" s="7" t="s">
        <v>6175</v>
      </c>
      <c r="AH366" s="7" t="s">
        <v>6175</v>
      </c>
      <c r="AI366" s="7" t="s">
        <v>6175</v>
      </c>
      <c r="AJ366" s="33">
        <v>0.15135610000000002</v>
      </c>
      <c r="AK366" s="33">
        <f t="shared" si="58"/>
        <v>1.3622049000000003</v>
      </c>
      <c r="AL366" s="33">
        <f t="shared" ref="AL366:AL429" si="62">AK366*0.12</f>
        <v>0.16346458800000002</v>
      </c>
      <c r="AM366" s="33">
        <f t="shared" ref="AM366:AM429" si="63">AL366+AK366</f>
        <v>1.5256694880000004</v>
      </c>
      <c r="AN366" s="33">
        <f t="shared" ref="AN366:AN429" si="64">AJ366*0.9</f>
        <v>0.13622049000000003</v>
      </c>
      <c r="AO366" s="33">
        <f t="shared" ref="AO366:AO429" si="65">AN366*AB366</f>
        <v>1.2259844100000001</v>
      </c>
      <c r="AP366" s="33">
        <f t="shared" si="59"/>
        <v>0.1471181292</v>
      </c>
      <c r="AQ366" s="33">
        <f t="shared" si="60"/>
        <v>1.3731025392</v>
      </c>
      <c r="AR366" s="15" t="s">
        <v>1404</v>
      </c>
      <c r="AS366" s="15" t="s">
        <v>1404</v>
      </c>
      <c r="AT366" s="15" t="s">
        <v>6294</v>
      </c>
      <c r="AU366" s="27" t="s">
        <v>6279</v>
      </c>
      <c r="AV366" s="74"/>
      <c r="AW366" s="75"/>
      <c r="AX366" s="75"/>
      <c r="AY366" s="75"/>
      <c r="AZ366" s="52" t="s">
        <v>6389</v>
      </c>
    </row>
    <row r="367" spans="1:52" s="52" customFormat="1" ht="39.950000000000003" customHeight="1" x14ac:dyDescent="0.25">
      <c r="A367" s="9">
        <v>514</v>
      </c>
      <c r="B367" s="7" t="s">
        <v>2013</v>
      </c>
      <c r="C367" s="126" t="s">
        <v>2014</v>
      </c>
      <c r="D367" s="7" t="s">
        <v>18</v>
      </c>
      <c r="E367" s="7" t="s">
        <v>1894</v>
      </c>
      <c r="F367" s="7" t="s">
        <v>113</v>
      </c>
      <c r="G367" s="7" t="s">
        <v>6182</v>
      </c>
      <c r="H367" s="7" t="s">
        <v>1392</v>
      </c>
      <c r="I367" s="7" t="s">
        <v>6175</v>
      </c>
      <c r="J367" s="7" t="s">
        <v>1393</v>
      </c>
      <c r="K367" s="7" t="s">
        <v>1404</v>
      </c>
      <c r="L367" s="7" t="s">
        <v>2015</v>
      </c>
      <c r="M367" s="7" t="s">
        <v>2015</v>
      </c>
      <c r="N367" s="8" t="s">
        <v>6175</v>
      </c>
      <c r="O367" s="7" t="s">
        <v>1388</v>
      </c>
      <c r="P367" s="8" t="s">
        <v>6175</v>
      </c>
      <c r="Q367" s="7" t="s">
        <v>2016</v>
      </c>
      <c r="R367" s="28" t="s">
        <v>2017</v>
      </c>
      <c r="S367" s="28" t="s">
        <v>6175</v>
      </c>
      <c r="T367" s="28" t="s">
        <v>28</v>
      </c>
      <c r="U367" s="28" t="s">
        <v>28</v>
      </c>
      <c r="V367" s="28" t="s">
        <v>28</v>
      </c>
      <c r="W367" s="7" t="s">
        <v>29</v>
      </c>
      <c r="X367" s="28" t="s">
        <v>28</v>
      </c>
      <c r="Y367" s="7" t="s">
        <v>28</v>
      </c>
      <c r="Z367" s="7" t="s">
        <v>6175</v>
      </c>
      <c r="AA367" s="7">
        <v>49</v>
      </c>
      <c r="AB367" s="7">
        <v>12</v>
      </c>
      <c r="AC367" s="7">
        <f t="shared" si="61"/>
        <v>37</v>
      </c>
      <c r="AD367" s="128">
        <v>0.11</v>
      </c>
      <c r="AE367" s="128">
        <v>7.1</v>
      </c>
      <c r="AF367" s="7" t="s">
        <v>6175</v>
      </c>
      <c r="AG367" s="7" t="s">
        <v>6175</v>
      </c>
      <c r="AH367" s="7" t="s">
        <v>6175</v>
      </c>
      <c r="AI367" s="7" t="s">
        <v>6175</v>
      </c>
      <c r="AJ367" s="33">
        <v>7.2387699999999999E-2</v>
      </c>
      <c r="AK367" s="33">
        <f t="shared" si="58"/>
        <v>0.86865239999999999</v>
      </c>
      <c r="AL367" s="33">
        <f t="shared" si="62"/>
        <v>0.104238288</v>
      </c>
      <c r="AM367" s="33">
        <f t="shared" si="63"/>
        <v>0.972890688</v>
      </c>
      <c r="AN367" s="33">
        <f t="shared" si="64"/>
        <v>6.5148930000000008E-2</v>
      </c>
      <c r="AO367" s="33">
        <f t="shared" si="65"/>
        <v>0.78178716000000015</v>
      </c>
      <c r="AP367" s="33">
        <f t="shared" si="59"/>
        <v>9.3814459200000019E-2</v>
      </c>
      <c r="AQ367" s="33">
        <f t="shared" si="60"/>
        <v>0.87560161920000013</v>
      </c>
      <c r="AR367" s="15" t="s">
        <v>1404</v>
      </c>
      <c r="AS367" s="15" t="s">
        <v>1404</v>
      </c>
      <c r="AT367" s="15" t="s">
        <v>6282</v>
      </c>
      <c r="AU367" s="27" t="s">
        <v>6282</v>
      </c>
      <c r="AV367" s="74"/>
      <c r="AW367" s="75"/>
      <c r="AX367" s="75"/>
      <c r="AY367" s="75"/>
      <c r="AZ367" s="52" t="s">
        <v>6389</v>
      </c>
    </row>
    <row r="368" spans="1:52" s="52" customFormat="1" ht="39.950000000000003" customHeight="1" x14ac:dyDescent="0.25">
      <c r="A368" s="9">
        <v>515</v>
      </c>
      <c r="B368" s="7" t="s">
        <v>2013</v>
      </c>
      <c r="C368" s="129"/>
      <c r="D368" s="7" t="s">
        <v>18</v>
      </c>
      <c r="E368" s="7" t="s">
        <v>1894</v>
      </c>
      <c r="F368" s="7" t="s">
        <v>113</v>
      </c>
      <c r="G368" s="7" t="s">
        <v>6182</v>
      </c>
      <c r="H368" s="7" t="s">
        <v>1392</v>
      </c>
      <c r="I368" s="7" t="s">
        <v>6175</v>
      </c>
      <c r="J368" s="7" t="s">
        <v>1393</v>
      </c>
      <c r="K368" s="7" t="s">
        <v>1404</v>
      </c>
      <c r="L368" s="7" t="s">
        <v>2018</v>
      </c>
      <c r="M368" s="7" t="s">
        <v>2018</v>
      </c>
      <c r="N368" s="8" t="s">
        <v>6175</v>
      </c>
      <c r="O368" s="7" t="s">
        <v>1388</v>
      </c>
      <c r="P368" s="8" t="s">
        <v>6175</v>
      </c>
      <c r="Q368" s="7" t="s">
        <v>2019</v>
      </c>
      <c r="R368" s="28" t="s">
        <v>2020</v>
      </c>
      <c r="S368" s="28" t="s">
        <v>6175</v>
      </c>
      <c r="T368" s="28" t="s">
        <v>28</v>
      </c>
      <c r="U368" s="28" t="s">
        <v>28</v>
      </c>
      <c r="V368" s="28" t="s">
        <v>28</v>
      </c>
      <c r="W368" s="7" t="s">
        <v>29</v>
      </c>
      <c r="X368" s="28" t="s">
        <v>28</v>
      </c>
      <c r="Y368" s="7" t="s">
        <v>28</v>
      </c>
      <c r="Z368" s="7" t="s">
        <v>6175</v>
      </c>
      <c r="AA368" s="7">
        <v>36</v>
      </c>
      <c r="AB368" s="7">
        <v>36</v>
      </c>
      <c r="AC368" s="7">
        <f t="shared" si="61"/>
        <v>0</v>
      </c>
      <c r="AD368" s="128"/>
      <c r="AE368" s="128"/>
      <c r="AF368" s="7" t="s">
        <v>6175</v>
      </c>
      <c r="AG368" s="7" t="s">
        <v>6175</v>
      </c>
      <c r="AH368" s="7" t="s">
        <v>6175</v>
      </c>
      <c r="AI368" s="7" t="s">
        <v>6175</v>
      </c>
      <c r="AJ368" s="33">
        <v>7.2387699999999999E-2</v>
      </c>
      <c r="AK368" s="33">
        <f t="shared" si="58"/>
        <v>2.6059571999999998</v>
      </c>
      <c r="AL368" s="33">
        <f t="shared" si="62"/>
        <v>0.31271486399999998</v>
      </c>
      <c r="AM368" s="33">
        <f t="shared" si="63"/>
        <v>2.9186720639999999</v>
      </c>
      <c r="AN368" s="33">
        <f t="shared" si="64"/>
        <v>6.5148930000000008E-2</v>
      </c>
      <c r="AO368" s="33">
        <f t="shared" si="65"/>
        <v>2.3453614800000002</v>
      </c>
      <c r="AP368" s="33">
        <f t="shared" si="59"/>
        <v>0.28144337759999999</v>
      </c>
      <c r="AQ368" s="33">
        <f t="shared" si="60"/>
        <v>2.6268048576000003</v>
      </c>
      <c r="AR368" s="15" t="s">
        <v>1404</v>
      </c>
      <c r="AS368" s="15" t="s">
        <v>1404</v>
      </c>
      <c r="AT368" s="15" t="s">
        <v>6294</v>
      </c>
      <c r="AU368" s="27" t="s">
        <v>6279</v>
      </c>
      <c r="AV368" s="74"/>
      <c r="AW368" s="75"/>
      <c r="AX368" s="75"/>
      <c r="AY368" s="75"/>
      <c r="AZ368" s="52" t="s">
        <v>6389</v>
      </c>
    </row>
    <row r="369" spans="1:52" s="52" customFormat="1" ht="39.950000000000003" customHeight="1" x14ac:dyDescent="0.25">
      <c r="A369" s="9">
        <v>516</v>
      </c>
      <c r="B369" s="7" t="s">
        <v>2013</v>
      </c>
      <c r="C369" s="127"/>
      <c r="D369" s="7" t="s">
        <v>18</v>
      </c>
      <c r="E369" s="7" t="s">
        <v>1894</v>
      </c>
      <c r="F369" s="7" t="s">
        <v>113</v>
      </c>
      <c r="G369" s="7" t="s">
        <v>6182</v>
      </c>
      <c r="H369" s="7" t="s">
        <v>1392</v>
      </c>
      <c r="I369" s="7" t="s">
        <v>6175</v>
      </c>
      <c r="J369" s="7" t="s">
        <v>1393</v>
      </c>
      <c r="K369" s="7" t="s">
        <v>1404</v>
      </c>
      <c r="L369" s="7" t="s">
        <v>2021</v>
      </c>
      <c r="M369" s="7" t="s">
        <v>2021</v>
      </c>
      <c r="N369" s="8" t="s">
        <v>6175</v>
      </c>
      <c r="O369" s="7" t="s">
        <v>1388</v>
      </c>
      <c r="P369" s="8" t="s">
        <v>6175</v>
      </c>
      <c r="Q369" s="7" t="s">
        <v>2022</v>
      </c>
      <c r="R369" s="28" t="s">
        <v>2023</v>
      </c>
      <c r="S369" s="28" t="s">
        <v>6175</v>
      </c>
      <c r="T369" s="28" t="s">
        <v>28</v>
      </c>
      <c r="U369" s="28" t="s">
        <v>28</v>
      </c>
      <c r="V369" s="28" t="s">
        <v>28</v>
      </c>
      <c r="W369" s="7" t="s">
        <v>29</v>
      </c>
      <c r="X369" s="28" t="s">
        <v>28</v>
      </c>
      <c r="Y369" s="7" t="s">
        <v>28</v>
      </c>
      <c r="Z369" s="7" t="s">
        <v>6175</v>
      </c>
      <c r="AA369" s="7">
        <v>1</v>
      </c>
      <c r="AB369" s="7">
        <v>1</v>
      </c>
      <c r="AC369" s="7">
        <f t="shared" si="61"/>
        <v>0</v>
      </c>
      <c r="AD369" s="128"/>
      <c r="AE369" s="128"/>
      <c r="AF369" s="7" t="s">
        <v>6175</v>
      </c>
      <c r="AG369" s="7" t="s">
        <v>6175</v>
      </c>
      <c r="AH369" s="7" t="s">
        <v>6175</v>
      </c>
      <c r="AI369" s="7" t="s">
        <v>6175</v>
      </c>
      <c r="AJ369" s="33">
        <v>7.2387699999999999E-2</v>
      </c>
      <c r="AK369" s="33">
        <f t="shared" si="58"/>
        <v>7.2387699999999999E-2</v>
      </c>
      <c r="AL369" s="33">
        <f t="shared" si="62"/>
        <v>8.6865239999999993E-3</v>
      </c>
      <c r="AM369" s="33">
        <f t="shared" si="63"/>
        <v>8.1074224E-2</v>
      </c>
      <c r="AN369" s="33">
        <f t="shared" si="64"/>
        <v>6.5148930000000008E-2</v>
      </c>
      <c r="AO369" s="33">
        <f t="shared" si="65"/>
        <v>6.5148930000000008E-2</v>
      </c>
      <c r="AP369" s="33">
        <f t="shared" si="59"/>
        <v>7.8178715999999999E-3</v>
      </c>
      <c r="AQ369" s="33">
        <f t="shared" si="60"/>
        <v>7.2966801600000006E-2</v>
      </c>
      <c r="AR369" s="15" t="s">
        <v>1404</v>
      </c>
      <c r="AS369" s="15" t="s">
        <v>1404</v>
      </c>
      <c r="AT369" s="15" t="s">
        <v>6282</v>
      </c>
      <c r="AU369" s="27" t="s">
        <v>6282</v>
      </c>
      <c r="AV369" s="74"/>
      <c r="AW369" s="75"/>
      <c r="AX369" s="75"/>
      <c r="AY369" s="75"/>
      <c r="AZ369" s="52" t="s">
        <v>6389</v>
      </c>
    </row>
    <row r="370" spans="1:52" s="52" customFormat="1" ht="39.950000000000003" customHeight="1" x14ac:dyDescent="0.25">
      <c r="A370" s="9">
        <v>517</v>
      </c>
      <c r="B370" s="7" t="s">
        <v>2024</v>
      </c>
      <c r="C370" s="7" t="s">
        <v>2025</v>
      </c>
      <c r="D370" s="7" t="s">
        <v>18</v>
      </c>
      <c r="E370" s="7" t="s">
        <v>1912</v>
      </c>
      <c r="F370" s="7" t="s">
        <v>105</v>
      </c>
      <c r="G370" s="7" t="s">
        <v>6182</v>
      </c>
      <c r="H370" s="7" t="s">
        <v>1392</v>
      </c>
      <c r="I370" s="7" t="s">
        <v>6175</v>
      </c>
      <c r="J370" s="7" t="s">
        <v>1393</v>
      </c>
      <c r="K370" s="7" t="s">
        <v>1404</v>
      </c>
      <c r="L370" s="7" t="s">
        <v>2026</v>
      </c>
      <c r="M370" s="7" t="s">
        <v>2026</v>
      </c>
      <c r="N370" s="8" t="s">
        <v>6175</v>
      </c>
      <c r="O370" s="7" t="s">
        <v>1388</v>
      </c>
      <c r="P370" s="8" t="s">
        <v>6175</v>
      </c>
      <c r="Q370" s="7" t="s">
        <v>1905</v>
      </c>
      <c r="R370" s="28">
        <v>655</v>
      </c>
      <c r="S370" s="28" t="s">
        <v>6175</v>
      </c>
      <c r="T370" s="28" t="s">
        <v>28</v>
      </c>
      <c r="U370" s="28" t="s">
        <v>28</v>
      </c>
      <c r="V370" s="28" t="s">
        <v>28</v>
      </c>
      <c r="W370" s="7" t="s">
        <v>29</v>
      </c>
      <c r="X370" s="28" t="s">
        <v>28</v>
      </c>
      <c r="Y370" s="7" t="s">
        <v>28</v>
      </c>
      <c r="Z370" s="7" t="s">
        <v>6175</v>
      </c>
      <c r="AA370" s="7">
        <v>48</v>
      </c>
      <c r="AB370" s="7">
        <v>48</v>
      </c>
      <c r="AC370" s="7">
        <f t="shared" si="61"/>
        <v>0</v>
      </c>
      <c r="AD370" s="64">
        <v>0.31</v>
      </c>
      <c r="AE370" s="64">
        <v>14.9</v>
      </c>
      <c r="AF370" s="7" t="s">
        <v>6175</v>
      </c>
      <c r="AG370" s="7" t="s">
        <v>6175</v>
      </c>
      <c r="AH370" s="7" t="s">
        <v>6175</v>
      </c>
      <c r="AI370" s="7" t="s">
        <v>6175</v>
      </c>
      <c r="AJ370" s="33">
        <v>0.20400170000000001</v>
      </c>
      <c r="AK370" s="33">
        <f t="shared" si="58"/>
        <v>9.7920815999999995</v>
      </c>
      <c r="AL370" s="33">
        <f t="shared" si="62"/>
        <v>1.1750497919999998</v>
      </c>
      <c r="AM370" s="33">
        <f t="shared" si="63"/>
        <v>10.967131391999999</v>
      </c>
      <c r="AN370" s="33">
        <f t="shared" si="64"/>
        <v>0.18360153000000001</v>
      </c>
      <c r="AO370" s="33">
        <f t="shared" si="65"/>
        <v>8.8128734400000006</v>
      </c>
      <c r="AP370" s="33">
        <f t="shared" si="59"/>
        <v>1.0575448128</v>
      </c>
      <c r="AQ370" s="33">
        <f t="shared" si="60"/>
        <v>9.8704182528000004</v>
      </c>
      <c r="AR370" s="15" t="s">
        <v>1404</v>
      </c>
      <c r="AS370" s="15" t="s">
        <v>1404</v>
      </c>
      <c r="AT370" s="15" t="s">
        <v>6294</v>
      </c>
      <c r="AU370" s="27" t="s">
        <v>6279</v>
      </c>
      <c r="AV370" s="74"/>
      <c r="AW370" s="75"/>
      <c r="AX370" s="75"/>
      <c r="AY370" s="75"/>
      <c r="AZ370" s="52" t="s">
        <v>6389</v>
      </c>
    </row>
    <row r="371" spans="1:52" s="52" customFormat="1" ht="39.950000000000003" customHeight="1" x14ac:dyDescent="0.25">
      <c r="A371" s="9">
        <v>518</v>
      </c>
      <c r="B371" s="7" t="s">
        <v>2027</v>
      </c>
      <c r="C371" s="7" t="s">
        <v>2028</v>
      </c>
      <c r="D371" s="7" t="s">
        <v>18</v>
      </c>
      <c r="E371" s="7" t="s">
        <v>1912</v>
      </c>
      <c r="F371" s="7" t="s">
        <v>105</v>
      </c>
      <c r="G371" s="7" t="s">
        <v>6182</v>
      </c>
      <c r="H371" s="7" t="s">
        <v>1392</v>
      </c>
      <c r="I371" s="7" t="s">
        <v>6175</v>
      </c>
      <c r="J371" s="7" t="s">
        <v>1393</v>
      </c>
      <c r="K371" s="7" t="s">
        <v>1404</v>
      </c>
      <c r="L371" s="7" t="s">
        <v>2029</v>
      </c>
      <c r="M371" s="7" t="s">
        <v>2029</v>
      </c>
      <c r="N371" s="8" t="s">
        <v>6175</v>
      </c>
      <c r="O371" s="7" t="s">
        <v>1388</v>
      </c>
      <c r="P371" s="8" t="s">
        <v>6175</v>
      </c>
      <c r="Q371" s="7" t="s">
        <v>2030</v>
      </c>
      <c r="R371" s="28" t="s">
        <v>2031</v>
      </c>
      <c r="S371" s="28" t="s">
        <v>6175</v>
      </c>
      <c r="T371" s="28" t="s">
        <v>28</v>
      </c>
      <c r="U371" s="28" t="s">
        <v>28</v>
      </c>
      <c r="V371" s="28" t="s">
        <v>28</v>
      </c>
      <c r="W371" s="7" t="s">
        <v>29</v>
      </c>
      <c r="X371" s="28" t="s">
        <v>28</v>
      </c>
      <c r="Y371" s="7" t="s">
        <v>28</v>
      </c>
      <c r="Z371" s="7" t="s">
        <v>6175</v>
      </c>
      <c r="AA371" s="7">
        <v>68</v>
      </c>
      <c r="AB371" s="7">
        <v>78</v>
      </c>
      <c r="AC371" s="7">
        <f t="shared" si="61"/>
        <v>-10</v>
      </c>
      <c r="AD371" s="64">
        <v>0.09</v>
      </c>
      <c r="AE371" s="64">
        <v>6.34</v>
      </c>
      <c r="AF371" s="7" t="s">
        <v>6175</v>
      </c>
      <c r="AG371" s="7" t="s">
        <v>6175</v>
      </c>
      <c r="AH371" s="7" t="s">
        <v>6175</v>
      </c>
      <c r="AI371" s="7" t="s">
        <v>6175</v>
      </c>
      <c r="AJ371" s="33">
        <v>5.9226300000000003E-2</v>
      </c>
      <c r="AK371" s="33">
        <f t="shared" ref="AK371:AK434" si="66">AJ371*AB371</f>
        <v>4.6196514000000004</v>
      </c>
      <c r="AL371" s="33">
        <f t="shared" si="62"/>
        <v>0.55435816800000004</v>
      </c>
      <c r="AM371" s="33">
        <f t="shared" si="63"/>
        <v>5.1740095680000007</v>
      </c>
      <c r="AN371" s="33">
        <f t="shared" si="64"/>
        <v>5.3303670000000004E-2</v>
      </c>
      <c r="AO371" s="33">
        <f t="shared" si="65"/>
        <v>4.1576862600000002</v>
      </c>
      <c r="AP371" s="33">
        <f t="shared" ref="AP371:AP434" si="67">AO371*0.12</f>
        <v>0.4989223512</v>
      </c>
      <c r="AQ371" s="33">
        <f t="shared" ref="AQ371:AQ434" si="68">AO371+AP371</f>
        <v>4.6566086112000002</v>
      </c>
      <c r="AR371" s="15" t="s">
        <v>1404</v>
      </c>
      <c r="AS371" s="15" t="s">
        <v>1404</v>
      </c>
      <c r="AT371" s="15" t="s">
        <v>6294</v>
      </c>
      <c r="AU371" s="27" t="s">
        <v>6279</v>
      </c>
      <c r="AV371" s="74"/>
      <c r="AW371" s="75"/>
      <c r="AX371" s="75"/>
      <c r="AY371" s="75"/>
      <c r="AZ371" s="52" t="s">
        <v>6389</v>
      </c>
    </row>
    <row r="372" spans="1:52" s="52" customFormat="1" ht="39.950000000000003" customHeight="1" x14ac:dyDescent="0.25">
      <c r="A372" s="9">
        <v>519</v>
      </c>
      <c r="B372" s="7" t="s">
        <v>2032</v>
      </c>
      <c r="C372" s="126" t="s">
        <v>2033</v>
      </c>
      <c r="D372" s="7" t="s">
        <v>18</v>
      </c>
      <c r="E372" s="7" t="s">
        <v>1912</v>
      </c>
      <c r="F372" s="7" t="s">
        <v>105</v>
      </c>
      <c r="G372" s="7" t="s">
        <v>6182</v>
      </c>
      <c r="H372" s="7" t="s">
        <v>1392</v>
      </c>
      <c r="I372" s="7" t="s">
        <v>6175</v>
      </c>
      <c r="J372" s="7" t="s">
        <v>1393</v>
      </c>
      <c r="K372" s="7" t="s">
        <v>1404</v>
      </c>
      <c r="L372" s="7" t="s">
        <v>2034</v>
      </c>
      <c r="M372" s="7" t="s">
        <v>2034</v>
      </c>
      <c r="N372" s="8" t="s">
        <v>6175</v>
      </c>
      <c r="O372" s="7" t="s">
        <v>1388</v>
      </c>
      <c r="P372" s="8" t="s">
        <v>6175</v>
      </c>
      <c r="Q372" s="7" t="s">
        <v>2030</v>
      </c>
      <c r="R372" s="28" t="s">
        <v>2035</v>
      </c>
      <c r="S372" s="28" t="s">
        <v>6175</v>
      </c>
      <c r="T372" s="28" t="s">
        <v>28</v>
      </c>
      <c r="U372" s="28" t="s">
        <v>28</v>
      </c>
      <c r="V372" s="28" t="s">
        <v>28</v>
      </c>
      <c r="W372" s="7" t="s">
        <v>29</v>
      </c>
      <c r="X372" s="28" t="s">
        <v>28</v>
      </c>
      <c r="Y372" s="7" t="s">
        <v>28</v>
      </c>
      <c r="Z372" s="7" t="s">
        <v>6175</v>
      </c>
      <c r="AA372" s="7">
        <v>21</v>
      </c>
      <c r="AB372" s="7">
        <v>15</v>
      </c>
      <c r="AC372" s="7">
        <f t="shared" si="61"/>
        <v>6</v>
      </c>
      <c r="AD372" s="128">
        <v>0.09</v>
      </c>
      <c r="AE372" s="128">
        <v>1.8</v>
      </c>
      <c r="AF372" s="7" t="s">
        <v>6175</v>
      </c>
      <c r="AG372" s="7" t="s">
        <v>6175</v>
      </c>
      <c r="AH372" s="7" t="s">
        <v>6175</v>
      </c>
      <c r="AI372" s="7" t="s">
        <v>6175</v>
      </c>
      <c r="AJ372" s="33">
        <v>5.9226300000000003E-2</v>
      </c>
      <c r="AK372" s="33">
        <f t="shared" si="66"/>
        <v>0.88839450000000009</v>
      </c>
      <c r="AL372" s="33">
        <f t="shared" si="62"/>
        <v>0.10660734000000001</v>
      </c>
      <c r="AM372" s="33">
        <f t="shared" si="63"/>
        <v>0.99500184000000014</v>
      </c>
      <c r="AN372" s="33">
        <f t="shared" si="64"/>
        <v>5.3303670000000004E-2</v>
      </c>
      <c r="AO372" s="33">
        <f t="shared" si="65"/>
        <v>0.79955505000000004</v>
      </c>
      <c r="AP372" s="33">
        <f t="shared" si="67"/>
        <v>9.5946606000000004E-2</v>
      </c>
      <c r="AQ372" s="33">
        <f t="shared" si="68"/>
        <v>0.89550165600000009</v>
      </c>
      <c r="AR372" s="15" t="s">
        <v>1404</v>
      </c>
      <c r="AS372" s="15" t="s">
        <v>1404</v>
      </c>
      <c r="AT372" s="15" t="s">
        <v>6294</v>
      </c>
      <c r="AU372" s="27" t="s">
        <v>6279</v>
      </c>
      <c r="AV372" s="74"/>
      <c r="AW372" s="75"/>
      <c r="AX372" s="75"/>
      <c r="AY372" s="75"/>
      <c r="AZ372" s="52" t="s">
        <v>6389</v>
      </c>
    </row>
    <row r="373" spans="1:52" s="52" customFormat="1" ht="39.950000000000003" customHeight="1" x14ac:dyDescent="0.25">
      <c r="A373" s="9">
        <v>520</v>
      </c>
      <c r="B373" s="7" t="s">
        <v>2032</v>
      </c>
      <c r="C373" s="127"/>
      <c r="D373" s="7" t="s">
        <v>18</v>
      </c>
      <c r="E373" s="7" t="s">
        <v>1912</v>
      </c>
      <c r="F373" s="7" t="s">
        <v>105</v>
      </c>
      <c r="G373" s="7" t="s">
        <v>6182</v>
      </c>
      <c r="H373" s="7" t="s">
        <v>1392</v>
      </c>
      <c r="I373" s="7" t="s">
        <v>6175</v>
      </c>
      <c r="J373" s="7" t="s">
        <v>1393</v>
      </c>
      <c r="K373" s="7" t="s">
        <v>1404</v>
      </c>
      <c r="L373" s="7" t="s">
        <v>2034</v>
      </c>
      <c r="M373" s="7" t="s">
        <v>2034</v>
      </c>
      <c r="N373" s="8" t="s">
        <v>6175</v>
      </c>
      <c r="O373" s="7" t="s">
        <v>1388</v>
      </c>
      <c r="P373" s="8" t="s">
        <v>6175</v>
      </c>
      <c r="Q373" s="7" t="s">
        <v>28</v>
      </c>
      <c r="R373" s="7" t="s">
        <v>28</v>
      </c>
      <c r="S373" s="28" t="s">
        <v>6175</v>
      </c>
      <c r="T373" s="28" t="s">
        <v>28</v>
      </c>
      <c r="U373" s="28" t="s">
        <v>28</v>
      </c>
      <c r="V373" s="28" t="s">
        <v>28</v>
      </c>
      <c r="W373" s="7" t="s">
        <v>29</v>
      </c>
      <c r="X373" s="28" t="s">
        <v>28</v>
      </c>
      <c r="Y373" s="28" t="s">
        <v>2035</v>
      </c>
      <c r="Z373" s="7" t="s">
        <v>6175</v>
      </c>
      <c r="AA373" s="7">
        <v>6</v>
      </c>
      <c r="AB373" s="7">
        <v>6</v>
      </c>
      <c r="AC373" s="7">
        <f t="shared" si="61"/>
        <v>0</v>
      </c>
      <c r="AD373" s="128"/>
      <c r="AE373" s="128"/>
      <c r="AF373" s="7" t="s">
        <v>6175</v>
      </c>
      <c r="AG373" s="7" t="s">
        <v>6175</v>
      </c>
      <c r="AH373" s="7" t="s">
        <v>6175</v>
      </c>
      <c r="AI373" s="7" t="s">
        <v>6175</v>
      </c>
      <c r="AJ373" s="33">
        <v>5.9226300000000003E-2</v>
      </c>
      <c r="AK373" s="33">
        <f t="shared" si="66"/>
        <v>0.3553578</v>
      </c>
      <c r="AL373" s="33">
        <f t="shared" si="62"/>
        <v>4.2642935999999999E-2</v>
      </c>
      <c r="AM373" s="33">
        <f t="shared" si="63"/>
        <v>0.39800073600000002</v>
      </c>
      <c r="AN373" s="33">
        <f t="shared" si="64"/>
        <v>5.3303670000000004E-2</v>
      </c>
      <c r="AO373" s="33">
        <f t="shared" si="65"/>
        <v>0.31982202000000004</v>
      </c>
      <c r="AP373" s="33">
        <f t="shared" si="67"/>
        <v>3.8378642400000003E-2</v>
      </c>
      <c r="AQ373" s="33">
        <f t="shared" si="68"/>
        <v>0.35820066240000004</v>
      </c>
      <c r="AR373" s="15" t="s">
        <v>1404</v>
      </c>
      <c r="AS373" s="15" t="s">
        <v>1404</v>
      </c>
      <c r="AT373" s="15" t="s">
        <v>6294</v>
      </c>
      <c r="AU373" s="27" t="s">
        <v>6279</v>
      </c>
      <c r="AV373" s="74"/>
      <c r="AW373" s="75"/>
      <c r="AX373" s="75"/>
      <c r="AY373" s="75"/>
      <c r="AZ373" s="52" t="s">
        <v>6389</v>
      </c>
    </row>
    <row r="374" spans="1:52" s="52" customFormat="1" ht="39.950000000000003" customHeight="1" x14ac:dyDescent="0.25">
      <c r="A374" s="9">
        <v>521</v>
      </c>
      <c r="B374" s="7" t="s">
        <v>2036</v>
      </c>
      <c r="C374" s="7" t="s">
        <v>2037</v>
      </c>
      <c r="D374" s="7" t="s">
        <v>18</v>
      </c>
      <c r="E374" s="7" t="s">
        <v>1762</v>
      </c>
      <c r="F374" s="7" t="s">
        <v>1762</v>
      </c>
      <c r="G374" s="7" t="s">
        <v>6182</v>
      </c>
      <c r="H374" s="7" t="s">
        <v>1392</v>
      </c>
      <c r="I374" s="7" t="s">
        <v>6175</v>
      </c>
      <c r="J374" s="7" t="s">
        <v>1393</v>
      </c>
      <c r="K374" s="7" t="s">
        <v>1404</v>
      </c>
      <c r="L374" s="7" t="s">
        <v>2038</v>
      </c>
      <c r="M374" s="7" t="s">
        <v>2038</v>
      </c>
      <c r="N374" s="8" t="s">
        <v>6175</v>
      </c>
      <c r="O374" s="7" t="s">
        <v>1388</v>
      </c>
      <c r="P374" s="8" t="s">
        <v>6175</v>
      </c>
      <c r="Q374" s="7" t="s">
        <v>28</v>
      </c>
      <c r="R374" s="28" t="s">
        <v>28</v>
      </c>
      <c r="S374" s="28" t="s">
        <v>6175</v>
      </c>
      <c r="T374" s="28" t="s">
        <v>28</v>
      </c>
      <c r="U374" s="28" t="s">
        <v>28</v>
      </c>
      <c r="V374" s="28" t="s">
        <v>28</v>
      </c>
      <c r="W374" s="7" t="s">
        <v>29</v>
      </c>
      <c r="X374" s="28" t="s">
        <v>28</v>
      </c>
      <c r="Y374" s="7" t="s">
        <v>28</v>
      </c>
      <c r="Z374" s="7" t="s">
        <v>6175</v>
      </c>
      <c r="AA374" s="7">
        <v>419</v>
      </c>
      <c r="AB374" s="7">
        <v>419</v>
      </c>
      <c r="AC374" s="7">
        <f t="shared" si="61"/>
        <v>0</v>
      </c>
      <c r="AD374" s="64">
        <v>2.42</v>
      </c>
      <c r="AE374" s="64">
        <v>993.79</v>
      </c>
      <c r="AF374" s="7" t="s">
        <v>6175</v>
      </c>
      <c r="AG374" s="7" t="s">
        <v>6175</v>
      </c>
      <c r="AH374" s="7" t="s">
        <v>6175</v>
      </c>
      <c r="AI374" s="7" t="s">
        <v>6175</v>
      </c>
      <c r="AJ374" s="33">
        <v>1.5925293999999999</v>
      </c>
      <c r="AK374" s="33">
        <f t="shared" si="66"/>
        <v>667.26981859999989</v>
      </c>
      <c r="AL374" s="33">
        <f t="shared" si="62"/>
        <v>80.072378231999991</v>
      </c>
      <c r="AM374" s="33">
        <f t="shared" si="63"/>
        <v>747.3421968319999</v>
      </c>
      <c r="AN374" s="33">
        <f t="shared" si="64"/>
        <v>1.4332764599999999</v>
      </c>
      <c r="AO374" s="33">
        <f t="shared" si="65"/>
        <v>600.54283673999998</v>
      </c>
      <c r="AP374" s="33">
        <f t="shared" si="67"/>
        <v>72.065140408799991</v>
      </c>
      <c r="AQ374" s="33">
        <f t="shared" si="68"/>
        <v>672.60797714879993</v>
      </c>
      <c r="AR374" s="15" t="s">
        <v>1404</v>
      </c>
      <c r="AS374" s="15" t="s">
        <v>1404</v>
      </c>
      <c r="AT374" s="15" t="s">
        <v>6282</v>
      </c>
      <c r="AU374" s="27" t="s">
        <v>6282</v>
      </c>
      <c r="AV374" s="74"/>
      <c r="AW374" s="75">
        <v>290</v>
      </c>
      <c r="AX374" s="75"/>
      <c r="AY374" s="75"/>
      <c r="AZ374" s="52" t="s">
        <v>6389</v>
      </c>
    </row>
    <row r="375" spans="1:52" s="52" customFormat="1" ht="39.950000000000003" customHeight="1" x14ac:dyDescent="0.25">
      <c r="A375" s="9">
        <v>522</v>
      </c>
      <c r="B375" s="7" t="s">
        <v>2039</v>
      </c>
      <c r="C375" s="126" t="s">
        <v>2040</v>
      </c>
      <c r="D375" s="7" t="s">
        <v>18</v>
      </c>
      <c r="E375" s="7" t="s">
        <v>1912</v>
      </c>
      <c r="F375" s="7" t="s">
        <v>2041</v>
      </c>
      <c r="G375" s="7" t="s">
        <v>6182</v>
      </c>
      <c r="H375" s="7" t="s">
        <v>1392</v>
      </c>
      <c r="I375" s="7" t="s">
        <v>6175</v>
      </c>
      <c r="J375" s="7" t="s">
        <v>1393</v>
      </c>
      <c r="K375" s="7" t="s">
        <v>1404</v>
      </c>
      <c r="L375" s="7" t="s">
        <v>2042</v>
      </c>
      <c r="M375" s="7" t="s">
        <v>2042</v>
      </c>
      <c r="N375" s="8" t="s">
        <v>6175</v>
      </c>
      <c r="O375" s="7" t="s">
        <v>1388</v>
      </c>
      <c r="P375" s="8" t="s">
        <v>6175</v>
      </c>
      <c r="Q375" s="7" t="s">
        <v>1914</v>
      </c>
      <c r="R375" s="28" t="s">
        <v>1957</v>
      </c>
      <c r="S375" s="28" t="s">
        <v>6175</v>
      </c>
      <c r="T375" s="28" t="s">
        <v>28</v>
      </c>
      <c r="U375" s="28" t="s">
        <v>28</v>
      </c>
      <c r="V375" s="28" t="s">
        <v>28</v>
      </c>
      <c r="W375" s="7" t="s">
        <v>29</v>
      </c>
      <c r="X375" s="28" t="s">
        <v>28</v>
      </c>
      <c r="Y375" s="7" t="s">
        <v>28</v>
      </c>
      <c r="Z375" s="7" t="s">
        <v>6175</v>
      </c>
      <c r="AA375" s="7">
        <v>348</v>
      </c>
      <c r="AB375" s="7">
        <v>336</v>
      </c>
      <c r="AC375" s="7">
        <f t="shared" si="61"/>
        <v>12</v>
      </c>
      <c r="AD375" s="128">
        <v>0.04</v>
      </c>
      <c r="AE375" s="128">
        <v>13.19</v>
      </c>
      <c r="AF375" s="7" t="s">
        <v>6175</v>
      </c>
      <c r="AG375" s="7" t="s">
        <v>6175</v>
      </c>
      <c r="AH375" s="7" t="s">
        <v>6175</v>
      </c>
      <c r="AI375" s="7" t="s">
        <v>6175</v>
      </c>
      <c r="AJ375" s="33">
        <v>2.6322799999999997E-2</v>
      </c>
      <c r="AK375" s="33">
        <f t="shared" si="66"/>
        <v>8.8444607999999985</v>
      </c>
      <c r="AL375" s="33">
        <f t="shared" si="62"/>
        <v>1.0613352959999998</v>
      </c>
      <c r="AM375" s="33">
        <f t="shared" si="63"/>
        <v>9.9057960959999978</v>
      </c>
      <c r="AN375" s="33">
        <f t="shared" si="64"/>
        <v>2.3690519999999996E-2</v>
      </c>
      <c r="AO375" s="33">
        <f t="shared" si="65"/>
        <v>7.9600147199999984</v>
      </c>
      <c r="AP375" s="33">
        <f t="shared" si="67"/>
        <v>0.95520176639999976</v>
      </c>
      <c r="AQ375" s="33">
        <f t="shared" si="68"/>
        <v>8.9152164863999985</v>
      </c>
      <c r="AR375" s="15" t="s">
        <v>1404</v>
      </c>
      <c r="AS375" s="15" t="s">
        <v>1404</v>
      </c>
      <c r="AT375" s="15" t="s">
        <v>6282</v>
      </c>
      <c r="AU375" s="27" t="s">
        <v>6282</v>
      </c>
      <c r="AV375" s="74"/>
      <c r="AW375" s="75"/>
      <c r="AX375" s="75"/>
      <c r="AY375" s="75"/>
      <c r="AZ375" s="52" t="s">
        <v>6389</v>
      </c>
    </row>
    <row r="376" spans="1:52" s="52" customFormat="1" ht="39.950000000000003" customHeight="1" x14ac:dyDescent="0.25">
      <c r="A376" s="9">
        <v>523</v>
      </c>
      <c r="B376" s="7" t="s">
        <v>2039</v>
      </c>
      <c r="C376" s="127"/>
      <c r="D376" s="7" t="s">
        <v>18</v>
      </c>
      <c r="E376" s="7" t="s">
        <v>1912</v>
      </c>
      <c r="F376" s="7" t="s">
        <v>2041</v>
      </c>
      <c r="G376" s="7" t="s">
        <v>6182</v>
      </c>
      <c r="H376" s="7" t="s">
        <v>1392</v>
      </c>
      <c r="I376" s="7" t="s">
        <v>6175</v>
      </c>
      <c r="J376" s="7" t="s">
        <v>1393</v>
      </c>
      <c r="K376" s="7" t="s">
        <v>1404</v>
      </c>
      <c r="L376" s="7" t="s">
        <v>2042</v>
      </c>
      <c r="M376" s="7" t="s">
        <v>2042</v>
      </c>
      <c r="N376" s="8" t="s">
        <v>6175</v>
      </c>
      <c r="O376" s="7" t="s">
        <v>1388</v>
      </c>
      <c r="P376" s="8" t="s">
        <v>6175</v>
      </c>
      <c r="Q376" s="7" t="s">
        <v>1896</v>
      </c>
      <c r="R376" s="28" t="s">
        <v>1957</v>
      </c>
      <c r="S376" s="28" t="s">
        <v>6175</v>
      </c>
      <c r="T376" s="28" t="s">
        <v>28</v>
      </c>
      <c r="U376" s="28" t="s">
        <v>28</v>
      </c>
      <c r="V376" s="28" t="s">
        <v>28</v>
      </c>
      <c r="W376" s="7" t="s">
        <v>29</v>
      </c>
      <c r="X376" s="28" t="s">
        <v>28</v>
      </c>
      <c r="Y376" s="7" t="s">
        <v>28</v>
      </c>
      <c r="Z376" s="7" t="s">
        <v>6175</v>
      </c>
      <c r="AA376" s="7">
        <v>12</v>
      </c>
      <c r="AB376" s="7">
        <v>12</v>
      </c>
      <c r="AC376" s="7">
        <f t="shared" si="61"/>
        <v>0</v>
      </c>
      <c r="AD376" s="128"/>
      <c r="AE376" s="128"/>
      <c r="AF376" s="7" t="s">
        <v>6175</v>
      </c>
      <c r="AG376" s="7" t="s">
        <v>6175</v>
      </c>
      <c r="AH376" s="7" t="s">
        <v>6175</v>
      </c>
      <c r="AI376" s="7" t="s">
        <v>6175</v>
      </c>
      <c r="AJ376" s="33">
        <v>2.6322799999999997E-2</v>
      </c>
      <c r="AK376" s="33">
        <f t="shared" si="66"/>
        <v>0.31587359999999998</v>
      </c>
      <c r="AL376" s="33">
        <f t="shared" si="62"/>
        <v>3.7904831999999992E-2</v>
      </c>
      <c r="AM376" s="33">
        <f t="shared" si="63"/>
        <v>0.35377843199999998</v>
      </c>
      <c r="AN376" s="33">
        <f t="shared" si="64"/>
        <v>2.3690519999999996E-2</v>
      </c>
      <c r="AO376" s="33">
        <f t="shared" si="65"/>
        <v>0.28428623999999997</v>
      </c>
      <c r="AP376" s="33">
        <f t="shared" si="67"/>
        <v>3.4114348799999993E-2</v>
      </c>
      <c r="AQ376" s="33">
        <f t="shared" si="68"/>
        <v>0.31840058879999994</v>
      </c>
      <c r="AR376" s="15" t="s">
        <v>1404</v>
      </c>
      <c r="AS376" s="15" t="s">
        <v>1404</v>
      </c>
      <c r="AT376" s="15" t="s">
        <v>6282</v>
      </c>
      <c r="AU376" s="15" t="s">
        <v>6282</v>
      </c>
      <c r="AV376" s="74"/>
      <c r="AW376" s="75"/>
      <c r="AX376" s="75"/>
      <c r="AY376" s="75"/>
      <c r="AZ376" s="52" t="s">
        <v>6389</v>
      </c>
    </row>
    <row r="377" spans="1:52" s="52" customFormat="1" ht="39.950000000000003" customHeight="1" x14ac:dyDescent="0.25">
      <c r="A377" s="9">
        <v>524</v>
      </c>
      <c r="B377" s="7" t="s">
        <v>2043</v>
      </c>
      <c r="C377" s="7" t="s">
        <v>2044</v>
      </c>
      <c r="D377" s="7" t="s">
        <v>18</v>
      </c>
      <c r="E377" s="7" t="s">
        <v>1912</v>
      </c>
      <c r="F377" s="7" t="s">
        <v>2041</v>
      </c>
      <c r="G377" s="7" t="s">
        <v>6182</v>
      </c>
      <c r="H377" s="7" t="s">
        <v>1392</v>
      </c>
      <c r="I377" s="7" t="s">
        <v>6175</v>
      </c>
      <c r="J377" s="7" t="s">
        <v>1393</v>
      </c>
      <c r="K377" s="7" t="s">
        <v>1404</v>
      </c>
      <c r="L377" s="7" t="s">
        <v>2045</v>
      </c>
      <c r="M377" s="7" t="s">
        <v>2045</v>
      </c>
      <c r="N377" s="8" t="s">
        <v>6175</v>
      </c>
      <c r="O377" s="7" t="s">
        <v>1388</v>
      </c>
      <c r="P377" s="8" t="s">
        <v>6175</v>
      </c>
      <c r="Q377" s="7" t="s">
        <v>1896</v>
      </c>
      <c r="R377" s="28" t="s">
        <v>2046</v>
      </c>
      <c r="S377" s="28" t="s">
        <v>6175</v>
      </c>
      <c r="T377" s="28" t="s">
        <v>28</v>
      </c>
      <c r="U377" s="28" t="s">
        <v>28</v>
      </c>
      <c r="V377" s="28" t="s">
        <v>28</v>
      </c>
      <c r="W377" s="7" t="s">
        <v>29</v>
      </c>
      <c r="X377" s="28" t="s">
        <v>28</v>
      </c>
      <c r="Y377" s="7" t="s">
        <v>28</v>
      </c>
      <c r="Z377" s="7" t="s">
        <v>6175</v>
      </c>
      <c r="AA377" s="7">
        <v>348</v>
      </c>
      <c r="AB377" s="7">
        <v>348</v>
      </c>
      <c r="AC377" s="7">
        <f t="shared" si="61"/>
        <v>0</v>
      </c>
      <c r="AD377" s="64">
        <v>7.0000000000000007E-2</v>
      </c>
      <c r="AE377" s="64">
        <v>23.39</v>
      </c>
      <c r="AF377" s="7" t="s">
        <v>6175</v>
      </c>
      <c r="AG377" s="7" t="s">
        <v>6175</v>
      </c>
      <c r="AH377" s="7" t="s">
        <v>6175</v>
      </c>
      <c r="AI377" s="7" t="s">
        <v>6175</v>
      </c>
      <c r="AJ377" s="33">
        <v>4.6064900000000006E-2</v>
      </c>
      <c r="AK377" s="33">
        <f t="shared" si="66"/>
        <v>16.030585200000001</v>
      </c>
      <c r="AL377" s="33">
        <f t="shared" si="62"/>
        <v>1.9236702240000001</v>
      </c>
      <c r="AM377" s="33">
        <f t="shared" si="63"/>
        <v>17.954255423999999</v>
      </c>
      <c r="AN377" s="33">
        <f t="shared" si="64"/>
        <v>4.1458410000000008E-2</v>
      </c>
      <c r="AO377" s="33">
        <f t="shared" si="65"/>
        <v>14.427526680000003</v>
      </c>
      <c r="AP377" s="33">
        <f t="shared" si="67"/>
        <v>1.7313032016000003</v>
      </c>
      <c r="AQ377" s="33">
        <f t="shared" si="68"/>
        <v>16.158829881600003</v>
      </c>
      <c r="AR377" s="15" t="s">
        <v>1404</v>
      </c>
      <c r="AS377" s="15" t="s">
        <v>1404</v>
      </c>
      <c r="AT377" s="15" t="s">
        <v>6282</v>
      </c>
      <c r="AU377" s="27" t="s">
        <v>6282</v>
      </c>
      <c r="AV377" s="74"/>
      <c r="AW377" s="75"/>
      <c r="AX377" s="75"/>
      <c r="AY377" s="75"/>
      <c r="AZ377" s="52" t="s">
        <v>6389</v>
      </c>
    </row>
    <row r="378" spans="1:52" s="52" customFormat="1" ht="39.950000000000003" customHeight="1" x14ac:dyDescent="0.25">
      <c r="A378" s="9">
        <v>525</v>
      </c>
      <c r="B378" s="7" t="s">
        <v>2047</v>
      </c>
      <c r="C378" s="7" t="s">
        <v>2048</v>
      </c>
      <c r="D378" s="7" t="s">
        <v>18</v>
      </c>
      <c r="E378" s="7" t="s">
        <v>1912</v>
      </c>
      <c r="F378" s="7" t="s">
        <v>2041</v>
      </c>
      <c r="G378" s="7" t="s">
        <v>6182</v>
      </c>
      <c r="H378" s="7" t="s">
        <v>1392</v>
      </c>
      <c r="I378" s="7" t="s">
        <v>6175</v>
      </c>
      <c r="J378" s="7" t="s">
        <v>1393</v>
      </c>
      <c r="K378" s="7" t="s">
        <v>1404</v>
      </c>
      <c r="L378" s="7" t="s">
        <v>2049</v>
      </c>
      <c r="M378" s="7" t="s">
        <v>2049</v>
      </c>
      <c r="N378" s="8" t="s">
        <v>6175</v>
      </c>
      <c r="O378" s="7" t="s">
        <v>1388</v>
      </c>
      <c r="P378" s="8" t="s">
        <v>6175</v>
      </c>
      <c r="Q378" s="7" t="s">
        <v>1896</v>
      </c>
      <c r="R378" s="28" t="s">
        <v>2050</v>
      </c>
      <c r="S378" s="28" t="s">
        <v>6175</v>
      </c>
      <c r="T378" s="28" t="s">
        <v>28</v>
      </c>
      <c r="U378" s="28" t="s">
        <v>28</v>
      </c>
      <c r="V378" s="28" t="s">
        <v>28</v>
      </c>
      <c r="W378" s="7" t="s">
        <v>29</v>
      </c>
      <c r="X378" s="28" t="s">
        <v>28</v>
      </c>
      <c r="Y378" s="7" t="s">
        <v>28</v>
      </c>
      <c r="Z378" s="7" t="s">
        <v>6175</v>
      </c>
      <c r="AA378" s="7">
        <v>360</v>
      </c>
      <c r="AB378" s="7">
        <f>360-12</f>
        <v>348</v>
      </c>
      <c r="AC378" s="7">
        <f t="shared" si="61"/>
        <v>12</v>
      </c>
      <c r="AD378" s="64">
        <v>0.4</v>
      </c>
      <c r="AE378" s="64">
        <v>145.68</v>
      </c>
      <c r="AF378" s="7" t="s">
        <v>6175</v>
      </c>
      <c r="AG378" s="7" t="s">
        <v>6175</v>
      </c>
      <c r="AH378" s="7" t="s">
        <v>6175</v>
      </c>
      <c r="AI378" s="7" t="s">
        <v>6175</v>
      </c>
      <c r="AJ378" s="33">
        <v>0.26350000000000001</v>
      </c>
      <c r="AK378" s="33">
        <f t="shared" si="66"/>
        <v>91.698000000000008</v>
      </c>
      <c r="AL378" s="33">
        <f t="shared" si="62"/>
        <v>11.00376</v>
      </c>
      <c r="AM378" s="33">
        <f t="shared" si="63"/>
        <v>102.70176000000001</v>
      </c>
      <c r="AN378" s="33">
        <f t="shared" si="64"/>
        <v>0.23715000000000003</v>
      </c>
      <c r="AO378" s="33">
        <f t="shared" si="65"/>
        <v>82.528200000000012</v>
      </c>
      <c r="AP378" s="33">
        <f t="shared" si="67"/>
        <v>9.9033840000000009</v>
      </c>
      <c r="AQ378" s="33">
        <f t="shared" si="68"/>
        <v>92.431584000000015</v>
      </c>
      <c r="AR378" s="15" t="s">
        <v>1404</v>
      </c>
      <c r="AS378" s="15" t="s">
        <v>1404</v>
      </c>
      <c r="AT378" s="15" t="s">
        <v>6282</v>
      </c>
      <c r="AU378" s="27" t="s">
        <v>6282</v>
      </c>
      <c r="AV378" s="74"/>
      <c r="AW378" s="75"/>
      <c r="AX378" s="75"/>
      <c r="AY378" s="75"/>
      <c r="AZ378" s="52" t="s">
        <v>6389</v>
      </c>
    </row>
    <row r="379" spans="1:52" s="52" customFormat="1" ht="39.950000000000003" customHeight="1" x14ac:dyDescent="0.25">
      <c r="A379" s="9">
        <v>526</v>
      </c>
      <c r="B379" s="7" t="s">
        <v>2051</v>
      </c>
      <c r="C379" s="7" t="s">
        <v>2052</v>
      </c>
      <c r="D379" s="7" t="s">
        <v>18</v>
      </c>
      <c r="E379" s="7" t="s">
        <v>1912</v>
      </c>
      <c r="F379" s="7" t="s">
        <v>105</v>
      </c>
      <c r="G379" s="7" t="s">
        <v>6182</v>
      </c>
      <c r="H379" s="7" t="s">
        <v>1392</v>
      </c>
      <c r="I379" s="7" t="s">
        <v>6175</v>
      </c>
      <c r="J379" s="7" t="s">
        <v>1393</v>
      </c>
      <c r="K379" s="7" t="s">
        <v>1404</v>
      </c>
      <c r="L379" s="7" t="s">
        <v>2053</v>
      </c>
      <c r="M379" s="7" t="s">
        <v>2053</v>
      </c>
      <c r="N379" s="8" t="s">
        <v>6175</v>
      </c>
      <c r="O379" s="7" t="s">
        <v>1388</v>
      </c>
      <c r="P379" s="8" t="s">
        <v>6175</v>
      </c>
      <c r="Q379" s="7" t="s">
        <v>2054</v>
      </c>
      <c r="R379" s="28" t="s">
        <v>2055</v>
      </c>
      <c r="S379" s="28" t="s">
        <v>6175</v>
      </c>
      <c r="T379" s="28" t="s">
        <v>28</v>
      </c>
      <c r="U379" s="28" t="s">
        <v>28</v>
      </c>
      <c r="V379" s="28" t="s">
        <v>28</v>
      </c>
      <c r="W379" s="7" t="s">
        <v>29</v>
      </c>
      <c r="X379" s="28" t="s">
        <v>28</v>
      </c>
      <c r="Y379" s="7" t="s">
        <v>28</v>
      </c>
      <c r="Z379" s="7" t="s">
        <v>6175</v>
      </c>
      <c r="AA379" s="7">
        <v>32</v>
      </c>
      <c r="AB379" s="7">
        <v>32</v>
      </c>
      <c r="AC379" s="7">
        <f t="shared" si="61"/>
        <v>0</v>
      </c>
      <c r="AD379" s="64">
        <v>0.28000000000000003</v>
      </c>
      <c r="AE379" s="64">
        <v>8.8800000000000008</v>
      </c>
      <c r="AF379" s="7" t="s">
        <v>6175</v>
      </c>
      <c r="AG379" s="7" t="s">
        <v>6175</v>
      </c>
      <c r="AH379" s="7" t="s">
        <v>6175</v>
      </c>
      <c r="AI379" s="7" t="s">
        <v>6175</v>
      </c>
      <c r="AJ379" s="33">
        <v>0.18425960000000002</v>
      </c>
      <c r="AK379" s="33">
        <f t="shared" si="66"/>
        <v>5.8963072000000007</v>
      </c>
      <c r="AL379" s="33">
        <f t="shared" si="62"/>
        <v>0.70755686400000006</v>
      </c>
      <c r="AM379" s="33">
        <f t="shared" si="63"/>
        <v>6.6038640640000006</v>
      </c>
      <c r="AN379" s="33">
        <f t="shared" si="64"/>
        <v>0.16583364000000003</v>
      </c>
      <c r="AO379" s="33">
        <f t="shared" si="65"/>
        <v>5.306676480000001</v>
      </c>
      <c r="AP379" s="33">
        <f t="shared" si="67"/>
        <v>0.6368011776000001</v>
      </c>
      <c r="AQ379" s="33">
        <f t="shared" si="68"/>
        <v>5.9434776576000008</v>
      </c>
      <c r="AR379" s="15" t="s">
        <v>1404</v>
      </c>
      <c r="AS379" s="15" t="s">
        <v>1404</v>
      </c>
      <c r="AT379" s="15" t="s">
        <v>6282</v>
      </c>
      <c r="AU379" s="27" t="s">
        <v>6282</v>
      </c>
      <c r="AV379" s="74"/>
      <c r="AW379" s="75">
        <v>20</v>
      </c>
      <c r="AX379" s="75"/>
      <c r="AY379" s="75"/>
      <c r="AZ379" s="52" t="s">
        <v>6389</v>
      </c>
    </row>
    <row r="380" spans="1:52" s="52" customFormat="1" ht="39.950000000000003" customHeight="1" x14ac:dyDescent="0.25">
      <c r="A380" s="9">
        <v>527</v>
      </c>
      <c r="B380" s="7" t="s">
        <v>2056</v>
      </c>
      <c r="C380" s="7" t="s">
        <v>2057</v>
      </c>
      <c r="D380" s="7" t="s">
        <v>18</v>
      </c>
      <c r="E380" s="7" t="s">
        <v>1912</v>
      </c>
      <c r="F380" s="7" t="s">
        <v>105</v>
      </c>
      <c r="G380" s="7" t="s">
        <v>6182</v>
      </c>
      <c r="H380" s="7" t="s">
        <v>1392</v>
      </c>
      <c r="I380" s="7" t="s">
        <v>6175</v>
      </c>
      <c r="J380" s="7" t="s">
        <v>1393</v>
      </c>
      <c r="K380" s="7" t="s">
        <v>1404</v>
      </c>
      <c r="L380" s="7" t="s">
        <v>2058</v>
      </c>
      <c r="M380" s="7" t="s">
        <v>2058</v>
      </c>
      <c r="N380" s="8" t="s">
        <v>6175</v>
      </c>
      <c r="O380" s="7" t="s">
        <v>1388</v>
      </c>
      <c r="P380" s="8" t="s">
        <v>6175</v>
      </c>
      <c r="Q380" s="7" t="s">
        <v>2059</v>
      </c>
      <c r="R380" s="28" t="s">
        <v>2060</v>
      </c>
      <c r="S380" s="28" t="s">
        <v>6175</v>
      </c>
      <c r="T380" s="28" t="s">
        <v>28</v>
      </c>
      <c r="U380" s="28" t="s">
        <v>28</v>
      </c>
      <c r="V380" s="28" t="s">
        <v>28</v>
      </c>
      <c r="W380" s="7" t="s">
        <v>1400</v>
      </c>
      <c r="X380" s="28" t="s">
        <v>28</v>
      </c>
      <c r="Y380" s="7" t="s">
        <v>28</v>
      </c>
      <c r="Z380" s="7" t="s">
        <v>6175</v>
      </c>
      <c r="AA380" s="7">
        <v>600</v>
      </c>
      <c r="AB380" s="7">
        <v>600</v>
      </c>
      <c r="AC380" s="7">
        <f t="shared" si="61"/>
        <v>0</v>
      </c>
      <c r="AD380" s="64">
        <v>0.03</v>
      </c>
      <c r="AE380" s="64">
        <v>20.53</v>
      </c>
      <c r="AF380" s="7" t="s">
        <v>6175</v>
      </c>
      <c r="AG380" s="7" t="s">
        <v>6175</v>
      </c>
      <c r="AH380" s="7" t="s">
        <v>6175</v>
      </c>
      <c r="AI380" s="7" t="s">
        <v>6175</v>
      </c>
      <c r="AJ380" s="33">
        <v>1.9742099999999999E-2</v>
      </c>
      <c r="AK380" s="33">
        <f t="shared" si="66"/>
        <v>11.84526</v>
      </c>
      <c r="AL380" s="33">
        <f t="shared" si="62"/>
        <v>1.4214312</v>
      </c>
      <c r="AM380" s="33">
        <f t="shared" si="63"/>
        <v>13.2666912</v>
      </c>
      <c r="AN380" s="33">
        <f t="shared" si="64"/>
        <v>1.7767889999999998E-2</v>
      </c>
      <c r="AO380" s="33">
        <f t="shared" si="65"/>
        <v>10.660733999999998</v>
      </c>
      <c r="AP380" s="33">
        <f t="shared" si="67"/>
        <v>1.2792880799999997</v>
      </c>
      <c r="AQ380" s="33">
        <f t="shared" si="68"/>
        <v>11.940022079999999</v>
      </c>
      <c r="AR380" s="15" t="s">
        <v>1404</v>
      </c>
      <c r="AS380" s="15" t="s">
        <v>1404</v>
      </c>
      <c r="AT380" s="15" t="s">
        <v>6282</v>
      </c>
      <c r="AU380" s="27" t="s">
        <v>6282</v>
      </c>
      <c r="AV380" s="74"/>
      <c r="AW380" s="75"/>
      <c r="AX380" s="75"/>
      <c r="AY380" s="75"/>
      <c r="AZ380" s="52" t="s">
        <v>6389</v>
      </c>
    </row>
    <row r="381" spans="1:52" s="52" customFormat="1" ht="39.950000000000003" customHeight="1" x14ac:dyDescent="0.25">
      <c r="A381" s="9">
        <v>528</v>
      </c>
      <c r="B381" s="7" t="s">
        <v>2061</v>
      </c>
      <c r="C381" s="7" t="s">
        <v>2062</v>
      </c>
      <c r="D381" s="7" t="s">
        <v>18</v>
      </c>
      <c r="E381" s="7" t="s">
        <v>1903</v>
      </c>
      <c r="F381" s="7" t="s">
        <v>175</v>
      </c>
      <c r="G381" s="7" t="s">
        <v>6182</v>
      </c>
      <c r="H381" s="7" t="s">
        <v>1392</v>
      </c>
      <c r="I381" s="7" t="s">
        <v>6175</v>
      </c>
      <c r="J381" s="7" t="s">
        <v>1393</v>
      </c>
      <c r="K381" s="7" t="s">
        <v>1404</v>
      </c>
      <c r="L381" s="7" t="s">
        <v>2063</v>
      </c>
      <c r="M381" s="7" t="s">
        <v>2063</v>
      </c>
      <c r="N381" s="8" t="s">
        <v>6175</v>
      </c>
      <c r="O381" s="7" t="s">
        <v>1388</v>
      </c>
      <c r="P381" s="8" t="s">
        <v>6175</v>
      </c>
      <c r="Q381" s="7" t="s">
        <v>2064</v>
      </c>
      <c r="R381" s="28" t="s">
        <v>2065</v>
      </c>
      <c r="S381" s="28" t="s">
        <v>6175</v>
      </c>
      <c r="T381" s="28" t="s">
        <v>28</v>
      </c>
      <c r="U381" s="28" t="s">
        <v>28</v>
      </c>
      <c r="V381" s="28" t="s">
        <v>28</v>
      </c>
      <c r="W381" s="7" t="s">
        <v>1400</v>
      </c>
      <c r="X381" s="28" t="s">
        <v>28</v>
      </c>
      <c r="Y381" s="7" t="s">
        <v>28</v>
      </c>
      <c r="Z381" s="7" t="s">
        <v>6175</v>
      </c>
      <c r="AA381" s="7">
        <v>125</v>
      </c>
      <c r="AB381" s="7">
        <f>125-33</f>
        <v>92</v>
      </c>
      <c r="AC381" s="7">
        <f t="shared" si="61"/>
        <v>33</v>
      </c>
      <c r="AD381" s="64">
        <v>0.21</v>
      </c>
      <c r="AE381" s="64">
        <v>26.56</v>
      </c>
      <c r="AF381" s="7" t="s">
        <v>6175</v>
      </c>
      <c r="AG381" s="7" t="s">
        <v>6175</v>
      </c>
      <c r="AH381" s="7" t="s">
        <v>6175</v>
      </c>
      <c r="AI381" s="7" t="s">
        <v>6175</v>
      </c>
      <c r="AJ381" s="33">
        <v>0.1381947</v>
      </c>
      <c r="AK381" s="33">
        <f t="shared" si="66"/>
        <v>12.7139124</v>
      </c>
      <c r="AL381" s="33">
        <f t="shared" si="62"/>
        <v>1.5256694879999999</v>
      </c>
      <c r="AM381" s="33">
        <f t="shared" si="63"/>
        <v>14.239581888</v>
      </c>
      <c r="AN381" s="33">
        <f t="shared" si="64"/>
        <v>0.12437523</v>
      </c>
      <c r="AO381" s="33">
        <f t="shared" si="65"/>
        <v>11.44252116</v>
      </c>
      <c r="AP381" s="33">
        <f t="shared" si="67"/>
        <v>1.3731025392</v>
      </c>
      <c r="AQ381" s="33">
        <f t="shared" si="68"/>
        <v>12.8156236992</v>
      </c>
      <c r="AR381" s="15" t="s">
        <v>1404</v>
      </c>
      <c r="AS381" s="15" t="s">
        <v>1404</v>
      </c>
      <c r="AT381" s="15" t="s">
        <v>6282</v>
      </c>
      <c r="AU381" s="27" t="s">
        <v>6282</v>
      </c>
      <c r="AV381" s="74"/>
      <c r="AW381" s="75"/>
      <c r="AX381" s="75"/>
      <c r="AY381" s="75"/>
      <c r="AZ381" s="52" t="s">
        <v>6389</v>
      </c>
    </row>
    <row r="382" spans="1:52" s="52" customFormat="1" ht="39.950000000000003" customHeight="1" x14ac:dyDescent="0.25">
      <c r="A382" s="9">
        <v>529</v>
      </c>
      <c r="B382" s="7" t="s">
        <v>2066</v>
      </c>
      <c r="C382" s="7" t="s">
        <v>2067</v>
      </c>
      <c r="D382" s="7" t="s">
        <v>18</v>
      </c>
      <c r="E382" s="7" t="s">
        <v>1903</v>
      </c>
      <c r="F382" s="7" t="s">
        <v>175</v>
      </c>
      <c r="G382" s="7" t="s">
        <v>6182</v>
      </c>
      <c r="H382" s="7" t="s">
        <v>1392</v>
      </c>
      <c r="I382" s="7" t="s">
        <v>6175</v>
      </c>
      <c r="J382" s="7" t="s">
        <v>1393</v>
      </c>
      <c r="K382" s="7" t="s">
        <v>1404</v>
      </c>
      <c r="L382" s="7" t="s">
        <v>2068</v>
      </c>
      <c r="M382" s="7" t="s">
        <v>2068</v>
      </c>
      <c r="N382" s="8" t="s">
        <v>6175</v>
      </c>
      <c r="O382" s="7" t="s">
        <v>1388</v>
      </c>
      <c r="P382" s="8" t="s">
        <v>6175</v>
      </c>
      <c r="Q382" s="7" t="s">
        <v>28</v>
      </c>
      <c r="R382" s="28" t="s">
        <v>2069</v>
      </c>
      <c r="S382" s="28" t="s">
        <v>6175</v>
      </c>
      <c r="T382" s="28" t="s">
        <v>28</v>
      </c>
      <c r="U382" s="28" t="s">
        <v>28</v>
      </c>
      <c r="V382" s="28" t="s">
        <v>28</v>
      </c>
      <c r="W382" s="7" t="s">
        <v>29</v>
      </c>
      <c r="X382" s="28" t="s">
        <v>28</v>
      </c>
      <c r="Y382" s="7" t="s">
        <v>28</v>
      </c>
      <c r="Z382" s="7" t="s">
        <v>6175</v>
      </c>
      <c r="AA382" s="7">
        <v>190</v>
      </c>
      <c r="AB382" s="7">
        <v>190</v>
      </c>
      <c r="AC382" s="7">
        <f t="shared" si="61"/>
        <v>0</v>
      </c>
      <c r="AD382" s="64">
        <v>0.04</v>
      </c>
      <c r="AE382" s="64">
        <v>7.02</v>
      </c>
      <c r="AF382" s="7" t="s">
        <v>6175</v>
      </c>
      <c r="AG382" s="7" t="s">
        <v>6175</v>
      </c>
      <c r="AH382" s="7" t="s">
        <v>6175</v>
      </c>
      <c r="AI382" s="7" t="s">
        <v>6175</v>
      </c>
      <c r="AJ382" s="33">
        <v>2.6322799999999997E-2</v>
      </c>
      <c r="AK382" s="33">
        <f t="shared" si="66"/>
        <v>5.0013319999999997</v>
      </c>
      <c r="AL382" s="33">
        <f t="shared" si="62"/>
        <v>0.60015983999999989</v>
      </c>
      <c r="AM382" s="33">
        <f t="shared" si="63"/>
        <v>5.6014918399999996</v>
      </c>
      <c r="AN382" s="33">
        <f t="shared" si="64"/>
        <v>2.3690519999999996E-2</v>
      </c>
      <c r="AO382" s="33">
        <f t="shared" si="65"/>
        <v>4.5011987999999992</v>
      </c>
      <c r="AP382" s="33">
        <f t="shared" si="67"/>
        <v>0.54014385599999992</v>
      </c>
      <c r="AQ382" s="33">
        <f t="shared" si="68"/>
        <v>5.0413426559999994</v>
      </c>
      <c r="AR382" s="15" t="s">
        <v>1404</v>
      </c>
      <c r="AS382" s="15" t="s">
        <v>1404</v>
      </c>
      <c r="AT382" s="15" t="s">
        <v>6282</v>
      </c>
      <c r="AU382" s="27" t="s">
        <v>6282</v>
      </c>
      <c r="AV382" s="74"/>
      <c r="AW382" s="75"/>
      <c r="AX382" s="75"/>
      <c r="AY382" s="75"/>
      <c r="AZ382" s="52" t="s">
        <v>6389</v>
      </c>
    </row>
    <row r="383" spans="1:52" s="52" customFormat="1" ht="39.950000000000003" customHeight="1" x14ac:dyDescent="0.25">
      <c r="A383" s="9">
        <v>530</v>
      </c>
      <c r="B383" s="7" t="s">
        <v>2070</v>
      </c>
      <c r="C383" s="7" t="s">
        <v>2071</v>
      </c>
      <c r="D383" s="7" t="s">
        <v>18</v>
      </c>
      <c r="E383" s="7" t="s">
        <v>1903</v>
      </c>
      <c r="F383" s="7" t="s">
        <v>175</v>
      </c>
      <c r="G383" s="7" t="s">
        <v>6182</v>
      </c>
      <c r="H383" s="7" t="s">
        <v>1392</v>
      </c>
      <c r="I383" s="7" t="s">
        <v>6175</v>
      </c>
      <c r="J383" s="7" t="s">
        <v>1393</v>
      </c>
      <c r="K383" s="7" t="s">
        <v>1404</v>
      </c>
      <c r="L383" s="7" t="s">
        <v>2072</v>
      </c>
      <c r="M383" s="7" t="s">
        <v>2072</v>
      </c>
      <c r="N383" s="8" t="s">
        <v>6175</v>
      </c>
      <c r="O383" s="7" t="s">
        <v>1388</v>
      </c>
      <c r="P383" s="8" t="s">
        <v>6175</v>
      </c>
      <c r="Q383" s="7" t="s">
        <v>28</v>
      </c>
      <c r="R383" s="28" t="s">
        <v>2073</v>
      </c>
      <c r="S383" s="28" t="s">
        <v>6175</v>
      </c>
      <c r="T383" s="28" t="s">
        <v>28</v>
      </c>
      <c r="U383" s="28" t="s">
        <v>28</v>
      </c>
      <c r="V383" s="28" t="s">
        <v>28</v>
      </c>
      <c r="W383" s="7" t="s">
        <v>29</v>
      </c>
      <c r="X383" s="28" t="s">
        <v>28</v>
      </c>
      <c r="Y383" s="7" t="s">
        <v>28</v>
      </c>
      <c r="Z383" s="7" t="s">
        <v>6175</v>
      </c>
      <c r="AA383" s="7">
        <v>231</v>
      </c>
      <c r="AB383" s="7">
        <v>231</v>
      </c>
      <c r="AC383" s="7">
        <f t="shared" si="61"/>
        <v>0</v>
      </c>
      <c r="AD383" s="64">
        <v>0.04</v>
      </c>
      <c r="AE383" s="64">
        <v>9.65</v>
      </c>
      <c r="AF383" s="7" t="s">
        <v>6175</v>
      </c>
      <c r="AG383" s="7" t="s">
        <v>6175</v>
      </c>
      <c r="AH383" s="7" t="s">
        <v>6175</v>
      </c>
      <c r="AI383" s="7" t="s">
        <v>6175</v>
      </c>
      <c r="AJ383" s="33">
        <v>2.6322799999999997E-2</v>
      </c>
      <c r="AK383" s="33">
        <f t="shared" si="66"/>
        <v>6.0805667999999997</v>
      </c>
      <c r="AL383" s="33">
        <f t="shared" si="62"/>
        <v>0.72966801599999997</v>
      </c>
      <c r="AM383" s="33">
        <f t="shared" si="63"/>
        <v>6.8102348159999995</v>
      </c>
      <c r="AN383" s="33">
        <f t="shared" si="64"/>
        <v>2.3690519999999996E-2</v>
      </c>
      <c r="AO383" s="33">
        <f t="shared" si="65"/>
        <v>5.472510119999999</v>
      </c>
      <c r="AP383" s="33">
        <f t="shared" si="67"/>
        <v>0.65670121439999984</v>
      </c>
      <c r="AQ383" s="33">
        <f t="shared" si="68"/>
        <v>6.129211334399999</v>
      </c>
      <c r="AR383" s="15" t="s">
        <v>1404</v>
      </c>
      <c r="AS383" s="15" t="s">
        <v>1404</v>
      </c>
      <c r="AT383" s="15" t="s">
        <v>6282</v>
      </c>
      <c r="AU383" s="27" t="s">
        <v>6282</v>
      </c>
      <c r="AV383" s="74"/>
      <c r="AW383" s="75"/>
      <c r="AX383" s="75"/>
      <c r="AY383" s="75"/>
      <c r="AZ383" s="52" t="s">
        <v>6389</v>
      </c>
    </row>
    <row r="384" spans="1:52" s="52" customFormat="1" ht="39.950000000000003" customHeight="1" x14ac:dyDescent="0.25">
      <c r="A384" s="9">
        <v>531</v>
      </c>
      <c r="B384" s="7" t="s">
        <v>2074</v>
      </c>
      <c r="C384" s="7" t="s">
        <v>2075</v>
      </c>
      <c r="D384" s="7" t="s">
        <v>18</v>
      </c>
      <c r="E384" s="7" t="s">
        <v>1894</v>
      </c>
      <c r="F384" s="7" t="s">
        <v>113</v>
      </c>
      <c r="G384" s="7" t="s">
        <v>6182</v>
      </c>
      <c r="H384" s="7" t="s">
        <v>1392</v>
      </c>
      <c r="I384" s="7" t="s">
        <v>6175</v>
      </c>
      <c r="J384" s="7" t="s">
        <v>1393</v>
      </c>
      <c r="K384" s="7" t="s">
        <v>1404</v>
      </c>
      <c r="L384" s="7" t="s">
        <v>2076</v>
      </c>
      <c r="M384" s="7" t="s">
        <v>2076</v>
      </c>
      <c r="N384" s="8" t="s">
        <v>6175</v>
      </c>
      <c r="O384" s="7" t="s">
        <v>1388</v>
      </c>
      <c r="P384" s="8" t="s">
        <v>6175</v>
      </c>
      <c r="Q384" s="7" t="s">
        <v>28</v>
      </c>
      <c r="R384" s="7" t="s">
        <v>28</v>
      </c>
      <c r="S384" s="28" t="s">
        <v>6175</v>
      </c>
      <c r="T384" s="28" t="s">
        <v>28</v>
      </c>
      <c r="U384" s="28" t="s">
        <v>28</v>
      </c>
      <c r="V384" s="28" t="s">
        <v>28</v>
      </c>
      <c r="W384" s="7" t="s">
        <v>29</v>
      </c>
      <c r="X384" s="28" t="s">
        <v>28</v>
      </c>
      <c r="Y384" s="7" t="s">
        <v>28</v>
      </c>
      <c r="Z384" s="7" t="s">
        <v>6175</v>
      </c>
      <c r="AA384" s="7">
        <v>70</v>
      </c>
      <c r="AB384" s="7">
        <v>70</v>
      </c>
      <c r="AC384" s="7">
        <f t="shared" si="61"/>
        <v>0</v>
      </c>
      <c r="AD384" s="64">
        <v>0.06</v>
      </c>
      <c r="AE384" s="64">
        <f>AA384*AD384</f>
        <v>4.2</v>
      </c>
      <c r="AF384" s="7" t="s">
        <v>6175</v>
      </c>
      <c r="AG384" s="7" t="s">
        <v>6175</v>
      </c>
      <c r="AH384" s="7" t="s">
        <v>6175</v>
      </c>
      <c r="AI384" s="7" t="s">
        <v>6175</v>
      </c>
      <c r="AJ384" s="33">
        <v>3.9484199999999997E-2</v>
      </c>
      <c r="AK384" s="33">
        <f t="shared" si="66"/>
        <v>2.7638939999999996</v>
      </c>
      <c r="AL384" s="33">
        <f t="shared" si="62"/>
        <v>0.33166727999999995</v>
      </c>
      <c r="AM384" s="33">
        <f t="shared" si="63"/>
        <v>3.0955612799999996</v>
      </c>
      <c r="AN384" s="33">
        <f t="shared" si="64"/>
        <v>3.5535779999999996E-2</v>
      </c>
      <c r="AO384" s="33">
        <f t="shared" si="65"/>
        <v>2.4875045999999998</v>
      </c>
      <c r="AP384" s="33">
        <f t="shared" si="67"/>
        <v>0.29850055199999997</v>
      </c>
      <c r="AQ384" s="33">
        <f t="shared" si="68"/>
        <v>2.786005152</v>
      </c>
      <c r="AR384" s="15" t="s">
        <v>1404</v>
      </c>
      <c r="AS384" s="15" t="s">
        <v>1404</v>
      </c>
      <c r="AT384" s="15" t="s">
        <v>6282</v>
      </c>
      <c r="AU384" s="27" t="s">
        <v>6282</v>
      </c>
      <c r="AV384" s="74"/>
      <c r="AW384" s="75"/>
      <c r="AX384" s="75"/>
      <c r="AY384" s="75"/>
      <c r="AZ384" s="52" t="s">
        <v>6389</v>
      </c>
    </row>
    <row r="385" spans="1:52" s="52" customFormat="1" ht="39.950000000000003" customHeight="1" x14ac:dyDescent="0.25">
      <c r="A385" s="9">
        <v>532</v>
      </c>
      <c r="B385" s="7" t="s">
        <v>2077</v>
      </c>
      <c r="C385" s="7" t="s">
        <v>2078</v>
      </c>
      <c r="D385" s="7" t="s">
        <v>18</v>
      </c>
      <c r="E385" s="7" t="s">
        <v>1912</v>
      </c>
      <c r="F385" s="7" t="s">
        <v>113</v>
      </c>
      <c r="G385" s="7" t="s">
        <v>6182</v>
      </c>
      <c r="H385" s="7" t="s">
        <v>1392</v>
      </c>
      <c r="I385" s="7" t="s">
        <v>6175</v>
      </c>
      <c r="J385" s="7" t="s">
        <v>1393</v>
      </c>
      <c r="K385" s="7" t="s">
        <v>1404</v>
      </c>
      <c r="L385" s="7" t="s">
        <v>2079</v>
      </c>
      <c r="M385" s="7" t="s">
        <v>2079</v>
      </c>
      <c r="N385" s="8" t="s">
        <v>6175</v>
      </c>
      <c r="O385" s="7" t="s">
        <v>1388</v>
      </c>
      <c r="P385" s="8" t="s">
        <v>6175</v>
      </c>
      <c r="Q385" s="7" t="s">
        <v>28</v>
      </c>
      <c r="R385" s="28" t="s">
        <v>28</v>
      </c>
      <c r="S385" s="28" t="s">
        <v>6175</v>
      </c>
      <c r="T385" s="28" t="s">
        <v>28</v>
      </c>
      <c r="U385" s="28" t="s">
        <v>28</v>
      </c>
      <c r="V385" s="28" t="s">
        <v>28</v>
      </c>
      <c r="W385" s="7" t="s">
        <v>29</v>
      </c>
      <c r="X385" s="28" t="s">
        <v>28</v>
      </c>
      <c r="Y385" s="7" t="s">
        <v>28</v>
      </c>
      <c r="Z385" s="7" t="s">
        <v>6175</v>
      </c>
      <c r="AA385" s="7">
        <v>30</v>
      </c>
      <c r="AB385" s="7">
        <v>30</v>
      </c>
      <c r="AC385" s="7">
        <f t="shared" si="61"/>
        <v>0</v>
      </c>
      <c r="AD385" s="64">
        <v>0.01</v>
      </c>
      <c r="AE385" s="64">
        <v>0.41</v>
      </c>
      <c r="AF385" s="7" t="s">
        <v>6175</v>
      </c>
      <c r="AG385" s="7" t="s">
        <v>6175</v>
      </c>
      <c r="AH385" s="7" t="s">
        <v>6175</v>
      </c>
      <c r="AI385" s="7" t="s">
        <v>6175</v>
      </c>
      <c r="AJ385" s="33">
        <v>6.5806999999999992E-3</v>
      </c>
      <c r="AK385" s="33">
        <f t="shared" si="66"/>
        <v>0.19742099999999999</v>
      </c>
      <c r="AL385" s="33">
        <f t="shared" si="62"/>
        <v>2.3690519999999996E-2</v>
      </c>
      <c r="AM385" s="33">
        <f t="shared" si="63"/>
        <v>0.22111151999999998</v>
      </c>
      <c r="AN385" s="33">
        <f t="shared" si="64"/>
        <v>5.922629999999999E-3</v>
      </c>
      <c r="AO385" s="33">
        <f t="shared" si="65"/>
        <v>0.17767889999999997</v>
      </c>
      <c r="AP385" s="33">
        <f t="shared" si="67"/>
        <v>2.1321467999999996E-2</v>
      </c>
      <c r="AQ385" s="33">
        <f t="shared" si="68"/>
        <v>0.19900036799999998</v>
      </c>
      <c r="AR385" s="15" t="s">
        <v>1404</v>
      </c>
      <c r="AS385" s="15" t="s">
        <v>1404</v>
      </c>
      <c r="AT385" s="15" t="s">
        <v>6282</v>
      </c>
      <c r="AU385" s="27" t="s">
        <v>6282</v>
      </c>
      <c r="AV385" s="74"/>
      <c r="AW385" s="75"/>
      <c r="AX385" s="75"/>
      <c r="AY385" s="75"/>
      <c r="AZ385" s="52" t="s">
        <v>6389</v>
      </c>
    </row>
    <row r="386" spans="1:52" s="52" customFormat="1" ht="39.950000000000003" customHeight="1" x14ac:dyDescent="0.25">
      <c r="A386" s="9">
        <v>533</v>
      </c>
      <c r="B386" s="7" t="s">
        <v>2080</v>
      </c>
      <c r="C386" s="7" t="s">
        <v>2081</v>
      </c>
      <c r="D386" s="7" t="s">
        <v>18</v>
      </c>
      <c r="E386" s="7" t="s">
        <v>1903</v>
      </c>
      <c r="F386" s="7" t="s">
        <v>142</v>
      </c>
      <c r="G386" s="7" t="s">
        <v>6182</v>
      </c>
      <c r="H386" s="7" t="s">
        <v>1392</v>
      </c>
      <c r="I386" s="7" t="s">
        <v>6175</v>
      </c>
      <c r="J386" s="7" t="s">
        <v>1393</v>
      </c>
      <c r="K386" s="7" t="s">
        <v>1404</v>
      </c>
      <c r="L386" s="7" t="s">
        <v>2082</v>
      </c>
      <c r="M386" s="7" t="s">
        <v>2082</v>
      </c>
      <c r="N386" s="8" t="s">
        <v>6175</v>
      </c>
      <c r="O386" s="7" t="s">
        <v>1388</v>
      </c>
      <c r="P386" s="8" t="s">
        <v>6175</v>
      </c>
      <c r="Q386" s="7" t="s">
        <v>28</v>
      </c>
      <c r="R386" s="28" t="s">
        <v>28</v>
      </c>
      <c r="S386" s="28" t="s">
        <v>6175</v>
      </c>
      <c r="T386" s="28" t="s">
        <v>28</v>
      </c>
      <c r="U386" s="28" t="s">
        <v>28</v>
      </c>
      <c r="V386" s="28" t="s">
        <v>28</v>
      </c>
      <c r="W386" s="7" t="s">
        <v>29</v>
      </c>
      <c r="X386" s="28" t="s">
        <v>28</v>
      </c>
      <c r="Y386" s="7" t="s">
        <v>2083</v>
      </c>
      <c r="Z386" s="7" t="s">
        <v>6175</v>
      </c>
      <c r="AA386" s="7">
        <v>30</v>
      </c>
      <c r="AB386" s="7">
        <v>30</v>
      </c>
      <c r="AC386" s="7">
        <f t="shared" si="61"/>
        <v>0</v>
      </c>
      <c r="AD386" s="64">
        <v>0.71</v>
      </c>
      <c r="AE386" s="64">
        <v>21.25</v>
      </c>
      <c r="AF386" s="7" t="s">
        <v>6175</v>
      </c>
      <c r="AG386" s="7" t="s">
        <v>6175</v>
      </c>
      <c r="AH386" s="7" t="s">
        <v>6175</v>
      </c>
      <c r="AI386" s="7" t="s">
        <v>6175</v>
      </c>
      <c r="AJ386" s="33">
        <v>0.46722969999999997</v>
      </c>
      <c r="AK386" s="33">
        <f t="shared" si="66"/>
        <v>14.016890999999999</v>
      </c>
      <c r="AL386" s="33">
        <f t="shared" si="62"/>
        <v>1.6820269199999998</v>
      </c>
      <c r="AM386" s="33">
        <f t="shared" si="63"/>
        <v>15.69891792</v>
      </c>
      <c r="AN386" s="33">
        <f t="shared" si="64"/>
        <v>0.42050673</v>
      </c>
      <c r="AO386" s="33">
        <f t="shared" si="65"/>
        <v>12.615201900000001</v>
      </c>
      <c r="AP386" s="33">
        <f t="shared" si="67"/>
        <v>1.513824228</v>
      </c>
      <c r="AQ386" s="33">
        <f t="shared" si="68"/>
        <v>14.129026128000001</v>
      </c>
      <c r="AR386" s="15" t="s">
        <v>1404</v>
      </c>
      <c r="AS386" s="15" t="s">
        <v>1404</v>
      </c>
      <c r="AT386" s="15" t="s">
        <v>6294</v>
      </c>
      <c r="AU386" s="27" t="s">
        <v>6279</v>
      </c>
      <c r="AV386" s="74"/>
      <c r="AW386" s="75">
        <v>30</v>
      </c>
      <c r="AX386" s="75" t="s">
        <v>4785</v>
      </c>
      <c r="AY386" s="75"/>
      <c r="AZ386" s="52" t="s">
        <v>6389</v>
      </c>
    </row>
    <row r="387" spans="1:52" s="52" customFormat="1" ht="39.950000000000003" customHeight="1" x14ac:dyDescent="0.25">
      <c r="A387" s="9">
        <v>534</v>
      </c>
      <c r="B387" s="7" t="s">
        <v>2084</v>
      </c>
      <c r="C387" s="7" t="s">
        <v>6186</v>
      </c>
      <c r="D387" s="7" t="s">
        <v>18</v>
      </c>
      <c r="E387" s="7" t="s">
        <v>18</v>
      </c>
      <c r="F387" s="7" t="s">
        <v>2085</v>
      </c>
      <c r="G387" s="7" t="s">
        <v>6182</v>
      </c>
      <c r="H387" s="7" t="s">
        <v>1392</v>
      </c>
      <c r="I387" s="7" t="s">
        <v>6175</v>
      </c>
      <c r="J387" s="7" t="s">
        <v>1608</v>
      </c>
      <c r="K387" s="7" t="s">
        <v>1775</v>
      </c>
      <c r="L387" s="7" t="s">
        <v>2086</v>
      </c>
      <c r="M387" s="7" t="s">
        <v>2086</v>
      </c>
      <c r="N387" s="8" t="s">
        <v>6175</v>
      </c>
      <c r="O387" s="7" t="s">
        <v>1388</v>
      </c>
      <c r="P387" s="8" t="s">
        <v>6175</v>
      </c>
      <c r="Q387" s="7" t="s">
        <v>2087</v>
      </c>
      <c r="R387" s="28" t="s">
        <v>2088</v>
      </c>
      <c r="S387" s="28" t="s">
        <v>6175</v>
      </c>
      <c r="T387" s="28" t="s">
        <v>28</v>
      </c>
      <c r="U387" s="28" t="s">
        <v>28</v>
      </c>
      <c r="V387" s="28" t="s">
        <v>28</v>
      </c>
      <c r="W387" s="7" t="s">
        <v>1400</v>
      </c>
      <c r="X387" s="28" t="s">
        <v>28</v>
      </c>
      <c r="Y387" s="7" t="s">
        <v>28</v>
      </c>
      <c r="Z387" s="7" t="s">
        <v>6175</v>
      </c>
      <c r="AA387" s="7">
        <v>4</v>
      </c>
      <c r="AB387" s="7">
        <v>3</v>
      </c>
      <c r="AC387" s="7">
        <f t="shared" si="61"/>
        <v>1</v>
      </c>
      <c r="AD387" s="64">
        <v>7.37</v>
      </c>
      <c r="AE387" s="64">
        <v>29.48</v>
      </c>
      <c r="AF387" s="7" t="s">
        <v>6175</v>
      </c>
      <c r="AG387" s="7" t="s">
        <v>6175</v>
      </c>
      <c r="AH387" s="7" t="s">
        <v>6175</v>
      </c>
      <c r="AI387" s="7" t="s">
        <v>6175</v>
      </c>
      <c r="AJ387" s="33">
        <v>4.8499758999999996</v>
      </c>
      <c r="AK387" s="33">
        <f t="shared" si="66"/>
        <v>14.549927699999998</v>
      </c>
      <c r="AL387" s="33">
        <f t="shared" si="62"/>
        <v>1.7459913239999996</v>
      </c>
      <c r="AM387" s="33">
        <f t="shared" si="63"/>
        <v>16.295919023999996</v>
      </c>
      <c r="AN387" s="33">
        <f t="shared" si="64"/>
        <v>4.3649783099999997</v>
      </c>
      <c r="AO387" s="33">
        <f t="shared" si="65"/>
        <v>13.094934929999999</v>
      </c>
      <c r="AP387" s="33">
        <f t="shared" si="67"/>
        <v>1.5713921915999998</v>
      </c>
      <c r="AQ387" s="33">
        <f t="shared" si="68"/>
        <v>14.666327121599998</v>
      </c>
      <c r="AR387" s="15" t="s">
        <v>6290</v>
      </c>
      <c r="AS387" s="15" t="s">
        <v>6301</v>
      </c>
      <c r="AT387" s="15" t="s">
        <v>6292</v>
      </c>
      <c r="AU387" s="27" t="s">
        <v>6277</v>
      </c>
      <c r="AV387" s="74"/>
      <c r="AW387" s="75"/>
      <c r="AX387" s="75"/>
      <c r="AY387" s="75"/>
      <c r="AZ387" s="52" t="s">
        <v>6389</v>
      </c>
    </row>
    <row r="388" spans="1:52" s="52" customFormat="1" ht="39.950000000000003" customHeight="1" x14ac:dyDescent="0.25">
      <c r="A388" s="9">
        <v>535</v>
      </c>
      <c r="B388" s="7" t="s">
        <v>2089</v>
      </c>
      <c r="C388" s="7" t="s">
        <v>6187</v>
      </c>
      <c r="D388" s="7" t="s">
        <v>18</v>
      </c>
      <c r="E388" s="7" t="s">
        <v>18</v>
      </c>
      <c r="F388" s="7" t="s">
        <v>2085</v>
      </c>
      <c r="G388" s="7" t="s">
        <v>6182</v>
      </c>
      <c r="H388" s="7" t="s">
        <v>1392</v>
      </c>
      <c r="I388" s="7" t="s">
        <v>6175</v>
      </c>
      <c r="J388" s="7" t="s">
        <v>1393</v>
      </c>
      <c r="K388" s="7" t="s">
        <v>1572</v>
      </c>
      <c r="L388" s="7" t="s">
        <v>2090</v>
      </c>
      <c r="M388" s="7" t="s">
        <v>2090</v>
      </c>
      <c r="N388" s="8" t="s">
        <v>6175</v>
      </c>
      <c r="O388" s="7" t="s">
        <v>1388</v>
      </c>
      <c r="P388" s="8" t="s">
        <v>6175</v>
      </c>
      <c r="Q388" s="7" t="s">
        <v>28</v>
      </c>
      <c r="R388" s="7" t="s">
        <v>28</v>
      </c>
      <c r="S388" s="28" t="s">
        <v>6175</v>
      </c>
      <c r="T388" s="28" t="s">
        <v>28</v>
      </c>
      <c r="U388" s="28" t="s">
        <v>28</v>
      </c>
      <c r="V388" s="28" t="s">
        <v>28</v>
      </c>
      <c r="W388" s="7" t="s">
        <v>29</v>
      </c>
      <c r="X388" s="28" t="s">
        <v>28</v>
      </c>
      <c r="Y388" s="7" t="s">
        <v>28</v>
      </c>
      <c r="Z388" s="7" t="s">
        <v>6175</v>
      </c>
      <c r="AA388" s="7">
        <v>18</v>
      </c>
      <c r="AB388" s="7">
        <v>18</v>
      </c>
      <c r="AC388" s="7">
        <f t="shared" si="61"/>
        <v>0</v>
      </c>
      <c r="AD388" s="64">
        <v>3.07</v>
      </c>
      <c r="AE388" s="64">
        <v>55.2</v>
      </c>
      <c r="AF388" s="7" t="s">
        <v>6175</v>
      </c>
      <c r="AG388" s="7" t="s">
        <v>6175</v>
      </c>
      <c r="AH388" s="7" t="s">
        <v>6175</v>
      </c>
      <c r="AI388" s="7" t="s">
        <v>6175</v>
      </c>
      <c r="AJ388" s="33">
        <v>2.0202749</v>
      </c>
      <c r="AK388" s="33">
        <f t="shared" si="66"/>
        <v>36.364948200000001</v>
      </c>
      <c r="AL388" s="33">
        <f t="shared" si="62"/>
        <v>4.3637937840000003</v>
      </c>
      <c r="AM388" s="33">
        <f t="shared" si="63"/>
        <v>40.728741984000003</v>
      </c>
      <c r="AN388" s="33">
        <f t="shared" si="64"/>
        <v>1.8182474100000001</v>
      </c>
      <c r="AO388" s="33">
        <f t="shared" si="65"/>
        <v>32.728453380000005</v>
      </c>
      <c r="AP388" s="33">
        <f t="shared" si="67"/>
        <v>3.9274144056000004</v>
      </c>
      <c r="AQ388" s="33">
        <f t="shared" si="68"/>
        <v>36.655867785600009</v>
      </c>
      <c r="AR388" s="15" t="s">
        <v>6290</v>
      </c>
      <c r="AS388" s="15" t="s">
        <v>6302</v>
      </c>
      <c r="AT388" s="15" t="s">
        <v>6294</v>
      </c>
      <c r="AU388" s="27" t="s">
        <v>6279</v>
      </c>
      <c r="AV388" s="74"/>
      <c r="AW388" s="75"/>
      <c r="AX388" s="75"/>
      <c r="AY388" s="75"/>
      <c r="AZ388" s="52" t="s">
        <v>6389</v>
      </c>
    </row>
    <row r="389" spans="1:52" s="52" customFormat="1" ht="39.950000000000003" customHeight="1" x14ac:dyDescent="0.25">
      <c r="A389" s="9">
        <v>536</v>
      </c>
      <c r="B389" s="7" t="s">
        <v>2091</v>
      </c>
      <c r="C389" s="7" t="s">
        <v>2092</v>
      </c>
      <c r="D389" s="7" t="s">
        <v>18</v>
      </c>
      <c r="E389" s="7" t="s">
        <v>18</v>
      </c>
      <c r="F389" s="7" t="s">
        <v>1774</v>
      </c>
      <c r="G389" s="7" t="s">
        <v>6182</v>
      </c>
      <c r="H389" s="7" t="s">
        <v>1392</v>
      </c>
      <c r="I389" s="7" t="s">
        <v>6175</v>
      </c>
      <c r="J389" s="7" t="s">
        <v>1608</v>
      </c>
      <c r="K389" s="7" t="s">
        <v>1775</v>
      </c>
      <c r="L389" s="7" t="s">
        <v>2093</v>
      </c>
      <c r="M389" s="7" t="s">
        <v>2093</v>
      </c>
      <c r="N389" s="8" t="s">
        <v>6175</v>
      </c>
      <c r="O389" s="7" t="s">
        <v>1388</v>
      </c>
      <c r="P389" s="8" t="s">
        <v>6175</v>
      </c>
      <c r="Q389" s="7" t="s">
        <v>28</v>
      </c>
      <c r="R389" s="7" t="s">
        <v>28</v>
      </c>
      <c r="S389" s="28" t="s">
        <v>6175</v>
      </c>
      <c r="T389" s="28" t="s">
        <v>28</v>
      </c>
      <c r="U389" s="28" t="s">
        <v>28</v>
      </c>
      <c r="V389" s="28" t="s">
        <v>28</v>
      </c>
      <c r="W389" s="7" t="s">
        <v>29</v>
      </c>
      <c r="X389" s="28" t="s">
        <v>28</v>
      </c>
      <c r="Y389" s="7" t="s">
        <v>6169</v>
      </c>
      <c r="Z389" s="7" t="s">
        <v>6175</v>
      </c>
      <c r="AA389" s="7">
        <v>25</v>
      </c>
      <c r="AB389" s="7">
        <v>25</v>
      </c>
      <c r="AC389" s="7">
        <f t="shared" si="61"/>
        <v>0</v>
      </c>
      <c r="AD389" s="64">
        <v>17.25</v>
      </c>
      <c r="AE389" s="64">
        <v>431.25</v>
      </c>
      <c r="AF389" s="7" t="s">
        <v>6175</v>
      </c>
      <c r="AG389" s="7" t="s">
        <v>6175</v>
      </c>
      <c r="AH389" s="7" t="s">
        <v>6175</v>
      </c>
      <c r="AI389" s="7" t="s">
        <v>6175</v>
      </c>
      <c r="AJ389" s="33">
        <v>11.3517075</v>
      </c>
      <c r="AK389" s="33">
        <f t="shared" si="66"/>
        <v>283.7926875</v>
      </c>
      <c r="AL389" s="33">
        <f t="shared" si="62"/>
        <v>34.055122499999996</v>
      </c>
      <c r="AM389" s="33">
        <f t="shared" si="63"/>
        <v>317.84780999999998</v>
      </c>
      <c r="AN389" s="33">
        <f t="shared" si="64"/>
        <v>10.21653675</v>
      </c>
      <c r="AO389" s="33">
        <f t="shared" si="65"/>
        <v>255.41341874999998</v>
      </c>
      <c r="AP389" s="33">
        <f t="shared" si="67"/>
        <v>30.649610249999995</v>
      </c>
      <c r="AQ389" s="33">
        <f t="shared" si="68"/>
        <v>286.06302899999997</v>
      </c>
      <c r="AR389" s="15" t="s">
        <v>6290</v>
      </c>
      <c r="AS389" s="15" t="s">
        <v>6301</v>
      </c>
      <c r="AT389" s="15" t="s">
        <v>6292</v>
      </c>
      <c r="AU389" s="27" t="s">
        <v>6277</v>
      </c>
      <c r="AV389" s="74"/>
      <c r="AW389" s="75"/>
      <c r="AX389" s="75"/>
      <c r="AY389" s="75"/>
      <c r="AZ389" s="52" t="s">
        <v>6389</v>
      </c>
    </row>
    <row r="390" spans="1:52" s="52" customFormat="1" ht="39.950000000000003" customHeight="1" x14ac:dyDescent="0.25">
      <c r="A390" s="9">
        <v>537</v>
      </c>
      <c r="B390" s="7" t="s">
        <v>2098</v>
      </c>
      <c r="C390" s="7" t="s">
        <v>2099</v>
      </c>
      <c r="D390" s="7" t="s">
        <v>18</v>
      </c>
      <c r="E390" s="7" t="s">
        <v>1894</v>
      </c>
      <c r="F390" s="7" t="s">
        <v>175</v>
      </c>
      <c r="G390" s="7" t="s">
        <v>6182</v>
      </c>
      <c r="H390" s="7" t="s">
        <v>2100</v>
      </c>
      <c r="I390" s="7" t="s">
        <v>6175</v>
      </c>
      <c r="J390" s="7" t="s">
        <v>1404</v>
      </c>
      <c r="K390" s="7" t="s">
        <v>1404</v>
      </c>
      <c r="L390" s="7" t="s">
        <v>2101</v>
      </c>
      <c r="M390" s="7" t="s">
        <v>2101</v>
      </c>
      <c r="N390" s="8" t="s">
        <v>6175</v>
      </c>
      <c r="O390" s="7" t="s">
        <v>1388</v>
      </c>
      <c r="P390" s="8" t="s">
        <v>6175</v>
      </c>
      <c r="Q390" s="7" t="s">
        <v>28</v>
      </c>
      <c r="R390" s="28" t="s">
        <v>28</v>
      </c>
      <c r="S390" s="28" t="s">
        <v>6175</v>
      </c>
      <c r="T390" s="28" t="s">
        <v>28</v>
      </c>
      <c r="U390" s="28" t="s">
        <v>28</v>
      </c>
      <c r="V390" s="28" t="s">
        <v>28</v>
      </c>
      <c r="W390" s="7" t="s">
        <v>1400</v>
      </c>
      <c r="X390" s="28" t="s">
        <v>28</v>
      </c>
      <c r="Y390" s="36" t="s">
        <v>28</v>
      </c>
      <c r="Z390" s="7" t="s">
        <v>6175</v>
      </c>
      <c r="AA390" s="7">
        <v>43</v>
      </c>
      <c r="AB390" s="7">
        <v>43</v>
      </c>
      <c r="AC390" s="7">
        <f>AA390-AB390</f>
        <v>0</v>
      </c>
      <c r="AD390" s="7" t="s">
        <v>6175</v>
      </c>
      <c r="AE390" s="7" t="s">
        <v>6175</v>
      </c>
      <c r="AF390" s="7" t="s">
        <v>6175</v>
      </c>
      <c r="AG390" s="7" t="s">
        <v>6175</v>
      </c>
      <c r="AH390" s="37">
        <v>0.15</v>
      </c>
      <c r="AI390" s="37">
        <f>AH390*AB390</f>
        <v>6.45</v>
      </c>
      <c r="AJ390" s="33">
        <v>6.2437822896282705E-2</v>
      </c>
      <c r="AK390" s="33">
        <f t="shared" si="66"/>
        <v>2.6848263845401563</v>
      </c>
      <c r="AL390" s="33">
        <f t="shared" si="62"/>
        <v>0.32217916614481873</v>
      </c>
      <c r="AM390" s="33">
        <f t="shared" si="63"/>
        <v>3.0070055506849749</v>
      </c>
      <c r="AN390" s="33">
        <f t="shared" si="64"/>
        <v>5.6194040606654436E-2</v>
      </c>
      <c r="AO390" s="33">
        <f t="shared" si="65"/>
        <v>2.4163437460861408</v>
      </c>
      <c r="AP390" s="33">
        <f t="shared" si="67"/>
        <v>0.28996124953033686</v>
      </c>
      <c r="AQ390" s="33">
        <f t="shared" si="68"/>
        <v>2.7063049956164775</v>
      </c>
      <c r="AR390" s="15" t="s">
        <v>1404</v>
      </c>
      <c r="AS390" s="15" t="s">
        <v>1404</v>
      </c>
      <c r="AT390" s="15" t="s">
        <v>6294</v>
      </c>
      <c r="AU390" s="27" t="s">
        <v>6279</v>
      </c>
      <c r="AV390" s="74"/>
      <c r="AW390" s="75"/>
      <c r="AX390" s="75"/>
      <c r="AY390" s="75"/>
      <c r="AZ390" s="52" t="s">
        <v>6389</v>
      </c>
    </row>
    <row r="391" spans="1:52" s="52" customFormat="1" ht="39.950000000000003" customHeight="1" x14ac:dyDescent="0.25">
      <c r="A391" s="9">
        <v>538</v>
      </c>
      <c r="B391" s="7" t="s">
        <v>2102</v>
      </c>
      <c r="C391" s="126" t="s">
        <v>2103</v>
      </c>
      <c r="D391" s="7" t="s">
        <v>18</v>
      </c>
      <c r="E391" s="7" t="s">
        <v>1912</v>
      </c>
      <c r="F391" s="7" t="s">
        <v>142</v>
      </c>
      <c r="G391" s="7" t="s">
        <v>6182</v>
      </c>
      <c r="H391" s="7" t="s">
        <v>2100</v>
      </c>
      <c r="I391" s="7" t="s">
        <v>6175</v>
      </c>
      <c r="J391" s="7" t="s">
        <v>1404</v>
      </c>
      <c r="K391" s="7" t="s">
        <v>1404</v>
      </c>
      <c r="L391" s="7" t="s">
        <v>2104</v>
      </c>
      <c r="M391" s="7" t="s">
        <v>2104</v>
      </c>
      <c r="N391" s="8" t="s">
        <v>6175</v>
      </c>
      <c r="O391" s="7" t="s">
        <v>1388</v>
      </c>
      <c r="P391" s="8" t="s">
        <v>6175</v>
      </c>
      <c r="Q391" s="7" t="s">
        <v>2105</v>
      </c>
      <c r="R391" s="28">
        <v>9810</v>
      </c>
      <c r="S391" s="28" t="s">
        <v>6175</v>
      </c>
      <c r="T391" s="28" t="s">
        <v>28</v>
      </c>
      <c r="U391" s="28" t="s">
        <v>28</v>
      </c>
      <c r="V391" s="28" t="s">
        <v>28</v>
      </c>
      <c r="W391" s="7" t="s">
        <v>1400</v>
      </c>
      <c r="X391" s="28" t="s">
        <v>28</v>
      </c>
      <c r="Y391" s="36" t="s">
        <v>28</v>
      </c>
      <c r="Z391" s="7" t="s">
        <v>6175</v>
      </c>
      <c r="AA391" s="7">
        <v>20</v>
      </c>
      <c r="AB391" s="7">
        <v>19</v>
      </c>
      <c r="AC391" s="7">
        <f t="shared" ref="AC391:AC454" si="69">AA391-AB391</f>
        <v>1</v>
      </c>
      <c r="AD391" s="7" t="s">
        <v>6175</v>
      </c>
      <c r="AE391" s="7" t="s">
        <v>6175</v>
      </c>
      <c r="AF391" s="7" t="s">
        <v>6175</v>
      </c>
      <c r="AG391" s="7" t="s">
        <v>6175</v>
      </c>
      <c r="AH391" s="37">
        <v>3.04</v>
      </c>
      <c r="AI391" s="37">
        <f t="shared" ref="AI391:AI454" si="70">AH391*AB391</f>
        <v>57.76</v>
      </c>
      <c r="AJ391" s="33">
        <v>1.1530960939334838</v>
      </c>
      <c r="AK391" s="33">
        <f t="shared" si="66"/>
        <v>21.908825784736191</v>
      </c>
      <c r="AL391" s="33">
        <f t="shared" si="62"/>
        <v>2.6290590941683427</v>
      </c>
      <c r="AM391" s="33">
        <f t="shared" si="63"/>
        <v>24.537884878904535</v>
      </c>
      <c r="AN391" s="33">
        <f t="shared" si="64"/>
        <v>1.0377864845401354</v>
      </c>
      <c r="AO391" s="33">
        <f t="shared" si="65"/>
        <v>19.717943206262575</v>
      </c>
      <c r="AP391" s="33">
        <f t="shared" si="67"/>
        <v>2.3661531847515089</v>
      </c>
      <c r="AQ391" s="33">
        <f t="shared" si="68"/>
        <v>22.084096391014086</v>
      </c>
      <c r="AR391" s="15" t="s">
        <v>1404</v>
      </c>
      <c r="AS391" s="15" t="s">
        <v>1404</v>
      </c>
      <c r="AT391" s="15" t="s">
        <v>6294</v>
      </c>
      <c r="AU391" s="27" t="s">
        <v>6279</v>
      </c>
      <c r="AV391" s="74"/>
      <c r="AW391" s="75"/>
      <c r="AX391" s="75"/>
      <c r="AY391" s="75"/>
      <c r="AZ391" s="52" t="s">
        <v>6389</v>
      </c>
    </row>
    <row r="392" spans="1:52" s="52" customFormat="1" ht="39.950000000000003" customHeight="1" x14ac:dyDescent="0.25">
      <c r="A392" s="9">
        <v>539</v>
      </c>
      <c r="B392" s="7" t="s">
        <v>2102</v>
      </c>
      <c r="C392" s="127"/>
      <c r="D392" s="7" t="s">
        <v>18</v>
      </c>
      <c r="E392" s="7" t="s">
        <v>1912</v>
      </c>
      <c r="F392" s="7" t="s">
        <v>113</v>
      </c>
      <c r="G392" s="7" t="s">
        <v>6182</v>
      </c>
      <c r="H392" s="7" t="s">
        <v>2100</v>
      </c>
      <c r="I392" s="7" t="s">
        <v>6175</v>
      </c>
      <c r="J392" s="7" t="s">
        <v>1404</v>
      </c>
      <c r="K392" s="7" t="s">
        <v>1404</v>
      </c>
      <c r="L392" s="7" t="s">
        <v>2104</v>
      </c>
      <c r="M392" s="7" t="s">
        <v>2104</v>
      </c>
      <c r="N392" s="8" t="s">
        <v>6175</v>
      </c>
      <c r="O392" s="7" t="s">
        <v>1388</v>
      </c>
      <c r="P392" s="8" t="s">
        <v>6175</v>
      </c>
      <c r="Q392" s="7" t="s">
        <v>2105</v>
      </c>
      <c r="R392" s="28">
        <v>9780</v>
      </c>
      <c r="S392" s="28" t="s">
        <v>6175</v>
      </c>
      <c r="T392" s="28" t="s">
        <v>28</v>
      </c>
      <c r="U392" s="28" t="s">
        <v>28</v>
      </c>
      <c r="V392" s="28" t="s">
        <v>28</v>
      </c>
      <c r="W392" s="7" t="s">
        <v>1400</v>
      </c>
      <c r="X392" s="28" t="s">
        <v>28</v>
      </c>
      <c r="Y392" s="36" t="s">
        <v>28</v>
      </c>
      <c r="Z392" s="7" t="s">
        <v>6175</v>
      </c>
      <c r="AA392" s="7">
        <v>1</v>
      </c>
      <c r="AB392" s="7">
        <v>1</v>
      </c>
      <c r="AC392" s="7">
        <f t="shared" si="69"/>
        <v>0</v>
      </c>
      <c r="AD392" s="7" t="s">
        <v>6175</v>
      </c>
      <c r="AE392" s="7" t="s">
        <v>6175</v>
      </c>
      <c r="AF392" s="7" t="s">
        <v>6175</v>
      </c>
      <c r="AG392" s="7" t="s">
        <v>6175</v>
      </c>
      <c r="AH392" s="37">
        <v>4.37</v>
      </c>
      <c r="AI392" s="37">
        <f t="shared" si="70"/>
        <v>4.37</v>
      </c>
      <c r="AJ392" s="33">
        <v>1.7867326526419056</v>
      </c>
      <c r="AK392" s="33">
        <f t="shared" si="66"/>
        <v>1.7867326526419056</v>
      </c>
      <c r="AL392" s="33">
        <f t="shared" si="62"/>
        <v>0.21440791831702866</v>
      </c>
      <c r="AM392" s="33">
        <f t="shared" si="63"/>
        <v>2.0011405709589343</v>
      </c>
      <c r="AN392" s="33">
        <f t="shared" si="64"/>
        <v>1.6080593873777151</v>
      </c>
      <c r="AO392" s="33">
        <f t="shared" si="65"/>
        <v>1.6080593873777151</v>
      </c>
      <c r="AP392" s="33">
        <f t="shared" si="67"/>
        <v>0.19296712648532582</v>
      </c>
      <c r="AQ392" s="33">
        <f t="shared" si="68"/>
        <v>1.801026513863041</v>
      </c>
      <c r="AR392" s="15" t="s">
        <v>1404</v>
      </c>
      <c r="AS392" s="15" t="s">
        <v>1404</v>
      </c>
      <c r="AT392" s="15" t="s">
        <v>6294</v>
      </c>
      <c r="AU392" s="27" t="s">
        <v>6279</v>
      </c>
      <c r="AV392" s="74"/>
      <c r="AW392" s="75"/>
      <c r="AX392" s="75"/>
      <c r="AY392" s="75"/>
      <c r="AZ392" s="52" t="s">
        <v>6389</v>
      </c>
    </row>
    <row r="393" spans="1:52" s="52" customFormat="1" ht="39.950000000000003" customHeight="1" x14ac:dyDescent="0.25">
      <c r="A393" s="9">
        <v>540</v>
      </c>
      <c r="B393" s="7" t="s">
        <v>2106</v>
      </c>
      <c r="C393" s="7" t="s">
        <v>2107</v>
      </c>
      <c r="D393" s="7" t="s">
        <v>18</v>
      </c>
      <c r="E393" s="7" t="s">
        <v>2108</v>
      </c>
      <c r="F393" s="7" t="s">
        <v>926</v>
      </c>
      <c r="G393" s="7" t="s">
        <v>6182</v>
      </c>
      <c r="H393" s="7" t="s">
        <v>2100</v>
      </c>
      <c r="I393" s="7" t="s">
        <v>6175</v>
      </c>
      <c r="J393" s="7" t="s">
        <v>1404</v>
      </c>
      <c r="K393" s="7" t="s">
        <v>1404</v>
      </c>
      <c r="L393" s="7" t="s">
        <v>2109</v>
      </c>
      <c r="M393" s="7" t="s">
        <v>2109</v>
      </c>
      <c r="N393" s="8" t="s">
        <v>6175</v>
      </c>
      <c r="O393" s="7" t="s">
        <v>1388</v>
      </c>
      <c r="P393" s="8" t="s">
        <v>6175</v>
      </c>
      <c r="Q393" s="7" t="s">
        <v>28</v>
      </c>
      <c r="R393" s="28" t="s">
        <v>28</v>
      </c>
      <c r="S393" s="28" t="s">
        <v>6175</v>
      </c>
      <c r="T393" s="28" t="s">
        <v>28</v>
      </c>
      <c r="U393" s="28" t="s">
        <v>28</v>
      </c>
      <c r="V393" s="28" t="s">
        <v>28</v>
      </c>
      <c r="W393" s="7" t="s">
        <v>1400</v>
      </c>
      <c r="X393" s="28" t="s">
        <v>28</v>
      </c>
      <c r="Y393" s="36" t="s">
        <v>28</v>
      </c>
      <c r="Z393" s="7" t="s">
        <v>6175</v>
      </c>
      <c r="AA393" s="7">
        <v>2</v>
      </c>
      <c r="AB393" s="7">
        <v>2</v>
      </c>
      <c r="AC393" s="7">
        <f t="shared" si="69"/>
        <v>0</v>
      </c>
      <c r="AD393" s="7" t="s">
        <v>6175</v>
      </c>
      <c r="AE393" s="7" t="s">
        <v>6175</v>
      </c>
      <c r="AF393" s="7" t="s">
        <v>6175</v>
      </c>
      <c r="AG393" s="7" t="s">
        <v>6175</v>
      </c>
      <c r="AH393" s="37">
        <v>160</v>
      </c>
      <c r="AI393" s="37">
        <f t="shared" si="70"/>
        <v>320</v>
      </c>
      <c r="AJ393" s="33">
        <v>60.689268101762309</v>
      </c>
      <c r="AK393" s="33">
        <f t="shared" si="66"/>
        <v>121.37853620352462</v>
      </c>
      <c r="AL393" s="33">
        <f t="shared" si="62"/>
        <v>14.565424344422954</v>
      </c>
      <c r="AM393" s="33">
        <f t="shared" si="63"/>
        <v>135.94396054794757</v>
      </c>
      <c r="AN393" s="33">
        <f t="shared" si="64"/>
        <v>54.62034129158608</v>
      </c>
      <c r="AO393" s="33">
        <f t="shared" si="65"/>
        <v>109.24068258317216</v>
      </c>
      <c r="AP393" s="33">
        <f t="shared" si="67"/>
        <v>13.108881909980658</v>
      </c>
      <c r="AQ393" s="33">
        <f t="shared" si="68"/>
        <v>122.34956449315281</v>
      </c>
      <c r="AR393" s="15" t="s">
        <v>6307</v>
      </c>
      <c r="AS393" s="15" t="s">
        <v>6307</v>
      </c>
      <c r="AT393" s="15" t="s">
        <v>6292</v>
      </c>
      <c r="AU393" s="27" t="s">
        <v>6276</v>
      </c>
      <c r="AV393" s="74"/>
      <c r="AW393" s="75"/>
      <c r="AX393" s="75"/>
      <c r="AY393" s="75"/>
      <c r="AZ393" s="52" t="s">
        <v>6389</v>
      </c>
    </row>
    <row r="394" spans="1:52" s="52" customFormat="1" ht="39.950000000000003" customHeight="1" x14ac:dyDescent="0.25">
      <c r="A394" s="9">
        <v>541</v>
      </c>
      <c r="B394" s="7" t="s">
        <v>2110</v>
      </c>
      <c r="C394" s="7" t="s">
        <v>2111</v>
      </c>
      <c r="D394" s="7" t="s">
        <v>18</v>
      </c>
      <c r="E394" s="7" t="s">
        <v>1700</v>
      </c>
      <c r="F394" s="7" t="s">
        <v>113</v>
      </c>
      <c r="G394" s="7" t="s">
        <v>6182</v>
      </c>
      <c r="H394" s="7" t="s">
        <v>2100</v>
      </c>
      <c r="I394" s="7" t="s">
        <v>6175</v>
      </c>
      <c r="J394" s="7" t="s">
        <v>2112</v>
      </c>
      <c r="K394" s="7" t="s">
        <v>2112</v>
      </c>
      <c r="L394" s="7" t="s">
        <v>2113</v>
      </c>
      <c r="M394" s="7" t="s">
        <v>2113</v>
      </c>
      <c r="N394" s="8" t="s">
        <v>6175</v>
      </c>
      <c r="O394" s="7" t="s">
        <v>1388</v>
      </c>
      <c r="P394" s="8" t="s">
        <v>6175</v>
      </c>
      <c r="Q394" s="7" t="s">
        <v>2114</v>
      </c>
      <c r="R394" s="28" t="s">
        <v>28</v>
      </c>
      <c r="S394" s="28" t="s">
        <v>6175</v>
      </c>
      <c r="T394" s="28" t="s">
        <v>28</v>
      </c>
      <c r="U394" s="28" t="s">
        <v>28</v>
      </c>
      <c r="V394" s="28" t="s">
        <v>28</v>
      </c>
      <c r="W394" s="7" t="s">
        <v>1400</v>
      </c>
      <c r="X394" s="28" t="s">
        <v>28</v>
      </c>
      <c r="Y394" s="36" t="s">
        <v>28</v>
      </c>
      <c r="Z394" s="7" t="s">
        <v>6175</v>
      </c>
      <c r="AA394" s="7">
        <v>100</v>
      </c>
      <c r="AB394" s="7">
        <v>100</v>
      </c>
      <c r="AC394" s="7">
        <f t="shared" si="69"/>
        <v>0</v>
      </c>
      <c r="AD394" s="7" t="s">
        <v>6175</v>
      </c>
      <c r="AE394" s="7" t="s">
        <v>6175</v>
      </c>
      <c r="AF394" s="7" t="s">
        <v>6175</v>
      </c>
      <c r="AG394" s="7" t="s">
        <v>6175</v>
      </c>
      <c r="AH394" s="37">
        <v>2.5000000000000001E-2</v>
      </c>
      <c r="AI394" s="37">
        <f t="shared" si="70"/>
        <v>2.5</v>
      </c>
      <c r="AJ394" s="33">
        <v>9.482698140900362E-3</v>
      </c>
      <c r="AK394" s="33">
        <f t="shared" si="66"/>
        <v>0.94826981409003619</v>
      </c>
      <c r="AL394" s="33">
        <f t="shared" si="62"/>
        <v>0.11379237769080434</v>
      </c>
      <c r="AM394" s="33">
        <f t="shared" si="63"/>
        <v>1.0620621917808406</v>
      </c>
      <c r="AN394" s="33">
        <f t="shared" si="64"/>
        <v>8.5344283268103255E-3</v>
      </c>
      <c r="AO394" s="33">
        <f t="shared" si="65"/>
        <v>0.8534428326810326</v>
      </c>
      <c r="AP394" s="33">
        <f t="shared" si="67"/>
        <v>0.10241313992172391</v>
      </c>
      <c r="AQ394" s="33">
        <f t="shared" si="68"/>
        <v>0.95585597260275645</v>
      </c>
      <c r="AR394" s="15" t="s">
        <v>1404</v>
      </c>
      <c r="AS394" s="15" t="s">
        <v>1404</v>
      </c>
      <c r="AT394" s="15" t="s">
        <v>6282</v>
      </c>
      <c r="AU394" s="27" t="s">
        <v>6282</v>
      </c>
      <c r="AV394" s="74"/>
      <c r="AW394" s="75"/>
      <c r="AX394" s="75"/>
      <c r="AY394" s="75"/>
      <c r="AZ394" s="52" t="s">
        <v>6389</v>
      </c>
    </row>
    <row r="395" spans="1:52" s="52" customFormat="1" ht="39.950000000000003" customHeight="1" x14ac:dyDescent="0.25">
      <c r="A395" s="9">
        <v>542</v>
      </c>
      <c r="B395" s="7" t="s">
        <v>2115</v>
      </c>
      <c r="C395" s="7" t="s">
        <v>2116</v>
      </c>
      <c r="D395" s="7" t="s">
        <v>18</v>
      </c>
      <c r="E395" s="7" t="s">
        <v>1700</v>
      </c>
      <c r="F395" s="7" t="s">
        <v>175</v>
      </c>
      <c r="G395" s="7" t="s">
        <v>6182</v>
      </c>
      <c r="H395" s="7" t="s">
        <v>2100</v>
      </c>
      <c r="I395" s="7" t="s">
        <v>6175</v>
      </c>
      <c r="J395" s="7" t="s">
        <v>2112</v>
      </c>
      <c r="K395" s="7" t="s">
        <v>2112</v>
      </c>
      <c r="L395" s="7" t="s">
        <v>2117</v>
      </c>
      <c r="M395" s="7" t="s">
        <v>2117</v>
      </c>
      <c r="N395" s="8" t="s">
        <v>6175</v>
      </c>
      <c r="O395" s="7" t="s">
        <v>1388</v>
      </c>
      <c r="P395" s="8" t="s">
        <v>6175</v>
      </c>
      <c r="Q395" s="7" t="s">
        <v>2118</v>
      </c>
      <c r="R395" s="28" t="s">
        <v>2119</v>
      </c>
      <c r="S395" s="28" t="s">
        <v>6175</v>
      </c>
      <c r="T395" s="28" t="s">
        <v>28</v>
      </c>
      <c r="U395" s="28" t="s">
        <v>28</v>
      </c>
      <c r="V395" s="28" t="s">
        <v>28</v>
      </c>
      <c r="W395" s="7" t="s">
        <v>1400</v>
      </c>
      <c r="X395" s="28" t="s">
        <v>28</v>
      </c>
      <c r="Y395" s="36" t="s">
        <v>28</v>
      </c>
      <c r="Z395" s="7" t="s">
        <v>6175</v>
      </c>
      <c r="AA395" s="7">
        <v>170</v>
      </c>
      <c r="AB395" s="7">
        <v>170</v>
      </c>
      <c r="AC395" s="7">
        <f t="shared" si="69"/>
        <v>0</v>
      </c>
      <c r="AD395" s="7" t="s">
        <v>6175</v>
      </c>
      <c r="AE395" s="7" t="s">
        <v>6175</v>
      </c>
      <c r="AF395" s="7" t="s">
        <v>6175</v>
      </c>
      <c r="AG395" s="7" t="s">
        <v>6175</v>
      </c>
      <c r="AH395" s="37">
        <v>0.08</v>
      </c>
      <c r="AI395" s="37">
        <f t="shared" si="70"/>
        <v>13.6</v>
      </c>
      <c r="AJ395" s="33">
        <v>3.3300172211350773E-2</v>
      </c>
      <c r="AK395" s="33">
        <f t="shared" si="66"/>
        <v>5.6610292759296312</v>
      </c>
      <c r="AL395" s="33">
        <f t="shared" si="62"/>
        <v>0.6793235131115557</v>
      </c>
      <c r="AM395" s="33">
        <f t="shared" si="63"/>
        <v>6.3403527890411873</v>
      </c>
      <c r="AN395" s="33">
        <f t="shared" si="64"/>
        <v>2.9970154990215696E-2</v>
      </c>
      <c r="AO395" s="33">
        <f t="shared" si="65"/>
        <v>5.094926348336668</v>
      </c>
      <c r="AP395" s="33">
        <f t="shared" si="67"/>
        <v>0.6113911618004001</v>
      </c>
      <c r="AQ395" s="33">
        <f t="shared" si="68"/>
        <v>5.706317510137068</v>
      </c>
      <c r="AR395" s="15" t="s">
        <v>1404</v>
      </c>
      <c r="AS395" s="15" t="s">
        <v>1404</v>
      </c>
      <c r="AT395" s="15" t="s">
        <v>6282</v>
      </c>
      <c r="AU395" s="27" t="s">
        <v>6282</v>
      </c>
      <c r="AV395" s="74"/>
      <c r="AW395" s="75"/>
      <c r="AX395" s="75"/>
      <c r="AY395" s="75"/>
      <c r="AZ395" s="52" t="s">
        <v>6389</v>
      </c>
    </row>
    <row r="396" spans="1:52" s="52" customFormat="1" ht="39.950000000000003" customHeight="1" x14ac:dyDescent="0.25">
      <c r="A396" s="9">
        <v>543</v>
      </c>
      <c r="B396" s="7" t="s">
        <v>2120</v>
      </c>
      <c r="C396" s="7" t="s">
        <v>2121</v>
      </c>
      <c r="D396" s="7" t="s">
        <v>18</v>
      </c>
      <c r="E396" s="7" t="s">
        <v>18</v>
      </c>
      <c r="F396" s="7" t="s">
        <v>1403</v>
      </c>
      <c r="G396" s="7" t="s">
        <v>6182</v>
      </c>
      <c r="H396" s="7" t="s">
        <v>2100</v>
      </c>
      <c r="I396" s="7" t="s">
        <v>6175</v>
      </c>
      <c r="J396" s="7" t="s">
        <v>2122</v>
      </c>
      <c r="K396" s="7" t="s">
        <v>2122</v>
      </c>
      <c r="L396" s="7" t="s">
        <v>2123</v>
      </c>
      <c r="M396" s="7" t="s">
        <v>2123</v>
      </c>
      <c r="N396" s="8" t="s">
        <v>6175</v>
      </c>
      <c r="O396" s="7" t="s">
        <v>1388</v>
      </c>
      <c r="P396" s="8" t="s">
        <v>6175</v>
      </c>
      <c r="Q396" s="7" t="s">
        <v>28</v>
      </c>
      <c r="R396" s="28" t="s">
        <v>28</v>
      </c>
      <c r="S396" s="28" t="s">
        <v>6175</v>
      </c>
      <c r="T396" s="28" t="s">
        <v>28</v>
      </c>
      <c r="U396" s="28" t="s">
        <v>28</v>
      </c>
      <c r="V396" s="28" t="s">
        <v>28</v>
      </c>
      <c r="W396" s="7" t="s">
        <v>29</v>
      </c>
      <c r="X396" s="28" t="s">
        <v>28</v>
      </c>
      <c r="Y396" s="36" t="s">
        <v>28</v>
      </c>
      <c r="Z396" s="7" t="s">
        <v>6175</v>
      </c>
      <c r="AA396" s="7">
        <v>20</v>
      </c>
      <c r="AB396" s="7">
        <v>20</v>
      </c>
      <c r="AC396" s="7">
        <f t="shared" si="69"/>
        <v>0</v>
      </c>
      <c r="AD396" s="7" t="s">
        <v>6175</v>
      </c>
      <c r="AE396" s="7" t="s">
        <v>6175</v>
      </c>
      <c r="AF396" s="7" t="s">
        <v>6175</v>
      </c>
      <c r="AG396" s="7" t="s">
        <v>6175</v>
      </c>
      <c r="AH396" s="37">
        <v>20.6</v>
      </c>
      <c r="AI396" s="37">
        <f t="shared" si="70"/>
        <v>412</v>
      </c>
      <c r="AJ396" s="33">
        <v>8.0335160410959787</v>
      </c>
      <c r="AK396" s="33">
        <f t="shared" si="66"/>
        <v>160.67032082191957</v>
      </c>
      <c r="AL396" s="33">
        <f t="shared" si="62"/>
        <v>19.28043849863035</v>
      </c>
      <c r="AM396" s="33">
        <f t="shared" si="63"/>
        <v>179.95075932054993</v>
      </c>
      <c r="AN396" s="33">
        <f t="shared" si="64"/>
        <v>7.2301644369863807</v>
      </c>
      <c r="AO396" s="33">
        <f t="shared" si="65"/>
        <v>144.60328873972762</v>
      </c>
      <c r="AP396" s="33">
        <f t="shared" si="67"/>
        <v>17.352394648767312</v>
      </c>
      <c r="AQ396" s="33">
        <f t="shared" si="68"/>
        <v>161.95568338849492</v>
      </c>
      <c r="AR396" s="15" t="s">
        <v>6303</v>
      </c>
      <c r="AS396" s="15" t="s">
        <v>6312</v>
      </c>
      <c r="AT396" s="15" t="s">
        <v>6292</v>
      </c>
      <c r="AU396" s="27" t="s">
        <v>6281</v>
      </c>
      <c r="AV396" s="74"/>
      <c r="AW396" s="75"/>
      <c r="AX396" s="75"/>
      <c r="AY396" s="75"/>
      <c r="AZ396" s="52" t="s">
        <v>6389</v>
      </c>
    </row>
    <row r="397" spans="1:52" s="52" customFormat="1" ht="39.950000000000003" customHeight="1" x14ac:dyDescent="0.25">
      <c r="A397" s="9">
        <v>544</v>
      </c>
      <c r="B397" s="7" t="s">
        <v>2124</v>
      </c>
      <c r="C397" s="7" t="s">
        <v>2125</v>
      </c>
      <c r="D397" s="7" t="s">
        <v>18</v>
      </c>
      <c r="E397" s="7" t="s">
        <v>2126</v>
      </c>
      <c r="F397" s="7" t="s">
        <v>175</v>
      </c>
      <c r="G397" s="7" t="s">
        <v>6182</v>
      </c>
      <c r="H397" s="7" t="s">
        <v>2100</v>
      </c>
      <c r="I397" s="7" t="s">
        <v>6175</v>
      </c>
      <c r="J397" s="7" t="s">
        <v>2122</v>
      </c>
      <c r="K397" s="7" t="s">
        <v>2122</v>
      </c>
      <c r="L397" s="7" t="s">
        <v>2127</v>
      </c>
      <c r="M397" s="7" t="s">
        <v>2127</v>
      </c>
      <c r="N397" s="8" t="s">
        <v>6175</v>
      </c>
      <c r="O397" s="7" t="s">
        <v>1388</v>
      </c>
      <c r="P397" s="8" t="s">
        <v>6175</v>
      </c>
      <c r="Q397" s="7" t="s">
        <v>2128</v>
      </c>
      <c r="R397" s="28" t="s">
        <v>28</v>
      </c>
      <c r="S397" s="28" t="s">
        <v>6175</v>
      </c>
      <c r="T397" s="28" t="s">
        <v>28</v>
      </c>
      <c r="U397" s="28" t="s">
        <v>28</v>
      </c>
      <c r="V397" s="28" t="s">
        <v>28</v>
      </c>
      <c r="W397" s="7" t="s">
        <v>1400</v>
      </c>
      <c r="X397" s="28" t="s">
        <v>28</v>
      </c>
      <c r="Y397" s="36" t="s">
        <v>28</v>
      </c>
      <c r="Z397" s="7" t="s">
        <v>6175</v>
      </c>
      <c r="AA397" s="7">
        <v>111</v>
      </c>
      <c r="AB397" s="7">
        <v>111</v>
      </c>
      <c r="AC397" s="7">
        <f t="shared" si="69"/>
        <v>0</v>
      </c>
      <c r="AD397" s="7" t="s">
        <v>6175</v>
      </c>
      <c r="AE397" s="7" t="s">
        <v>6175</v>
      </c>
      <c r="AF397" s="7" t="s">
        <v>6175</v>
      </c>
      <c r="AG397" s="7" t="s">
        <v>6175</v>
      </c>
      <c r="AH397" s="37">
        <v>3</v>
      </c>
      <c r="AI397" s="37">
        <f t="shared" si="70"/>
        <v>333</v>
      </c>
      <c r="AJ397" s="33">
        <v>1.5779295205479578</v>
      </c>
      <c r="AK397" s="33">
        <f t="shared" si="66"/>
        <v>175.1501767808233</v>
      </c>
      <c r="AL397" s="33">
        <f t="shared" si="62"/>
        <v>21.018021213698795</v>
      </c>
      <c r="AM397" s="33">
        <f t="shared" si="63"/>
        <v>196.1681979945221</v>
      </c>
      <c r="AN397" s="33">
        <f t="shared" si="64"/>
        <v>1.4201365684931619</v>
      </c>
      <c r="AO397" s="33">
        <f t="shared" si="65"/>
        <v>157.63515910274097</v>
      </c>
      <c r="AP397" s="33">
        <f t="shared" si="67"/>
        <v>18.916219092328916</v>
      </c>
      <c r="AQ397" s="33">
        <f t="shared" si="68"/>
        <v>176.5513781950699</v>
      </c>
      <c r="AR397" s="15" t="s">
        <v>6303</v>
      </c>
      <c r="AS397" s="15" t="s">
        <v>6312</v>
      </c>
      <c r="AT397" s="15" t="s">
        <v>6292</v>
      </c>
      <c r="AU397" s="27" t="s">
        <v>6281</v>
      </c>
      <c r="AV397" s="74"/>
      <c r="AW397" s="75"/>
      <c r="AX397" s="75"/>
      <c r="AY397" s="75"/>
      <c r="AZ397" s="52" t="s">
        <v>6389</v>
      </c>
    </row>
    <row r="398" spans="1:52" s="52" customFormat="1" ht="39.950000000000003" customHeight="1" x14ac:dyDescent="0.25">
      <c r="A398" s="9">
        <v>545</v>
      </c>
      <c r="B398" s="7" t="s">
        <v>2129</v>
      </c>
      <c r="C398" s="7" t="s">
        <v>2130</v>
      </c>
      <c r="D398" s="7" t="s">
        <v>18</v>
      </c>
      <c r="E398" s="7" t="s">
        <v>18</v>
      </c>
      <c r="F398" s="7" t="s">
        <v>1403</v>
      </c>
      <c r="G398" s="7" t="s">
        <v>6182</v>
      </c>
      <c r="H398" s="7" t="s">
        <v>2100</v>
      </c>
      <c r="I398" s="7" t="s">
        <v>6175</v>
      </c>
      <c r="J398" s="7" t="s">
        <v>2122</v>
      </c>
      <c r="K398" s="7" t="s">
        <v>2122</v>
      </c>
      <c r="L398" s="7" t="s">
        <v>2131</v>
      </c>
      <c r="M398" s="7" t="s">
        <v>2131</v>
      </c>
      <c r="N398" s="8" t="s">
        <v>6175</v>
      </c>
      <c r="O398" s="7" t="s">
        <v>1388</v>
      </c>
      <c r="P398" s="8" t="s">
        <v>6175</v>
      </c>
      <c r="Q398" s="7" t="s">
        <v>2132</v>
      </c>
      <c r="R398" s="28" t="s">
        <v>28</v>
      </c>
      <c r="S398" s="28" t="s">
        <v>6175</v>
      </c>
      <c r="T398" s="28" t="s">
        <v>28</v>
      </c>
      <c r="U398" s="28" t="s">
        <v>28</v>
      </c>
      <c r="V398" s="28" t="s">
        <v>28</v>
      </c>
      <c r="W398" s="7" t="s">
        <v>1400</v>
      </c>
      <c r="X398" s="28" t="s">
        <v>28</v>
      </c>
      <c r="Y398" s="36" t="s">
        <v>2133</v>
      </c>
      <c r="Z398" s="7" t="s">
        <v>6175</v>
      </c>
      <c r="AA398" s="7">
        <v>3</v>
      </c>
      <c r="AB398" s="7">
        <v>3</v>
      </c>
      <c r="AC398" s="7">
        <f t="shared" si="69"/>
        <v>0</v>
      </c>
      <c r="AD398" s="7" t="s">
        <v>6175</v>
      </c>
      <c r="AE398" s="7" t="s">
        <v>6175</v>
      </c>
      <c r="AF398" s="7" t="s">
        <v>6175</v>
      </c>
      <c r="AG398" s="7" t="s">
        <v>6175</v>
      </c>
      <c r="AH398" s="37">
        <v>15</v>
      </c>
      <c r="AI398" s="37">
        <f t="shared" si="70"/>
        <v>45</v>
      </c>
      <c r="AJ398" s="33">
        <v>7.8896476027397888</v>
      </c>
      <c r="AK398" s="33">
        <f t="shared" si="66"/>
        <v>23.668942808219366</v>
      </c>
      <c r="AL398" s="33">
        <f t="shared" si="62"/>
        <v>2.8402731369863239</v>
      </c>
      <c r="AM398" s="33">
        <f t="shared" si="63"/>
        <v>26.509215945205689</v>
      </c>
      <c r="AN398" s="33">
        <f t="shared" si="64"/>
        <v>7.1006828424658099</v>
      </c>
      <c r="AO398" s="33">
        <f t="shared" si="65"/>
        <v>21.302048527397432</v>
      </c>
      <c r="AP398" s="33">
        <f t="shared" si="67"/>
        <v>2.5562458232876919</v>
      </c>
      <c r="AQ398" s="33">
        <f t="shared" si="68"/>
        <v>23.858294350685124</v>
      </c>
      <c r="AR398" s="15" t="s">
        <v>6303</v>
      </c>
      <c r="AS398" s="15" t="s">
        <v>6313</v>
      </c>
      <c r="AT398" s="15" t="s">
        <v>6292</v>
      </c>
      <c r="AU398" s="27" t="s">
        <v>6281</v>
      </c>
      <c r="AV398" s="74"/>
      <c r="AW398" s="75"/>
      <c r="AX398" s="75"/>
      <c r="AY398" s="75"/>
      <c r="AZ398" s="52" t="s">
        <v>6389</v>
      </c>
    </row>
    <row r="399" spans="1:52" s="52" customFormat="1" ht="39.950000000000003" customHeight="1" x14ac:dyDescent="0.25">
      <c r="A399" s="9">
        <v>546</v>
      </c>
      <c r="B399" s="7" t="s">
        <v>2134</v>
      </c>
      <c r="C399" s="7" t="s">
        <v>2135</v>
      </c>
      <c r="D399" s="7" t="s">
        <v>18</v>
      </c>
      <c r="E399" s="7" t="s">
        <v>18</v>
      </c>
      <c r="F399" s="7" t="s">
        <v>1403</v>
      </c>
      <c r="G399" s="7" t="s">
        <v>6182</v>
      </c>
      <c r="H399" s="7" t="s">
        <v>2100</v>
      </c>
      <c r="I399" s="7" t="s">
        <v>6175</v>
      </c>
      <c r="J399" s="7" t="s">
        <v>2122</v>
      </c>
      <c r="K399" s="7" t="s">
        <v>2122</v>
      </c>
      <c r="L399" s="7" t="s">
        <v>2136</v>
      </c>
      <c r="M399" s="7" t="s">
        <v>2136</v>
      </c>
      <c r="N399" s="8" t="s">
        <v>6175</v>
      </c>
      <c r="O399" s="7" t="s">
        <v>1388</v>
      </c>
      <c r="P399" s="8" t="s">
        <v>6175</v>
      </c>
      <c r="Q399" s="7" t="s">
        <v>2132</v>
      </c>
      <c r="R399" s="28" t="s">
        <v>28</v>
      </c>
      <c r="S399" s="28" t="s">
        <v>6175</v>
      </c>
      <c r="T399" s="28" t="s">
        <v>28</v>
      </c>
      <c r="U399" s="28" t="s">
        <v>28</v>
      </c>
      <c r="V399" s="28" t="s">
        <v>28</v>
      </c>
      <c r="W399" s="7" t="s">
        <v>1400</v>
      </c>
      <c r="X399" s="28" t="s">
        <v>28</v>
      </c>
      <c r="Y399" s="36" t="s">
        <v>2133</v>
      </c>
      <c r="Z399" s="7" t="s">
        <v>6175</v>
      </c>
      <c r="AA399" s="7">
        <v>3</v>
      </c>
      <c r="AB399" s="7">
        <v>3</v>
      </c>
      <c r="AC399" s="7">
        <f t="shared" si="69"/>
        <v>0</v>
      </c>
      <c r="AD399" s="7" t="s">
        <v>6175</v>
      </c>
      <c r="AE399" s="7" t="s">
        <v>6175</v>
      </c>
      <c r="AF399" s="7" t="s">
        <v>6175</v>
      </c>
      <c r="AG399" s="7" t="s">
        <v>6175</v>
      </c>
      <c r="AH399" s="37">
        <v>18</v>
      </c>
      <c r="AI399" s="37">
        <f t="shared" si="70"/>
        <v>54</v>
      </c>
      <c r="AJ399" s="33">
        <v>9.4675771232877466</v>
      </c>
      <c r="AK399" s="33">
        <f t="shared" si="66"/>
        <v>28.40273136986324</v>
      </c>
      <c r="AL399" s="33">
        <f t="shared" si="62"/>
        <v>3.4083277643835888</v>
      </c>
      <c r="AM399" s="33">
        <f t="shared" si="63"/>
        <v>31.811059134246829</v>
      </c>
      <c r="AN399" s="33">
        <f t="shared" si="64"/>
        <v>8.520819410958973</v>
      </c>
      <c r="AO399" s="33">
        <f t="shared" si="65"/>
        <v>25.562458232876921</v>
      </c>
      <c r="AP399" s="33">
        <f t="shared" si="67"/>
        <v>3.0674949879452305</v>
      </c>
      <c r="AQ399" s="33">
        <f t="shared" si="68"/>
        <v>28.629953220822152</v>
      </c>
      <c r="AR399" s="15" t="s">
        <v>6303</v>
      </c>
      <c r="AS399" s="15" t="s">
        <v>6313</v>
      </c>
      <c r="AT399" s="15" t="s">
        <v>6292</v>
      </c>
      <c r="AU399" s="27" t="s">
        <v>6281</v>
      </c>
      <c r="AV399" s="74"/>
      <c r="AW399" s="75"/>
      <c r="AX399" s="75"/>
      <c r="AY399" s="75"/>
      <c r="AZ399" s="52" t="s">
        <v>6389</v>
      </c>
    </row>
    <row r="400" spans="1:52" s="52" customFormat="1" ht="39.950000000000003" customHeight="1" x14ac:dyDescent="0.25">
      <c r="A400" s="9">
        <v>547</v>
      </c>
      <c r="B400" s="7" t="s">
        <v>2137</v>
      </c>
      <c r="C400" s="7" t="s">
        <v>2138</v>
      </c>
      <c r="D400" s="7" t="s">
        <v>18</v>
      </c>
      <c r="E400" s="7" t="s">
        <v>18</v>
      </c>
      <c r="F400" s="7" t="s">
        <v>1403</v>
      </c>
      <c r="G400" s="7" t="s">
        <v>6182</v>
      </c>
      <c r="H400" s="7" t="s">
        <v>2100</v>
      </c>
      <c r="I400" s="7" t="s">
        <v>6175</v>
      </c>
      <c r="J400" s="7" t="s">
        <v>2122</v>
      </c>
      <c r="K400" s="7" t="s">
        <v>2122</v>
      </c>
      <c r="L400" s="7" t="s">
        <v>2139</v>
      </c>
      <c r="M400" s="7" t="s">
        <v>2139</v>
      </c>
      <c r="N400" s="8" t="s">
        <v>6175</v>
      </c>
      <c r="O400" s="7" t="s">
        <v>1388</v>
      </c>
      <c r="P400" s="8" t="s">
        <v>6175</v>
      </c>
      <c r="Q400" s="7" t="s">
        <v>2132</v>
      </c>
      <c r="R400" s="28" t="s">
        <v>28</v>
      </c>
      <c r="S400" s="28" t="s">
        <v>6175</v>
      </c>
      <c r="T400" s="28" t="s">
        <v>28</v>
      </c>
      <c r="U400" s="28" t="s">
        <v>28</v>
      </c>
      <c r="V400" s="28" t="s">
        <v>28</v>
      </c>
      <c r="W400" s="7" t="s">
        <v>1400</v>
      </c>
      <c r="X400" s="28" t="s">
        <v>28</v>
      </c>
      <c r="Y400" s="36" t="s">
        <v>2133</v>
      </c>
      <c r="Z400" s="7" t="s">
        <v>6175</v>
      </c>
      <c r="AA400" s="7">
        <v>1</v>
      </c>
      <c r="AB400" s="7">
        <v>1</v>
      </c>
      <c r="AC400" s="7">
        <f t="shared" si="69"/>
        <v>0</v>
      </c>
      <c r="AD400" s="7" t="s">
        <v>6175</v>
      </c>
      <c r="AE400" s="7" t="s">
        <v>6175</v>
      </c>
      <c r="AF400" s="7" t="s">
        <v>6175</v>
      </c>
      <c r="AG400" s="7" t="s">
        <v>6175</v>
      </c>
      <c r="AH400" s="37">
        <v>20</v>
      </c>
      <c r="AI400" s="37">
        <f t="shared" si="70"/>
        <v>20</v>
      </c>
      <c r="AJ400" s="33">
        <v>10.519530136986386</v>
      </c>
      <c r="AK400" s="33">
        <f t="shared" si="66"/>
        <v>10.519530136986386</v>
      </c>
      <c r="AL400" s="33">
        <f t="shared" si="62"/>
        <v>1.2623436164383663</v>
      </c>
      <c r="AM400" s="33">
        <f t="shared" si="63"/>
        <v>11.781873753424753</v>
      </c>
      <c r="AN400" s="33">
        <f t="shared" si="64"/>
        <v>9.4675771232877484</v>
      </c>
      <c r="AO400" s="33">
        <f t="shared" si="65"/>
        <v>9.4675771232877484</v>
      </c>
      <c r="AP400" s="33">
        <f t="shared" si="67"/>
        <v>1.1361092547945297</v>
      </c>
      <c r="AQ400" s="33">
        <f t="shared" si="68"/>
        <v>10.603686378082278</v>
      </c>
      <c r="AR400" s="15" t="s">
        <v>6303</v>
      </c>
      <c r="AS400" s="15" t="s">
        <v>6313</v>
      </c>
      <c r="AT400" s="15" t="s">
        <v>6292</v>
      </c>
      <c r="AU400" s="27" t="s">
        <v>6281</v>
      </c>
      <c r="AV400" s="74"/>
      <c r="AW400" s="75"/>
      <c r="AX400" s="75"/>
      <c r="AY400" s="75"/>
      <c r="AZ400" s="52" t="s">
        <v>6389</v>
      </c>
    </row>
    <row r="401" spans="1:52" s="52" customFormat="1" ht="39.950000000000003" customHeight="1" x14ac:dyDescent="0.25">
      <c r="A401" s="9">
        <v>548</v>
      </c>
      <c r="B401" s="7" t="s">
        <v>2140</v>
      </c>
      <c r="C401" s="7" t="s">
        <v>2141</v>
      </c>
      <c r="D401" s="7" t="s">
        <v>18</v>
      </c>
      <c r="E401" s="7" t="s">
        <v>2142</v>
      </c>
      <c r="F401" s="7" t="s">
        <v>1403</v>
      </c>
      <c r="G401" s="7" t="s">
        <v>6182</v>
      </c>
      <c r="H401" s="7" t="s">
        <v>2100</v>
      </c>
      <c r="I401" s="7" t="s">
        <v>6175</v>
      </c>
      <c r="J401" s="7" t="s">
        <v>2122</v>
      </c>
      <c r="K401" s="7" t="s">
        <v>2122</v>
      </c>
      <c r="L401" s="7" t="s">
        <v>2143</v>
      </c>
      <c r="M401" s="7" t="s">
        <v>2143</v>
      </c>
      <c r="N401" s="8" t="s">
        <v>6175</v>
      </c>
      <c r="O401" s="7" t="s">
        <v>1388</v>
      </c>
      <c r="P401" s="8" t="s">
        <v>6175</v>
      </c>
      <c r="Q401" s="7" t="s">
        <v>28</v>
      </c>
      <c r="R401" s="7" t="s">
        <v>28</v>
      </c>
      <c r="S401" s="28" t="s">
        <v>6175</v>
      </c>
      <c r="T401" s="28" t="s">
        <v>28</v>
      </c>
      <c r="U401" s="28" t="s">
        <v>28</v>
      </c>
      <c r="V401" s="28" t="s">
        <v>28</v>
      </c>
      <c r="W401" s="7" t="s">
        <v>1400</v>
      </c>
      <c r="X401" s="28" t="s">
        <v>28</v>
      </c>
      <c r="Y401" s="36" t="s">
        <v>2144</v>
      </c>
      <c r="Z401" s="7" t="s">
        <v>6175</v>
      </c>
      <c r="AA401" s="7">
        <v>1</v>
      </c>
      <c r="AB401" s="7">
        <v>1</v>
      </c>
      <c r="AC401" s="7">
        <f t="shared" si="69"/>
        <v>0</v>
      </c>
      <c r="AD401" s="7" t="s">
        <v>6175</v>
      </c>
      <c r="AE401" s="7" t="s">
        <v>6175</v>
      </c>
      <c r="AF401" s="7" t="s">
        <v>6175</v>
      </c>
      <c r="AG401" s="7" t="s">
        <v>6175</v>
      </c>
      <c r="AH401" s="37">
        <v>15</v>
      </c>
      <c r="AI401" s="37">
        <f t="shared" si="70"/>
        <v>15</v>
      </c>
      <c r="AJ401" s="33">
        <v>7.8120647260274607</v>
      </c>
      <c r="AK401" s="33">
        <f t="shared" si="66"/>
        <v>7.8120647260274607</v>
      </c>
      <c r="AL401" s="33">
        <f t="shared" si="62"/>
        <v>0.93744776712329525</v>
      </c>
      <c r="AM401" s="33">
        <f t="shared" si="63"/>
        <v>8.7495124931507569</v>
      </c>
      <c r="AN401" s="33">
        <f t="shared" si="64"/>
        <v>7.0308582534247144</v>
      </c>
      <c r="AO401" s="33">
        <f t="shared" si="65"/>
        <v>7.0308582534247144</v>
      </c>
      <c r="AP401" s="33">
        <f t="shared" si="67"/>
        <v>0.84370299041096575</v>
      </c>
      <c r="AQ401" s="33">
        <f t="shared" si="68"/>
        <v>7.8745612438356805</v>
      </c>
      <c r="AR401" s="15" t="s">
        <v>6303</v>
      </c>
      <c r="AS401" s="15" t="s">
        <v>6314</v>
      </c>
      <c r="AT401" s="15" t="s">
        <v>6292</v>
      </c>
      <c r="AU401" s="27" t="s">
        <v>6281</v>
      </c>
      <c r="AV401" s="74"/>
      <c r="AW401" s="75"/>
      <c r="AX401" s="75"/>
      <c r="AY401" s="75"/>
      <c r="AZ401" s="52" t="s">
        <v>6389</v>
      </c>
    </row>
    <row r="402" spans="1:52" s="52" customFormat="1" ht="39.950000000000003" customHeight="1" x14ac:dyDescent="0.25">
      <c r="A402" s="9">
        <v>549</v>
      </c>
      <c r="B402" s="7" t="s">
        <v>2145</v>
      </c>
      <c r="C402" s="7" t="s">
        <v>2146</v>
      </c>
      <c r="D402" s="7" t="s">
        <v>18</v>
      </c>
      <c r="E402" s="7" t="s">
        <v>18</v>
      </c>
      <c r="F402" s="7" t="s">
        <v>1403</v>
      </c>
      <c r="G402" s="7" t="s">
        <v>6182</v>
      </c>
      <c r="H402" s="7" t="s">
        <v>2100</v>
      </c>
      <c r="I402" s="7" t="s">
        <v>6175</v>
      </c>
      <c r="J402" s="7" t="s">
        <v>2122</v>
      </c>
      <c r="K402" s="7" t="s">
        <v>2122</v>
      </c>
      <c r="L402" s="7" t="s">
        <v>2147</v>
      </c>
      <c r="M402" s="7" t="s">
        <v>2147</v>
      </c>
      <c r="N402" s="8" t="s">
        <v>6175</v>
      </c>
      <c r="O402" s="7" t="s">
        <v>1388</v>
      </c>
      <c r="P402" s="8" t="s">
        <v>6175</v>
      </c>
      <c r="Q402" s="7" t="s">
        <v>28</v>
      </c>
      <c r="R402" s="28" t="s">
        <v>28</v>
      </c>
      <c r="S402" s="28" t="s">
        <v>6175</v>
      </c>
      <c r="T402" s="28" t="s">
        <v>28</v>
      </c>
      <c r="U402" s="28" t="s">
        <v>28</v>
      </c>
      <c r="V402" s="28" t="s">
        <v>28</v>
      </c>
      <c r="W402" s="7" t="s">
        <v>29</v>
      </c>
      <c r="X402" s="28" t="s">
        <v>28</v>
      </c>
      <c r="Y402" s="36" t="s">
        <v>2133</v>
      </c>
      <c r="Z402" s="7" t="s">
        <v>6175</v>
      </c>
      <c r="AA402" s="7">
        <v>3</v>
      </c>
      <c r="AB402" s="7">
        <v>3</v>
      </c>
      <c r="AC402" s="7">
        <f t="shared" si="69"/>
        <v>0</v>
      </c>
      <c r="AD402" s="7" t="s">
        <v>6175</v>
      </c>
      <c r="AE402" s="7" t="s">
        <v>6175</v>
      </c>
      <c r="AF402" s="7" t="s">
        <v>6175</v>
      </c>
      <c r="AG402" s="7" t="s">
        <v>6175</v>
      </c>
      <c r="AH402" s="37">
        <v>7</v>
      </c>
      <c r="AI402" s="37">
        <f t="shared" si="70"/>
        <v>21</v>
      </c>
      <c r="AJ402" s="33">
        <v>2.729835547945235</v>
      </c>
      <c r="AK402" s="33">
        <f t="shared" si="66"/>
        <v>8.1895066438357045</v>
      </c>
      <c r="AL402" s="33">
        <f t="shared" si="62"/>
        <v>0.98274079726028452</v>
      </c>
      <c r="AM402" s="33">
        <f t="shared" si="63"/>
        <v>9.1722474410959887</v>
      </c>
      <c r="AN402" s="33">
        <f t="shared" si="64"/>
        <v>2.4568519931507113</v>
      </c>
      <c r="AO402" s="33">
        <f t="shared" si="65"/>
        <v>7.370555979452134</v>
      </c>
      <c r="AP402" s="33">
        <f t="shared" si="67"/>
        <v>0.8844667175342561</v>
      </c>
      <c r="AQ402" s="33">
        <f t="shared" si="68"/>
        <v>8.2550226969863907</v>
      </c>
      <c r="AR402" s="15" t="s">
        <v>6303</v>
      </c>
      <c r="AS402" s="15" t="s">
        <v>6313</v>
      </c>
      <c r="AT402" s="15" t="s">
        <v>6292</v>
      </c>
      <c r="AU402" s="27" t="s">
        <v>6281</v>
      </c>
      <c r="AV402" s="74"/>
      <c r="AW402" s="75"/>
      <c r="AX402" s="75"/>
      <c r="AY402" s="75"/>
      <c r="AZ402" s="52" t="s">
        <v>6389</v>
      </c>
    </row>
    <row r="403" spans="1:52" s="52" customFormat="1" ht="39.950000000000003" customHeight="1" x14ac:dyDescent="0.25">
      <c r="A403" s="9">
        <v>550</v>
      </c>
      <c r="B403" s="7" t="s">
        <v>2148</v>
      </c>
      <c r="C403" s="7" t="s">
        <v>2149</v>
      </c>
      <c r="D403" s="7" t="s">
        <v>18</v>
      </c>
      <c r="E403" s="7" t="s">
        <v>18</v>
      </c>
      <c r="F403" s="7" t="s">
        <v>1403</v>
      </c>
      <c r="G403" s="7" t="s">
        <v>6182</v>
      </c>
      <c r="H403" s="7" t="s">
        <v>2100</v>
      </c>
      <c r="I403" s="7" t="s">
        <v>6175</v>
      </c>
      <c r="J403" s="7" t="s">
        <v>2122</v>
      </c>
      <c r="K403" s="7" t="s">
        <v>2122</v>
      </c>
      <c r="L403" s="7" t="s">
        <v>2150</v>
      </c>
      <c r="M403" s="7" t="s">
        <v>2150</v>
      </c>
      <c r="N403" s="8" t="s">
        <v>6175</v>
      </c>
      <c r="O403" s="7" t="s">
        <v>1388</v>
      </c>
      <c r="P403" s="8" t="s">
        <v>6175</v>
      </c>
      <c r="Q403" s="7" t="s">
        <v>28</v>
      </c>
      <c r="R403" s="28" t="s">
        <v>28</v>
      </c>
      <c r="S403" s="28" t="s">
        <v>6175</v>
      </c>
      <c r="T403" s="28" t="s">
        <v>28</v>
      </c>
      <c r="U403" s="28" t="s">
        <v>28</v>
      </c>
      <c r="V403" s="28" t="s">
        <v>28</v>
      </c>
      <c r="W403" s="7" t="s">
        <v>29</v>
      </c>
      <c r="X403" s="28" t="s">
        <v>28</v>
      </c>
      <c r="Y403" s="36" t="s">
        <v>2133</v>
      </c>
      <c r="Z403" s="7" t="s">
        <v>6175</v>
      </c>
      <c r="AA403" s="7">
        <v>1</v>
      </c>
      <c r="AB403" s="7">
        <v>1</v>
      </c>
      <c r="AC403" s="7">
        <f t="shared" si="69"/>
        <v>0</v>
      </c>
      <c r="AD403" s="7" t="s">
        <v>6175</v>
      </c>
      <c r="AE403" s="7" t="s">
        <v>6175</v>
      </c>
      <c r="AF403" s="7" t="s">
        <v>6175</v>
      </c>
      <c r="AG403" s="7" t="s">
        <v>6175</v>
      </c>
      <c r="AH403" s="37">
        <v>6</v>
      </c>
      <c r="AI403" s="37">
        <f t="shared" si="70"/>
        <v>6</v>
      </c>
      <c r="AJ403" s="33">
        <v>2.3398590410959157</v>
      </c>
      <c r="AK403" s="33">
        <f t="shared" si="66"/>
        <v>2.3398590410959157</v>
      </c>
      <c r="AL403" s="33">
        <f t="shared" si="62"/>
        <v>0.28078308493150989</v>
      </c>
      <c r="AM403" s="33">
        <f t="shared" si="63"/>
        <v>2.6206421260274255</v>
      </c>
      <c r="AN403" s="33">
        <f t="shared" si="64"/>
        <v>2.1058731369863244</v>
      </c>
      <c r="AO403" s="33">
        <f t="shared" si="65"/>
        <v>2.1058731369863244</v>
      </c>
      <c r="AP403" s="33">
        <f t="shared" si="67"/>
        <v>0.25270477643835892</v>
      </c>
      <c r="AQ403" s="33">
        <f t="shared" si="68"/>
        <v>2.3585779134246834</v>
      </c>
      <c r="AR403" s="15" t="s">
        <v>6303</v>
      </c>
      <c r="AS403" s="15" t="s">
        <v>6313</v>
      </c>
      <c r="AT403" s="15" t="s">
        <v>6292</v>
      </c>
      <c r="AU403" s="27" t="s">
        <v>6281</v>
      </c>
      <c r="AV403" s="74"/>
      <c r="AW403" s="75"/>
      <c r="AX403" s="75"/>
      <c r="AY403" s="75"/>
      <c r="AZ403" s="52" t="s">
        <v>6389</v>
      </c>
    </row>
    <row r="404" spans="1:52" s="52" customFormat="1" ht="39.950000000000003" customHeight="1" x14ac:dyDescent="0.25">
      <c r="A404" s="9">
        <v>551</v>
      </c>
      <c r="B404" s="7" t="s">
        <v>2151</v>
      </c>
      <c r="C404" s="7" t="s">
        <v>2152</v>
      </c>
      <c r="D404" s="7" t="s">
        <v>18</v>
      </c>
      <c r="E404" s="7" t="s">
        <v>18</v>
      </c>
      <c r="F404" s="7" t="s">
        <v>1403</v>
      </c>
      <c r="G404" s="7" t="s">
        <v>6182</v>
      </c>
      <c r="H404" s="7" t="s">
        <v>2100</v>
      </c>
      <c r="I404" s="7" t="s">
        <v>6175</v>
      </c>
      <c r="J404" s="7" t="s">
        <v>2122</v>
      </c>
      <c r="K404" s="7" t="s">
        <v>2122</v>
      </c>
      <c r="L404" s="7" t="s">
        <v>2153</v>
      </c>
      <c r="M404" s="7" t="s">
        <v>2153</v>
      </c>
      <c r="N404" s="8" t="s">
        <v>6175</v>
      </c>
      <c r="O404" s="7" t="s">
        <v>1388</v>
      </c>
      <c r="P404" s="8" t="s">
        <v>6175</v>
      </c>
      <c r="Q404" s="7" t="s">
        <v>28</v>
      </c>
      <c r="R404" s="28" t="s">
        <v>28</v>
      </c>
      <c r="S404" s="28" t="s">
        <v>6175</v>
      </c>
      <c r="T404" s="28" t="s">
        <v>28</v>
      </c>
      <c r="U404" s="28" t="s">
        <v>28</v>
      </c>
      <c r="V404" s="28" t="s">
        <v>28</v>
      </c>
      <c r="W404" s="7" t="s">
        <v>29</v>
      </c>
      <c r="X404" s="28" t="s">
        <v>28</v>
      </c>
      <c r="Y404" s="36" t="s">
        <v>2133</v>
      </c>
      <c r="Z404" s="7" t="s">
        <v>6175</v>
      </c>
      <c r="AA404" s="7">
        <v>38</v>
      </c>
      <c r="AB404" s="7">
        <v>38</v>
      </c>
      <c r="AC404" s="7">
        <f t="shared" si="69"/>
        <v>0</v>
      </c>
      <c r="AD404" s="7" t="s">
        <v>6175</v>
      </c>
      <c r="AE404" s="7" t="s">
        <v>6175</v>
      </c>
      <c r="AF404" s="7" t="s">
        <v>6175</v>
      </c>
      <c r="AG404" s="7" t="s">
        <v>6175</v>
      </c>
      <c r="AH404" s="37">
        <v>5</v>
      </c>
      <c r="AI404" s="37">
        <f t="shared" si="70"/>
        <v>190</v>
      </c>
      <c r="AJ404" s="33">
        <v>1.9498825342465962</v>
      </c>
      <c r="AK404" s="33">
        <f t="shared" si="66"/>
        <v>74.095536301370657</v>
      </c>
      <c r="AL404" s="33">
        <f t="shared" si="62"/>
        <v>8.8914643561644784</v>
      </c>
      <c r="AM404" s="33">
        <f t="shared" si="63"/>
        <v>82.987000657535134</v>
      </c>
      <c r="AN404" s="33">
        <f t="shared" si="64"/>
        <v>1.7548942808219365</v>
      </c>
      <c r="AO404" s="33">
        <f t="shared" si="65"/>
        <v>66.685982671233589</v>
      </c>
      <c r="AP404" s="33">
        <f t="shared" si="67"/>
        <v>8.0023179205480304</v>
      </c>
      <c r="AQ404" s="33">
        <f t="shared" si="68"/>
        <v>74.688300591781626</v>
      </c>
      <c r="AR404" s="15" t="s">
        <v>6303</v>
      </c>
      <c r="AS404" s="15" t="s">
        <v>6313</v>
      </c>
      <c r="AT404" s="15" t="s">
        <v>6292</v>
      </c>
      <c r="AU404" s="27" t="s">
        <v>6281</v>
      </c>
      <c r="AV404" s="74"/>
      <c r="AW404" s="75"/>
      <c r="AX404" s="75"/>
      <c r="AY404" s="75"/>
      <c r="AZ404" s="52" t="s">
        <v>6389</v>
      </c>
    </row>
    <row r="405" spans="1:52" s="52" customFormat="1" ht="39.950000000000003" customHeight="1" x14ac:dyDescent="0.25">
      <c r="A405" s="9">
        <v>552</v>
      </c>
      <c r="B405" s="7" t="s">
        <v>2154</v>
      </c>
      <c r="C405" s="7" t="s">
        <v>2155</v>
      </c>
      <c r="D405" s="7" t="s">
        <v>18</v>
      </c>
      <c r="E405" s="7" t="s">
        <v>18</v>
      </c>
      <c r="F405" s="7" t="s">
        <v>1403</v>
      </c>
      <c r="G405" s="7" t="s">
        <v>6182</v>
      </c>
      <c r="H405" s="7" t="s">
        <v>2100</v>
      </c>
      <c r="I405" s="7" t="s">
        <v>6175</v>
      </c>
      <c r="J405" s="7" t="s">
        <v>2122</v>
      </c>
      <c r="K405" s="7" t="s">
        <v>2122</v>
      </c>
      <c r="L405" s="7" t="s">
        <v>2156</v>
      </c>
      <c r="M405" s="7" t="s">
        <v>2156</v>
      </c>
      <c r="N405" s="8" t="s">
        <v>6175</v>
      </c>
      <c r="O405" s="7" t="s">
        <v>1388</v>
      </c>
      <c r="P405" s="8" t="s">
        <v>6175</v>
      </c>
      <c r="Q405" s="7" t="s">
        <v>28</v>
      </c>
      <c r="R405" s="28" t="s">
        <v>28</v>
      </c>
      <c r="S405" s="28" t="s">
        <v>6175</v>
      </c>
      <c r="T405" s="28" t="s">
        <v>28</v>
      </c>
      <c r="U405" s="28" t="s">
        <v>28</v>
      </c>
      <c r="V405" s="28" t="s">
        <v>28</v>
      </c>
      <c r="W405" s="7" t="s">
        <v>29</v>
      </c>
      <c r="X405" s="28" t="s">
        <v>28</v>
      </c>
      <c r="Y405" s="36" t="s">
        <v>2133</v>
      </c>
      <c r="Z405" s="7" t="s">
        <v>6175</v>
      </c>
      <c r="AA405" s="7">
        <v>70</v>
      </c>
      <c r="AB405" s="7">
        <v>70</v>
      </c>
      <c r="AC405" s="7">
        <f t="shared" si="69"/>
        <v>0</v>
      </c>
      <c r="AD405" s="7" t="s">
        <v>6175</v>
      </c>
      <c r="AE405" s="7" t="s">
        <v>6175</v>
      </c>
      <c r="AF405" s="7" t="s">
        <v>6175</v>
      </c>
      <c r="AG405" s="7" t="s">
        <v>6175</v>
      </c>
      <c r="AH405" s="37">
        <v>5</v>
      </c>
      <c r="AI405" s="37">
        <f t="shared" si="70"/>
        <v>350</v>
      </c>
      <c r="AJ405" s="33">
        <v>1.9498825342465962</v>
      </c>
      <c r="AK405" s="33">
        <f t="shared" si="66"/>
        <v>136.49177739726173</v>
      </c>
      <c r="AL405" s="33">
        <f t="shared" si="62"/>
        <v>16.379013287671405</v>
      </c>
      <c r="AM405" s="33">
        <f t="shared" si="63"/>
        <v>152.87079068493313</v>
      </c>
      <c r="AN405" s="33">
        <f t="shared" si="64"/>
        <v>1.7548942808219365</v>
      </c>
      <c r="AO405" s="33">
        <f t="shared" si="65"/>
        <v>122.84259965753556</v>
      </c>
      <c r="AP405" s="33">
        <f t="shared" si="67"/>
        <v>14.741111958904266</v>
      </c>
      <c r="AQ405" s="33">
        <f t="shared" si="68"/>
        <v>137.58371161643981</v>
      </c>
      <c r="AR405" s="15" t="s">
        <v>6303</v>
      </c>
      <c r="AS405" s="15" t="s">
        <v>6313</v>
      </c>
      <c r="AT405" s="15" t="s">
        <v>6292</v>
      </c>
      <c r="AU405" s="27" t="s">
        <v>6281</v>
      </c>
      <c r="AV405" s="74"/>
      <c r="AW405" s="75"/>
      <c r="AX405" s="75"/>
      <c r="AY405" s="75"/>
      <c r="AZ405" s="52" t="s">
        <v>6389</v>
      </c>
    </row>
    <row r="406" spans="1:52" s="52" customFormat="1" ht="39.950000000000003" customHeight="1" x14ac:dyDescent="0.25">
      <c r="A406" s="9">
        <v>553</v>
      </c>
      <c r="B406" s="7" t="s">
        <v>2157</v>
      </c>
      <c r="C406" s="7" t="s">
        <v>2158</v>
      </c>
      <c r="D406" s="7" t="s">
        <v>18</v>
      </c>
      <c r="E406" s="7" t="s">
        <v>18</v>
      </c>
      <c r="F406" s="7" t="s">
        <v>1403</v>
      </c>
      <c r="G406" s="7" t="s">
        <v>6182</v>
      </c>
      <c r="H406" s="7" t="s">
        <v>2100</v>
      </c>
      <c r="I406" s="7" t="s">
        <v>6175</v>
      </c>
      <c r="J406" s="7" t="s">
        <v>2122</v>
      </c>
      <c r="K406" s="7" t="s">
        <v>2122</v>
      </c>
      <c r="L406" s="7" t="s">
        <v>2159</v>
      </c>
      <c r="M406" s="7" t="s">
        <v>2159</v>
      </c>
      <c r="N406" s="8" t="s">
        <v>6175</v>
      </c>
      <c r="O406" s="7" t="s">
        <v>1388</v>
      </c>
      <c r="P406" s="8" t="s">
        <v>6175</v>
      </c>
      <c r="Q406" s="7" t="s">
        <v>28</v>
      </c>
      <c r="R406" s="28" t="s">
        <v>28</v>
      </c>
      <c r="S406" s="28" t="s">
        <v>6175</v>
      </c>
      <c r="T406" s="28" t="s">
        <v>28</v>
      </c>
      <c r="U406" s="28" t="s">
        <v>28</v>
      </c>
      <c r="V406" s="28" t="s">
        <v>28</v>
      </c>
      <c r="W406" s="7" t="s">
        <v>29</v>
      </c>
      <c r="X406" s="28" t="s">
        <v>28</v>
      </c>
      <c r="Y406" s="36" t="s">
        <v>28</v>
      </c>
      <c r="Z406" s="7" t="s">
        <v>6175</v>
      </c>
      <c r="AA406" s="7">
        <v>5</v>
      </c>
      <c r="AB406" s="7">
        <v>5</v>
      </c>
      <c r="AC406" s="7">
        <f t="shared" si="69"/>
        <v>0</v>
      </c>
      <c r="AD406" s="7" t="s">
        <v>6175</v>
      </c>
      <c r="AE406" s="7" t="s">
        <v>6175</v>
      </c>
      <c r="AF406" s="7" t="s">
        <v>6175</v>
      </c>
      <c r="AG406" s="7" t="s">
        <v>6175</v>
      </c>
      <c r="AH406" s="37">
        <v>15</v>
      </c>
      <c r="AI406" s="37">
        <f t="shared" si="70"/>
        <v>75</v>
      </c>
      <c r="AJ406" s="33">
        <v>5.8496476027397888</v>
      </c>
      <c r="AK406" s="33">
        <f t="shared" si="66"/>
        <v>29.248238013698945</v>
      </c>
      <c r="AL406" s="33">
        <f t="shared" si="62"/>
        <v>3.5097885616438731</v>
      </c>
      <c r="AM406" s="33">
        <f t="shared" si="63"/>
        <v>32.758026575342818</v>
      </c>
      <c r="AN406" s="33">
        <f t="shared" si="64"/>
        <v>5.2646828424658096</v>
      </c>
      <c r="AO406" s="33">
        <f t="shared" si="65"/>
        <v>26.323414212329048</v>
      </c>
      <c r="AP406" s="33">
        <f t="shared" si="67"/>
        <v>3.1588097054794857</v>
      </c>
      <c r="AQ406" s="33">
        <f t="shared" si="68"/>
        <v>29.482223917808533</v>
      </c>
      <c r="AR406" s="15" t="s">
        <v>6303</v>
      </c>
      <c r="AS406" s="15" t="s">
        <v>6313</v>
      </c>
      <c r="AT406" s="15" t="s">
        <v>6292</v>
      </c>
      <c r="AU406" s="27" t="s">
        <v>6281</v>
      </c>
      <c r="AV406" s="74"/>
      <c r="AW406" s="75"/>
      <c r="AX406" s="75"/>
      <c r="AY406" s="75"/>
      <c r="AZ406" s="52" t="s">
        <v>6389</v>
      </c>
    </row>
    <row r="407" spans="1:52" s="52" customFormat="1" ht="39.950000000000003" customHeight="1" x14ac:dyDescent="0.25">
      <c r="A407" s="9">
        <v>554</v>
      </c>
      <c r="B407" s="7" t="s">
        <v>2160</v>
      </c>
      <c r="C407" s="7" t="s">
        <v>2161</v>
      </c>
      <c r="D407" s="7" t="s">
        <v>18</v>
      </c>
      <c r="E407" s="7" t="s">
        <v>18</v>
      </c>
      <c r="F407" s="7" t="s">
        <v>1403</v>
      </c>
      <c r="G407" s="7" t="s">
        <v>6182</v>
      </c>
      <c r="H407" s="7" t="s">
        <v>2100</v>
      </c>
      <c r="I407" s="7" t="s">
        <v>6175</v>
      </c>
      <c r="J407" s="7" t="s">
        <v>2122</v>
      </c>
      <c r="K407" s="7" t="s">
        <v>2122</v>
      </c>
      <c r="L407" s="7" t="s">
        <v>2162</v>
      </c>
      <c r="M407" s="7" t="s">
        <v>2162</v>
      </c>
      <c r="N407" s="8" t="s">
        <v>6175</v>
      </c>
      <c r="O407" s="7" t="s">
        <v>1388</v>
      </c>
      <c r="P407" s="8" t="s">
        <v>6175</v>
      </c>
      <c r="Q407" s="7" t="s">
        <v>28</v>
      </c>
      <c r="R407" s="28" t="s">
        <v>28</v>
      </c>
      <c r="S407" s="28" t="s">
        <v>6175</v>
      </c>
      <c r="T407" s="28" t="s">
        <v>28</v>
      </c>
      <c r="U407" s="28" t="s">
        <v>28</v>
      </c>
      <c r="V407" s="28" t="s">
        <v>28</v>
      </c>
      <c r="W407" s="7" t="s">
        <v>29</v>
      </c>
      <c r="X407" s="28" t="s">
        <v>28</v>
      </c>
      <c r="Y407" s="36" t="s">
        <v>28</v>
      </c>
      <c r="Z407" s="7" t="s">
        <v>6175</v>
      </c>
      <c r="AA407" s="7">
        <v>2</v>
      </c>
      <c r="AB407" s="7">
        <v>2</v>
      </c>
      <c r="AC407" s="7">
        <f t="shared" si="69"/>
        <v>0</v>
      </c>
      <c r="AD407" s="7" t="s">
        <v>6175</v>
      </c>
      <c r="AE407" s="7" t="s">
        <v>6175</v>
      </c>
      <c r="AF407" s="7" t="s">
        <v>6175</v>
      </c>
      <c r="AG407" s="7" t="s">
        <v>6175</v>
      </c>
      <c r="AH407" s="37">
        <v>20</v>
      </c>
      <c r="AI407" s="37">
        <f t="shared" si="70"/>
        <v>40</v>
      </c>
      <c r="AJ407" s="33">
        <v>7.282310958904203</v>
      </c>
      <c r="AK407" s="33">
        <f t="shared" si="66"/>
        <v>14.564621917808406</v>
      </c>
      <c r="AL407" s="33">
        <f t="shared" si="62"/>
        <v>1.7477546301370086</v>
      </c>
      <c r="AM407" s="33">
        <f t="shared" si="63"/>
        <v>16.312376547945416</v>
      </c>
      <c r="AN407" s="33">
        <f t="shared" si="64"/>
        <v>6.5540798630137829</v>
      </c>
      <c r="AO407" s="33">
        <f t="shared" si="65"/>
        <v>13.108159726027566</v>
      </c>
      <c r="AP407" s="33">
        <f t="shared" si="67"/>
        <v>1.5729791671233078</v>
      </c>
      <c r="AQ407" s="33">
        <f t="shared" si="68"/>
        <v>14.681138893150873</v>
      </c>
      <c r="AR407" s="15" t="s">
        <v>6303</v>
      </c>
      <c r="AS407" s="15" t="s">
        <v>6313</v>
      </c>
      <c r="AT407" s="15" t="s">
        <v>6292</v>
      </c>
      <c r="AU407" s="27" t="s">
        <v>6281</v>
      </c>
      <c r="AV407" s="74"/>
      <c r="AW407" s="75"/>
      <c r="AX407" s="75"/>
      <c r="AY407" s="75"/>
      <c r="AZ407" s="52" t="s">
        <v>6389</v>
      </c>
    </row>
    <row r="408" spans="1:52" s="52" customFormat="1" ht="39.950000000000003" customHeight="1" x14ac:dyDescent="0.25">
      <c r="A408" s="9">
        <v>555</v>
      </c>
      <c r="B408" s="7" t="s">
        <v>2163</v>
      </c>
      <c r="C408" s="7" t="s">
        <v>2164</v>
      </c>
      <c r="D408" s="7" t="s">
        <v>18</v>
      </c>
      <c r="E408" s="7" t="s">
        <v>18</v>
      </c>
      <c r="F408" s="7" t="s">
        <v>1403</v>
      </c>
      <c r="G408" s="7" t="s">
        <v>6182</v>
      </c>
      <c r="H408" s="7" t="s">
        <v>2100</v>
      </c>
      <c r="I408" s="7" t="s">
        <v>6175</v>
      </c>
      <c r="J408" s="7" t="s">
        <v>2122</v>
      </c>
      <c r="K408" s="7" t="s">
        <v>2122</v>
      </c>
      <c r="L408" s="7" t="s">
        <v>2165</v>
      </c>
      <c r="M408" s="7" t="s">
        <v>2165</v>
      </c>
      <c r="N408" s="8" t="s">
        <v>6175</v>
      </c>
      <c r="O408" s="7" t="s">
        <v>1388</v>
      </c>
      <c r="P408" s="8" t="s">
        <v>6175</v>
      </c>
      <c r="Q408" s="7" t="s">
        <v>28</v>
      </c>
      <c r="R408" s="7" t="s">
        <v>28</v>
      </c>
      <c r="S408" s="28" t="s">
        <v>6175</v>
      </c>
      <c r="T408" s="28" t="s">
        <v>28</v>
      </c>
      <c r="U408" s="28" t="s">
        <v>28</v>
      </c>
      <c r="V408" s="28" t="s">
        <v>28</v>
      </c>
      <c r="W408" s="7" t="s">
        <v>1400</v>
      </c>
      <c r="X408" s="28" t="s">
        <v>28</v>
      </c>
      <c r="Y408" s="36" t="s">
        <v>2144</v>
      </c>
      <c r="Z408" s="7" t="s">
        <v>6175</v>
      </c>
      <c r="AA408" s="7">
        <v>6</v>
      </c>
      <c r="AB408" s="7">
        <v>6</v>
      </c>
      <c r="AC408" s="7">
        <f t="shared" si="69"/>
        <v>0</v>
      </c>
      <c r="AD408" s="7" t="s">
        <v>6175</v>
      </c>
      <c r="AE408" s="7" t="s">
        <v>6175</v>
      </c>
      <c r="AF408" s="7" t="s">
        <v>6175</v>
      </c>
      <c r="AG408" s="7" t="s">
        <v>6175</v>
      </c>
      <c r="AH408" s="37">
        <v>18</v>
      </c>
      <c r="AI408" s="37">
        <f t="shared" si="70"/>
        <v>108</v>
      </c>
      <c r="AJ408" s="33">
        <v>9.0020798630137833</v>
      </c>
      <c r="AK408" s="33">
        <f t="shared" si="66"/>
        <v>54.0124791780827</v>
      </c>
      <c r="AL408" s="33">
        <f t="shared" si="62"/>
        <v>6.4814975013699234</v>
      </c>
      <c r="AM408" s="33">
        <f t="shared" si="63"/>
        <v>60.493976679452622</v>
      </c>
      <c r="AN408" s="33">
        <f t="shared" si="64"/>
        <v>8.1018718767124049</v>
      </c>
      <c r="AO408" s="33">
        <f t="shared" si="65"/>
        <v>48.61123126027443</v>
      </c>
      <c r="AP408" s="33">
        <f t="shared" si="67"/>
        <v>5.8333477512329317</v>
      </c>
      <c r="AQ408" s="33">
        <f t="shared" si="68"/>
        <v>54.444579011507358</v>
      </c>
      <c r="AR408" s="15" t="s">
        <v>6303</v>
      </c>
      <c r="AS408" s="15" t="s">
        <v>6314</v>
      </c>
      <c r="AT408" s="15" t="s">
        <v>6292</v>
      </c>
      <c r="AU408" s="27" t="s">
        <v>6281</v>
      </c>
      <c r="AV408" s="74"/>
      <c r="AW408" s="75"/>
      <c r="AX408" s="75"/>
      <c r="AY408" s="75"/>
      <c r="AZ408" s="52" t="s">
        <v>6389</v>
      </c>
    </row>
    <row r="409" spans="1:52" s="52" customFormat="1" ht="39.950000000000003" customHeight="1" x14ac:dyDescent="0.25">
      <c r="A409" s="9">
        <v>556</v>
      </c>
      <c r="B409" s="7" t="s">
        <v>2166</v>
      </c>
      <c r="C409" s="7" t="s">
        <v>2167</v>
      </c>
      <c r="D409" s="7" t="s">
        <v>18</v>
      </c>
      <c r="E409" s="7" t="s">
        <v>18</v>
      </c>
      <c r="F409" s="7" t="s">
        <v>1403</v>
      </c>
      <c r="G409" s="7" t="s">
        <v>6182</v>
      </c>
      <c r="H409" s="7" t="s">
        <v>2100</v>
      </c>
      <c r="I409" s="7" t="s">
        <v>6175</v>
      </c>
      <c r="J409" s="7" t="s">
        <v>2122</v>
      </c>
      <c r="K409" s="7" t="s">
        <v>2122</v>
      </c>
      <c r="L409" s="7" t="s">
        <v>2168</v>
      </c>
      <c r="M409" s="7" t="s">
        <v>2168</v>
      </c>
      <c r="N409" s="8" t="s">
        <v>6175</v>
      </c>
      <c r="O409" s="7" t="s">
        <v>1388</v>
      </c>
      <c r="P409" s="8" t="s">
        <v>6175</v>
      </c>
      <c r="Q409" s="7" t="s">
        <v>28</v>
      </c>
      <c r="R409" s="7" t="s">
        <v>28</v>
      </c>
      <c r="S409" s="28" t="s">
        <v>6175</v>
      </c>
      <c r="T409" s="28" t="s">
        <v>28</v>
      </c>
      <c r="U409" s="28" t="s">
        <v>28</v>
      </c>
      <c r="V409" s="28" t="s">
        <v>28</v>
      </c>
      <c r="W409" s="7" t="s">
        <v>1400</v>
      </c>
      <c r="X409" s="28" t="s">
        <v>28</v>
      </c>
      <c r="Y409" s="36" t="s">
        <v>2144</v>
      </c>
      <c r="Z409" s="7" t="s">
        <v>6175</v>
      </c>
      <c r="AA409" s="7">
        <v>4</v>
      </c>
      <c r="AB409" s="7">
        <v>4</v>
      </c>
      <c r="AC409" s="7">
        <f t="shared" si="69"/>
        <v>0</v>
      </c>
      <c r="AD409" s="7" t="s">
        <v>6175</v>
      </c>
      <c r="AE409" s="7" t="s">
        <v>6175</v>
      </c>
      <c r="AF409" s="7" t="s">
        <v>6175</v>
      </c>
      <c r="AG409" s="7" t="s">
        <v>6175</v>
      </c>
      <c r="AH409" s="37">
        <v>20</v>
      </c>
      <c r="AI409" s="37">
        <f t="shared" si="70"/>
        <v>80</v>
      </c>
      <c r="AJ409" s="33">
        <v>10.519530136986386</v>
      </c>
      <c r="AK409" s="33">
        <f t="shared" si="66"/>
        <v>42.078120547945545</v>
      </c>
      <c r="AL409" s="33">
        <f t="shared" si="62"/>
        <v>5.0493744657534654</v>
      </c>
      <c r="AM409" s="33">
        <f t="shared" si="63"/>
        <v>47.127495013699011</v>
      </c>
      <c r="AN409" s="33">
        <f t="shared" si="64"/>
        <v>9.4675771232877484</v>
      </c>
      <c r="AO409" s="33">
        <f t="shared" si="65"/>
        <v>37.870308493150993</v>
      </c>
      <c r="AP409" s="33">
        <f t="shared" si="67"/>
        <v>4.5444370191781189</v>
      </c>
      <c r="AQ409" s="33">
        <f t="shared" si="68"/>
        <v>42.414745512329112</v>
      </c>
      <c r="AR409" s="15" t="s">
        <v>6303</v>
      </c>
      <c r="AS409" s="15" t="s">
        <v>6314</v>
      </c>
      <c r="AT409" s="15" t="s">
        <v>6292</v>
      </c>
      <c r="AU409" s="27" t="s">
        <v>6281</v>
      </c>
      <c r="AV409" s="74"/>
      <c r="AW409" s="75"/>
      <c r="AX409" s="75"/>
      <c r="AY409" s="75"/>
      <c r="AZ409" s="52" t="s">
        <v>6389</v>
      </c>
    </row>
    <row r="410" spans="1:52" s="52" customFormat="1" ht="39.950000000000003" customHeight="1" x14ac:dyDescent="0.25">
      <c r="A410" s="9">
        <v>557</v>
      </c>
      <c r="B410" s="7" t="s">
        <v>2169</v>
      </c>
      <c r="C410" s="7" t="s">
        <v>2170</v>
      </c>
      <c r="D410" s="7" t="s">
        <v>18</v>
      </c>
      <c r="E410" s="7" t="s">
        <v>18</v>
      </c>
      <c r="F410" s="7" t="s">
        <v>1403</v>
      </c>
      <c r="G410" s="7" t="s">
        <v>6182</v>
      </c>
      <c r="H410" s="7" t="s">
        <v>2100</v>
      </c>
      <c r="I410" s="7" t="s">
        <v>6175</v>
      </c>
      <c r="J410" s="7" t="s">
        <v>2122</v>
      </c>
      <c r="K410" s="7" t="s">
        <v>2122</v>
      </c>
      <c r="L410" s="7" t="s">
        <v>2171</v>
      </c>
      <c r="M410" s="7" t="s">
        <v>2171</v>
      </c>
      <c r="N410" s="8" t="s">
        <v>6175</v>
      </c>
      <c r="O410" s="7" t="s">
        <v>1746</v>
      </c>
      <c r="P410" s="8" t="s">
        <v>6175</v>
      </c>
      <c r="Q410" s="7" t="s">
        <v>2172</v>
      </c>
      <c r="R410" s="28" t="s">
        <v>28</v>
      </c>
      <c r="S410" s="28" t="s">
        <v>6175</v>
      </c>
      <c r="T410" s="28" t="s">
        <v>28</v>
      </c>
      <c r="U410" s="28" t="s">
        <v>28</v>
      </c>
      <c r="V410" s="28" t="s">
        <v>28</v>
      </c>
      <c r="W410" s="7" t="s">
        <v>29</v>
      </c>
      <c r="X410" s="28" t="s">
        <v>28</v>
      </c>
      <c r="Y410" s="36" t="s">
        <v>28</v>
      </c>
      <c r="Z410" s="7" t="s">
        <v>6175</v>
      </c>
      <c r="AA410" s="7">
        <v>55</v>
      </c>
      <c r="AB410" s="7">
        <v>55</v>
      </c>
      <c r="AC410" s="7">
        <f t="shared" si="69"/>
        <v>0</v>
      </c>
      <c r="AD410" s="7" t="s">
        <v>6175</v>
      </c>
      <c r="AE410" s="7" t="s">
        <v>6175</v>
      </c>
      <c r="AF410" s="7" t="s">
        <v>6175</v>
      </c>
      <c r="AG410" s="7" t="s">
        <v>6175</v>
      </c>
      <c r="AH410" s="37">
        <v>12</v>
      </c>
      <c r="AI410" s="37">
        <f t="shared" si="70"/>
        <v>660</v>
      </c>
      <c r="AJ410" s="33">
        <v>4.3693865753425216</v>
      </c>
      <c r="AK410" s="33">
        <f t="shared" si="66"/>
        <v>240.31626164383869</v>
      </c>
      <c r="AL410" s="33">
        <f t="shared" si="62"/>
        <v>28.837951397260642</v>
      </c>
      <c r="AM410" s="33">
        <f t="shared" si="63"/>
        <v>269.15421304109935</v>
      </c>
      <c r="AN410" s="33">
        <f t="shared" si="64"/>
        <v>3.9324479178082696</v>
      </c>
      <c r="AO410" s="33">
        <f t="shared" si="65"/>
        <v>216.28463547945483</v>
      </c>
      <c r="AP410" s="33">
        <f t="shared" si="67"/>
        <v>25.954156257534578</v>
      </c>
      <c r="AQ410" s="33">
        <f t="shared" si="68"/>
        <v>242.23879173698941</v>
      </c>
      <c r="AR410" s="15" t="s">
        <v>6303</v>
      </c>
      <c r="AS410" s="15" t="s">
        <v>6312</v>
      </c>
      <c r="AT410" s="15" t="s">
        <v>6292</v>
      </c>
      <c r="AU410" s="27" t="s">
        <v>6281</v>
      </c>
      <c r="AV410" s="74"/>
      <c r="AW410" s="75"/>
      <c r="AX410" s="75"/>
      <c r="AY410" s="75"/>
      <c r="AZ410" s="52" t="s">
        <v>6389</v>
      </c>
    </row>
    <row r="411" spans="1:52" s="52" customFormat="1" ht="39.950000000000003" customHeight="1" x14ac:dyDescent="0.25">
      <c r="A411" s="9">
        <v>558</v>
      </c>
      <c r="B411" s="7" t="s">
        <v>2173</v>
      </c>
      <c r="C411" s="7" t="s">
        <v>2174</v>
      </c>
      <c r="D411" s="7" t="s">
        <v>18</v>
      </c>
      <c r="E411" s="7" t="s">
        <v>18</v>
      </c>
      <c r="F411" s="7" t="s">
        <v>2175</v>
      </c>
      <c r="G411" s="7" t="s">
        <v>6182</v>
      </c>
      <c r="H411" s="7" t="s">
        <v>2100</v>
      </c>
      <c r="I411" s="7" t="s">
        <v>6175</v>
      </c>
      <c r="J411" s="7" t="s">
        <v>2122</v>
      </c>
      <c r="K411" s="7" t="s">
        <v>2122</v>
      </c>
      <c r="L411" s="7" t="s">
        <v>2176</v>
      </c>
      <c r="M411" s="7" t="s">
        <v>2176</v>
      </c>
      <c r="N411" s="8" t="s">
        <v>6175</v>
      </c>
      <c r="O411" s="7" t="s">
        <v>1388</v>
      </c>
      <c r="P411" s="8" t="s">
        <v>6175</v>
      </c>
      <c r="Q411" s="7" t="s">
        <v>28</v>
      </c>
      <c r="R411" s="7" t="s">
        <v>28</v>
      </c>
      <c r="S411" s="28" t="s">
        <v>6175</v>
      </c>
      <c r="T411" s="28" t="s">
        <v>28</v>
      </c>
      <c r="U411" s="28" t="s">
        <v>28</v>
      </c>
      <c r="V411" s="28" t="s">
        <v>28</v>
      </c>
      <c r="W411" s="7" t="s">
        <v>29</v>
      </c>
      <c r="X411" s="28" t="s">
        <v>28</v>
      </c>
      <c r="Y411" s="36" t="s">
        <v>28</v>
      </c>
      <c r="Z411" s="7" t="s">
        <v>6175</v>
      </c>
      <c r="AA411" s="7">
        <v>6</v>
      </c>
      <c r="AB411" s="7">
        <v>6</v>
      </c>
      <c r="AC411" s="7">
        <f t="shared" si="69"/>
        <v>0</v>
      </c>
      <c r="AD411" s="7" t="s">
        <v>6175</v>
      </c>
      <c r="AE411" s="7" t="s">
        <v>6175</v>
      </c>
      <c r="AF411" s="7" t="s">
        <v>6175</v>
      </c>
      <c r="AG411" s="7" t="s">
        <v>6175</v>
      </c>
      <c r="AH411" s="37">
        <v>17</v>
      </c>
      <c r="AI411" s="37">
        <f t="shared" si="70"/>
        <v>102</v>
      </c>
      <c r="AJ411" s="33">
        <v>6.6296006164384274</v>
      </c>
      <c r="AK411" s="33">
        <f t="shared" si="66"/>
        <v>39.777603698630564</v>
      </c>
      <c r="AL411" s="33">
        <f t="shared" si="62"/>
        <v>4.7733124438356676</v>
      </c>
      <c r="AM411" s="33">
        <f t="shared" si="63"/>
        <v>44.550916142466235</v>
      </c>
      <c r="AN411" s="33">
        <f t="shared" si="64"/>
        <v>5.9666405547945844</v>
      </c>
      <c r="AO411" s="33">
        <f t="shared" si="65"/>
        <v>35.799843328767508</v>
      </c>
      <c r="AP411" s="33">
        <f t="shared" si="67"/>
        <v>4.2959811994521004</v>
      </c>
      <c r="AQ411" s="33">
        <f t="shared" si="68"/>
        <v>40.095824528219609</v>
      </c>
      <c r="AR411" s="15" t="s">
        <v>6303</v>
      </c>
      <c r="AS411" s="15" t="s">
        <v>6312</v>
      </c>
      <c r="AT411" s="15" t="s">
        <v>6292</v>
      </c>
      <c r="AU411" s="27" t="s">
        <v>6281</v>
      </c>
      <c r="AV411" s="74"/>
      <c r="AW411" s="75"/>
      <c r="AX411" s="75"/>
      <c r="AY411" s="75"/>
      <c r="AZ411" s="52" t="s">
        <v>6389</v>
      </c>
    </row>
    <row r="412" spans="1:52" s="52" customFormat="1" ht="39.950000000000003" customHeight="1" x14ac:dyDescent="0.25">
      <c r="A412" s="9">
        <v>559</v>
      </c>
      <c r="B412" s="7" t="s">
        <v>2179</v>
      </c>
      <c r="C412" s="7" t="s">
        <v>2180</v>
      </c>
      <c r="D412" s="7" t="s">
        <v>18</v>
      </c>
      <c r="E412" s="7" t="s">
        <v>18</v>
      </c>
      <c r="F412" s="7" t="s">
        <v>1403</v>
      </c>
      <c r="G412" s="7" t="s">
        <v>6182</v>
      </c>
      <c r="H412" s="7" t="s">
        <v>2100</v>
      </c>
      <c r="I412" s="7" t="s">
        <v>6175</v>
      </c>
      <c r="J412" s="7" t="s">
        <v>2122</v>
      </c>
      <c r="K412" s="7" t="s">
        <v>2122</v>
      </c>
      <c r="L412" s="7" t="s">
        <v>2181</v>
      </c>
      <c r="M412" s="7" t="s">
        <v>2181</v>
      </c>
      <c r="N412" s="8" t="s">
        <v>6175</v>
      </c>
      <c r="O412" s="7" t="s">
        <v>1388</v>
      </c>
      <c r="P412" s="8" t="s">
        <v>6175</v>
      </c>
      <c r="Q412" s="7" t="s">
        <v>28</v>
      </c>
      <c r="R412" s="28" t="s">
        <v>28</v>
      </c>
      <c r="S412" s="28" t="s">
        <v>6175</v>
      </c>
      <c r="T412" s="28" t="s">
        <v>28</v>
      </c>
      <c r="U412" s="28" t="s">
        <v>28</v>
      </c>
      <c r="V412" s="28" t="s">
        <v>28</v>
      </c>
      <c r="W412" s="7" t="s">
        <v>29</v>
      </c>
      <c r="X412" s="28" t="s">
        <v>28</v>
      </c>
      <c r="Y412" s="36" t="s">
        <v>2182</v>
      </c>
      <c r="Z412" s="7" t="s">
        <v>6175</v>
      </c>
      <c r="AA412" s="7">
        <v>74</v>
      </c>
      <c r="AB412" s="7">
        <v>74</v>
      </c>
      <c r="AC412" s="7">
        <f t="shared" si="69"/>
        <v>0</v>
      </c>
      <c r="AD412" s="7" t="s">
        <v>6175</v>
      </c>
      <c r="AE412" s="7" t="s">
        <v>6175</v>
      </c>
      <c r="AF412" s="7" t="s">
        <v>6175</v>
      </c>
      <c r="AG412" s="7" t="s">
        <v>6175</v>
      </c>
      <c r="AH412" s="37">
        <v>27.8</v>
      </c>
      <c r="AI412" s="37">
        <f t="shared" si="70"/>
        <v>2057.2000000000003</v>
      </c>
      <c r="AJ412" s="33">
        <v>10.841346890411076</v>
      </c>
      <c r="AK412" s="33">
        <f t="shared" si="66"/>
        <v>802.25966989041967</v>
      </c>
      <c r="AL412" s="33">
        <f t="shared" si="62"/>
        <v>96.271160386850354</v>
      </c>
      <c r="AM412" s="33">
        <f t="shared" si="63"/>
        <v>898.53083027727007</v>
      </c>
      <c r="AN412" s="33">
        <f t="shared" si="64"/>
        <v>9.7572122013699687</v>
      </c>
      <c r="AO412" s="33">
        <f t="shared" si="65"/>
        <v>722.03370290137764</v>
      </c>
      <c r="AP412" s="33">
        <f t="shared" si="67"/>
        <v>86.644044348165309</v>
      </c>
      <c r="AQ412" s="33">
        <f t="shared" si="68"/>
        <v>808.6777472495429</v>
      </c>
      <c r="AR412" s="15" t="s">
        <v>6303</v>
      </c>
      <c r="AS412" s="15" t="s">
        <v>6312</v>
      </c>
      <c r="AT412" s="15" t="s">
        <v>6292</v>
      </c>
      <c r="AU412" s="27" t="s">
        <v>6281</v>
      </c>
      <c r="AV412" s="74"/>
      <c r="AW412" s="75"/>
      <c r="AX412" s="75"/>
      <c r="AY412" s="75"/>
      <c r="AZ412" s="52" t="s">
        <v>6389</v>
      </c>
    </row>
    <row r="413" spans="1:52" s="52" customFormat="1" ht="39.950000000000003" customHeight="1" x14ac:dyDescent="0.25">
      <c r="A413" s="9">
        <v>560</v>
      </c>
      <c r="B413" s="7" t="s">
        <v>2183</v>
      </c>
      <c r="C413" s="7" t="s">
        <v>2184</v>
      </c>
      <c r="D413" s="7" t="s">
        <v>18</v>
      </c>
      <c r="E413" s="7" t="s">
        <v>2126</v>
      </c>
      <c r="F413" s="7" t="s">
        <v>175</v>
      </c>
      <c r="G413" s="7" t="s">
        <v>6182</v>
      </c>
      <c r="H413" s="7" t="s">
        <v>2100</v>
      </c>
      <c r="I413" s="7" t="s">
        <v>6175</v>
      </c>
      <c r="J413" s="7" t="s">
        <v>2122</v>
      </c>
      <c r="K413" s="7" t="s">
        <v>2122</v>
      </c>
      <c r="L413" s="7" t="s">
        <v>2185</v>
      </c>
      <c r="M413" s="7" t="s">
        <v>2185</v>
      </c>
      <c r="N413" s="8" t="s">
        <v>6175</v>
      </c>
      <c r="O413" s="7" t="s">
        <v>1388</v>
      </c>
      <c r="P413" s="8" t="s">
        <v>6175</v>
      </c>
      <c r="Q413" s="7" t="s">
        <v>2186</v>
      </c>
      <c r="R413" s="28" t="s">
        <v>2187</v>
      </c>
      <c r="S413" s="28" t="s">
        <v>6175</v>
      </c>
      <c r="T413" s="28" t="s">
        <v>28</v>
      </c>
      <c r="U413" s="28" t="s">
        <v>28</v>
      </c>
      <c r="V413" s="28" t="s">
        <v>28</v>
      </c>
      <c r="W413" s="7" t="s">
        <v>29</v>
      </c>
      <c r="X413" s="28" t="s">
        <v>28</v>
      </c>
      <c r="Y413" s="36" t="s">
        <v>28</v>
      </c>
      <c r="Z413" s="7" t="s">
        <v>6175</v>
      </c>
      <c r="AA413" s="7">
        <v>4</v>
      </c>
      <c r="AB413" s="7">
        <v>4</v>
      </c>
      <c r="AC413" s="7">
        <f t="shared" si="69"/>
        <v>0</v>
      </c>
      <c r="AD413" s="7" t="s">
        <v>6175</v>
      </c>
      <c r="AE413" s="7" t="s">
        <v>6175</v>
      </c>
      <c r="AF413" s="7" t="s">
        <v>6175</v>
      </c>
      <c r="AG413" s="7" t="s">
        <v>6175</v>
      </c>
      <c r="AH413" s="37">
        <v>20.399999999999999</v>
      </c>
      <c r="AI413" s="37">
        <f t="shared" si="70"/>
        <v>81.599999999999994</v>
      </c>
      <c r="AJ413" s="33">
        <v>7.4279571780822868</v>
      </c>
      <c r="AK413" s="33">
        <f t="shared" si="66"/>
        <v>29.711828712329147</v>
      </c>
      <c r="AL413" s="33">
        <f t="shared" si="62"/>
        <v>3.5654194454794976</v>
      </c>
      <c r="AM413" s="33">
        <f t="shared" si="63"/>
        <v>33.277248157808643</v>
      </c>
      <c r="AN413" s="33">
        <f t="shared" si="64"/>
        <v>6.6851614602740579</v>
      </c>
      <c r="AO413" s="33">
        <f t="shared" si="65"/>
        <v>26.740645841096232</v>
      </c>
      <c r="AP413" s="33">
        <f t="shared" si="67"/>
        <v>3.2088775009315476</v>
      </c>
      <c r="AQ413" s="33">
        <f t="shared" si="68"/>
        <v>29.949523342027778</v>
      </c>
      <c r="AR413" s="15" t="s">
        <v>6303</v>
      </c>
      <c r="AS413" s="15" t="s">
        <v>6304</v>
      </c>
      <c r="AT413" s="15" t="s">
        <v>6292</v>
      </c>
      <c r="AU413" s="27" t="s">
        <v>6281</v>
      </c>
      <c r="AV413" s="74"/>
      <c r="AW413" s="75"/>
      <c r="AX413" s="75"/>
      <c r="AY413" s="75"/>
      <c r="AZ413" s="52" t="s">
        <v>6389</v>
      </c>
    </row>
    <row r="414" spans="1:52" s="52" customFormat="1" ht="39.950000000000003" customHeight="1" x14ac:dyDescent="0.25">
      <c r="A414" s="9">
        <v>561</v>
      </c>
      <c r="B414" s="7" t="s">
        <v>2188</v>
      </c>
      <c r="C414" s="7" t="s">
        <v>2189</v>
      </c>
      <c r="D414" s="7" t="s">
        <v>18</v>
      </c>
      <c r="E414" s="7" t="s">
        <v>18</v>
      </c>
      <c r="F414" s="7" t="s">
        <v>1409</v>
      </c>
      <c r="G414" s="7" t="s">
        <v>6182</v>
      </c>
      <c r="H414" s="7" t="s">
        <v>2100</v>
      </c>
      <c r="I414" s="7" t="s">
        <v>6175</v>
      </c>
      <c r="J414" s="7" t="s">
        <v>2122</v>
      </c>
      <c r="K414" s="7" t="s">
        <v>2122</v>
      </c>
      <c r="L414" s="7" t="s">
        <v>2190</v>
      </c>
      <c r="M414" s="7" t="s">
        <v>2190</v>
      </c>
      <c r="N414" s="8" t="s">
        <v>6175</v>
      </c>
      <c r="O414" s="7" t="s">
        <v>1388</v>
      </c>
      <c r="P414" s="8" t="s">
        <v>6175</v>
      </c>
      <c r="Q414" s="7" t="s">
        <v>28</v>
      </c>
      <c r="R414" s="28" t="s">
        <v>28</v>
      </c>
      <c r="S414" s="28" t="s">
        <v>6175</v>
      </c>
      <c r="T414" s="28" t="s">
        <v>28</v>
      </c>
      <c r="U414" s="28" t="s">
        <v>28</v>
      </c>
      <c r="V414" s="28" t="s">
        <v>28</v>
      </c>
      <c r="W414" s="7" t="s">
        <v>29</v>
      </c>
      <c r="X414" s="28" t="s">
        <v>28</v>
      </c>
      <c r="Y414" s="36" t="s">
        <v>28</v>
      </c>
      <c r="Z414" s="7" t="s">
        <v>6175</v>
      </c>
      <c r="AA414" s="7">
        <v>5</v>
      </c>
      <c r="AB414" s="7">
        <v>5</v>
      </c>
      <c r="AC414" s="7">
        <f t="shared" si="69"/>
        <v>0</v>
      </c>
      <c r="AD414" s="7" t="s">
        <v>6175</v>
      </c>
      <c r="AE414" s="7" t="s">
        <v>6175</v>
      </c>
      <c r="AF414" s="7" t="s">
        <v>6175</v>
      </c>
      <c r="AG414" s="7" t="s">
        <v>6175</v>
      </c>
      <c r="AH414" s="37">
        <v>20</v>
      </c>
      <c r="AI414" s="37">
        <f t="shared" si="70"/>
        <v>100</v>
      </c>
      <c r="AJ414" s="33">
        <v>7.7995301369863848</v>
      </c>
      <c r="AK414" s="33">
        <f t="shared" si="66"/>
        <v>38.997650684931926</v>
      </c>
      <c r="AL414" s="33">
        <f t="shared" si="62"/>
        <v>4.6797180821918314</v>
      </c>
      <c r="AM414" s="33">
        <f t="shared" si="63"/>
        <v>43.67736876712376</v>
      </c>
      <c r="AN414" s="33">
        <f t="shared" si="64"/>
        <v>7.0195771232877462</v>
      </c>
      <c r="AO414" s="33">
        <f t="shared" si="65"/>
        <v>35.097885616438731</v>
      </c>
      <c r="AP414" s="33">
        <f t="shared" si="67"/>
        <v>4.2117462739726479</v>
      </c>
      <c r="AQ414" s="33">
        <f t="shared" si="68"/>
        <v>39.309631890411382</v>
      </c>
      <c r="AR414" s="15" t="s">
        <v>6303</v>
      </c>
      <c r="AS414" s="15" t="s">
        <v>6305</v>
      </c>
      <c r="AT414" s="15" t="s">
        <v>6292</v>
      </c>
      <c r="AU414" s="27" t="s">
        <v>6281</v>
      </c>
      <c r="AV414" s="74"/>
      <c r="AW414" s="75"/>
      <c r="AX414" s="75"/>
      <c r="AY414" s="75"/>
      <c r="AZ414" s="52" t="s">
        <v>6389</v>
      </c>
    </row>
    <row r="415" spans="1:52" s="52" customFormat="1" ht="39.950000000000003" customHeight="1" x14ac:dyDescent="0.25">
      <c r="A415" s="9">
        <v>562</v>
      </c>
      <c r="B415" s="7" t="s">
        <v>2191</v>
      </c>
      <c r="C415" s="7" t="s">
        <v>2192</v>
      </c>
      <c r="D415" s="7" t="s">
        <v>18</v>
      </c>
      <c r="E415" s="7" t="s">
        <v>18</v>
      </c>
      <c r="F415" s="7" t="s">
        <v>1403</v>
      </c>
      <c r="G415" s="7" t="s">
        <v>6182</v>
      </c>
      <c r="H415" s="7" t="s">
        <v>2100</v>
      </c>
      <c r="I415" s="7" t="s">
        <v>6175</v>
      </c>
      <c r="J415" s="7" t="s">
        <v>2122</v>
      </c>
      <c r="K415" s="7" t="s">
        <v>2122</v>
      </c>
      <c r="L415" s="7" t="s">
        <v>2193</v>
      </c>
      <c r="M415" s="7" t="s">
        <v>2193</v>
      </c>
      <c r="N415" s="8" t="s">
        <v>6175</v>
      </c>
      <c r="O415" s="7" t="s">
        <v>1388</v>
      </c>
      <c r="P415" s="8" t="s">
        <v>6175</v>
      </c>
      <c r="Q415" s="7" t="s">
        <v>2194</v>
      </c>
      <c r="R415" s="28" t="s">
        <v>28</v>
      </c>
      <c r="S415" s="28" t="s">
        <v>6175</v>
      </c>
      <c r="T415" s="28" t="s">
        <v>28</v>
      </c>
      <c r="U415" s="28" t="s">
        <v>28</v>
      </c>
      <c r="V415" s="28" t="s">
        <v>28</v>
      </c>
      <c r="W415" s="7" t="s">
        <v>1400</v>
      </c>
      <c r="X415" s="28" t="s">
        <v>28</v>
      </c>
      <c r="Y415" s="36" t="s">
        <v>28</v>
      </c>
      <c r="Z415" s="7" t="s">
        <v>6175</v>
      </c>
      <c r="AA415" s="7">
        <v>10</v>
      </c>
      <c r="AB415" s="7">
        <v>10</v>
      </c>
      <c r="AC415" s="7">
        <f t="shared" si="69"/>
        <v>0</v>
      </c>
      <c r="AD415" s="7" t="s">
        <v>6175</v>
      </c>
      <c r="AE415" s="7" t="s">
        <v>6175</v>
      </c>
      <c r="AF415" s="7" t="s">
        <v>6175</v>
      </c>
      <c r="AG415" s="7" t="s">
        <v>6175</v>
      </c>
      <c r="AH415" s="37">
        <v>20</v>
      </c>
      <c r="AI415" s="37">
        <f t="shared" si="70"/>
        <v>200</v>
      </c>
      <c r="AJ415" s="33">
        <v>10.519530136986386</v>
      </c>
      <c r="AK415" s="33">
        <f t="shared" si="66"/>
        <v>105.19530136986387</v>
      </c>
      <c r="AL415" s="33">
        <f t="shared" si="62"/>
        <v>12.623436164383664</v>
      </c>
      <c r="AM415" s="33">
        <f t="shared" si="63"/>
        <v>117.81873753424753</v>
      </c>
      <c r="AN415" s="33">
        <f t="shared" si="64"/>
        <v>9.4675771232877484</v>
      </c>
      <c r="AO415" s="33">
        <f t="shared" si="65"/>
        <v>94.67577123287748</v>
      </c>
      <c r="AP415" s="33">
        <f t="shared" si="67"/>
        <v>11.361092547945297</v>
      </c>
      <c r="AQ415" s="33">
        <f t="shared" si="68"/>
        <v>106.03686378082278</v>
      </c>
      <c r="AR415" s="15" t="s">
        <v>6303</v>
      </c>
      <c r="AS415" s="15" t="s">
        <v>6312</v>
      </c>
      <c r="AT415" s="15" t="s">
        <v>6292</v>
      </c>
      <c r="AU415" s="27" t="s">
        <v>6281</v>
      </c>
      <c r="AV415" s="74"/>
      <c r="AW415" s="75"/>
      <c r="AX415" s="75"/>
      <c r="AY415" s="75"/>
      <c r="AZ415" s="52" t="s">
        <v>6389</v>
      </c>
    </row>
    <row r="416" spans="1:52" s="52" customFormat="1" ht="39.950000000000003" customHeight="1" x14ac:dyDescent="0.25">
      <c r="A416" s="9">
        <v>563</v>
      </c>
      <c r="B416" s="7" t="s">
        <v>2195</v>
      </c>
      <c r="C416" s="7" t="s">
        <v>2196</v>
      </c>
      <c r="D416" s="7" t="s">
        <v>18</v>
      </c>
      <c r="E416" s="7" t="s">
        <v>18</v>
      </c>
      <c r="F416" s="7" t="s">
        <v>1735</v>
      </c>
      <c r="G416" s="7" t="s">
        <v>6182</v>
      </c>
      <c r="H416" s="7" t="s">
        <v>2100</v>
      </c>
      <c r="I416" s="7" t="s">
        <v>6175</v>
      </c>
      <c r="J416" s="7" t="s">
        <v>2122</v>
      </c>
      <c r="K416" s="7" t="s">
        <v>2122</v>
      </c>
      <c r="L416" s="7" t="s">
        <v>2197</v>
      </c>
      <c r="M416" s="7" t="s">
        <v>2197</v>
      </c>
      <c r="N416" s="8" t="s">
        <v>6175</v>
      </c>
      <c r="O416" s="7" t="s">
        <v>1731</v>
      </c>
      <c r="P416" s="8" t="s">
        <v>6175</v>
      </c>
      <c r="Q416" s="7" t="s">
        <v>28</v>
      </c>
      <c r="R416" s="7" t="s">
        <v>28</v>
      </c>
      <c r="S416" s="28" t="s">
        <v>6175</v>
      </c>
      <c r="T416" s="28" t="s">
        <v>28</v>
      </c>
      <c r="U416" s="28" t="s">
        <v>28</v>
      </c>
      <c r="V416" s="28" t="s">
        <v>28</v>
      </c>
      <c r="W416" s="7" t="s">
        <v>29</v>
      </c>
      <c r="X416" s="28" t="s">
        <v>28</v>
      </c>
      <c r="Y416" s="36" t="s">
        <v>28</v>
      </c>
      <c r="Z416" s="7" t="s">
        <v>6175</v>
      </c>
      <c r="AA416" s="7">
        <v>810</v>
      </c>
      <c r="AB416" s="7">
        <v>810</v>
      </c>
      <c r="AC416" s="7">
        <f t="shared" si="69"/>
        <v>0</v>
      </c>
      <c r="AD416" s="7" t="s">
        <v>6175</v>
      </c>
      <c r="AE416" s="7" t="s">
        <v>6175</v>
      </c>
      <c r="AF416" s="7" t="s">
        <v>6175</v>
      </c>
      <c r="AG416" s="7" t="s">
        <v>6175</v>
      </c>
      <c r="AH416" s="37">
        <v>2.5099999999999998</v>
      </c>
      <c r="AI416" s="37">
        <f t="shared" si="70"/>
        <v>2033.1</v>
      </c>
      <c r="AJ416" s="33">
        <v>0.97884103219179119</v>
      </c>
      <c r="AK416" s="33">
        <f t="shared" si="66"/>
        <v>792.86123607535092</v>
      </c>
      <c r="AL416" s="33">
        <f t="shared" si="62"/>
        <v>95.143348329042112</v>
      </c>
      <c r="AM416" s="33">
        <f t="shared" si="63"/>
        <v>888.00458440439297</v>
      </c>
      <c r="AN416" s="33">
        <f t="shared" si="64"/>
        <v>0.88095692897261213</v>
      </c>
      <c r="AO416" s="33">
        <f t="shared" si="65"/>
        <v>713.57511246781587</v>
      </c>
      <c r="AP416" s="33">
        <f t="shared" si="67"/>
        <v>85.629013496137901</v>
      </c>
      <c r="AQ416" s="33">
        <f t="shared" si="68"/>
        <v>799.20412596395374</v>
      </c>
      <c r="AR416" s="15" t="s">
        <v>6303</v>
      </c>
      <c r="AS416" s="15" t="s">
        <v>6309</v>
      </c>
      <c r="AT416" s="15" t="s">
        <v>6292</v>
      </c>
      <c r="AU416" s="27" t="s">
        <v>6281</v>
      </c>
      <c r="AV416" s="74"/>
      <c r="AW416" s="75"/>
      <c r="AX416" s="75"/>
      <c r="AY416" s="75"/>
      <c r="AZ416" s="52" t="s">
        <v>6389</v>
      </c>
    </row>
    <row r="417" spans="1:52" s="52" customFormat="1" ht="39.950000000000003" customHeight="1" x14ac:dyDescent="0.25">
      <c r="A417" s="9">
        <v>564</v>
      </c>
      <c r="B417" s="7" t="s">
        <v>2198</v>
      </c>
      <c r="C417" s="126" t="s">
        <v>2199</v>
      </c>
      <c r="D417" s="7" t="s">
        <v>18</v>
      </c>
      <c r="E417" s="7" t="s">
        <v>2126</v>
      </c>
      <c r="F417" s="7" t="s">
        <v>175</v>
      </c>
      <c r="G417" s="7" t="s">
        <v>6182</v>
      </c>
      <c r="H417" s="7" t="s">
        <v>2100</v>
      </c>
      <c r="I417" s="7" t="s">
        <v>6175</v>
      </c>
      <c r="J417" s="7" t="s">
        <v>2122</v>
      </c>
      <c r="K417" s="7" t="s">
        <v>2122</v>
      </c>
      <c r="L417" s="7" t="s">
        <v>2200</v>
      </c>
      <c r="M417" s="7" t="s">
        <v>2200</v>
      </c>
      <c r="N417" s="8" t="s">
        <v>6175</v>
      </c>
      <c r="O417" s="7" t="s">
        <v>1388</v>
      </c>
      <c r="P417" s="8" t="s">
        <v>6175</v>
      </c>
      <c r="Q417" s="7" t="s">
        <v>2201</v>
      </c>
      <c r="R417" s="28" t="s">
        <v>2202</v>
      </c>
      <c r="S417" s="28" t="s">
        <v>6175</v>
      </c>
      <c r="T417" s="28" t="s">
        <v>28</v>
      </c>
      <c r="U417" s="28" t="s">
        <v>28</v>
      </c>
      <c r="V417" s="28" t="s">
        <v>28</v>
      </c>
      <c r="W417" s="7" t="s">
        <v>29</v>
      </c>
      <c r="X417" s="28" t="s">
        <v>28</v>
      </c>
      <c r="Y417" s="36" t="s">
        <v>2203</v>
      </c>
      <c r="Z417" s="7" t="s">
        <v>6175</v>
      </c>
      <c r="AA417" s="7">
        <v>36</v>
      </c>
      <c r="AB417" s="7">
        <v>22</v>
      </c>
      <c r="AC417" s="7">
        <f t="shared" si="69"/>
        <v>14</v>
      </c>
      <c r="AD417" s="7" t="s">
        <v>6175</v>
      </c>
      <c r="AE417" s="7" t="s">
        <v>6175</v>
      </c>
      <c r="AF417" s="7" t="s">
        <v>6175</v>
      </c>
      <c r="AG417" s="7" t="s">
        <v>6175</v>
      </c>
      <c r="AH417" s="37">
        <v>1.99</v>
      </c>
      <c r="AI417" s="37">
        <f t="shared" si="70"/>
        <v>43.78</v>
      </c>
      <c r="AJ417" s="33">
        <v>0.76576058698631</v>
      </c>
      <c r="AK417" s="33">
        <f t="shared" si="66"/>
        <v>16.846732913698819</v>
      </c>
      <c r="AL417" s="33">
        <f t="shared" si="62"/>
        <v>2.0216079496438581</v>
      </c>
      <c r="AM417" s="33">
        <f t="shared" si="63"/>
        <v>18.868340863342677</v>
      </c>
      <c r="AN417" s="33">
        <f t="shared" si="64"/>
        <v>0.68918452828767907</v>
      </c>
      <c r="AO417" s="33">
        <f t="shared" si="65"/>
        <v>15.16205962232894</v>
      </c>
      <c r="AP417" s="33">
        <f t="shared" si="67"/>
        <v>1.8194471546794726</v>
      </c>
      <c r="AQ417" s="33">
        <f t="shared" si="68"/>
        <v>16.981506777008413</v>
      </c>
      <c r="AR417" s="15" t="s">
        <v>6303</v>
      </c>
      <c r="AS417" s="15" t="s">
        <v>6312</v>
      </c>
      <c r="AT417" s="15" t="s">
        <v>6292</v>
      </c>
      <c r="AU417" s="27" t="s">
        <v>6281</v>
      </c>
      <c r="AV417" s="74"/>
      <c r="AW417" s="75"/>
      <c r="AX417" s="75"/>
      <c r="AY417" s="75"/>
      <c r="AZ417" s="52" t="s">
        <v>6389</v>
      </c>
    </row>
    <row r="418" spans="1:52" s="52" customFormat="1" ht="39.950000000000003" customHeight="1" x14ac:dyDescent="0.25">
      <c r="A418" s="9">
        <v>565</v>
      </c>
      <c r="B418" s="7" t="s">
        <v>2198</v>
      </c>
      <c r="C418" s="127"/>
      <c r="D418" s="7" t="s">
        <v>18</v>
      </c>
      <c r="E418" s="7" t="s">
        <v>2126</v>
      </c>
      <c r="F418" s="7" t="s">
        <v>20</v>
      </c>
      <c r="G418" s="7" t="s">
        <v>6182</v>
      </c>
      <c r="H418" s="7" t="s">
        <v>2100</v>
      </c>
      <c r="I418" s="7" t="s">
        <v>6175</v>
      </c>
      <c r="J418" s="7" t="s">
        <v>2122</v>
      </c>
      <c r="K418" s="7" t="s">
        <v>2122</v>
      </c>
      <c r="L418" s="7" t="s">
        <v>2200</v>
      </c>
      <c r="M418" s="7" t="s">
        <v>2200</v>
      </c>
      <c r="N418" s="8" t="s">
        <v>6175</v>
      </c>
      <c r="O418" s="7" t="s">
        <v>1388</v>
      </c>
      <c r="P418" s="8" t="s">
        <v>6175</v>
      </c>
      <c r="Q418" s="7" t="s">
        <v>2204</v>
      </c>
      <c r="R418" s="28" t="s">
        <v>2205</v>
      </c>
      <c r="S418" s="28" t="s">
        <v>6175</v>
      </c>
      <c r="T418" s="28" t="s">
        <v>28</v>
      </c>
      <c r="U418" s="28" t="s">
        <v>28</v>
      </c>
      <c r="V418" s="28" t="s">
        <v>28</v>
      </c>
      <c r="W418" s="7" t="s">
        <v>29</v>
      </c>
      <c r="X418" s="28" t="s">
        <v>28</v>
      </c>
      <c r="Y418" s="36" t="s">
        <v>28</v>
      </c>
      <c r="Z418" s="7" t="s">
        <v>6175</v>
      </c>
      <c r="AA418" s="7">
        <v>14</v>
      </c>
      <c r="AB418" s="7">
        <v>14</v>
      </c>
      <c r="AC418" s="7">
        <f t="shared" si="69"/>
        <v>0</v>
      </c>
      <c r="AD418" s="7" t="s">
        <v>6175</v>
      </c>
      <c r="AE418" s="7" t="s">
        <v>6175</v>
      </c>
      <c r="AF418" s="7" t="s">
        <v>6175</v>
      </c>
      <c r="AG418" s="7" t="s">
        <v>6175</v>
      </c>
      <c r="AH418" s="37">
        <v>1.99</v>
      </c>
      <c r="AI418" s="37">
        <f t="shared" si="70"/>
        <v>27.86</v>
      </c>
      <c r="AJ418" s="33">
        <v>0.76576058698631</v>
      </c>
      <c r="AK418" s="33">
        <f t="shared" si="66"/>
        <v>10.720648217808339</v>
      </c>
      <c r="AL418" s="33">
        <f t="shared" si="62"/>
        <v>1.2864777861370007</v>
      </c>
      <c r="AM418" s="33">
        <f t="shared" si="63"/>
        <v>12.00712600394534</v>
      </c>
      <c r="AN418" s="33">
        <f t="shared" si="64"/>
        <v>0.68918452828767907</v>
      </c>
      <c r="AO418" s="33">
        <f t="shared" si="65"/>
        <v>9.6485833960275063</v>
      </c>
      <c r="AP418" s="33">
        <f t="shared" si="67"/>
        <v>1.1578300075233008</v>
      </c>
      <c r="AQ418" s="33">
        <f t="shared" si="68"/>
        <v>10.806413403550806</v>
      </c>
      <c r="AR418" s="15" t="s">
        <v>6303</v>
      </c>
      <c r="AS418" s="15" t="s">
        <v>6312</v>
      </c>
      <c r="AT418" s="15" t="s">
        <v>6292</v>
      </c>
      <c r="AU418" s="27" t="s">
        <v>6281</v>
      </c>
      <c r="AV418" s="74"/>
      <c r="AW418" s="75"/>
      <c r="AX418" s="75"/>
      <c r="AY418" s="75"/>
      <c r="AZ418" s="52" t="s">
        <v>6389</v>
      </c>
    </row>
    <row r="419" spans="1:52" s="52" customFormat="1" ht="39.950000000000003" customHeight="1" x14ac:dyDescent="0.25">
      <c r="A419" s="9">
        <v>566</v>
      </c>
      <c r="B419" s="7" t="s">
        <v>2206</v>
      </c>
      <c r="C419" s="7" t="s">
        <v>2207</v>
      </c>
      <c r="D419" s="7" t="s">
        <v>18</v>
      </c>
      <c r="E419" s="7" t="s">
        <v>18</v>
      </c>
      <c r="F419" s="7" t="s">
        <v>1403</v>
      </c>
      <c r="G419" s="7" t="s">
        <v>6182</v>
      </c>
      <c r="H419" s="7" t="s">
        <v>2100</v>
      </c>
      <c r="I419" s="7" t="s">
        <v>6175</v>
      </c>
      <c r="J419" s="7" t="s">
        <v>2122</v>
      </c>
      <c r="K419" s="7" t="s">
        <v>2122</v>
      </c>
      <c r="L419" s="7" t="s">
        <v>2208</v>
      </c>
      <c r="M419" s="7" t="s">
        <v>2208</v>
      </c>
      <c r="N419" s="8" t="s">
        <v>6175</v>
      </c>
      <c r="O419" s="7" t="s">
        <v>1388</v>
      </c>
      <c r="P419" s="8" t="s">
        <v>6175</v>
      </c>
      <c r="Q419" s="7" t="s">
        <v>2209</v>
      </c>
      <c r="R419" s="28" t="s">
        <v>28</v>
      </c>
      <c r="S419" s="28" t="s">
        <v>6175</v>
      </c>
      <c r="T419" s="28" t="s">
        <v>28</v>
      </c>
      <c r="U419" s="28" t="s">
        <v>28</v>
      </c>
      <c r="V419" s="28" t="s">
        <v>28</v>
      </c>
      <c r="W419" s="7" t="s">
        <v>29</v>
      </c>
      <c r="X419" s="28" t="s">
        <v>28</v>
      </c>
      <c r="Y419" s="36" t="s">
        <v>2210</v>
      </c>
      <c r="Z419" s="7" t="s">
        <v>6175</v>
      </c>
      <c r="AA419" s="7">
        <v>332</v>
      </c>
      <c r="AB419" s="7">
        <v>330</v>
      </c>
      <c r="AC419" s="7">
        <f t="shared" si="69"/>
        <v>2</v>
      </c>
      <c r="AD419" s="7" t="s">
        <v>6175</v>
      </c>
      <c r="AE419" s="7" t="s">
        <v>6175</v>
      </c>
      <c r="AF419" s="7" t="s">
        <v>6175</v>
      </c>
      <c r="AG419" s="7" t="s">
        <v>6175</v>
      </c>
      <c r="AH419" s="37">
        <v>5</v>
      </c>
      <c r="AI419" s="37">
        <f t="shared" si="70"/>
        <v>1650</v>
      </c>
      <c r="AJ419" s="33">
        <v>1.9498825342465962</v>
      </c>
      <c r="AK419" s="33">
        <f t="shared" si="66"/>
        <v>643.46123630137674</v>
      </c>
      <c r="AL419" s="33">
        <f t="shared" si="62"/>
        <v>77.215348356165208</v>
      </c>
      <c r="AM419" s="33">
        <f t="shared" si="63"/>
        <v>720.67658465754198</v>
      </c>
      <c r="AN419" s="33">
        <f t="shared" si="64"/>
        <v>1.7548942808219365</v>
      </c>
      <c r="AO419" s="33">
        <f t="shared" si="65"/>
        <v>579.1151126712391</v>
      </c>
      <c r="AP419" s="33">
        <f t="shared" si="67"/>
        <v>69.493813520548684</v>
      </c>
      <c r="AQ419" s="33">
        <f t="shared" si="68"/>
        <v>648.60892619178776</v>
      </c>
      <c r="AR419" s="15" t="s">
        <v>6303</v>
      </c>
      <c r="AS419" s="15" t="s">
        <v>6312</v>
      </c>
      <c r="AT419" s="15" t="s">
        <v>6292</v>
      </c>
      <c r="AU419" s="27" t="s">
        <v>6281</v>
      </c>
      <c r="AV419" s="74"/>
      <c r="AW419" s="75"/>
      <c r="AX419" s="75"/>
      <c r="AY419" s="75"/>
      <c r="AZ419" s="52" t="s">
        <v>6389</v>
      </c>
    </row>
    <row r="420" spans="1:52" s="52" customFormat="1" ht="39.950000000000003" customHeight="1" x14ac:dyDescent="0.25">
      <c r="A420" s="9">
        <v>567</v>
      </c>
      <c r="B420" s="7" t="s">
        <v>2211</v>
      </c>
      <c r="C420" s="7" t="s">
        <v>2212</v>
      </c>
      <c r="D420" s="7" t="s">
        <v>18</v>
      </c>
      <c r="E420" s="7" t="s">
        <v>18</v>
      </c>
      <c r="F420" s="7" t="s">
        <v>1403</v>
      </c>
      <c r="G420" s="7" t="s">
        <v>6182</v>
      </c>
      <c r="H420" s="7" t="s">
        <v>2100</v>
      </c>
      <c r="I420" s="7" t="s">
        <v>6175</v>
      </c>
      <c r="J420" s="7" t="s">
        <v>2122</v>
      </c>
      <c r="K420" s="7" t="s">
        <v>2122</v>
      </c>
      <c r="L420" s="7" t="s">
        <v>2213</v>
      </c>
      <c r="M420" s="7" t="s">
        <v>2213</v>
      </c>
      <c r="N420" s="8" t="s">
        <v>6175</v>
      </c>
      <c r="O420" s="7" t="s">
        <v>1388</v>
      </c>
      <c r="P420" s="8" t="s">
        <v>6175</v>
      </c>
      <c r="Q420" s="7" t="s">
        <v>28</v>
      </c>
      <c r="R420" s="28" t="s">
        <v>28</v>
      </c>
      <c r="S420" s="28" t="s">
        <v>6175</v>
      </c>
      <c r="T420" s="28" t="s">
        <v>28</v>
      </c>
      <c r="U420" s="28" t="s">
        <v>28</v>
      </c>
      <c r="V420" s="28" t="s">
        <v>28</v>
      </c>
      <c r="W420" s="7" t="s">
        <v>29</v>
      </c>
      <c r="X420" s="28" t="s">
        <v>28</v>
      </c>
      <c r="Y420" s="36" t="s">
        <v>2144</v>
      </c>
      <c r="Z420" s="7" t="s">
        <v>6175</v>
      </c>
      <c r="AA420" s="7">
        <v>21</v>
      </c>
      <c r="AB420" s="7">
        <v>21</v>
      </c>
      <c r="AC420" s="7">
        <f t="shared" si="69"/>
        <v>0</v>
      </c>
      <c r="AD420" s="7" t="s">
        <v>6175</v>
      </c>
      <c r="AE420" s="7" t="s">
        <v>6175</v>
      </c>
      <c r="AF420" s="7" t="s">
        <v>6175</v>
      </c>
      <c r="AG420" s="7" t="s">
        <v>6175</v>
      </c>
      <c r="AH420" s="37">
        <v>9.99</v>
      </c>
      <c r="AI420" s="37">
        <f t="shared" si="70"/>
        <v>209.79</v>
      </c>
      <c r="AJ420" s="33">
        <v>3.8958653034246997</v>
      </c>
      <c r="AK420" s="33">
        <f t="shared" si="66"/>
        <v>81.813171371918699</v>
      </c>
      <c r="AL420" s="33">
        <f t="shared" si="62"/>
        <v>9.8175805646302443</v>
      </c>
      <c r="AM420" s="33">
        <f t="shared" si="63"/>
        <v>91.630751936548947</v>
      </c>
      <c r="AN420" s="33">
        <f t="shared" si="64"/>
        <v>3.5062787730822298</v>
      </c>
      <c r="AO420" s="33">
        <f t="shared" si="65"/>
        <v>73.631854234726831</v>
      </c>
      <c r="AP420" s="33">
        <f t="shared" si="67"/>
        <v>8.8358225081672188</v>
      </c>
      <c r="AQ420" s="33">
        <f t="shared" si="68"/>
        <v>82.467676742894042</v>
      </c>
      <c r="AR420" s="15" t="s">
        <v>6303</v>
      </c>
      <c r="AS420" s="15" t="s">
        <v>6314</v>
      </c>
      <c r="AT420" s="15" t="s">
        <v>6292</v>
      </c>
      <c r="AU420" s="27" t="s">
        <v>6281</v>
      </c>
      <c r="AV420" s="74"/>
      <c r="AW420" s="75"/>
      <c r="AX420" s="75"/>
      <c r="AY420" s="75"/>
      <c r="AZ420" s="52" t="s">
        <v>6389</v>
      </c>
    </row>
    <row r="421" spans="1:52" s="52" customFormat="1" ht="39.950000000000003" customHeight="1" x14ac:dyDescent="0.25">
      <c r="A421" s="9">
        <v>568</v>
      </c>
      <c r="B421" s="7" t="s">
        <v>2214</v>
      </c>
      <c r="C421" s="7" t="s">
        <v>2215</v>
      </c>
      <c r="D421" s="7" t="s">
        <v>18</v>
      </c>
      <c r="E421" s="7" t="s">
        <v>18</v>
      </c>
      <c r="F421" s="7" t="s">
        <v>1403</v>
      </c>
      <c r="G421" s="7" t="s">
        <v>6182</v>
      </c>
      <c r="H421" s="7" t="s">
        <v>2100</v>
      </c>
      <c r="I421" s="7" t="s">
        <v>6175</v>
      </c>
      <c r="J421" s="7" t="s">
        <v>2122</v>
      </c>
      <c r="K421" s="7" t="s">
        <v>2122</v>
      </c>
      <c r="L421" s="7" t="s">
        <v>2216</v>
      </c>
      <c r="M421" s="7" t="s">
        <v>2216</v>
      </c>
      <c r="N421" s="8" t="s">
        <v>6175</v>
      </c>
      <c r="O421" s="7" t="s">
        <v>1746</v>
      </c>
      <c r="P421" s="8" t="s">
        <v>6175</v>
      </c>
      <c r="Q421" s="7" t="s">
        <v>28</v>
      </c>
      <c r="R421" s="28" t="s">
        <v>28</v>
      </c>
      <c r="S421" s="28" t="s">
        <v>6175</v>
      </c>
      <c r="T421" s="28" t="s">
        <v>28</v>
      </c>
      <c r="U421" s="28" t="s">
        <v>28</v>
      </c>
      <c r="V421" s="28" t="s">
        <v>28</v>
      </c>
      <c r="W421" s="7" t="s">
        <v>29</v>
      </c>
      <c r="X421" s="28" t="s">
        <v>28</v>
      </c>
      <c r="Y421" s="36" t="s">
        <v>28</v>
      </c>
      <c r="Z421" s="7" t="s">
        <v>6175</v>
      </c>
      <c r="AA421" s="7">
        <v>192</v>
      </c>
      <c r="AB421" s="7">
        <v>192</v>
      </c>
      <c r="AC421" s="7">
        <f t="shared" si="69"/>
        <v>0</v>
      </c>
      <c r="AD421" s="7" t="s">
        <v>6175</v>
      </c>
      <c r="AE421" s="7" t="s">
        <v>6175</v>
      </c>
      <c r="AF421" s="7" t="s">
        <v>6175</v>
      </c>
      <c r="AG421" s="7" t="s">
        <v>6175</v>
      </c>
      <c r="AH421" s="37">
        <v>6</v>
      </c>
      <c r="AI421" s="37">
        <f t="shared" si="70"/>
        <v>1152</v>
      </c>
      <c r="AJ421" s="33">
        <v>2.3398590410959157</v>
      </c>
      <c r="AK421" s="33">
        <f t="shared" si="66"/>
        <v>449.25293589041581</v>
      </c>
      <c r="AL421" s="33">
        <f t="shared" si="62"/>
        <v>53.910352306849894</v>
      </c>
      <c r="AM421" s="33">
        <f t="shared" si="63"/>
        <v>503.16328819726573</v>
      </c>
      <c r="AN421" s="33">
        <f t="shared" si="64"/>
        <v>2.1058731369863244</v>
      </c>
      <c r="AO421" s="33">
        <f t="shared" si="65"/>
        <v>404.32764230137428</v>
      </c>
      <c r="AP421" s="33">
        <f t="shared" si="67"/>
        <v>48.51931707616491</v>
      </c>
      <c r="AQ421" s="33">
        <f t="shared" si="68"/>
        <v>452.84695937753918</v>
      </c>
      <c r="AR421" s="15" t="s">
        <v>6303</v>
      </c>
      <c r="AS421" s="15" t="s">
        <v>6312</v>
      </c>
      <c r="AT421" s="15" t="s">
        <v>6292</v>
      </c>
      <c r="AU421" s="27" t="s">
        <v>6281</v>
      </c>
      <c r="AV421" s="74"/>
      <c r="AW421" s="75"/>
      <c r="AX421" s="75"/>
      <c r="AY421" s="75"/>
      <c r="AZ421" s="52" t="s">
        <v>6389</v>
      </c>
    </row>
    <row r="422" spans="1:52" s="52" customFormat="1" ht="39.950000000000003" customHeight="1" x14ac:dyDescent="0.25">
      <c r="A422" s="9">
        <v>569</v>
      </c>
      <c r="B422" s="7" t="s">
        <v>2217</v>
      </c>
      <c r="C422" s="7" t="s">
        <v>2218</v>
      </c>
      <c r="D422" s="7" t="s">
        <v>18</v>
      </c>
      <c r="E422" s="7" t="s">
        <v>18</v>
      </c>
      <c r="F422" s="7" t="s">
        <v>1403</v>
      </c>
      <c r="G422" s="7" t="s">
        <v>6182</v>
      </c>
      <c r="H422" s="7" t="s">
        <v>2100</v>
      </c>
      <c r="I422" s="7" t="s">
        <v>6175</v>
      </c>
      <c r="J422" s="7" t="s">
        <v>2122</v>
      </c>
      <c r="K422" s="7" t="s">
        <v>2122</v>
      </c>
      <c r="L422" s="7" t="s">
        <v>2219</v>
      </c>
      <c r="M422" s="7" t="s">
        <v>2219</v>
      </c>
      <c r="N422" s="8" t="s">
        <v>6175</v>
      </c>
      <c r="O422" s="7" t="s">
        <v>1746</v>
      </c>
      <c r="P422" s="8" t="s">
        <v>6175</v>
      </c>
      <c r="Q422" s="7" t="s">
        <v>28</v>
      </c>
      <c r="R422" s="7" t="s">
        <v>28</v>
      </c>
      <c r="S422" s="28" t="s">
        <v>6175</v>
      </c>
      <c r="T422" s="28" t="s">
        <v>28</v>
      </c>
      <c r="U422" s="28" t="s">
        <v>28</v>
      </c>
      <c r="V422" s="28" t="s">
        <v>28</v>
      </c>
      <c r="W422" s="7" t="s">
        <v>29</v>
      </c>
      <c r="X422" s="28" t="s">
        <v>28</v>
      </c>
      <c r="Y422" s="36" t="s">
        <v>28</v>
      </c>
      <c r="Z422" s="7" t="s">
        <v>6175</v>
      </c>
      <c r="AA422" s="7">
        <v>180</v>
      </c>
      <c r="AB422" s="7">
        <v>180</v>
      </c>
      <c r="AC422" s="7">
        <f t="shared" si="69"/>
        <v>0</v>
      </c>
      <c r="AD422" s="7" t="s">
        <v>6175</v>
      </c>
      <c r="AE422" s="7" t="s">
        <v>6175</v>
      </c>
      <c r="AF422" s="7" t="s">
        <v>6175</v>
      </c>
      <c r="AG422" s="7" t="s">
        <v>6175</v>
      </c>
      <c r="AH422" s="37">
        <v>3.5</v>
      </c>
      <c r="AI422" s="37">
        <f t="shared" si="70"/>
        <v>630</v>
      </c>
      <c r="AJ422" s="33">
        <v>1.3649177739726175</v>
      </c>
      <c r="AK422" s="33">
        <f t="shared" si="66"/>
        <v>245.68519931507115</v>
      </c>
      <c r="AL422" s="33">
        <f t="shared" si="62"/>
        <v>29.482223917808536</v>
      </c>
      <c r="AM422" s="33">
        <f t="shared" si="63"/>
        <v>275.16742323287968</v>
      </c>
      <c r="AN422" s="33">
        <f t="shared" si="64"/>
        <v>1.2284259965753557</v>
      </c>
      <c r="AO422" s="33">
        <f t="shared" si="65"/>
        <v>221.11667938356402</v>
      </c>
      <c r="AP422" s="33">
        <f t="shared" si="67"/>
        <v>26.53400152602768</v>
      </c>
      <c r="AQ422" s="33">
        <f t="shared" si="68"/>
        <v>247.6506809095917</v>
      </c>
      <c r="AR422" s="15" t="s">
        <v>6303</v>
      </c>
      <c r="AS422" s="15" t="s">
        <v>6312</v>
      </c>
      <c r="AT422" s="15" t="s">
        <v>6292</v>
      </c>
      <c r="AU422" s="27" t="s">
        <v>6281</v>
      </c>
      <c r="AV422" s="74"/>
      <c r="AW422" s="75"/>
      <c r="AX422" s="75"/>
      <c r="AY422" s="75"/>
      <c r="AZ422" s="52" t="s">
        <v>6389</v>
      </c>
    </row>
    <row r="423" spans="1:52" s="52" customFormat="1" ht="39.950000000000003" customHeight="1" x14ac:dyDescent="0.25">
      <c r="A423" s="9">
        <v>570</v>
      </c>
      <c r="B423" s="7" t="s">
        <v>2220</v>
      </c>
      <c r="C423" s="7" t="s">
        <v>2221</v>
      </c>
      <c r="D423" s="7" t="s">
        <v>18</v>
      </c>
      <c r="E423" s="7" t="s">
        <v>18</v>
      </c>
      <c r="F423" s="7" t="s">
        <v>1403</v>
      </c>
      <c r="G423" s="7" t="s">
        <v>6182</v>
      </c>
      <c r="H423" s="7" t="s">
        <v>2100</v>
      </c>
      <c r="I423" s="7" t="s">
        <v>6175</v>
      </c>
      <c r="J423" s="7" t="s">
        <v>2122</v>
      </c>
      <c r="K423" s="7" t="s">
        <v>2122</v>
      </c>
      <c r="L423" s="7" t="s">
        <v>2222</v>
      </c>
      <c r="M423" s="7" t="s">
        <v>2222</v>
      </c>
      <c r="N423" s="8" t="s">
        <v>6175</v>
      </c>
      <c r="O423" s="7" t="s">
        <v>1746</v>
      </c>
      <c r="P423" s="8" t="s">
        <v>6175</v>
      </c>
      <c r="Q423" s="7" t="s">
        <v>28</v>
      </c>
      <c r="R423" s="28" t="s">
        <v>28</v>
      </c>
      <c r="S423" s="28" t="s">
        <v>6175</v>
      </c>
      <c r="T423" s="28" t="s">
        <v>28</v>
      </c>
      <c r="U423" s="28" t="s">
        <v>28</v>
      </c>
      <c r="V423" s="28" t="s">
        <v>28</v>
      </c>
      <c r="W423" s="7" t="s">
        <v>29</v>
      </c>
      <c r="X423" s="28" t="s">
        <v>28</v>
      </c>
      <c r="Y423" s="36" t="s">
        <v>28</v>
      </c>
      <c r="Z423" s="7" t="s">
        <v>6175</v>
      </c>
      <c r="AA423" s="7">
        <v>1532</v>
      </c>
      <c r="AB423" s="7">
        <v>1531</v>
      </c>
      <c r="AC423" s="7">
        <f t="shared" si="69"/>
        <v>1</v>
      </c>
      <c r="AD423" s="7" t="s">
        <v>6175</v>
      </c>
      <c r="AE423" s="7" t="s">
        <v>6175</v>
      </c>
      <c r="AF423" s="7" t="s">
        <v>6175</v>
      </c>
      <c r="AG423" s="7" t="s">
        <v>6175</v>
      </c>
      <c r="AH423" s="37">
        <v>1.5</v>
      </c>
      <c r="AI423" s="37">
        <f t="shared" si="70"/>
        <v>2296.5</v>
      </c>
      <c r="AJ423" s="33">
        <v>0.58496476027397892</v>
      </c>
      <c r="AK423" s="33">
        <f t="shared" si="66"/>
        <v>895.58104797946169</v>
      </c>
      <c r="AL423" s="33">
        <f t="shared" si="62"/>
        <v>107.4697257575354</v>
      </c>
      <c r="AM423" s="33">
        <f t="shared" si="63"/>
        <v>1003.0507737369971</v>
      </c>
      <c r="AN423" s="33">
        <f t="shared" si="64"/>
        <v>0.5264682842465811</v>
      </c>
      <c r="AO423" s="33">
        <f t="shared" si="65"/>
        <v>806.02294318151564</v>
      </c>
      <c r="AP423" s="33">
        <f t="shared" si="67"/>
        <v>96.722753181781869</v>
      </c>
      <c r="AQ423" s="33">
        <f t="shared" si="68"/>
        <v>902.7456963632975</v>
      </c>
      <c r="AR423" s="15" t="s">
        <v>6303</v>
      </c>
      <c r="AS423" s="15" t="s">
        <v>6312</v>
      </c>
      <c r="AT423" s="15" t="s">
        <v>6292</v>
      </c>
      <c r="AU423" s="27" t="s">
        <v>6281</v>
      </c>
      <c r="AV423" s="74"/>
      <c r="AW423" s="75"/>
      <c r="AX423" s="75"/>
      <c r="AY423" s="75"/>
      <c r="AZ423" s="52" t="s">
        <v>6389</v>
      </c>
    </row>
    <row r="424" spans="1:52" s="52" customFormat="1" ht="39.950000000000003" customHeight="1" x14ac:dyDescent="0.25">
      <c r="A424" s="9">
        <v>571</v>
      </c>
      <c r="B424" s="7" t="s">
        <v>2223</v>
      </c>
      <c r="C424" s="7" t="s">
        <v>2224</v>
      </c>
      <c r="D424" s="7" t="s">
        <v>18</v>
      </c>
      <c r="E424" s="7" t="s">
        <v>18</v>
      </c>
      <c r="F424" s="7" t="s">
        <v>1403</v>
      </c>
      <c r="G424" s="7" t="s">
        <v>6182</v>
      </c>
      <c r="H424" s="7" t="s">
        <v>2100</v>
      </c>
      <c r="I424" s="7" t="s">
        <v>6175</v>
      </c>
      <c r="J424" s="7" t="s">
        <v>2122</v>
      </c>
      <c r="K424" s="7" t="s">
        <v>2122</v>
      </c>
      <c r="L424" s="7" t="s">
        <v>2225</v>
      </c>
      <c r="M424" s="7" t="s">
        <v>2225</v>
      </c>
      <c r="N424" s="8" t="s">
        <v>6175</v>
      </c>
      <c r="O424" s="7" t="s">
        <v>1746</v>
      </c>
      <c r="P424" s="8" t="s">
        <v>6175</v>
      </c>
      <c r="Q424" s="7" t="s">
        <v>2226</v>
      </c>
      <c r="R424" s="28" t="s">
        <v>2227</v>
      </c>
      <c r="S424" s="28" t="s">
        <v>6175</v>
      </c>
      <c r="T424" s="28" t="s">
        <v>28</v>
      </c>
      <c r="U424" s="28" t="s">
        <v>28</v>
      </c>
      <c r="V424" s="28" t="s">
        <v>28</v>
      </c>
      <c r="W424" s="7" t="s">
        <v>29</v>
      </c>
      <c r="X424" s="28" t="s">
        <v>28</v>
      </c>
      <c r="Y424" s="36" t="s">
        <v>28</v>
      </c>
      <c r="Z424" s="7" t="s">
        <v>6175</v>
      </c>
      <c r="AA424" s="7">
        <v>300</v>
      </c>
      <c r="AB424" s="7">
        <v>300</v>
      </c>
      <c r="AC424" s="7">
        <f t="shared" si="69"/>
        <v>0</v>
      </c>
      <c r="AD424" s="7" t="s">
        <v>6175</v>
      </c>
      <c r="AE424" s="7" t="s">
        <v>6175</v>
      </c>
      <c r="AF424" s="7" t="s">
        <v>6175</v>
      </c>
      <c r="AG424" s="7" t="s">
        <v>6175</v>
      </c>
      <c r="AH424" s="37">
        <v>3.4</v>
      </c>
      <c r="AI424" s="37">
        <f t="shared" si="70"/>
        <v>1020</v>
      </c>
      <c r="AJ424" s="33">
        <v>1.3259201232876856</v>
      </c>
      <c r="AK424" s="33">
        <f t="shared" si="66"/>
        <v>397.77603698630566</v>
      </c>
      <c r="AL424" s="33">
        <f t="shared" si="62"/>
        <v>47.733124438356676</v>
      </c>
      <c r="AM424" s="33">
        <f t="shared" si="63"/>
        <v>445.50916142466235</v>
      </c>
      <c r="AN424" s="33">
        <f t="shared" si="64"/>
        <v>1.1933281109589171</v>
      </c>
      <c r="AO424" s="33">
        <f t="shared" si="65"/>
        <v>357.99843328767514</v>
      </c>
      <c r="AP424" s="33">
        <f t="shared" si="67"/>
        <v>42.959811994521019</v>
      </c>
      <c r="AQ424" s="33">
        <f t="shared" si="68"/>
        <v>400.95824528219617</v>
      </c>
      <c r="AR424" s="15" t="s">
        <v>6303</v>
      </c>
      <c r="AS424" s="15" t="s">
        <v>6312</v>
      </c>
      <c r="AT424" s="15" t="s">
        <v>6292</v>
      </c>
      <c r="AU424" s="27" t="s">
        <v>6281</v>
      </c>
      <c r="AV424" s="74"/>
      <c r="AW424" s="75"/>
      <c r="AX424" s="75"/>
      <c r="AY424" s="75"/>
      <c r="AZ424" s="52" t="s">
        <v>6389</v>
      </c>
    </row>
    <row r="425" spans="1:52" s="52" customFormat="1" ht="39.950000000000003" customHeight="1" x14ac:dyDescent="0.25">
      <c r="A425" s="9">
        <v>572</v>
      </c>
      <c r="B425" s="7" t="s">
        <v>2228</v>
      </c>
      <c r="C425" s="7" t="s">
        <v>2229</v>
      </c>
      <c r="D425" s="7" t="s">
        <v>18</v>
      </c>
      <c r="E425" s="7" t="s">
        <v>18</v>
      </c>
      <c r="F425" s="7" t="s">
        <v>1403</v>
      </c>
      <c r="G425" s="7" t="s">
        <v>6182</v>
      </c>
      <c r="H425" s="7" t="s">
        <v>2100</v>
      </c>
      <c r="I425" s="7" t="s">
        <v>6175</v>
      </c>
      <c r="J425" s="7" t="s">
        <v>2122</v>
      </c>
      <c r="K425" s="7" t="s">
        <v>2122</v>
      </c>
      <c r="L425" s="7" t="s">
        <v>2230</v>
      </c>
      <c r="M425" s="7" t="s">
        <v>2230</v>
      </c>
      <c r="N425" s="8" t="s">
        <v>6175</v>
      </c>
      <c r="O425" s="7" t="s">
        <v>1746</v>
      </c>
      <c r="P425" s="8" t="s">
        <v>6175</v>
      </c>
      <c r="Q425" s="7" t="s">
        <v>2226</v>
      </c>
      <c r="R425" s="28" t="s">
        <v>2231</v>
      </c>
      <c r="S425" s="28" t="s">
        <v>6175</v>
      </c>
      <c r="T425" s="28" t="s">
        <v>28</v>
      </c>
      <c r="U425" s="28" t="s">
        <v>28</v>
      </c>
      <c r="V425" s="28" t="s">
        <v>28</v>
      </c>
      <c r="W425" s="7" t="s">
        <v>29</v>
      </c>
      <c r="X425" s="28" t="s">
        <v>28</v>
      </c>
      <c r="Y425" s="36" t="s">
        <v>28</v>
      </c>
      <c r="Z425" s="7" t="s">
        <v>6175</v>
      </c>
      <c r="AA425" s="7">
        <v>250</v>
      </c>
      <c r="AB425" s="7">
        <v>251</v>
      </c>
      <c r="AC425" s="7">
        <f t="shared" si="69"/>
        <v>-1</v>
      </c>
      <c r="AD425" s="7" t="s">
        <v>6175</v>
      </c>
      <c r="AE425" s="7" t="s">
        <v>6175</v>
      </c>
      <c r="AF425" s="7" t="s">
        <v>6175</v>
      </c>
      <c r="AG425" s="7" t="s">
        <v>6175</v>
      </c>
      <c r="AH425" s="37">
        <v>3.4</v>
      </c>
      <c r="AI425" s="37">
        <f t="shared" si="70"/>
        <v>853.4</v>
      </c>
      <c r="AJ425" s="33">
        <v>1.2379928630137145</v>
      </c>
      <c r="AK425" s="33">
        <f t="shared" si="66"/>
        <v>310.73620861644235</v>
      </c>
      <c r="AL425" s="33">
        <f t="shared" si="62"/>
        <v>37.28834503397308</v>
      </c>
      <c r="AM425" s="33">
        <f t="shared" si="63"/>
        <v>348.02455365041544</v>
      </c>
      <c r="AN425" s="33">
        <f t="shared" si="64"/>
        <v>1.114193576712343</v>
      </c>
      <c r="AO425" s="33">
        <f t="shared" si="65"/>
        <v>279.6625877547981</v>
      </c>
      <c r="AP425" s="33">
        <f t="shared" si="67"/>
        <v>33.559510530575771</v>
      </c>
      <c r="AQ425" s="33">
        <f t="shared" si="68"/>
        <v>313.22209828537387</v>
      </c>
      <c r="AR425" s="15" t="s">
        <v>6303</v>
      </c>
      <c r="AS425" s="15" t="s">
        <v>6312</v>
      </c>
      <c r="AT425" s="15" t="s">
        <v>6292</v>
      </c>
      <c r="AU425" s="27" t="s">
        <v>6281</v>
      </c>
      <c r="AV425" s="74"/>
      <c r="AW425" s="75"/>
      <c r="AX425" s="75"/>
      <c r="AY425" s="75"/>
      <c r="AZ425" s="52" t="s">
        <v>6389</v>
      </c>
    </row>
    <row r="426" spans="1:52" s="52" customFormat="1" ht="39.950000000000003" customHeight="1" x14ac:dyDescent="0.25">
      <c r="A426" s="9">
        <v>573</v>
      </c>
      <c r="B426" s="7" t="s">
        <v>2232</v>
      </c>
      <c r="C426" s="7" t="s">
        <v>2233</v>
      </c>
      <c r="D426" s="7" t="s">
        <v>18</v>
      </c>
      <c r="E426" s="7" t="s">
        <v>18</v>
      </c>
      <c r="F426" s="7" t="s">
        <v>1403</v>
      </c>
      <c r="G426" s="7" t="s">
        <v>6182</v>
      </c>
      <c r="H426" s="7" t="s">
        <v>2100</v>
      </c>
      <c r="I426" s="7" t="s">
        <v>6175</v>
      </c>
      <c r="J426" s="7" t="s">
        <v>2122</v>
      </c>
      <c r="K426" s="7" t="s">
        <v>2122</v>
      </c>
      <c r="L426" s="7" t="s">
        <v>2234</v>
      </c>
      <c r="M426" s="7" t="s">
        <v>2234</v>
      </c>
      <c r="N426" s="8" t="s">
        <v>6175</v>
      </c>
      <c r="O426" s="7" t="s">
        <v>1746</v>
      </c>
      <c r="P426" s="8" t="s">
        <v>6175</v>
      </c>
      <c r="Q426" s="7" t="s">
        <v>2235</v>
      </c>
      <c r="R426" s="28" t="s">
        <v>28</v>
      </c>
      <c r="S426" s="28" t="s">
        <v>6175</v>
      </c>
      <c r="T426" s="28" t="s">
        <v>28</v>
      </c>
      <c r="U426" s="28" t="s">
        <v>28</v>
      </c>
      <c r="V426" s="28" t="s">
        <v>28</v>
      </c>
      <c r="W426" s="7" t="s">
        <v>1400</v>
      </c>
      <c r="X426" s="28" t="s">
        <v>28</v>
      </c>
      <c r="Y426" s="36" t="s">
        <v>28</v>
      </c>
      <c r="Z426" s="7" t="s">
        <v>6175</v>
      </c>
      <c r="AA426" s="7">
        <v>221</v>
      </c>
      <c r="AB426" s="7">
        <v>221</v>
      </c>
      <c r="AC426" s="7">
        <f t="shared" si="69"/>
        <v>0</v>
      </c>
      <c r="AD426" s="7" t="s">
        <v>6175</v>
      </c>
      <c r="AE426" s="7" t="s">
        <v>6175</v>
      </c>
      <c r="AF426" s="7" t="s">
        <v>6175</v>
      </c>
      <c r="AG426" s="7" t="s">
        <v>6175</v>
      </c>
      <c r="AH426" s="37">
        <v>3.89</v>
      </c>
      <c r="AI426" s="37">
        <f t="shared" si="70"/>
        <v>859.69</v>
      </c>
      <c r="AJ426" s="33">
        <v>1.9454494815068675</v>
      </c>
      <c r="AK426" s="33">
        <f t="shared" si="66"/>
        <v>429.94433541301771</v>
      </c>
      <c r="AL426" s="33">
        <f t="shared" si="62"/>
        <v>51.593320249562126</v>
      </c>
      <c r="AM426" s="33">
        <f t="shared" si="63"/>
        <v>481.53765566257982</v>
      </c>
      <c r="AN426" s="33">
        <f t="shared" si="64"/>
        <v>1.7509045333561808</v>
      </c>
      <c r="AO426" s="33">
        <f t="shared" si="65"/>
        <v>386.94990187171595</v>
      </c>
      <c r="AP426" s="33">
        <f t="shared" si="67"/>
        <v>46.433988224605912</v>
      </c>
      <c r="AQ426" s="33">
        <f t="shared" si="68"/>
        <v>433.38389009632186</v>
      </c>
      <c r="AR426" s="15" t="s">
        <v>6303</v>
      </c>
      <c r="AS426" s="15" t="s">
        <v>6312</v>
      </c>
      <c r="AT426" s="15" t="s">
        <v>6292</v>
      </c>
      <c r="AU426" s="27" t="s">
        <v>6281</v>
      </c>
      <c r="AV426" s="74"/>
      <c r="AW426" s="75"/>
      <c r="AX426" s="75"/>
      <c r="AY426" s="75"/>
      <c r="AZ426" s="52" t="s">
        <v>6389</v>
      </c>
    </row>
    <row r="427" spans="1:52" s="52" customFormat="1" ht="39.950000000000003" customHeight="1" x14ac:dyDescent="0.25">
      <c r="A427" s="9">
        <v>574</v>
      </c>
      <c r="B427" s="7" t="s">
        <v>2236</v>
      </c>
      <c r="C427" s="7" t="s">
        <v>2237</v>
      </c>
      <c r="D427" s="7" t="s">
        <v>18</v>
      </c>
      <c r="E427" s="7" t="s">
        <v>18</v>
      </c>
      <c r="F427" s="7" t="s">
        <v>1403</v>
      </c>
      <c r="G427" s="7" t="s">
        <v>6182</v>
      </c>
      <c r="H427" s="7" t="s">
        <v>2100</v>
      </c>
      <c r="I427" s="7" t="s">
        <v>6175</v>
      </c>
      <c r="J427" s="7" t="s">
        <v>2122</v>
      </c>
      <c r="K427" s="7" t="s">
        <v>2122</v>
      </c>
      <c r="L427" s="7" t="s">
        <v>2238</v>
      </c>
      <c r="M427" s="7" t="s">
        <v>2238</v>
      </c>
      <c r="N427" s="8" t="s">
        <v>6175</v>
      </c>
      <c r="O427" s="7" t="s">
        <v>1746</v>
      </c>
      <c r="P427" s="8" t="s">
        <v>6175</v>
      </c>
      <c r="Q427" s="7" t="s">
        <v>2235</v>
      </c>
      <c r="R427" s="28" t="s">
        <v>28</v>
      </c>
      <c r="S427" s="28" t="s">
        <v>6175</v>
      </c>
      <c r="T427" s="28" t="s">
        <v>28</v>
      </c>
      <c r="U427" s="28" t="s">
        <v>28</v>
      </c>
      <c r="V427" s="28" t="s">
        <v>28</v>
      </c>
      <c r="W427" s="7" t="s">
        <v>1400</v>
      </c>
      <c r="X427" s="28" t="s">
        <v>28</v>
      </c>
      <c r="Y427" s="36" t="s">
        <v>28</v>
      </c>
      <c r="Z427" s="7" t="s">
        <v>6175</v>
      </c>
      <c r="AA427" s="7">
        <v>182</v>
      </c>
      <c r="AB427" s="7">
        <v>182</v>
      </c>
      <c r="AC427" s="7">
        <f t="shared" si="69"/>
        <v>0</v>
      </c>
      <c r="AD427" s="7" t="s">
        <v>6175</v>
      </c>
      <c r="AE427" s="7" t="s">
        <v>6175</v>
      </c>
      <c r="AF427" s="7" t="s">
        <v>6175</v>
      </c>
      <c r="AG427" s="7" t="s">
        <v>6175</v>
      </c>
      <c r="AH427" s="37">
        <v>3.89</v>
      </c>
      <c r="AI427" s="37">
        <f t="shared" si="70"/>
        <v>707.98</v>
      </c>
      <c r="AJ427" s="33">
        <v>1.9454494815068675</v>
      </c>
      <c r="AK427" s="33">
        <f t="shared" si="66"/>
        <v>354.07180563424987</v>
      </c>
      <c r="AL427" s="33">
        <f t="shared" si="62"/>
        <v>42.488616676109984</v>
      </c>
      <c r="AM427" s="33">
        <f t="shared" si="63"/>
        <v>396.56042231035985</v>
      </c>
      <c r="AN427" s="33">
        <f t="shared" si="64"/>
        <v>1.7509045333561808</v>
      </c>
      <c r="AO427" s="33">
        <f t="shared" si="65"/>
        <v>318.66462507082491</v>
      </c>
      <c r="AP427" s="33">
        <f t="shared" si="67"/>
        <v>38.239755008498989</v>
      </c>
      <c r="AQ427" s="33">
        <f t="shared" si="68"/>
        <v>356.90438007932391</v>
      </c>
      <c r="AR427" s="15" t="s">
        <v>6303</v>
      </c>
      <c r="AS427" s="15" t="s">
        <v>6312</v>
      </c>
      <c r="AT427" s="15" t="s">
        <v>6292</v>
      </c>
      <c r="AU427" s="27" t="s">
        <v>6281</v>
      </c>
      <c r="AV427" s="74"/>
      <c r="AW427" s="75"/>
      <c r="AX427" s="75"/>
      <c r="AY427" s="75"/>
      <c r="AZ427" s="52" t="s">
        <v>6389</v>
      </c>
    </row>
    <row r="428" spans="1:52" s="52" customFormat="1" ht="39.950000000000003" customHeight="1" x14ac:dyDescent="0.25">
      <c r="A428" s="9">
        <v>575</v>
      </c>
      <c r="B428" s="7" t="s">
        <v>2239</v>
      </c>
      <c r="C428" s="7" t="s">
        <v>2240</v>
      </c>
      <c r="D428" s="7" t="s">
        <v>18</v>
      </c>
      <c r="E428" s="7" t="s">
        <v>18</v>
      </c>
      <c r="F428" s="7" t="s">
        <v>2241</v>
      </c>
      <c r="G428" s="7" t="s">
        <v>6182</v>
      </c>
      <c r="H428" s="7" t="s">
        <v>2100</v>
      </c>
      <c r="I428" s="7" t="s">
        <v>6175</v>
      </c>
      <c r="J428" s="7" t="s">
        <v>2122</v>
      </c>
      <c r="K428" s="7" t="s">
        <v>2122</v>
      </c>
      <c r="L428" s="7" t="s">
        <v>2242</v>
      </c>
      <c r="M428" s="7" t="s">
        <v>2242</v>
      </c>
      <c r="N428" s="8" t="s">
        <v>6175</v>
      </c>
      <c r="O428" s="7" t="s">
        <v>1388</v>
      </c>
      <c r="P428" s="8" t="s">
        <v>6175</v>
      </c>
      <c r="Q428" s="7" t="s">
        <v>28</v>
      </c>
      <c r="R428" s="7" t="s">
        <v>28</v>
      </c>
      <c r="S428" s="28" t="s">
        <v>6175</v>
      </c>
      <c r="T428" s="28" t="s">
        <v>28</v>
      </c>
      <c r="U428" s="28" t="s">
        <v>28</v>
      </c>
      <c r="V428" s="28" t="s">
        <v>28</v>
      </c>
      <c r="W428" s="7" t="s">
        <v>29</v>
      </c>
      <c r="X428" s="28" t="s">
        <v>28</v>
      </c>
      <c r="Y428" s="36" t="s">
        <v>28</v>
      </c>
      <c r="Z428" s="7" t="s">
        <v>6175</v>
      </c>
      <c r="AA428" s="7">
        <v>4</v>
      </c>
      <c r="AB428" s="7">
        <v>4</v>
      </c>
      <c r="AC428" s="7">
        <f t="shared" si="69"/>
        <v>0</v>
      </c>
      <c r="AD428" s="7" t="s">
        <v>6175</v>
      </c>
      <c r="AE428" s="7" t="s">
        <v>6175</v>
      </c>
      <c r="AF428" s="7" t="s">
        <v>6175</v>
      </c>
      <c r="AG428" s="7" t="s">
        <v>6175</v>
      </c>
      <c r="AH428" s="37">
        <v>12</v>
      </c>
      <c r="AI428" s="37">
        <f t="shared" si="70"/>
        <v>48</v>
      </c>
      <c r="AJ428" s="33">
        <v>4.6797180821918314</v>
      </c>
      <c r="AK428" s="33">
        <f t="shared" si="66"/>
        <v>18.718872328767326</v>
      </c>
      <c r="AL428" s="33">
        <f t="shared" si="62"/>
        <v>2.2462646794520791</v>
      </c>
      <c r="AM428" s="33">
        <f t="shared" si="63"/>
        <v>20.965137008219404</v>
      </c>
      <c r="AN428" s="33">
        <f t="shared" si="64"/>
        <v>4.2117462739726488</v>
      </c>
      <c r="AO428" s="33">
        <f t="shared" si="65"/>
        <v>16.846985095890595</v>
      </c>
      <c r="AP428" s="33">
        <f t="shared" si="67"/>
        <v>2.0216382115068714</v>
      </c>
      <c r="AQ428" s="33">
        <f t="shared" si="68"/>
        <v>18.868623307397467</v>
      </c>
      <c r="AR428" s="15" t="s">
        <v>6303</v>
      </c>
      <c r="AS428" s="15" t="s">
        <v>6312</v>
      </c>
      <c r="AT428" s="15" t="s">
        <v>6292</v>
      </c>
      <c r="AU428" s="27" t="s">
        <v>6281</v>
      </c>
      <c r="AV428" s="74"/>
      <c r="AW428" s="75"/>
      <c r="AX428" s="75"/>
      <c r="AY428" s="75"/>
      <c r="AZ428" s="52" t="s">
        <v>6389</v>
      </c>
    </row>
    <row r="429" spans="1:52" s="52" customFormat="1" ht="39.950000000000003" customHeight="1" x14ac:dyDescent="0.25">
      <c r="A429" s="9">
        <v>576</v>
      </c>
      <c r="B429" s="7" t="s">
        <v>2243</v>
      </c>
      <c r="C429" s="7" t="s">
        <v>6188</v>
      </c>
      <c r="D429" s="7" t="s">
        <v>18</v>
      </c>
      <c r="E429" s="7" t="s">
        <v>1540</v>
      </c>
      <c r="F429" s="7" t="s">
        <v>2241</v>
      </c>
      <c r="G429" s="7" t="s">
        <v>6182</v>
      </c>
      <c r="H429" s="7" t="s">
        <v>2100</v>
      </c>
      <c r="I429" s="7" t="s">
        <v>6175</v>
      </c>
      <c r="J429" s="7" t="s">
        <v>2122</v>
      </c>
      <c r="K429" s="7" t="s">
        <v>2122</v>
      </c>
      <c r="L429" s="7" t="s">
        <v>2244</v>
      </c>
      <c r="M429" s="7" t="s">
        <v>2244</v>
      </c>
      <c r="N429" s="8" t="s">
        <v>6175</v>
      </c>
      <c r="O429" s="7" t="s">
        <v>1388</v>
      </c>
      <c r="P429" s="8" t="s">
        <v>6175</v>
      </c>
      <c r="Q429" s="7" t="s">
        <v>28</v>
      </c>
      <c r="R429" s="7" t="s">
        <v>28</v>
      </c>
      <c r="S429" s="28" t="s">
        <v>6175</v>
      </c>
      <c r="T429" s="28" t="s">
        <v>28</v>
      </c>
      <c r="U429" s="28" t="s">
        <v>28</v>
      </c>
      <c r="V429" s="28" t="s">
        <v>28</v>
      </c>
      <c r="W429" s="7" t="s">
        <v>29</v>
      </c>
      <c r="X429" s="28" t="s">
        <v>28</v>
      </c>
      <c r="Y429" s="36" t="s">
        <v>2245</v>
      </c>
      <c r="Z429" s="7" t="s">
        <v>6175</v>
      </c>
      <c r="AA429" s="7">
        <v>3</v>
      </c>
      <c r="AB429" s="7">
        <v>3</v>
      </c>
      <c r="AC429" s="7">
        <f t="shared" si="69"/>
        <v>0</v>
      </c>
      <c r="AD429" s="7" t="s">
        <v>6175</v>
      </c>
      <c r="AE429" s="7" t="s">
        <v>6175</v>
      </c>
      <c r="AF429" s="7" t="s">
        <v>6175</v>
      </c>
      <c r="AG429" s="7" t="s">
        <v>6175</v>
      </c>
      <c r="AH429" s="37">
        <v>12</v>
      </c>
      <c r="AI429" s="37">
        <f t="shared" si="70"/>
        <v>36</v>
      </c>
      <c r="AJ429" s="33">
        <v>4.6797180821918314</v>
      </c>
      <c r="AK429" s="33">
        <f t="shared" si="66"/>
        <v>14.039154246575494</v>
      </c>
      <c r="AL429" s="33">
        <f t="shared" si="62"/>
        <v>1.6846985095890592</v>
      </c>
      <c r="AM429" s="33">
        <f t="shared" si="63"/>
        <v>15.723852756164554</v>
      </c>
      <c r="AN429" s="33">
        <f t="shared" si="64"/>
        <v>4.2117462739726488</v>
      </c>
      <c r="AO429" s="33">
        <f t="shared" si="65"/>
        <v>12.635238821917946</v>
      </c>
      <c r="AP429" s="33">
        <f t="shared" si="67"/>
        <v>1.5162286586301534</v>
      </c>
      <c r="AQ429" s="33">
        <f t="shared" si="68"/>
        <v>14.151467480548099</v>
      </c>
      <c r="AR429" s="15" t="s">
        <v>6303</v>
      </c>
      <c r="AS429" s="15" t="s">
        <v>6312</v>
      </c>
      <c r="AT429" s="15" t="s">
        <v>6292</v>
      </c>
      <c r="AU429" s="27" t="s">
        <v>6281</v>
      </c>
      <c r="AV429" s="74"/>
      <c r="AW429" s="75"/>
      <c r="AX429" s="75"/>
      <c r="AY429" s="75"/>
      <c r="AZ429" s="52" t="s">
        <v>6389</v>
      </c>
    </row>
    <row r="430" spans="1:52" s="52" customFormat="1" ht="39.950000000000003" customHeight="1" x14ac:dyDescent="0.25">
      <c r="A430" s="9">
        <v>577</v>
      </c>
      <c r="B430" s="7" t="s">
        <v>2246</v>
      </c>
      <c r="C430" s="7" t="s">
        <v>2247</v>
      </c>
      <c r="D430" s="7" t="s">
        <v>18</v>
      </c>
      <c r="E430" s="7" t="s">
        <v>18</v>
      </c>
      <c r="F430" s="7" t="s">
        <v>2241</v>
      </c>
      <c r="G430" s="7" t="s">
        <v>6182</v>
      </c>
      <c r="H430" s="7" t="s">
        <v>2100</v>
      </c>
      <c r="I430" s="7" t="s">
        <v>6175</v>
      </c>
      <c r="J430" s="7" t="s">
        <v>2122</v>
      </c>
      <c r="K430" s="7" t="s">
        <v>2122</v>
      </c>
      <c r="L430" s="7" t="s">
        <v>2248</v>
      </c>
      <c r="M430" s="7" t="s">
        <v>2248</v>
      </c>
      <c r="N430" s="8" t="s">
        <v>6175</v>
      </c>
      <c r="O430" s="7" t="s">
        <v>1388</v>
      </c>
      <c r="P430" s="8" t="s">
        <v>6175</v>
      </c>
      <c r="Q430" s="7" t="s">
        <v>28</v>
      </c>
      <c r="R430" s="7" t="s">
        <v>28</v>
      </c>
      <c r="S430" s="28" t="s">
        <v>6175</v>
      </c>
      <c r="T430" s="28" t="s">
        <v>28</v>
      </c>
      <c r="U430" s="28" t="s">
        <v>28</v>
      </c>
      <c r="V430" s="28" t="s">
        <v>28</v>
      </c>
      <c r="W430" s="7" t="s">
        <v>29</v>
      </c>
      <c r="X430" s="28" t="s">
        <v>28</v>
      </c>
      <c r="Y430" s="36" t="s">
        <v>28</v>
      </c>
      <c r="Z430" s="7" t="s">
        <v>6175</v>
      </c>
      <c r="AA430" s="7">
        <v>3</v>
      </c>
      <c r="AB430" s="7">
        <v>4</v>
      </c>
      <c r="AC430" s="7">
        <f t="shared" si="69"/>
        <v>-1</v>
      </c>
      <c r="AD430" s="7" t="s">
        <v>6175</v>
      </c>
      <c r="AE430" s="7" t="s">
        <v>6175</v>
      </c>
      <c r="AF430" s="7" t="s">
        <v>6175</v>
      </c>
      <c r="AG430" s="7" t="s">
        <v>6175</v>
      </c>
      <c r="AH430" s="37">
        <v>12</v>
      </c>
      <c r="AI430" s="37">
        <f t="shared" si="70"/>
        <v>48</v>
      </c>
      <c r="AJ430" s="33">
        <v>4.6797180821918314</v>
      </c>
      <c r="AK430" s="33">
        <f t="shared" si="66"/>
        <v>18.718872328767326</v>
      </c>
      <c r="AL430" s="33">
        <f t="shared" ref="AL430:AL493" si="71">AK430*0.12</f>
        <v>2.2462646794520791</v>
      </c>
      <c r="AM430" s="33">
        <f t="shared" ref="AM430:AM493" si="72">AL430+AK430</f>
        <v>20.965137008219404</v>
      </c>
      <c r="AN430" s="33">
        <f t="shared" ref="AN430:AN493" si="73">AJ430*0.9</f>
        <v>4.2117462739726488</v>
      </c>
      <c r="AO430" s="33">
        <f t="shared" ref="AO430:AO493" si="74">AN430*AB430</f>
        <v>16.846985095890595</v>
      </c>
      <c r="AP430" s="33">
        <f t="shared" si="67"/>
        <v>2.0216382115068714</v>
      </c>
      <c r="AQ430" s="33">
        <f t="shared" si="68"/>
        <v>18.868623307397467</v>
      </c>
      <c r="AR430" s="15" t="s">
        <v>6303</v>
      </c>
      <c r="AS430" s="15" t="s">
        <v>6312</v>
      </c>
      <c r="AT430" s="15" t="s">
        <v>6292</v>
      </c>
      <c r="AU430" s="27" t="s">
        <v>6281</v>
      </c>
      <c r="AV430" s="74"/>
      <c r="AW430" s="75"/>
      <c r="AX430" s="75"/>
      <c r="AY430" s="75"/>
      <c r="AZ430" s="52" t="s">
        <v>6389</v>
      </c>
    </row>
    <row r="431" spans="1:52" s="52" customFormat="1" ht="39.950000000000003" customHeight="1" x14ac:dyDescent="0.25">
      <c r="A431" s="9">
        <v>578</v>
      </c>
      <c r="B431" s="7" t="s">
        <v>2249</v>
      </c>
      <c r="C431" s="7" t="s">
        <v>2250</v>
      </c>
      <c r="D431" s="7" t="s">
        <v>18</v>
      </c>
      <c r="E431" s="7" t="s">
        <v>18</v>
      </c>
      <c r="F431" s="7" t="s">
        <v>2241</v>
      </c>
      <c r="G431" s="7" t="s">
        <v>6182</v>
      </c>
      <c r="H431" s="7" t="s">
        <v>2100</v>
      </c>
      <c r="I431" s="7" t="s">
        <v>6175</v>
      </c>
      <c r="J431" s="7" t="s">
        <v>2122</v>
      </c>
      <c r="K431" s="7" t="s">
        <v>2122</v>
      </c>
      <c r="L431" s="7" t="s">
        <v>2251</v>
      </c>
      <c r="M431" s="7" t="s">
        <v>2251</v>
      </c>
      <c r="N431" s="8" t="s">
        <v>6175</v>
      </c>
      <c r="O431" s="7" t="s">
        <v>1388</v>
      </c>
      <c r="P431" s="8" t="s">
        <v>6175</v>
      </c>
      <c r="Q431" s="7" t="s">
        <v>28</v>
      </c>
      <c r="R431" s="28" t="s">
        <v>28</v>
      </c>
      <c r="S431" s="28" t="s">
        <v>6175</v>
      </c>
      <c r="T431" s="28" t="s">
        <v>28</v>
      </c>
      <c r="U431" s="28" t="s">
        <v>28</v>
      </c>
      <c r="V431" s="28" t="s">
        <v>28</v>
      </c>
      <c r="W431" s="7" t="s">
        <v>29</v>
      </c>
      <c r="X431" s="28" t="s">
        <v>28</v>
      </c>
      <c r="Y431" s="36" t="s">
        <v>2252</v>
      </c>
      <c r="Z431" s="7" t="s">
        <v>6175</v>
      </c>
      <c r="AA431" s="7">
        <v>7</v>
      </c>
      <c r="AB431" s="7">
        <v>6</v>
      </c>
      <c r="AC431" s="7">
        <f t="shared" si="69"/>
        <v>1</v>
      </c>
      <c r="AD431" s="7" t="s">
        <v>6175</v>
      </c>
      <c r="AE431" s="7" t="s">
        <v>6175</v>
      </c>
      <c r="AF431" s="7" t="s">
        <v>6175</v>
      </c>
      <c r="AG431" s="7" t="s">
        <v>6175</v>
      </c>
      <c r="AH431" s="37">
        <v>15</v>
      </c>
      <c r="AI431" s="37">
        <f t="shared" si="70"/>
        <v>90</v>
      </c>
      <c r="AJ431" s="33">
        <v>5.8496476027397888</v>
      </c>
      <c r="AK431" s="33">
        <f t="shared" si="66"/>
        <v>35.097885616438731</v>
      </c>
      <c r="AL431" s="33">
        <f t="shared" si="71"/>
        <v>4.2117462739726479</v>
      </c>
      <c r="AM431" s="33">
        <f t="shared" si="72"/>
        <v>39.309631890411382</v>
      </c>
      <c r="AN431" s="33">
        <f t="shared" si="73"/>
        <v>5.2646828424658096</v>
      </c>
      <c r="AO431" s="33">
        <f t="shared" si="74"/>
        <v>31.588097054794858</v>
      </c>
      <c r="AP431" s="33">
        <f t="shared" si="67"/>
        <v>3.7905716465753829</v>
      </c>
      <c r="AQ431" s="33">
        <f t="shared" si="68"/>
        <v>35.378668701370238</v>
      </c>
      <c r="AR431" s="15" t="s">
        <v>6303</v>
      </c>
      <c r="AS431" s="15" t="s">
        <v>6312</v>
      </c>
      <c r="AT431" s="15" t="s">
        <v>6292</v>
      </c>
      <c r="AU431" s="27" t="s">
        <v>6281</v>
      </c>
      <c r="AV431" s="74"/>
      <c r="AW431" s="75"/>
      <c r="AX431" s="75"/>
      <c r="AY431" s="75"/>
      <c r="AZ431" s="52" t="s">
        <v>6389</v>
      </c>
    </row>
    <row r="432" spans="1:52" s="52" customFormat="1" ht="39.950000000000003" customHeight="1" x14ac:dyDescent="0.25">
      <c r="A432" s="9">
        <v>579</v>
      </c>
      <c r="B432" s="7" t="s">
        <v>2253</v>
      </c>
      <c r="C432" s="7" t="s">
        <v>2254</v>
      </c>
      <c r="D432" s="7" t="s">
        <v>18</v>
      </c>
      <c r="E432" s="7" t="s">
        <v>1540</v>
      </c>
      <c r="F432" s="7" t="s">
        <v>2241</v>
      </c>
      <c r="G432" s="7" t="s">
        <v>6182</v>
      </c>
      <c r="H432" s="7" t="s">
        <v>2100</v>
      </c>
      <c r="I432" s="7" t="s">
        <v>6175</v>
      </c>
      <c r="J432" s="7" t="s">
        <v>2122</v>
      </c>
      <c r="K432" s="7" t="s">
        <v>2122</v>
      </c>
      <c r="L432" s="7" t="s">
        <v>2255</v>
      </c>
      <c r="M432" s="7" t="s">
        <v>2255</v>
      </c>
      <c r="N432" s="8" t="s">
        <v>6175</v>
      </c>
      <c r="O432" s="7" t="s">
        <v>1388</v>
      </c>
      <c r="P432" s="8" t="s">
        <v>6175</v>
      </c>
      <c r="Q432" s="7" t="s">
        <v>28</v>
      </c>
      <c r="R432" s="28" t="s">
        <v>28</v>
      </c>
      <c r="S432" s="28" t="s">
        <v>6175</v>
      </c>
      <c r="T432" s="28" t="s">
        <v>28</v>
      </c>
      <c r="U432" s="28" t="s">
        <v>28</v>
      </c>
      <c r="V432" s="28" t="s">
        <v>28</v>
      </c>
      <c r="W432" s="7" t="s">
        <v>29</v>
      </c>
      <c r="X432" s="28" t="s">
        <v>28</v>
      </c>
      <c r="Y432" s="36" t="s">
        <v>2252</v>
      </c>
      <c r="Z432" s="7" t="s">
        <v>6175</v>
      </c>
      <c r="AA432" s="7">
        <v>9</v>
      </c>
      <c r="AB432" s="7">
        <v>7</v>
      </c>
      <c r="AC432" s="7">
        <f t="shared" si="69"/>
        <v>2</v>
      </c>
      <c r="AD432" s="7" t="s">
        <v>6175</v>
      </c>
      <c r="AE432" s="7" t="s">
        <v>6175</v>
      </c>
      <c r="AF432" s="7" t="s">
        <v>6175</v>
      </c>
      <c r="AG432" s="7" t="s">
        <v>6175</v>
      </c>
      <c r="AH432" s="37">
        <v>15</v>
      </c>
      <c r="AI432" s="37">
        <f t="shared" si="70"/>
        <v>105</v>
      </c>
      <c r="AJ432" s="33">
        <v>5.7720647260274616</v>
      </c>
      <c r="AK432" s="33">
        <f t="shared" si="66"/>
        <v>40.404453082192234</v>
      </c>
      <c r="AL432" s="33">
        <f t="shared" si="71"/>
        <v>4.8485343698630681</v>
      </c>
      <c r="AM432" s="33">
        <f t="shared" si="72"/>
        <v>45.252987452055301</v>
      </c>
      <c r="AN432" s="33">
        <f t="shared" si="73"/>
        <v>5.1948582534247159</v>
      </c>
      <c r="AO432" s="33">
        <f t="shared" si="74"/>
        <v>36.364007773973015</v>
      </c>
      <c r="AP432" s="33">
        <f t="shared" si="67"/>
        <v>4.3636809328767612</v>
      </c>
      <c r="AQ432" s="33">
        <f t="shared" si="68"/>
        <v>40.727688706849776</v>
      </c>
      <c r="AR432" s="15" t="s">
        <v>6303</v>
      </c>
      <c r="AS432" s="15" t="s">
        <v>6312</v>
      </c>
      <c r="AT432" s="15" t="s">
        <v>6292</v>
      </c>
      <c r="AU432" s="27" t="s">
        <v>6281</v>
      </c>
      <c r="AV432" s="74"/>
      <c r="AW432" s="75"/>
      <c r="AX432" s="75"/>
      <c r="AY432" s="75"/>
      <c r="AZ432" s="52" t="s">
        <v>6389</v>
      </c>
    </row>
    <row r="433" spans="1:52" s="52" customFormat="1" ht="39.950000000000003" customHeight="1" x14ac:dyDescent="0.25">
      <c r="A433" s="9">
        <v>580</v>
      </c>
      <c r="B433" s="7" t="s">
        <v>2259</v>
      </c>
      <c r="C433" s="7" t="s">
        <v>2260</v>
      </c>
      <c r="D433" s="7" t="s">
        <v>18</v>
      </c>
      <c r="E433" s="7" t="s">
        <v>18</v>
      </c>
      <c r="F433" s="7" t="s">
        <v>1403</v>
      </c>
      <c r="G433" s="7" t="s">
        <v>6182</v>
      </c>
      <c r="H433" s="7" t="s">
        <v>2100</v>
      </c>
      <c r="I433" s="7" t="s">
        <v>6175</v>
      </c>
      <c r="J433" s="7" t="s">
        <v>2122</v>
      </c>
      <c r="K433" s="7" t="s">
        <v>2122</v>
      </c>
      <c r="L433" s="7" t="s">
        <v>2261</v>
      </c>
      <c r="M433" s="7" t="s">
        <v>2261</v>
      </c>
      <c r="N433" s="8" t="s">
        <v>6175</v>
      </c>
      <c r="O433" s="7" t="s">
        <v>1388</v>
      </c>
      <c r="P433" s="8" t="s">
        <v>6175</v>
      </c>
      <c r="Q433" s="7" t="s">
        <v>28</v>
      </c>
      <c r="R433" s="28" t="s">
        <v>28</v>
      </c>
      <c r="S433" s="28" t="s">
        <v>6175</v>
      </c>
      <c r="T433" s="28" t="s">
        <v>28</v>
      </c>
      <c r="U433" s="28" t="s">
        <v>28</v>
      </c>
      <c r="V433" s="28" t="s">
        <v>28</v>
      </c>
      <c r="W433" s="7" t="s">
        <v>29</v>
      </c>
      <c r="X433" s="28" t="s">
        <v>28</v>
      </c>
      <c r="Y433" s="36" t="s">
        <v>2252</v>
      </c>
      <c r="Z433" s="7" t="s">
        <v>6175</v>
      </c>
      <c r="AA433" s="7">
        <v>29</v>
      </c>
      <c r="AB433" s="7">
        <v>29</v>
      </c>
      <c r="AC433" s="7">
        <f t="shared" si="69"/>
        <v>0</v>
      </c>
      <c r="AD433" s="7" t="s">
        <v>6175</v>
      </c>
      <c r="AE433" s="7" t="s">
        <v>6175</v>
      </c>
      <c r="AF433" s="7" t="s">
        <v>6175</v>
      </c>
      <c r="AG433" s="7" t="s">
        <v>6175</v>
      </c>
      <c r="AH433" s="37">
        <v>15</v>
      </c>
      <c r="AI433" s="37">
        <f t="shared" si="70"/>
        <v>435</v>
      </c>
      <c r="AJ433" s="33">
        <v>5.7720647260274616</v>
      </c>
      <c r="AK433" s="33">
        <f t="shared" si="66"/>
        <v>167.38987705479639</v>
      </c>
      <c r="AL433" s="33">
        <f t="shared" si="71"/>
        <v>20.086785246575566</v>
      </c>
      <c r="AM433" s="33">
        <f t="shared" si="72"/>
        <v>187.47666230137196</v>
      </c>
      <c r="AN433" s="33">
        <f t="shared" si="73"/>
        <v>5.1948582534247159</v>
      </c>
      <c r="AO433" s="33">
        <f t="shared" si="74"/>
        <v>150.65088934931677</v>
      </c>
      <c r="AP433" s="33">
        <f t="shared" si="67"/>
        <v>18.078106721918012</v>
      </c>
      <c r="AQ433" s="33">
        <f t="shared" si="68"/>
        <v>168.72899607123477</v>
      </c>
      <c r="AR433" s="15" t="s">
        <v>6303</v>
      </c>
      <c r="AS433" s="15" t="s">
        <v>6312</v>
      </c>
      <c r="AT433" s="15" t="s">
        <v>6292</v>
      </c>
      <c r="AU433" s="27" t="s">
        <v>6281</v>
      </c>
      <c r="AV433" s="74"/>
      <c r="AW433" s="75"/>
      <c r="AX433" s="75"/>
      <c r="AY433" s="75"/>
      <c r="AZ433" s="52" t="s">
        <v>6389</v>
      </c>
    </row>
    <row r="434" spans="1:52" s="52" customFormat="1" ht="39.950000000000003" customHeight="1" x14ac:dyDescent="0.25">
      <c r="A434" s="9">
        <v>581</v>
      </c>
      <c r="B434" s="7" t="s">
        <v>2262</v>
      </c>
      <c r="C434" s="7" t="s">
        <v>2263</v>
      </c>
      <c r="D434" s="7" t="s">
        <v>18</v>
      </c>
      <c r="E434" s="7" t="s">
        <v>18</v>
      </c>
      <c r="F434" s="7" t="s">
        <v>1403</v>
      </c>
      <c r="G434" s="7" t="s">
        <v>6182</v>
      </c>
      <c r="H434" s="7" t="s">
        <v>2100</v>
      </c>
      <c r="I434" s="7" t="s">
        <v>6175</v>
      </c>
      <c r="J434" s="7" t="s">
        <v>2122</v>
      </c>
      <c r="K434" s="7" t="s">
        <v>2122</v>
      </c>
      <c r="L434" s="7" t="s">
        <v>2264</v>
      </c>
      <c r="M434" s="7" t="s">
        <v>2264</v>
      </c>
      <c r="N434" s="8" t="s">
        <v>6175</v>
      </c>
      <c r="O434" s="7" t="s">
        <v>1388</v>
      </c>
      <c r="P434" s="8" t="s">
        <v>6175</v>
      </c>
      <c r="Q434" s="7" t="s">
        <v>28</v>
      </c>
      <c r="R434" s="28" t="s">
        <v>28</v>
      </c>
      <c r="S434" s="28" t="s">
        <v>6175</v>
      </c>
      <c r="T434" s="28" t="s">
        <v>28</v>
      </c>
      <c r="U434" s="28" t="s">
        <v>28</v>
      </c>
      <c r="V434" s="28" t="s">
        <v>28</v>
      </c>
      <c r="W434" s="7" t="s">
        <v>29</v>
      </c>
      <c r="X434" s="28" t="s">
        <v>28</v>
      </c>
      <c r="Y434" s="36" t="s">
        <v>2252</v>
      </c>
      <c r="Z434" s="7" t="s">
        <v>6175</v>
      </c>
      <c r="AA434" s="7">
        <v>10</v>
      </c>
      <c r="AB434" s="7">
        <v>10</v>
      </c>
      <c r="AC434" s="7">
        <f t="shared" si="69"/>
        <v>0</v>
      </c>
      <c r="AD434" s="7" t="s">
        <v>6175</v>
      </c>
      <c r="AE434" s="7" t="s">
        <v>6175</v>
      </c>
      <c r="AF434" s="7" t="s">
        <v>6175</v>
      </c>
      <c r="AG434" s="7" t="s">
        <v>6175</v>
      </c>
      <c r="AH434" s="37">
        <v>15</v>
      </c>
      <c r="AI434" s="37">
        <f t="shared" si="70"/>
        <v>150</v>
      </c>
      <c r="AJ434" s="33">
        <v>5.8496476027397888</v>
      </c>
      <c r="AK434" s="33">
        <f t="shared" si="66"/>
        <v>58.49647602739789</v>
      </c>
      <c r="AL434" s="33">
        <f t="shared" si="71"/>
        <v>7.0195771232877462</v>
      </c>
      <c r="AM434" s="33">
        <f t="shared" si="72"/>
        <v>65.516053150685636</v>
      </c>
      <c r="AN434" s="33">
        <f t="shared" si="73"/>
        <v>5.2646828424658096</v>
      </c>
      <c r="AO434" s="33">
        <f t="shared" si="74"/>
        <v>52.646828424658096</v>
      </c>
      <c r="AP434" s="33">
        <f t="shared" si="67"/>
        <v>6.3176194109589714</v>
      </c>
      <c r="AQ434" s="33">
        <f t="shared" si="68"/>
        <v>58.964447835617065</v>
      </c>
      <c r="AR434" s="15" t="s">
        <v>6303</v>
      </c>
      <c r="AS434" s="15" t="s">
        <v>6312</v>
      </c>
      <c r="AT434" s="15" t="s">
        <v>6292</v>
      </c>
      <c r="AU434" s="27" t="s">
        <v>6281</v>
      </c>
      <c r="AV434" s="74"/>
      <c r="AW434" s="75"/>
      <c r="AX434" s="75"/>
      <c r="AY434" s="75"/>
      <c r="AZ434" s="52" t="s">
        <v>6389</v>
      </c>
    </row>
    <row r="435" spans="1:52" s="52" customFormat="1" ht="39.950000000000003" customHeight="1" x14ac:dyDescent="0.25">
      <c r="A435" s="9">
        <v>582</v>
      </c>
      <c r="B435" s="7" t="s">
        <v>2265</v>
      </c>
      <c r="C435" s="7" t="s">
        <v>2266</v>
      </c>
      <c r="D435" s="7" t="s">
        <v>18</v>
      </c>
      <c r="E435" s="7" t="s">
        <v>1540</v>
      </c>
      <c r="F435" s="7" t="s">
        <v>2241</v>
      </c>
      <c r="G435" s="7" t="s">
        <v>6182</v>
      </c>
      <c r="H435" s="7" t="s">
        <v>2100</v>
      </c>
      <c r="I435" s="7" t="s">
        <v>6175</v>
      </c>
      <c r="J435" s="7" t="s">
        <v>2122</v>
      </c>
      <c r="K435" s="7" t="s">
        <v>2122</v>
      </c>
      <c r="L435" s="7" t="s">
        <v>2267</v>
      </c>
      <c r="M435" s="7" t="s">
        <v>2267</v>
      </c>
      <c r="N435" s="8" t="s">
        <v>6175</v>
      </c>
      <c r="O435" s="7" t="s">
        <v>1388</v>
      </c>
      <c r="P435" s="8" t="s">
        <v>6175</v>
      </c>
      <c r="Q435" s="7" t="s">
        <v>28</v>
      </c>
      <c r="R435" s="28" t="s">
        <v>28</v>
      </c>
      <c r="S435" s="28" t="s">
        <v>6175</v>
      </c>
      <c r="T435" s="28" t="s">
        <v>28</v>
      </c>
      <c r="U435" s="28" t="s">
        <v>28</v>
      </c>
      <c r="V435" s="28" t="s">
        <v>28</v>
      </c>
      <c r="W435" s="7" t="s">
        <v>29</v>
      </c>
      <c r="X435" s="28" t="s">
        <v>28</v>
      </c>
      <c r="Y435" s="36" t="s">
        <v>2252</v>
      </c>
      <c r="Z435" s="7" t="s">
        <v>6175</v>
      </c>
      <c r="AA435" s="7">
        <v>1</v>
      </c>
      <c r="AB435" s="7">
        <v>1</v>
      </c>
      <c r="AC435" s="7">
        <f t="shared" si="69"/>
        <v>0</v>
      </c>
      <c r="AD435" s="7" t="s">
        <v>6175</v>
      </c>
      <c r="AE435" s="7" t="s">
        <v>6175</v>
      </c>
      <c r="AF435" s="7" t="s">
        <v>6175</v>
      </c>
      <c r="AG435" s="7" t="s">
        <v>6175</v>
      </c>
      <c r="AH435" s="37">
        <v>15</v>
      </c>
      <c r="AI435" s="37">
        <f t="shared" si="70"/>
        <v>15</v>
      </c>
      <c r="AJ435" s="33">
        <v>5.8496476027397888</v>
      </c>
      <c r="AK435" s="33">
        <f t="shared" ref="AK435:AK496" si="75">AJ435*AB435</f>
        <v>5.8496476027397888</v>
      </c>
      <c r="AL435" s="33">
        <f t="shared" si="71"/>
        <v>0.70195771232877457</v>
      </c>
      <c r="AM435" s="33">
        <f t="shared" si="72"/>
        <v>6.5516053150685636</v>
      </c>
      <c r="AN435" s="33">
        <f t="shared" si="73"/>
        <v>5.2646828424658096</v>
      </c>
      <c r="AO435" s="33">
        <f t="shared" si="74"/>
        <v>5.2646828424658096</v>
      </c>
      <c r="AP435" s="33">
        <f t="shared" ref="AP435:AP496" si="76">AO435*0.12</f>
        <v>0.63176194109589712</v>
      </c>
      <c r="AQ435" s="33">
        <f t="shared" ref="AQ435:AQ496" si="77">AO435+AP435</f>
        <v>5.8964447835617069</v>
      </c>
      <c r="AR435" s="15" t="s">
        <v>6303</v>
      </c>
      <c r="AS435" s="15" t="s">
        <v>6312</v>
      </c>
      <c r="AT435" s="15" t="s">
        <v>6292</v>
      </c>
      <c r="AU435" s="27" t="s">
        <v>6281</v>
      </c>
      <c r="AV435" s="74"/>
      <c r="AW435" s="75"/>
      <c r="AX435" s="75"/>
      <c r="AY435" s="75"/>
      <c r="AZ435" s="52" t="s">
        <v>6389</v>
      </c>
    </row>
    <row r="436" spans="1:52" s="52" customFormat="1" ht="39.950000000000003" customHeight="1" x14ac:dyDescent="0.25">
      <c r="A436" s="9">
        <v>583</v>
      </c>
      <c r="B436" s="7" t="s">
        <v>2268</v>
      </c>
      <c r="C436" s="7" t="s">
        <v>2269</v>
      </c>
      <c r="D436" s="7" t="s">
        <v>18</v>
      </c>
      <c r="E436" s="7" t="s">
        <v>1540</v>
      </c>
      <c r="F436" s="7" t="s">
        <v>2241</v>
      </c>
      <c r="G436" s="7" t="s">
        <v>6182</v>
      </c>
      <c r="H436" s="7" t="s">
        <v>2100</v>
      </c>
      <c r="I436" s="7" t="s">
        <v>6175</v>
      </c>
      <c r="J436" s="7" t="s">
        <v>2122</v>
      </c>
      <c r="K436" s="7" t="s">
        <v>2122</v>
      </c>
      <c r="L436" s="7" t="s">
        <v>2270</v>
      </c>
      <c r="M436" s="7" t="s">
        <v>2270</v>
      </c>
      <c r="N436" s="8" t="s">
        <v>6175</v>
      </c>
      <c r="O436" s="7" t="s">
        <v>1388</v>
      </c>
      <c r="P436" s="8" t="s">
        <v>6175</v>
      </c>
      <c r="Q436" s="7" t="s">
        <v>28</v>
      </c>
      <c r="R436" s="28" t="s">
        <v>28</v>
      </c>
      <c r="S436" s="28" t="s">
        <v>6175</v>
      </c>
      <c r="T436" s="28" t="s">
        <v>28</v>
      </c>
      <c r="U436" s="28" t="s">
        <v>28</v>
      </c>
      <c r="V436" s="28" t="s">
        <v>28</v>
      </c>
      <c r="W436" s="7" t="s">
        <v>29</v>
      </c>
      <c r="X436" s="28" t="s">
        <v>28</v>
      </c>
      <c r="Y436" s="36" t="s">
        <v>2252</v>
      </c>
      <c r="Z436" s="7" t="s">
        <v>6175</v>
      </c>
      <c r="AA436" s="7">
        <v>13</v>
      </c>
      <c r="AB436" s="7">
        <v>13</v>
      </c>
      <c r="AC436" s="7">
        <f t="shared" si="69"/>
        <v>0</v>
      </c>
      <c r="AD436" s="7" t="s">
        <v>6175</v>
      </c>
      <c r="AE436" s="7" t="s">
        <v>6175</v>
      </c>
      <c r="AF436" s="7" t="s">
        <v>6175</v>
      </c>
      <c r="AG436" s="7" t="s">
        <v>6175</v>
      </c>
      <c r="AH436" s="37">
        <v>15</v>
      </c>
      <c r="AI436" s="37">
        <f t="shared" si="70"/>
        <v>195</v>
      </c>
      <c r="AJ436" s="33">
        <v>5.4617332191781518</v>
      </c>
      <c r="AK436" s="33">
        <f t="shared" si="75"/>
        <v>71.002531849315972</v>
      </c>
      <c r="AL436" s="33">
        <f t="shared" si="71"/>
        <v>8.520303821917917</v>
      </c>
      <c r="AM436" s="33">
        <f t="shared" si="72"/>
        <v>79.522835671233892</v>
      </c>
      <c r="AN436" s="33">
        <f t="shared" si="73"/>
        <v>4.9155598972603372</v>
      </c>
      <c r="AO436" s="33">
        <f t="shared" si="74"/>
        <v>63.902278664384383</v>
      </c>
      <c r="AP436" s="33">
        <f t="shared" si="76"/>
        <v>7.6682734397261259</v>
      </c>
      <c r="AQ436" s="33">
        <f t="shared" si="77"/>
        <v>71.570552104110504</v>
      </c>
      <c r="AR436" s="15" t="s">
        <v>6303</v>
      </c>
      <c r="AS436" s="15" t="s">
        <v>6312</v>
      </c>
      <c r="AT436" s="15" t="s">
        <v>6292</v>
      </c>
      <c r="AU436" s="27" t="s">
        <v>6281</v>
      </c>
      <c r="AV436" s="74"/>
      <c r="AW436" s="75"/>
      <c r="AX436" s="75"/>
      <c r="AY436" s="75"/>
      <c r="AZ436" s="52" t="s">
        <v>6389</v>
      </c>
    </row>
    <row r="437" spans="1:52" s="52" customFormat="1" ht="39.950000000000003" customHeight="1" x14ac:dyDescent="0.25">
      <c r="A437" s="9">
        <v>584</v>
      </c>
      <c r="B437" s="7" t="s">
        <v>2271</v>
      </c>
      <c r="C437" s="7" t="s">
        <v>2272</v>
      </c>
      <c r="D437" s="7" t="s">
        <v>18</v>
      </c>
      <c r="E437" s="7" t="s">
        <v>18</v>
      </c>
      <c r="F437" s="7" t="s">
        <v>1688</v>
      </c>
      <c r="G437" s="7" t="s">
        <v>6182</v>
      </c>
      <c r="H437" s="7" t="s">
        <v>2100</v>
      </c>
      <c r="I437" s="7" t="s">
        <v>6175</v>
      </c>
      <c r="J437" s="7" t="s">
        <v>2122</v>
      </c>
      <c r="K437" s="7" t="s">
        <v>2122</v>
      </c>
      <c r="L437" s="7" t="s">
        <v>2273</v>
      </c>
      <c r="M437" s="7" t="s">
        <v>2273</v>
      </c>
      <c r="N437" s="8" t="s">
        <v>6175</v>
      </c>
      <c r="O437" s="7" t="s">
        <v>1388</v>
      </c>
      <c r="P437" s="8" t="s">
        <v>6175</v>
      </c>
      <c r="Q437" s="7" t="s">
        <v>2274</v>
      </c>
      <c r="R437" s="28">
        <v>273</v>
      </c>
      <c r="S437" s="28" t="s">
        <v>6175</v>
      </c>
      <c r="T437" s="28" t="s">
        <v>28</v>
      </c>
      <c r="U437" s="28" t="s">
        <v>28</v>
      </c>
      <c r="V437" s="28" t="s">
        <v>28</v>
      </c>
      <c r="W437" s="7" t="s">
        <v>1400</v>
      </c>
      <c r="X437" s="28" t="s">
        <v>28</v>
      </c>
      <c r="Y437" s="36" t="s">
        <v>2275</v>
      </c>
      <c r="Z437" s="7" t="s">
        <v>6175</v>
      </c>
      <c r="AA437" s="7">
        <v>1</v>
      </c>
      <c r="AB437" s="7">
        <v>1</v>
      </c>
      <c r="AC437" s="7">
        <f t="shared" si="69"/>
        <v>0</v>
      </c>
      <c r="AD437" s="7" t="s">
        <v>6175</v>
      </c>
      <c r="AE437" s="7" t="s">
        <v>6175</v>
      </c>
      <c r="AF437" s="7" t="s">
        <v>6175</v>
      </c>
      <c r="AG437" s="7" t="s">
        <v>6175</v>
      </c>
      <c r="AH437" s="37">
        <v>526.79999999999995</v>
      </c>
      <c r="AI437" s="37">
        <f t="shared" si="70"/>
        <v>526.79999999999995</v>
      </c>
      <c r="AJ437" s="33">
        <v>263.4608706575367</v>
      </c>
      <c r="AK437" s="33">
        <f t="shared" si="75"/>
        <v>263.4608706575367</v>
      </c>
      <c r="AL437" s="33">
        <f t="shared" si="71"/>
        <v>31.615304478904402</v>
      </c>
      <c r="AM437" s="33">
        <f t="shared" si="72"/>
        <v>295.07617513644112</v>
      </c>
      <c r="AN437" s="33">
        <f t="shared" si="73"/>
        <v>237.11478359178304</v>
      </c>
      <c r="AO437" s="33">
        <f t="shared" si="74"/>
        <v>237.11478359178304</v>
      </c>
      <c r="AP437" s="33">
        <f t="shared" si="76"/>
        <v>28.453774031013964</v>
      </c>
      <c r="AQ437" s="33">
        <f t="shared" si="77"/>
        <v>265.56855762279702</v>
      </c>
      <c r="AR437" s="15" t="s">
        <v>6303</v>
      </c>
      <c r="AS437" s="15" t="s">
        <v>6309</v>
      </c>
      <c r="AT437" s="15" t="s">
        <v>6292</v>
      </c>
      <c r="AU437" s="27" t="s">
        <v>6281</v>
      </c>
      <c r="AV437" s="74"/>
      <c r="AW437" s="75"/>
      <c r="AX437" s="75"/>
      <c r="AY437" s="75"/>
      <c r="AZ437" s="52" t="s">
        <v>6389</v>
      </c>
    </row>
    <row r="438" spans="1:52" s="52" customFormat="1" ht="39.950000000000003" customHeight="1" x14ac:dyDescent="0.25">
      <c r="A438" s="9">
        <v>585</v>
      </c>
      <c r="B438" s="7" t="s">
        <v>2276</v>
      </c>
      <c r="C438" s="7" t="s">
        <v>2277</v>
      </c>
      <c r="D438" s="7" t="s">
        <v>18</v>
      </c>
      <c r="E438" s="7" t="s">
        <v>18</v>
      </c>
      <c r="F438" s="7" t="s">
        <v>1403</v>
      </c>
      <c r="G438" s="7" t="s">
        <v>6182</v>
      </c>
      <c r="H438" s="7" t="s">
        <v>2100</v>
      </c>
      <c r="I438" s="7" t="s">
        <v>6175</v>
      </c>
      <c r="J438" s="7" t="s">
        <v>2122</v>
      </c>
      <c r="K438" s="7" t="s">
        <v>2122</v>
      </c>
      <c r="L438" s="7" t="s">
        <v>2278</v>
      </c>
      <c r="M438" s="7" t="s">
        <v>2278</v>
      </c>
      <c r="N438" s="8" t="s">
        <v>6175</v>
      </c>
      <c r="O438" s="7" t="s">
        <v>1388</v>
      </c>
      <c r="P438" s="8" t="s">
        <v>6175</v>
      </c>
      <c r="Q438" s="7" t="s">
        <v>2279</v>
      </c>
      <c r="R438" s="28" t="s">
        <v>2280</v>
      </c>
      <c r="S438" s="28" t="s">
        <v>6175</v>
      </c>
      <c r="T438" s="28" t="s">
        <v>28</v>
      </c>
      <c r="U438" s="28" t="s">
        <v>28</v>
      </c>
      <c r="V438" s="28" t="s">
        <v>28</v>
      </c>
      <c r="W438" s="7" t="s">
        <v>1400</v>
      </c>
      <c r="X438" s="28" t="s">
        <v>28</v>
      </c>
      <c r="Y438" s="36" t="s">
        <v>28</v>
      </c>
      <c r="Z438" s="7" t="s">
        <v>6175</v>
      </c>
      <c r="AA438" s="7">
        <v>53</v>
      </c>
      <c r="AB438" s="7">
        <v>53</v>
      </c>
      <c r="AC438" s="7">
        <f t="shared" si="69"/>
        <v>0</v>
      </c>
      <c r="AD438" s="7" t="s">
        <v>6175</v>
      </c>
      <c r="AE438" s="7" t="s">
        <v>6175</v>
      </c>
      <c r="AF438" s="7" t="s">
        <v>6175</v>
      </c>
      <c r="AG438" s="7" t="s">
        <v>6175</v>
      </c>
      <c r="AH438" s="37">
        <v>14.5</v>
      </c>
      <c r="AI438" s="37">
        <f t="shared" si="70"/>
        <v>768.5</v>
      </c>
      <c r="AJ438" s="33">
        <v>7.2516754452055485</v>
      </c>
      <c r="AK438" s="33">
        <f t="shared" si="75"/>
        <v>384.33879859589405</v>
      </c>
      <c r="AL438" s="33">
        <f t="shared" si="71"/>
        <v>46.120655831507285</v>
      </c>
      <c r="AM438" s="33">
        <f t="shared" si="72"/>
        <v>430.45945442740134</v>
      </c>
      <c r="AN438" s="33">
        <f t="shared" si="73"/>
        <v>6.5265079006849938</v>
      </c>
      <c r="AO438" s="33">
        <f t="shared" si="74"/>
        <v>345.90491873630469</v>
      </c>
      <c r="AP438" s="33">
        <f t="shared" si="76"/>
        <v>41.508590248356562</v>
      </c>
      <c r="AQ438" s="33">
        <f t="shared" si="77"/>
        <v>387.41350898466123</v>
      </c>
      <c r="AR438" s="15" t="s">
        <v>6303</v>
      </c>
      <c r="AS438" s="15" t="s">
        <v>6312</v>
      </c>
      <c r="AT438" s="15" t="s">
        <v>6292</v>
      </c>
      <c r="AU438" s="27" t="s">
        <v>6281</v>
      </c>
      <c r="AV438" s="74"/>
      <c r="AW438" s="75"/>
      <c r="AX438" s="75"/>
      <c r="AY438" s="75"/>
      <c r="AZ438" s="52" t="s">
        <v>6389</v>
      </c>
    </row>
    <row r="439" spans="1:52" s="52" customFormat="1" ht="39.950000000000003" customHeight="1" x14ac:dyDescent="0.25">
      <c r="A439" s="9">
        <v>586</v>
      </c>
      <c r="B439" s="7" t="s">
        <v>2281</v>
      </c>
      <c r="C439" s="7" t="s">
        <v>2282</v>
      </c>
      <c r="D439" s="7" t="s">
        <v>18</v>
      </c>
      <c r="E439" s="7" t="s">
        <v>18</v>
      </c>
      <c r="F439" s="7" t="s">
        <v>1403</v>
      </c>
      <c r="G439" s="7" t="s">
        <v>6182</v>
      </c>
      <c r="H439" s="7" t="s">
        <v>2100</v>
      </c>
      <c r="I439" s="7" t="s">
        <v>6175</v>
      </c>
      <c r="J439" s="7" t="s">
        <v>2122</v>
      </c>
      <c r="K439" s="7" t="s">
        <v>2122</v>
      </c>
      <c r="L439" s="7" t="s">
        <v>2283</v>
      </c>
      <c r="M439" s="7" t="s">
        <v>2283</v>
      </c>
      <c r="N439" s="8" t="s">
        <v>6175</v>
      </c>
      <c r="O439" s="7" t="s">
        <v>1388</v>
      </c>
      <c r="P439" s="8" t="s">
        <v>6175</v>
      </c>
      <c r="Q439" s="7" t="s">
        <v>2178</v>
      </c>
      <c r="R439" s="28" t="s">
        <v>2284</v>
      </c>
      <c r="S439" s="28" t="s">
        <v>6175</v>
      </c>
      <c r="T439" s="28" t="s">
        <v>28</v>
      </c>
      <c r="U439" s="28" t="s">
        <v>28</v>
      </c>
      <c r="V439" s="28" t="s">
        <v>28</v>
      </c>
      <c r="W439" s="7" t="s">
        <v>78</v>
      </c>
      <c r="X439" s="28" t="s">
        <v>28</v>
      </c>
      <c r="Y439" s="36" t="s">
        <v>2285</v>
      </c>
      <c r="Z439" s="7" t="s">
        <v>6175</v>
      </c>
      <c r="AA439" s="7">
        <v>68</v>
      </c>
      <c r="AB439" s="7">
        <v>67</v>
      </c>
      <c r="AC439" s="7">
        <f t="shared" si="69"/>
        <v>1</v>
      </c>
      <c r="AD439" s="7" t="s">
        <v>6175</v>
      </c>
      <c r="AE439" s="7" t="s">
        <v>6175</v>
      </c>
      <c r="AF439" s="7" t="s">
        <v>6175</v>
      </c>
      <c r="AG439" s="7" t="s">
        <v>6175</v>
      </c>
      <c r="AH439" s="37">
        <v>18</v>
      </c>
      <c r="AI439" s="37">
        <f t="shared" si="70"/>
        <v>1206</v>
      </c>
      <c r="AJ439" s="33">
        <v>5.1835771232877459</v>
      </c>
      <c r="AK439" s="33">
        <f t="shared" si="75"/>
        <v>347.29966726027897</v>
      </c>
      <c r="AL439" s="33">
        <f t="shared" si="71"/>
        <v>41.675960071233476</v>
      </c>
      <c r="AM439" s="33">
        <f t="shared" si="72"/>
        <v>388.97562733151244</v>
      </c>
      <c r="AN439" s="33">
        <f t="shared" si="73"/>
        <v>4.6652194109589713</v>
      </c>
      <c r="AO439" s="33">
        <f t="shared" si="74"/>
        <v>312.56970053425107</v>
      </c>
      <c r="AP439" s="33">
        <f t="shared" si="76"/>
        <v>37.508364064110125</v>
      </c>
      <c r="AQ439" s="33">
        <f t="shared" si="77"/>
        <v>350.07806459836121</v>
      </c>
      <c r="AR439" s="15" t="s">
        <v>6303</v>
      </c>
      <c r="AS439" s="15" t="s">
        <v>6312</v>
      </c>
      <c r="AT439" s="15" t="s">
        <v>6292</v>
      </c>
      <c r="AU439" s="27" t="s">
        <v>6281</v>
      </c>
      <c r="AV439" s="74"/>
      <c r="AW439" s="75"/>
      <c r="AX439" s="75"/>
      <c r="AY439" s="75"/>
      <c r="AZ439" s="52" t="s">
        <v>6389</v>
      </c>
    </row>
    <row r="440" spans="1:52" s="52" customFormat="1" ht="39.950000000000003" customHeight="1" x14ac:dyDescent="0.25">
      <c r="A440" s="9">
        <v>587</v>
      </c>
      <c r="B440" s="7" t="s">
        <v>2286</v>
      </c>
      <c r="C440" s="7" t="s">
        <v>2287</v>
      </c>
      <c r="D440" s="7" t="s">
        <v>18</v>
      </c>
      <c r="E440" s="7" t="s">
        <v>2126</v>
      </c>
      <c r="F440" s="7" t="s">
        <v>20</v>
      </c>
      <c r="G440" s="7" t="s">
        <v>6182</v>
      </c>
      <c r="H440" s="7" t="s">
        <v>2100</v>
      </c>
      <c r="I440" s="7" t="s">
        <v>6175</v>
      </c>
      <c r="J440" s="7" t="s">
        <v>2122</v>
      </c>
      <c r="K440" s="7" t="s">
        <v>2122</v>
      </c>
      <c r="L440" s="7" t="s">
        <v>2288</v>
      </c>
      <c r="M440" s="7" t="s">
        <v>2288</v>
      </c>
      <c r="N440" s="8" t="s">
        <v>6175</v>
      </c>
      <c r="O440" s="7" t="s">
        <v>1388</v>
      </c>
      <c r="P440" s="8" t="s">
        <v>6175</v>
      </c>
      <c r="Q440" s="7" t="s">
        <v>1543</v>
      </c>
      <c r="R440" s="28" t="s">
        <v>2289</v>
      </c>
      <c r="S440" s="28" t="s">
        <v>6175</v>
      </c>
      <c r="T440" s="28" t="s">
        <v>28</v>
      </c>
      <c r="U440" s="28" t="s">
        <v>28</v>
      </c>
      <c r="V440" s="28" t="s">
        <v>28</v>
      </c>
      <c r="W440" s="7" t="s">
        <v>1400</v>
      </c>
      <c r="X440" s="28" t="s">
        <v>28</v>
      </c>
      <c r="Y440" s="36" t="s">
        <v>28</v>
      </c>
      <c r="Z440" s="7" t="s">
        <v>6175</v>
      </c>
      <c r="AA440" s="7">
        <v>19</v>
      </c>
      <c r="AB440" s="7">
        <v>21</v>
      </c>
      <c r="AC440" s="7">
        <f t="shared" si="69"/>
        <v>-2</v>
      </c>
      <c r="AD440" s="7" t="s">
        <v>6175</v>
      </c>
      <c r="AE440" s="7" t="s">
        <v>6175</v>
      </c>
      <c r="AF440" s="7" t="s">
        <v>6175</v>
      </c>
      <c r="AG440" s="7" t="s">
        <v>6175</v>
      </c>
      <c r="AH440" s="37">
        <v>3</v>
      </c>
      <c r="AI440" s="37">
        <f t="shared" si="70"/>
        <v>63</v>
      </c>
      <c r="AJ440" s="33">
        <v>1.5779295205479578</v>
      </c>
      <c r="AK440" s="33">
        <f t="shared" si="75"/>
        <v>33.13651993150711</v>
      </c>
      <c r="AL440" s="33">
        <f t="shared" si="71"/>
        <v>3.9763823917808532</v>
      </c>
      <c r="AM440" s="33">
        <f t="shared" si="72"/>
        <v>37.112902323287962</v>
      </c>
      <c r="AN440" s="33">
        <f t="shared" si="73"/>
        <v>1.4201365684931619</v>
      </c>
      <c r="AO440" s="33">
        <f t="shared" si="74"/>
        <v>29.822867938356399</v>
      </c>
      <c r="AP440" s="33">
        <f t="shared" si="76"/>
        <v>3.5787441526027677</v>
      </c>
      <c r="AQ440" s="33">
        <f t="shared" si="77"/>
        <v>33.401612090959169</v>
      </c>
      <c r="AR440" s="15" t="s">
        <v>6303</v>
      </c>
      <c r="AS440" s="15" t="s">
        <v>6315</v>
      </c>
      <c r="AT440" s="15" t="s">
        <v>6292</v>
      </c>
      <c r="AU440" s="27" t="s">
        <v>6281</v>
      </c>
      <c r="AV440" s="74"/>
      <c r="AW440" s="75"/>
      <c r="AX440" s="75"/>
      <c r="AY440" s="75"/>
      <c r="AZ440" s="52" t="s">
        <v>6389</v>
      </c>
    </row>
    <row r="441" spans="1:52" s="52" customFormat="1" ht="39.950000000000003" customHeight="1" x14ac:dyDescent="0.25">
      <c r="A441" s="9">
        <v>588</v>
      </c>
      <c r="B441" s="7" t="s">
        <v>2290</v>
      </c>
      <c r="C441" s="7" t="s">
        <v>2291</v>
      </c>
      <c r="D441" s="7" t="s">
        <v>18</v>
      </c>
      <c r="E441" s="7" t="s">
        <v>18</v>
      </c>
      <c r="F441" s="7" t="s">
        <v>1403</v>
      </c>
      <c r="G441" s="7" t="s">
        <v>6182</v>
      </c>
      <c r="H441" s="7" t="s">
        <v>2100</v>
      </c>
      <c r="I441" s="7" t="s">
        <v>6175</v>
      </c>
      <c r="J441" s="7" t="s">
        <v>2122</v>
      </c>
      <c r="K441" s="7" t="s">
        <v>2122</v>
      </c>
      <c r="L441" s="7" t="s">
        <v>2292</v>
      </c>
      <c r="M441" s="7" t="s">
        <v>2292</v>
      </c>
      <c r="N441" s="8" t="s">
        <v>6175</v>
      </c>
      <c r="O441" s="7" t="s">
        <v>1388</v>
      </c>
      <c r="P441" s="8" t="s">
        <v>6175</v>
      </c>
      <c r="Q441" s="7" t="s">
        <v>2293</v>
      </c>
      <c r="R441" s="28">
        <v>802</v>
      </c>
      <c r="S441" s="28" t="s">
        <v>6175</v>
      </c>
      <c r="T441" s="28" t="s">
        <v>28</v>
      </c>
      <c r="U441" s="28" t="s">
        <v>28</v>
      </c>
      <c r="V441" s="28" t="s">
        <v>28</v>
      </c>
      <c r="W441" s="7" t="s">
        <v>29</v>
      </c>
      <c r="X441" s="28" t="s">
        <v>28</v>
      </c>
      <c r="Y441" s="36" t="s">
        <v>28</v>
      </c>
      <c r="Z441" s="7" t="s">
        <v>6175</v>
      </c>
      <c r="AA441" s="7">
        <v>28</v>
      </c>
      <c r="AB441" s="7">
        <v>29</v>
      </c>
      <c r="AC441" s="7">
        <f t="shared" si="69"/>
        <v>-1</v>
      </c>
      <c r="AD441" s="7" t="s">
        <v>6175</v>
      </c>
      <c r="AE441" s="7" t="s">
        <v>6175</v>
      </c>
      <c r="AF441" s="7" t="s">
        <v>6175</v>
      </c>
      <c r="AG441" s="7" t="s">
        <v>6175</v>
      </c>
      <c r="AH441" s="37">
        <v>68</v>
      </c>
      <c r="AI441" s="37">
        <f t="shared" si="70"/>
        <v>1972</v>
      </c>
      <c r="AJ441" s="33">
        <v>26.518402465753709</v>
      </c>
      <c r="AK441" s="33">
        <f t="shared" si="75"/>
        <v>769.03367150685756</v>
      </c>
      <c r="AL441" s="33">
        <f t="shared" si="71"/>
        <v>92.284040580822904</v>
      </c>
      <c r="AM441" s="33">
        <f t="shared" si="72"/>
        <v>861.31771208768043</v>
      </c>
      <c r="AN441" s="33">
        <f t="shared" si="73"/>
        <v>23.866562219178338</v>
      </c>
      <c r="AO441" s="33">
        <f t="shared" si="74"/>
        <v>692.13030435617179</v>
      </c>
      <c r="AP441" s="33">
        <f t="shared" si="76"/>
        <v>83.055636522740613</v>
      </c>
      <c r="AQ441" s="33">
        <f t="shared" si="77"/>
        <v>775.18594087891245</v>
      </c>
      <c r="AR441" s="15" t="s">
        <v>6303</v>
      </c>
      <c r="AS441" s="15" t="s">
        <v>6313</v>
      </c>
      <c r="AT441" s="15" t="s">
        <v>6292</v>
      </c>
      <c r="AU441" s="27" t="s">
        <v>6281</v>
      </c>
      <c r="AV441" s="74"/>
      <c r="AW441" s="75"/>
      <c r="AX441" s="75"/>
      <c r="AY441" s="75"/>
      <c r="AZ441" s="52" t="s">
        <v>6389</v>
      </c>
    </row>
    <row r="442" spans="1:52" s="52" customFormat="1" ht="39.950000000000003" customHeight="1" x14ac:dyDescent="0.25">
      <c r="A442" s="9">
        <v>589</v>
      </c>
      <c r="B442" s="7" t="s">
        <v>2294</v>
      </c>
      <c r="C442" s="126" t="s">
        <v>2295</v>
      </c>
      <c r="D442" s="7" t="s">
        <v>18</v>
      </c>
      <c r="E442" s="7" t="s">
        <v>18</v>
      </c>
      <c r="F442" s="7" t="s">
        <v>1403</v>
      </c>
      <c r="G442" s="7" t="s">
        <v>6182</v>
      </c>
      <c r="H442" s="7" t="s">
        <v>2100</v>
      </c>
      <c r="I442" s="7" t="s">
        <v>6175</v>
      </c>
      <c r="J442" s="7" t="s">
        <v>2122</v>
      </c>
      <c r="K442" s="7" t="s">
        <v>2122</v>
      </c>
      <c r="L442" s="7" t="s">
        <v>2296</v>
      </c>
      <c r="M442" s="7" t="s">
        <v>2296</v>
      </c>
      <c r="N442" s="8" t="s">
        <v>6175</v>
      </c>
      <c r="O442" s="7" t="s">
        <v>1388</v>
      </c>
      <c r="P442" s="8" t="s">
        <v>6175</v>
      </c>
      <c r="Q442" s="7" t="s">
        <v>2178</v>
      </c>
      <c r="R442" s="28" t="s">
        <v>2297</v>
      </c>
      <c r="S442" s="28" t="s">
        <v>6175</v>
      </c>
      <c r="T442" s="28" t="s">
        <v>28</v>
      </c>
      <c r="U442" s="28" t="s">
        <v>28</v>
      </c>
      <c r="V442" s="28" t="s">
        <v>28</v>
      </c>
      <c r="W442" s="7" t="s">
        <v>1400</v>
      </c>
      <c r="X442" s="28" t="s">
        <v>28</v>
      </c>
      <c r="Y442" s="36" t="s">
        <v>28</v>
      </c>
      <c r="Z442" s="7" t="s">
        <v>6175</v>
      </c>
      <c r="AA442" s="7">
        <v>209</v>
      </c>
      <c r="AB442" s="7">
        <v>130</v>
      </c>
      <c r="AC442" s="7">
        <f t="shared" si="69"/>
        <v>79</v>
      </c>
      <c r="AD442" s="7" t="s">
        <v>6175</v>
      </c>
      <c r="AE442" s="7" t="s">
        <v>6175</v>
      </c>
      <c r="AF442" s="7" t="s">
        <v>6175</v>
      </c>
      <c r="AG442" s="7" t="s">
        <v>6175</v>
      </c>
      <c r="AH442" s="37">
        <v>15</v>
      </c>
      <c r="AI442" s="37">
        <f t="shared" si="70"/>
        <v>1950</v>
      </c>
      <c r="AJ442" s="33">
        <v>7.8120647260274607</v>
      </c>
      <c r="AK442" s="33">
        <f t="shared" si="75"/>
        <v>1015.5684143835699</v>
      </c>
      <c r="AL442" s="33">
        <f t="shared" si="71"/>
        <v>121.86820972602838</v>
      </c>
      <c r="AM442" s="33">
        <f t="shared" si="72"/>
        <v>1137.4366241095984</v>
      </c>
      <c r="AN442" s="33">
        <f t="shared" si="73"/>
        <v>7.0308582534247144</v>
      </c>
      <c r="AO442" s="33">
        <f t="shared" si="74"/>
        <v>914.01157294521283</v>
      </c>
      <c r="AP442" s="33">
        <f t="shared" si="76"/>
        <v>109.68138875342554</v>
      </c>
      <c r="AQ442" s="33">
        <f t="shared" si="77"/>
        <v>1023.6929616986383</v>
      </c>
      <c r="AR442" s="15" t="s">
        <v>6303</v>
      </c>
      <c r="AS442" s="15" t="s">
        <v>6312</v>
      </c>
      <c r="AT442" s="15" t="s">
        <v>6292</v>
      </c>
      <c r="AU442" s="27" t="s">
        <v>6281</v>
      </c>
      <c r="AV442" s="74"/>
      <c r="AW442" s="75"/>
      <c r="AX442" s="75"/>
      <c r="AY442" s="75"/>
      <c r="AZ442" s="52" t="s">
        <v>6389</v>
      </c>
    </row>
    <row r="443" spans="1:52" s="52" customFormat="1" ht="39.950000000000003" customHeight="1" x14ac:dyDescent="0.25">
      <c r="A443" s="9">
        <v>590</v>
      </c>
      <c r="B443" s="7" t="s">
        <v>2294</v>
      </c>
      <c r="C443" s="127"/>
      <c r="D443" s="7" t="s">
        <v>18</v>
      </c>
      <c r="E443" s="7" t="s">
        <v>18</v>
      </c>
      <c r="F443" s="7" t="s">
        <v>1403</v>
      </c>
      <c r="G443" s="7" t="s">
        <v>6182</v>
      </c>
      <c r="H443" s="7" t="s">
        <v>2100</v>
      </c>
      <c r="I443" s="7" t="s">
        <v>6175</v>
      </c>
      <c r="J443" s="7" t="s">
        <v>2122</v>
      </c>
      <c r="K443" s="7" t="s">
        <v>2122</v>
      </c>
      <c r="L443" s="7" t="s">
        <v>2296</v>
      </c>
      <c r="M443" s="7" t="s">
        <v>2296</v>
      </c>
      <c r="N443" s="8" t="s">
        <v>6175</v>
      </c>
      <c r="O443" s="7" t="s">
        <v>1388</v>
      </c>
      <c r="P443" s="8" t="s">
        <v>6175</v>
      </c>
      <c r="Q443" s="7" t="s">
        <v>1543</v>
      </c>
      <c r="R443" s="28" t="s">
        <v>2298</v>
      </c>
      <c r="S443" s="28" t="s">
        <v>6175</v>
      </c>
      <c r="T443" s="28" t="s">
        <v>28</v>
      </c>
      <c r="U443" s="28" t="s">
        <v>28</v>
      </c>
      <c r="V443" s="28" t="s">
        <v>28</v>
      </c>
      <c r="W443" s="7" t="s">
        <v>1400</v>
      </c>
      <c r="X443" s="28" t="s">
        <v>28</v>
      </c>
      <c r="Y443" s="36" t="s">
        <v>28</v>
      </c>
      <c r="Z443" s="7" t="s">
        <v>6175</v>
      </c>
      <c r="AA443" s="7">
        <v>79</v>
      </c>
      <c r="AB443" s="7">
        <v>79</v>
      </c>
      <c r="AC443" s="7">
        <f t="shared" si="69"/>
        <v>0</v>
      </c>
      <c r="AD443" s="7" t="s">
        <v>6175</v>
      </c>
      <c r="AE443" s="7" t="s">
        <v>6175</v>
      </c>
      <c r="AF443" s="7" t="s">
        <v>6175</v>
      </c>
      <c r="AG443" s="7" t="s">
        <v>6175</v>
      </c>
      <c r="AH443" s="37">
        <v>39.6</v>
      </c>
      <c r="AI443" s="37">
        <f t="shared" si="70"/>
        <v>3128.4</v>
      </c>
      <c r="AJ443" s="33">
        <v>20.623850876712499</v>
      </c>
      <c r="AK443" s="33">
        <f t="shared" si="75"/>
        <v>1629.2842192602875</v>
      </c>
      <c r="AL443" s="33">
        <f t="shared" si="71"/>
        <v>195.51410631123449</v>
      </c>
      <c r="AM443" s="33">
        <f t="shared" si="72"/>
        <v>1824.7983255715219</v>
      </c>
      <c r="AN443" s="33">
        <f t="shared" si="73"/>
        <v>18.56146578904125</v>
      </c>
      <c r="AO443" s="33">
        <f t="shared" si="74"/>
        <v>1466.3557973342588</v>
      </c>
      <c r="AP443" s="33">
        <f t="shared" si="76"/>
        <v>175.96269568011104</v>
      </c>
      <c r="AQ443" s="33">
        <f t="shared" si="77"/>
        <v>1642.3184930143698</v>
      </c>
      <c r="AR443" s="15" t="s">
        <v>6303</v>
      </c>
      <c r="AS443" s="15" t="s">
        <v>6312</v>
      </c>
      <c r="AT443" s="15" t="s">
        <v>6292</v>
      </c>
      <c r="AU443" s="27" t="s">
        <v>6281</v>
      </c>
      <c r="AV443" s="74"/>
      <c r="AW443" s="75"/>
      <c r="AX443" s="75"/>
      <c r="AY443" s="75"/>
      <c r="AZ443" s="52" t="s">
        <v>6389</v>
      </c>
    </row>
    <row r="444" spans="1:52" s="52" customFormat="1" ht="39.950000000000003" customHeight="1" x14ac:dyDescent="0.25">
      <c r="A444" s="9">
        <v>591</v>
      </c>
      <c r="B444" s="7" t="s">
        <v>2299</v>
      </c>
      <c r="C444" s="7" t="s">
        <v>2300</v>
      </c>
      <c r="D444" s="7" t="s">
        <v>18</v>
      </c>
      <c r="E444" s="7" t="s">
        <v>18</v>
      </c>
      <c r="F444" s="7" t="s">
        <v>2301</v>
      </c>
      <c r="G444" s="7" t="s">
        <v>6182</v>
      </c>
      <c r="H444" s="7" t="s">
        <v>2100</v>
      </c>
      <c r="I444" s="7" t="s">
        <v>6175</v>
      </c>
      <c r="J444" s="7" t="s">
        <v>2122</v>
      </c>
      <c r="K444" s="7" t="s">
        <v>2122</v>
      </c>
      <c r="L444" s="7" t="s">
        <v>2302</v>
      </c>
      <c r="M444" s="7" t="s">
        <v>2302</v>
      </c>
      <c r="N444" s="8" t="s">
        <v>6175</v>
      </c>
      <c r="O444" s="7" t="s">
        <v>1731</v>
      </c>
      <c r="P444" s="8" t="s">
        <v>6175</v>
      </c>
      <c r="Q444" s="7" t="s">
        <v>1313</v>
      </c>
      <c r="R444" s="28" t="s">
        <v>28</v>
      </c>
      <c r="S444" s="28" t="s">
        <v>6175</v>
      </c>
      <c r="T444" s="28" t="s">
        <v>28</v>
      </c>
      <c r="U444" s="28" t="s">
        <v>28</v>
      </c>
      <c r="V444" s="28" t="s">
        <v>28</v>
      </c>
      <c r="W444" s="7" t="s">
        <v>29</v>
      </c>
      <c r="X444" s="28" t="s">
        <v>28</v>
      </c>
      <c r="Y444" s="36" t="s">
        <v>28</v>
      </c>
      <c r="Z444" s="7" t="s">
        <v>6175</v>
      </c>
      <c r="AA444" s="7">
        <v>7</v>
      </c>
      <c r="AB444" s="7">
        <v>7</v>
      </c>
      <c r="AC444" s="7">
        <f t="shared" si="69"/>
        <v>0</v>
      </c>
      <c r="AD444" s="7" t="s">
        <v>6175</v>
      </c>
      <c r="AE444" s="7" t="s">
        <v>6175</v>
      </c>
      <c r="AF444" s="7" t="s">
        <v>6175</v>
      </c>
      <c r="AG444" s="7" t="s">
        <v>6175</v>
      </c>
      <c r="AH444" s="37">
        <v>85</v>
      </c>
      <c r="AI444" s="37">
        <f t="shared" si="70"/>
        <v>595</v>
      </c>
      <c r="AJ444" s="33">
        <v>32.708366780822281</v>
      </c>
      <c r="AK444" s="33">
        <f t="shared" si="75"/>
        <v>228.95856746575598</v>
      </c>
      <c r="AL444" s="33">
        <f t="shared" si="71"/>
        <v>27.475028095890718</v>
      </c>
      <c r="AM444" s="33">
        <f t="shared" si="72"/>
        <v>256.43359556164671</v>
      </c>
      <c r="AN444" s="33">
        <f t="shared" si="73"/>
        <v>29.437530102740055</v>
      </c>
      <c r="AO444" s="33">
        <f t="shared" si="74"/>
        <v>206.06271071918039</v>
      </c>
      <c r="AP444" s="33">
        <f t="shared" si="76"/>
        <v>24.727525286301645</v>
      </c>
      <c r="AQ444" s="33">
        <f t="shared" si="77"/>
        <v>230.79023600548203</v>
      </c>
      <c r="AR444" s="15" t="s">
        <v>6303</v>
      </c>
      <c r="AS444" s="15" t="s">
        <v>6309</v>
      </c>
      <c r="AT444" s="15" t="s">
        <v>6292</v>
      </c>
      <c r="AU444" s="27" t="s">
        <v>6281</v>
      </c>
      <c r="AV444" s="74"/>
      <c r="AW444" s="75"/>
      <c r="AX444" s="75"/>
      <c r="AY444" s="75"/>
      <c r="AZ444" s="52" t="s">
        <v>6389</v>
      </c>
    </row>
    <row r="445" spans="1:52" s="52" customFormat="1" ht="39.950000000000003" customHeight="1" x14ac:dyDescent="0.25">
      <c r="A445" s="9">
        <v>592</v>
      </c>
      <c r="B445" s="7" t="s">
        <v>2303</v>
      </c>
      <c r="C445" s="7" t="s">
        <v>2304</v>
      </c>
      <c r="D445" s="7" t="s">
        <v>18</v>
      </c>
      <c r="E445" s="7" t="s">
        <v>18</v>
      </c>
      <c r="F445" s="7" t="s">
        <v>1409</v>
      </c>
      <c r="G445" s="7" t="s">
        <v>6182</v>
      </c>
      <c r="H445" s="7" t="s">
        <v>2100</v>
      </c>
      <c r="I445" s="7" t="s">
        <v>6175</v>
      </c>
      <c r="J445" s="7" t="s">
        <v>2122</v>
      </c>
      <c r="K445" s="7" t="s">
        <v>2122</v>
      </c>
      <c r="L445" s="7" t="s">
        <v>2305</v>
      </c>
      <c r="M445" s="7" t="s">
        <v>2305</v>
      </c>
      <c r="N445" s="8" t="s">
        <v>6175</v>
      </c>
      <c r="O445" s="7" t="s">
        <v>1388</v>
      </c>
      <c r="P445" s="8" t="s">
        <v>6175</v>
      </c>
      <c r="Q445" s="7" t="s">
        <v>28</v>
      </c>
      <c r="R445" s="7" t="s">
        <v>28</v>
      </c>
      <c r="S445" s="28" t="s">
        <v>6175</v>
      </c>
      <c r="T445" s="28" t="s">
        <v>28</v>
      </c>
      <c r="U445" s="28" t="s">
        <v>28</v>
      </c>
      <c r="V445" s="28" t="s">
        <v>28</v>
      </c>
      <c r="W445" s="7" t="s">
        <v>29</v>
      </c>
      <c r="X445" s="28" t="s">
        <v>28</v>
      </c>
      <c r="Y445" s="36" t="s">
        <v>1418</v>
      </c>
      <c r="Z445" s="7" t="s">
        <v>6175</v>
      </c>
      <c r="AA445" s="7">
        <v>5</v>
      </c>
      <c r="AB445" s="7">
        <v>5</v>
      </c>
      <c r="AC445" s="7">
        <f t="shared" si="69"/>
        <v>0</v>
      </c>
      <c r="AD445" s="7" t="s">
        <v>6175</v>
      </c>
      <c r="AE445" s="7" t="s">
        <v>6175</v>
      </c>
      <c r="AF445" s="7" t="s">
        <v>6175</v>
      </c>
      <c r="AG445" s="7" t="s">
        <v>6175</v>
      </c>
      <c r="AH445" s="37">
        <v>27</v>
      </c>
      <c r="AI445" s="37">
        <f t="shared" si="70"/>
        <v>135</v>
      </c>
      <c r="AJ445" s="33">
        <v>2.9337156164383682</v>
      </c>
      <c r="AK445" s="33">
        <f t="shared" si="75"/>
        <v>14.668578082191841</v>
      </c>
      <c r="AL445" s="33">
        <f t="shared" si="71"/>
        <v>1.7602293698630209</v>
      </c>
      <c r="AM445" s="33">
        <f t="shared" si="72"/>
        <v>16.428807452054862</v>
      </c>
      <c r="AN445" s="33">
        <f t="shared" si="73"/>
        <v>2.6403440547945314</v>
      </c>
      <c r="AO445" s="33">
        <f t="shared" si="74"/>
        <v>13.201720273972658</v>
      </c>
      <c r="AP445" s="33">
        <f t="shared" si="76"/>
        <v>1.5842064328767189</v>
      </c>
      <c r="AQ445" s="33">
        <f t="shared" si="77"/>
        <v>14.785926706849377</v>
      </c>
      <c r="AR445" s="15" t="s">
        <v>6303</v>
      </c>
      <c r="AS445" s="15" t="s">
        <v>6310</v>
      </c>
      <c r="AT445" s="15" t="s">
        <v>6292</v>
      </c>
      <c r="AU445" s="27" t="s">
        <v>6281</v>
      </c>
      <c r="AV445" s="74"/>
      <c r="AW445" s="75"/>
      <c r="AX445" s="75"/>
      <c r="AY445" s="75"/>
      <c r="AZ445" s="52" t="s">
        <v>6389</v>
      </c>
    </row>
    <row r="446" spans="1:52" s="52" customFormat="1" ht="39.950000000000003" customHeight="1" x14ac:dyDescent="0.25">
      <c r="A446" s="9">
        <v>593</v>
      </c>
      <c r="B446" s="7" t="s">
        <v>2306</v>
      </c>
      <c r="C446" s="7" t="s">
        <v>2307</v>
      </c>
      <c r="D446" s="7" t="s">
        <v>18</v>
      </c>
      <c r="E446" s="7" t="s">
        <v>18</v>
      </c>
      <c r="F446" s="7" t="s">
        <v>1409</v>
      </c>
      <c r="G446" s="7" t="s">
        <v>6182</v>
      </c>
      <c r="H446" s="7" t="s">
        <v>2100</v>
      </c>
      <c r="I446" s="7" t="s">
        <v>6175</v>
      </c>
      <c r="J446" s="7" t="s">
        <v>2122</v>
      </c>
      <c r="K446" s="7" t="s">
        <v>2122</v>
      </c>
      <c r="L446" s="7" t="s">
        <v>2308</v>
      </c>
      <c r="M446" s="7" t="s">
        <v>2308</v>
      </c>
      <c r="N446" s="8" t="s">
        <v>6175</v>
      </c>
      <c r="O446" s="7" t="s">
        <v>1388</v>
      </c>
      <c r="P446" s="8" t="s">
        <v>6175</v>
      </c>
      <c r="Q446" s="7" t="s">
        <v>28</v>
      </c>
      <c r="R446" s="7" t="s">
        <v>28</v>
      </c>
      <c r="S446" s="28" t="s">
        <v>6175</v>
      </c>
      <c r="T446" s="28" t="s">
        <v>28</v>
      </c>
      <c r="U446" s="28" t="s">
        <v>28</v>
      </c>
      <c r="V446" s="28" t="s">
        <v>28</v>
      </c>
      <c r="W446" s="7" t="s">
        <v>29</v>
      </c>
      <c r="X446" s="28" t="s">
        <v>28</v>
      </c>
      <c r="Y446" s="36" t="s">
        <v>1418</v>
      </c>
      <c r="Z446" s="7" t="s">
        <v>6175</v>
      </c>
      <c r="AA446" s="7">
        <v>6</v>
      </c>
      <c r="AB446" s="7">
        <v>6</v>
      </c>
      <c r="AC446" s="7">
        <f t="shared" si="69"/>
        <v>0</v>
      </c>
      <c r="AD446" s="7" t="s">
        <v>6175</v>
      </c>
      <c r="AE446" s="7" t="s">
        <v>6175</v>
      </c>
      <c r="AF446" s="7" t="s">
        <v>6175</v>
      </c>
      <c r="AG446" s="7" t="s">
        <v>6175</v>
      </c>
      <c r="AH446" s="37">
        <v>12</v>
      </c>
      <c r="AI446" s="37">
        <f t="shared" si="70"/>
        <v>72</v>
      </c>
      <c r="AJ446" s="33">
        <v>4.6797180821918314</v>
      </c>
      <c r="AK446" s="33">
        <f t="shared" si="75"/>
        <v>28.078308493150988</v>
      </c>
      <c r="AL446" s="33">
        <f t="shared" si="71"/>
        <v>3.3693970191781184</v>
      </c>
      <c r="AM446" s="33">
        <f t="shared" si="72"/>
        <v>31.447705512329108</v>
      </c>
      <c r="AN446" s="33">
        <f t="shared" si="73"/>
        <v>4.2117462739726488</v>
      </c>
      <c r="AO446" s="33">
        <f t="shared" si="74"/>
        <v>25.270477643835893</v>
      </c>
      <c r="AP446" s="33">
        <f t="shared" si="76"/>
        <v>3.0324573172603069</v>
      </c>
      <c r="AQ446" s="33">
        <f t="shared" si="77"/>
        <v>28.302934961096199</v>
      </c>
      <c r="AR446" s="15" t="s">
        <v>6303</v>
      </c>
      <c r="AS446" s="15" t="s">
        <v>6310</v>
      </c>
      <c r="AT446" s="15" t="s">
        <v>6292</v>
      </c>
      <c r="AU446" s="27" t="s">
        <v>6281</v>
      </c>
      <c r="AV446" s="74"/>
      <c r="AW446" s="75"/>
      <c r="AX446" s="75"/>
      <c r="AY446" s="75"/>
      <c r="AZ446" s="52" t="s">
        <v>6389</v>
      </c>
    </row>
    <row r="447" spans="1:52" s="52" customFormat="1" ht="39.950000000000003" customHeight="1" x14ac:dyDescent="0.25">
      <c r="A447" s="9">
        <v>594</v>
      </c>
      <c r="B447" s="7" t="s">
        <v>2309</v>
      </c>
      <c r="C447" s="7" t="s">
        <v>2310</v>
      </c>
      <c r="D447" s="7" t="s">
        <v>18</v>
      </c>
      <c r="E447" s="7" t="s">
        <v>18</v>
      </c>
      <c r="F447" s="7" t="s">
        <v>1409</v>
      </c>
      <c r="G447" s="7" t="s">
        <v>6182</v>
      </c>
      <c r="H447" s="7" t="s">
        <v>2100</v>
      </c>
      <c r="I447" s="7" t="s">
        <v>6175</v>
      </c>
      <c r="J447" s="7" t="s">
        <v>2122</v>
      </c>
      <c r="K447" s="7" t="s">
        <v>2122</v>
      </c>
      <c r="L447" s="7" t="s">
        <v>2311</v>
      </c>
      <c r="M447" s="7" t="s">
        <v>2311</v>
      </c>
      <c r="N447" s="8" t="s">
        <v>6175</v>
      </c>
      <c r="O447" s="7" t="s">
        <v>1388</v>
      </c>
      <c r="P447" s="8" t="s">
        <v>6175</v>
      </c>
      <c r="Q447" s="7" t="s">
        <v>28</v>
      </c>
      <c r="R447" s="7" t="s">
        <v>28</v>
      </c>
      <c r="S447" s="28" t="s">
        <v>6175</v>
      </c>
      <c r="T447" s="28" t="s">
        <v>28</v>
      </c>
      <c r="U447" s="28" t="s">
        <v>28</v>
      </c>
      <c r="V447" s="28" t="s">
        <v>28</v>
      </c>
      <c r="W447" s="7" t="s">
        <v>29</v>
      </c>
      <c r="X447" s="28" t="s">
        <v>28</v>
      </c>
      <c r="Y447" s="36" t="s">
        <v>1418</v>
      </c>
      <c r="Z447" s="7" t="s">
        <v>6175</v>
      </c>
      <c r="AA447" s="7">
        <v>7</v>
      </c>
      <c r="AB447" s="7">
        <v>7</v>
      </c>
      <c r="AC447" s="7">
        <f t="shared" si="69"/>
        <v>0</v>
      </c>
      <c r="AD447" s="7" t="s">
        <v>6175</v>
      </c>
      <c r="AE447" s="7" t="s">
        <v>6175</v>
      </c>
      <c r="AF447" s="7" t="s">
        <v>6175</v>
      </c>
      <c r="AG447" s="7" t="s">
        <v>6175</v>
      </c>
      <c r="AH447" s="37">
        <v>12</v>
      </c>
      <c r="AI447" s="37">
        <f t="shared" si="70"/>
        <v>84</v>
      </c>
      <c r="AJ447" s="33">
        <v>4.6797180821918314</v>
      </c>
      <c r="AK447" s="33">
        <f t="shared" si="75"/>
        <v>32.758026575342818</v>
      </c>
      <c r="AL447" s="33">
        <f t="shared" si="71"/>
        <v>3.9309631890411381</v>
      </c>
      <c r="AM447" s="33">
        <f t="shared" si="72"/>
        <v>36.688989764383955</v>
      </c>
      <c r="AN447" s="33">
        <f t="shared" si="73"/>
        <v>4.2117462739726488</v>
      </c>
      <c r="AO447" s="33">
        <f t="shared" si="74"/>
        <v>29.48222391780854</v>
      </c>
      <c r="AP447" s="33">
        <f t="shared" si="76"/>
        <v>3.5378668701370248</v>
      </c>
      <c r="AQ447" s="33">
        <f t="shared" si="77"/>
        <v>33.020090787945563</v>
      </c>
      <c r="AR447" s="15" t="s">
        <v>6303</v>
      </c>
      <c r="AS447" s="15" t="s">
        <v>6310</v>
      </c>
      <c r="AT447" s="15" t="s">
        <v>6292</v>
      </c>
      <c r="AU447" s="27" t="s">
        <v>6281</v>
      </c>
      <c r="AV447" s="74"/>
      <c r="AW447" s="75"/>
      <c r="AX447" s="75"/>
      <c r="AY447" s="75"/>
      <c r="AZ447" s="52" t="s">
        <v>6389</v>
      </c>
    </row>
    <row r="448" spans="1:52" s="52" customFormat="1" ht="39.950000000000003" customHeight="1" x14ac:dyDescent="0.25">
      <c r="A448" s="9">
        <v>595</v>
      </c>
      <c r="B448" s="7" t="s">
        <v>2312</v>
      </c>
      <c r="C448" s="7" t="s">
        <v>2313</v>
      </c>
      <c r="D448" s="7" t="s">
        <v>18</v>
      </c>
      <c r="E448" s="7" t="s">
        <v>18</v>
      </c>
      <c r="F448" s="7" t="s">
        <v>1409</v>
      </c>
      <c r="G448" s="7" t="s">
        <v>6182</v>
      </c>
      <c r="H448" s="7" t="s">
        <v>2100</v>
      </c>
      <c r="I448" s="7" t="s">
        <v>6175</v>
      </c>
      <c r="J448" s="7" t="s">
        <v>2122</v>
      </c>
      <c r="K448" s="7" t="s">
        <v>2122</v>
      </c>
      <c r="L448" s="7" t="s">
        <v>2314</v>
      </c>
      <c r="M448" s="7" t="s">
        <v>2314</v>
      </c>
      <c r="N448" s="8" t="s">
        <v>6175</v>
      </c>
      <c r="O448" s="7" t="s">
        <v>1388</v>
      </c>
      <c r="P448" s="8" t="s">
        <v>6175</v>
      </c>
      <c r="Q448" s="7" t="s">
        <v>28</v>
      </c>
      <c r="R448" s="7" t="s">
        <v>28</v>
      </c>
      <c r="S448" s="28" t="s">
        <v>6175</v>
      </c>
      <c r="T448" s="28" t="s">
        <v>28</v>
      </c>
      <c r="U448" s="28" t="s">
        <v>28</v>
      </c>
      <c r="V448" s="28" t="s">
        <v>28</v>
      </c>
      <c r="W448" s="7" t="s">
        <v>29</v>
      </c>
      <c r="X448" s="28" t="s">
        <v>28</v>
      </c>
      <c r="Y448" s="36" t="s">
        <v>1418</v>
      </c>
      <c r="Z448" s="7" t="s">
        <v>6175</v>
      </c>
      <c r="AA448" s="7">
        <v>4</v>
      </c>
      <c r="AB448" s="7">
        <v>4</v>
      </c>
      <c r="AC448" s="7">
        <f t="shared" si="69"/>
        <v>0</v>
      </c>
      <c r="AD448" s="7" t="s">
        <v>6175</v>
      </c>
      <c r="AE448" s="7" t="s">
        <v>6175</v>
      </c>
      <c r="AF448" s="7" t="s">
        <v>6175</v>
      </c>
      <c r="AG448" s="7" t="s">
        <v>6175</v>
      </c>
      <c r="AH448" s="37">
        <v>12</v>
      </c>
      <c r="AI448" s="37">
        <f t="shared" si="70"/>
        <v>48</v>
      </c>
      <c r="AJ448" s="33">
        <v>4.6797180821918314</v>
      </c>
      <c r="AK448" s="33">
        <f t="shared" si="75"/>
        <v>18.718872328767326</v>
      </c>
      <c r="AL448" s="33">
        <f t="shared" si="71"/>
        <v>2.2462646794520791</v>
      </c>
      <c r="AM448" s="33">
        <f t="shared" si="72"/>
        <v>20.965137008219404</v>
      </c>
      <c r="AN448" s="33">
        <f t="shared" si="73"/>
        <v>4.2117462739726488</v>
      </c>
      <c r="AO448" s="33">
        <f t="shared" si="74"/>
        <v>16.846985095890595</v>
      </c>
      <c r="AP448" s="33">
        <f t="shared" si="76"/>
        <v>2.0216382115068714</v>
      </c>
      <c r="AQ448" s="33">
        <f t="shared" si="77"/>
        <v>18.868623307397467</v>
      </c>
      <c r="AR448" s="15" t="s">
        <v>6303</v>
      </c>
      <c r="AS448" s="15" t="s">
        <v>6310</v>
      </c>
      <c r="AT448" s="15" t="s">
        <v>6292</v>
      </c>
      <c r="AU448" s="27" t="s">
        <v>6281</v>
      </c>
      <c r="AV448" s="74"/>
      <c r="AW448" s="75"/>
      <c r="AX448" s="75"/>
      <c r="AY448" s="75"/>
      <c r="AZ448" s="52" t="s">
        <v>6389</v>
      </c>
    </row>
    <row r="449" spans="1:52" s="52" customFormat="1" ht="39.950000000000003" customHeight="1" x14ac:dyDescent="0.25">
      <c r="A449" s="9">
        <v>596</v>
      </c>
      <c r="B449" s="7" t="s">
        <v>2315</v>
      </c>
      <c r="C449" s="7" t="s">
        <v>2316</v>
      </c>
      <c r="D449" s="7" t="s">
        <v>18</v>
      </c>
      <c r="E449" s="7" t="s">
        <v>18</v>
      </c>
      <c r="F449" s="7" t="s">
        <v>1409</v>
      </c>
      <c r="G449" s="7" t="s">
        <v>6182</v>
      </c>
      <c r="H449" s="7" t="s">
        <v>2100</v>
      </c>
      <c r="I449" s="7" t="s">
        <v>6175</v>
      </c>
      <c r="J449" s="7" t="s">
        <v>2122</v>
      </c>
      <c r="K449" s="7" t="s">
        <v>2122</v>
      </c>
      <c r="L449" s="7" t="s">
        <v>2317</v>
      </c>
      <c r="M449" s="7" t="s">
        <v>2317</v>
      </c>
      <c r="N449" s="8" t="s">
        <v>6175</v>
      </c>
      <c r="O449" s="7" t="s">
        <v>1388</v>
      </c>
      <c r="P449" s="8" t="s">
        <v>6175</v>
      </c>
      <c r="Q449" s="7" t="s">
        <v>28</v>
      </c>
      <c r="R449" s="7" t="s">
        <v>28</v>
      </c>
      <c r="S449" s="28" t="s">
        <v>6175</v>
      </c>
      <c r="T449" s="28" t="s">
        <v>28</v>
      </c>
      <c r="U449" s="28" t="s">
        <v>28</v>
      </c>
      <c r="V449" s="28" t="s">
        <v>28</v>
      </c>
      <c r="W449" s="7" t="s">
        <v>78</v>
      </c>
      <c r="X449" s="28" t="s">
        <v>28</v>
      </c>
      <c r="Y449" s="36" t="s">
        <v>1418</v>
      </c>
      <c r="Z449" s="7" t="s">
        <v>6175</v>
      </c>
      <c r="AA449" s="7">
        <v>7</v>
      </c>
      <c r="AB449" s="7">
        <v>7</v>
      </c>
      <c r="AC449" s="7">
        <f t="shared" si="69"/>
        <v>0</v>
      </c>
      <c r="AD449" s="7" t="s">
        <v>6175</v>
      </c>
      <c r="AE449" s="7" t="s">
        <v>6175</v>
      </c>
      <c r="AF449" s="7" t="s">
        <v>6175</v>
      </c>
      <c r="AG449" s="7" t="s">
        <v>6175</v>
      </c>
      <c r="AH449" s="37">
        <v>12</v>
      </c>
      <c r="AI449" s="37">
        <f t="shared" si="70"/>
        <v>84</v>
      </c>
      <c r="AJ449" s="33">
        <v>3.145386575342521</v>
      </c>
      <c r="AK449" s="33">
        <f t="shared" si="75"/>
        <v>22.017706027397647</v>
      </c>
      <c r="AL449" s="33">
        <f t="shared" si="71"/>
        <v>2.6421247232877176</v>
      </c>
      <c r="AM449" s="33">
        <f t="shared" si="72"/>
        <v>24.659830750685366</v>
      </c>
      <c r="AN449" s="33">
        <f t="shared" si="73"/>
        <v>2.8308479178082688</v>
      </c>
      <c r="AO449" s="33">
        <f t="shared" si="74"/>
        <v>19.81593542465788</v>
      </c>
      <c r="AP449" s="33">
        <f t="shared" si="76"/>
        <v>2.3779122509589454</v>
      </c>
      <c r="AQ449" s="33">
        <f t="shared" si="77"/>
        <v>22.193847675616826</v>
      </c>
      <c r="AR449" s="15" t="s">
        <v>6303</v>
      </c>
      <c r="AS449" s="15" t="s">
        <v>6310</v>
      </c>
      <c r="AT449" s="15" t="s">
        <v>6292</v>
      </c>
      <c r="AU449" s="27" t="s">
        <v>6281</v>
      </c>
      <c r="AV449" s="74"/>
      <c r="AW449" s="75"/>
      <c r="AX449" s="75"/>
      <c r="AY449" s="75"/>
      <c r="AZ449" s="52" t="s">
        <v>6389</v>
      </c>
    </row>
    <row r="450" spans="1:52" s="52" customFormat="1" ht="39.950000000000003" customHeight="1" x14ac:dyDescent="0.25">
      <c r="A450" s="9">
        <v>597</v>
      </c>
      <c r="B450" s="7" t="s">
        <v>2318</v>
      </c>
      <c r="C450" s="7" t="s">
        <v>2319</v>
      </c>
      <c r="D450" s="7" t="s">
        <v>18</v>
      </c>
      <c r="E450" s="7" t="s">
        <v>18</v>
      </c>
      <c r="F450" s="7" t="s">
        <v>1409</v>
      </c>
      <c r="G450" s="7" t="s">
        <v>6182</v>
      </c>
      <c r="H450" s="7" t="s">
        <v>2100</v>
      </c>
      <c r="I450" s="7" t="s">
        <v>6175</v>
      </c>
      <c r="J450" s="7" t="s">
        <v>2122</v>
      </c>
      <c r="K450" s="7" t="s">
        <v>2122</v>
      </c>
      <c r="L450" s="7" t="s">
        <v>2320</v>
      </c>
      <c r="M450" s="7" t="s">
        <v>2320</v>
      </c>
      <c r="N450" s="8" t="s">
        <v>6175</v>
      </c>
      <c r="O450" s="7" t="s">
        <v>1388</v>
      </c>
      <c r="P450" s="8" t="s">
        <v>6175</v>
      </c>
      <c r="Q450" s="7" t="s">
        <v>28</v>
      </c>
      <c r="R450" s="7" t="s">
        <v>28</v>
      </c>
      <c r="S450" s="28" t="s">
        <v>6175</v>
      </c>
      <c r="T450" s="28" t="s">
        <v>28</v>
      </c>
      <c r="U450" s="28" t="s">
        <v>28</v>
      </c>
      <c r="V450" s="28" t="s">
        <v>28</v>
      </c>
      <c r="W450" s="7" t="s">
        <v>29</v>
      </c>
      <c r="X450" s="28" t="s">
        <v>28</v>
      </c>
      <c r="Y450" s="36" t="s">
        <v>1418</v>
      </c>
      <c r="Z450" s="7" t="s">
        <v>6175</v>
      </c>
      <c r="AA450" s="7">
        <v>7</v>
      </c>
      <c r="AB450" s="7">
        <v>7</v>
      </c>
      <c r="AC450" s="7">
        <f t="shared" si="69"/>
        <v>0</v>
      </c>
      <c r="AD450" s="7" t="s">
        <v>6175</v>
      </c>
      <c r="AE450" s="7" t="s">
        <v>6175</v>
      </c>
      <c r="AF450" s="7" t="s">
        <v>6175</v>
      </c>
      <c r="AG450" s="7" t="s">
        <v>6175</v>
      </c>
      <c r="AH450" s="37">
        <v>12</v>
      </c>
      <c r="AI450" s="37">
        <f t="shared" si="70"/>
        <v>84</v>
      </c>
      <c r="AJ450" s="33">
        <v>4.6797180821918314</v>
      </c>
      <c r="AK450" s="33">
        <f t="shared" si="75"/>
        <v>32.758026575342818</v>
      </c>
      <c r="AL450" s="33">
        <f t="shared" si="71"/>
        <v>3.9309631890411381</v>
      </c>
      <c r="AM450" s="33">
        <f t="shared" si="72"/>
        <v>36.688989764383955</v>
      </c>
      <c r="AN450" s="33">
        <f t="shared" si="73"/>
        <v>4.2117462739726488</v>
      </c>
      <c r="AO450" s="33">
        <f t="shared" si="74"/>
        <v>29.48222391780854</v>
      </c>
      <c r="AP450" s="33">
        <f t="shared" si="76"/>
        <v>3.5378668701370248</v>
      </c>
      <c r="AQ450" s="33">
        <f t="shared" si="77"/>
        <v>33.020090787945563</v>
      </c>
      <c r="AR450" s="15" t="s">
        <v>6303</v>
      </c>
      <c r="AS450" s="15" t="s">
        <v>6310</v>
      </c>
      <c r="AT450" s="15" t="s">
        <v>6292</v>
      </c>
      <c r="AU450" s="27" t="s">
        <v>6281</v>
      </c>
      <c r="AV450" s="74"/>
      <c r="AW450" s="75"/>
      <c r="AX450" s="75"/>
      <c r="AY450" s="75"/>
      <c r="AZ450" s="52" t="s">
        <v>6389</v>
      </c>
    </row>
    <row r="451" spans="1:52" s="52" customFormat="1" ht="39.950000000000003" customHeight="1" x14ac:dyDescent="0.25">
      <c r="A451" s="9">
        <v>598</v>
      </c>
      <c r="B451" s="7" t="s">
        <v>2321</v>
      </c>
      <c r="C451" s="7" t="s">
        <v>2322</v>
      </c>
      <c r="D451" s="7" t="s">
        <v>18</v>
      </c>
      <c r="E451" s="7" t="s">
        <v>18</v>
      </c>
      <c r="F451" s="7" t="s">
        <v>1409</v>
      </c>
      <c r="G451" s="7" t="s">
        <v>6182</v>
      </c>
      <c r="H451" s="7" t="s">
        <v>2100</v>
      </c>
      <c r="I451" s="7" t="s">
        <v>6175</v>
      </c>
      <c r="J451" s="7" t="s">
        <v>2122</v>
      </c>
      <c r="K451" s="7" t="s">
        <v>2122</v>
      </c>
      <c r="L451" s="7" t="s">
        <v>2323</v>
      </c>
      <c r="M451" s="7" t="s">
        <v>2323</v>
      </c>
      <c r="N451" s="8" t="s">
        <v>6175</v>
      </c>
      <c r="O451" s="7" t="s">
        <v>1388</v>
      </c>
      <c r="P451" s="8" t="s">
        <v>6175</v>
      </c>
      <c r="Q451" s="7" t="s">
        <v>28</v>
      </c>
      <c r="R451" s="7" t="s">
        <v>28</v>
      </c>
      <c r="S451" s="28" t="s">
        <v>6175</v>
      </c>
      <c r="T451" s="28" t="s">
        <v>28</v>
      </c>
      <c r="U451" s="28" t="s">
        <v>28</v>
      </c>
      <c r="V451" s="28" t="s">
        <v>28</v>
      </c>
      <c r="W451" s="7" t="s">
        <v>29</v>
      </c>
      <c r="X451" s="28" t="s">
        <v>28</v>
      </c>
      <c r="Y451" s="36" t="s">
        <v>1418</v>
      </c>
      <c r="Z451" s="7" t="s">
        <v>6175</v>
      </c>
      <c r="AA451" s="7">
        <v>7</v>
      </c>
      <c r="AB451" s="7">
        <v>7</v>
      </c>
      <c r="AC451" s="7">
        <f t="shared" si="69"/>
        <v>0</v>
      </c>
      <c r="AD451" s="7" t="s">
        <v>6175</v>
      </c>
      <c r="AE451" s="7" t="s">
        <v>6175</v>
      </c>
      <c r="AF451" s="7" t="s">
        <v>6175</v>
      </c>
      <c r="AG451" s="7" t="s">
        <v>6175</v>
      </c>
      <c r="AH451" s="37">
        <v>12</v>
      </c>
      <c r="AI451" s="37">
        <f t="shared" si="70"/>
        <v>84</v>
      </c>
      <c r="AJ451" s="33">
        <v>4.3693865753425216</v>
      </c>
      <c r="AK451" s="33">
        <f t="shared" si="75"/>
        <v>30.585706027397652</v>
      </c>
      <c r="AL451" s="33">
        <f t="shared" si="71"/>
        <v>3.6702847232877183</v>
      </c>
      <c r="AM451" s="33">
        <f t="shared" si="72"/>
        <v>34.25599075068537</v>
      </c>
      <c r="AN451" s="33">
        <f t="shared" si="73"/>
        <v>3.9324479178082696</v>
      </c>
      <c r="AO451" s="33">
        <f t="shared" si="74"/>
        <v>27.527135424657889</v>
      </c>
      <c r="AP451" s="33">
        <f t="shared" si="76"/>
        <v>3.3032562509589467</v>
      </c>
      <c r="AQ451" s="33">
        <f t="shared" si="77"/>
        <v>30.830391675616834</v>
      </c>
      <c r="AR451" s="15" t="s">
        <v>6303</v>
      </c>
      <c r="AS451" s="15" t="s">
        <v>6310</v>
      </c>
      <c r="AT451" s="15" t="s">
        <v>6292</v>
      </c>
      <c r="AU451" s="27" t="s">
        <v>6281</v>
      </c>
      <c r="AV451" s="74"/>
      <c r="AW451" s="75"/>
      <c r="AX451" s="75"/>
      <c r="AY451" s="75"/>
      <c r="AZ451" s="52" t="s">
        <v>6389</v>
      </c>
    </row>
    <row r="452" spans="1:52" s="52" customFormat="1" ht="39.950000000000003" customHeight="1" x14ac:dyDescent="0.25">
      <c r="A452" s="9">
        <v>599</v>
      </c>
      <c r="B452" s="7" t="s">
        <v>2324</v>
      </c>
      <c r="C452" s="7" t="s">
        <v>2325</v>
      </c>
      <c r="D452" s="7" t="s">
        <v>18</v>
      </c>
      <c r="E452" s="7" t="s">
        <v>18</v>
      </c>
      <c r="F452" s="7" t="s">
        <v>1409</v>
      </c>
      <c r="G452" s="7" t="s">
        <v>6182</v>
      </c>
      <c r="H452" s="7" t="s">
        <v>2100</v>
      </c>
      <c r="I452" s="7" t="s">
        <v>6175</v>
      </c>
      <c r="J452" s="7" t="s">
        <v>2122</v>
      </c>
      <c r="K452" s="7" t="s">
        <v>2122</v>
      </c>
      <c r="L452" s="7" t="s">
        <v>2326</v>
      </c>
      <c r="M452" s="7" t="s">
        <v>2326</v>
      </c>
      <c r="N452" s="8" t="s">
        <v>6175</v>
      </c>
      <c r="O452" s="7" t="s">
        <v>1388</v>
      </c>
      <c r="P452" s="8" t="s">
        <v>6175</v>
      </c>
      <c r="Q452" s="7" t="s">
        <v>28</v>
      </c>
      <c r="R452" s="7" t="s">
        <v>28</v>
      </c>
      <c r="S452" s="28" t="s">
        <v>6175</v>
      </c>
      <c r="T452" s="28" t="s">
        <v>28</v>
      </c>
      <c r="U452" s="28" t="s">
        <v>28</v>
      </c>
      <c r="V452" s="28" t="s">
        <v>28</v>
      </c>
      <c r="W452" s="7" t="s">
        <v>29</v>
      </c>
      <c r="X452" s="28" t="s">
        <v>28</v>
      </c>
      <c r="Y452" s="36" t="s">
        <v>1418</v>
      </c>
      <c r="Z452" s="7" t="s">
        <v>6175</v>
      </c>
      <c r="AA452" s="7">
        <v>6</v>
      </c>
      <c r="AB452" s="7">
        <v>6</v>
      </c>
      <c r="AC452" s="7">
        <f t="shared" si="69"/>
        <v>0</v>
      </c>
      <c r="AD452" s="7" t="s">
        <v>6175</v>
      </c>
      <c r="AE452" s="7" t="s">
        <v>6175</v>
      </c>
      <c r="AF452" s="7" t="s">
        <v>6175</v>
      </c>
      <c r="AG452" s="7" t="s">
        <v>6175</v>
      </c>
      <c r="AH452" s="37">
        <v>8</v>
      </c>
      <c r="AI452" s="37">
        <f t="shared" si="70"/>
        <v>48</v>
      </c>
      <c r="AJ452" s="33">
        <v>2.9129243835616809</v>
      </c>
      <c r="AK452" s="33">
        <f t="shared" si="75"/>
        <v>17.477546301370086</v>
      </c>
      <c r="AL452" s="33">
        <f t="shared" si="71"/>
        <v>2.0973055561644105</v>
      </c>
      <c r="AM452" s="33">
        <f t="shared" si="72"/>
        <v>19.574851857534497</v>
      </c>
      <c r="AN452" s="33">
        <f t="shared" si="73"/>
        <v>2.6216319452055128</v>
      </c>
      <c r="AO452" s="33">
        <f t="shared" si="74"/>
        <v>15.729791671233077</v>
      </c>
      <c r="AP452" s="33">
        <f t="shared" si="76"/>
        <v>1.8875750005479692</v>
      </c>
      <c r="AQ452" s="33">
        <f t="shared" si="77"/>
        <v>17.617366671781046</v>
      </c>
      <c r="AR452" s="15" t="s">
        <v>6303</v>
      </c>
      <c r="AS452" s="15" t="s">
        <v>6310</v>
      </c>
      <c r="AT452" s="15" t="s">
        <v>6292</v>
      </c>
      <c r="AU452" s="27" t="s">
        <v>6281</v>
      </c>
      <c r="AV452" s="74"/>
      <c r="AW452" s="75"/>
      <c r="AX452" s="75"/>
      <c r="AY452" s="75"/>
      <c r="AZ452" s="52" t="s">
        <v>6389</v>
      </c>
    </row>
    <row r="453" spans="1:52" s="52" customFormat="1" ht="39.950000000000003" customHeight="1" x14ac:dyDescent="0.25">
      <c r="A453" s="9">
        <v>600</v>
      </c>
      <c r="B453" s="7" t="s">
        <v>2327</v>
      </c>
      <c r="C453" s="7" t="s">
        <v>2328</v>
      </c>
      <c r="D453" s="7" t="s">
        <v>18</v>
      </c>
      <c r="E453" s="7" t="s">
        <v>18</v>
      </c>
      <c r="F453" s="7" t="s">
        <v>1409</v>
      </c>
      <c r="G453" s="7" t="s">
        <v>6182</v>
      </c>
      <c r="H453" s="7" t="s">
        <v>2100</v>
      </c>
      <c r="I453" s="7" t="s">
        <v>6175</v>
      </c>
      <c r="J453" s="7" t="s">
        <v>2122</v>
      </c>
      <c r="K453" s="7" t="s">
        <v>2122</v>
      </c>
      <c r="L453" s="7" t="s">
        <v>2329</v>
      </c>
      <c r="M453" s="7" t="s">
        <v>2329</v>
      </c>
      <c r="N453" s="8" t="s">
        <v>6175</v>
      </c>
      <c r="O453" s="7" t="s">
        <v>1388</v>
      </c>
      <c r="P453" s="8" t="s">
        <v>6175</v>
      </c>
      <c r="Q453" s="7" t="s">
        <v>28</v>
      </c>
      <c r="R453" s="7" t="s">
        <v>28</v>
      </c>
      <c r="S453" s="28" t="s">
        <v>6175</v>
      </c>
      <c r="T453" s="28" t="s">
        <v>28</v>
      </c>
      <c r="U453" s="28" t="s">
        <v>28</v>
      </c>
      <c r="V453" s="28" t="s">
        <v>28</v>
      </c>
      <c r="W453" s="7" t="s">
        <v>29</v>
      </c>
      <c r="X453" s="28" t="s">
        <v>28</v>
      </c>
      <c r="Y453" s="36" t="s">
        <v>1418</v>
      </c>
      <c r="Z453" s="7" t="s">
        <v>6175</v>
      </c>
      <c r="AA453" s="7">
        <v>4</v>
      </c>
      <c r="AB453" s="7">
        <v>4</v>
      </c>
      <c r="AC453" s="7">
        <f t="shared" si="69"/>
        <v>0</v>
      </c>
      <c r="AD453" s="7" t="s">
        <v>6175</v>
      </c>
      <c r="AE453" s="7" t="s">
        <v>6175</v>
      </c>
      <c r="AF453" s="7" t="s">
        <v>6175</v>
      </c>
      <c r="AG453" s="7" t="s">
        <v>6175</v>
      </c>
      <c r="AH453" s="37">
        <v>9</v>
      </c>
      <c r="AI453" s="37">
        <f t="shared" si="70"/>
        <v>36</v>
      </c>
      <c r="AJ453" s="33">
        <v>3.5097885616438731</v>
      </c>
      <c r="AK453" s="33">
        <f t="shared" si="75"/>
        <v>14.039154246575492</v>
      </c>
      <c r="AL453" s="33">
        <f t="shared" si="71"/>
        <v>1.684698509589059</v>
      </c>
      <c r="AM453" s="33">
        <f t="shared" si="72"/>
        <v>15.72385275616455</v>
      </c>
      <c r="AN453" s="33">
        <f t="shared" si="73"/>
        <v>3.1588097054794857</v>
      </c>
      <c r="AO453" s="33">
        <f t="shared" si="74"/>
        <v>12.635238821917943</v>
      </c>
      <c r="AP453" s="33">
        <f t="shared" si="76"/>
        <v>1.516228658630153</v>
      </c>
      <c r="AQ453" s="33">
        <f t="shared" si="77"/>
        <v>14.151467480548096</v>
      </c>
      <c r="AR453" s="15" t="s">
        <v>6303</v>
      </c>
      <c r="AS453" s="15" t="s">
        <v>6310</v>
      </c>
      <c r="AT453" s="15" t="s">
        <v>6292</v>
      </c>
      <c r="AU453" s="27" t="s">
        <v>6281</v>
      </c>
      <c r="AV453" s="74"/>
      <c r="AW453" s="75"/>
      <c r="AX453" s="75"/>
      <c r="AY453" s="75"/>
      <c r="AZ453" s="52" t="s">
        <v>6389</v>
      </c>
    </row>
    <row r="454" spans="1:52" s="52" customFormat="1" ht="39.950000000000003" customHeight="1" x14ac:dyDescent="0.25">
      <c r="A454" s="9">
        <v>601</v>
      </c>
      <c r="B454" s="7" t="s">
        <v>2330</v>
      </c>
      <c r="C454" s="7" t="s">
        <v>2331</v>
      </c>
      <c r="D454" s="7" t="s">
        <v>18</v>
      </c>
      <c r="E454" s="7" t="s">
        <v>18</v>
      </c>
      <c r="F454" s="7" t="s">
        <v>1409</v>
      </c>
      <c r="G454" s="7" t="s">
        <v>6182</v>
      </c>
      <c r="H454" s="7" t="s">
        <v>2100</v>
      </c>
      <c r="I454" s="7" t="s">
        <v>6175</v>
      </c>
      <c r="J454" s="7" t="s">
        <v>2122</v>
      </c>
      <c r="K454" s="7" t="s">
        <v>2122</v>
      </c>
      <c r="L454" s="7" t="s">
        <v>2332</v>
      </c>
      <c r="M454" s="7" t="s">
        <v>2332</v>
      </c>
      <c r="N454" s="8" t="s">
        <v>6175</v>
      </c>
      <c r="O454" s="7" t="s">
        <v>1388</v>
      </c>
      <c r="P454" s="8" t="s">
        <v>6175</v>
      </c>
      <c r="Q454" s="7" t="s">
        <v>28</v>
      </c>
      <c r="R454" s="7" t="s">
        <v>28</v>
      </c>
      <c r="S454" s="28" t="s">
        <v>6175</v>
      </c>
      <c r="T454" s="28" t="s">
        <v>28</v>
      </c>
      <c r="U454" s="28" t="s">
        <v>28</v>
      </c>
      <c r="V454" s="28" t="s">
        <v>28</v>
      </c>
      <c r="W454" s="7" t="s">
        <v>29</v>
      </c>
      <c r="X454" s="28" t="s">
        <v>28</v>
      </c>
      <c r="Y454" s="36" t="s">
        <v>1418</v>
      </c>
      <c r="Z454" s="7" t="s">
        <v>6175</v>
      </c>
      <c r="AA454" s="7">
        <v>8</v>
      </c>
      <c r="AB454" s="7">
        <v>8</v>
      </c>
      <c r="AC454" s="7">
        <f t="shared" si="69"/>
        <v>0</v>
      </c>
      <c r="AD454" s="7" t="s">
        <v>6175</v>
      </c>
      <c r="AE454" s="7" t="s">
        <v>6175</v>
      </c>
      <c r="AF454" s="7" t="s">
        <v>6175</v>
      </c>
      <c r="AG454" s="7" t="s">
        <v>6175</v>
      </c>
      <c r="AH454" s="37">
        <v>9</v>
      </c>
      <c r="AI454" s="37">
        <f t="shared" si="70"/>
        <v>72</v>
      </c>
      <c r="AJ454" s="33">
        <v>3.5097885616438731</v>
      </c>
      <c r="AK454" s="33">
        <f t="shared" si="75"/>
        <v>28.078308493150985</v>
      </c>
      <c r="AL454" s="33">
        <f t="shared" si="71"/>
        <v>3.369397019178118</v>
      </c>
      <c r="AM454" s="33">
        <f t="shared" si="72"/>
        <v>31.447705512329101</v>
      </c>
      <c r="AN454" s="33">
        <f t="shared" si="73"/>
        <v>3.1588097054794857</v>
      </c>
      <c r="AO454" s="33">
        <f t="shared" si="74"/>
        <v>25.270477643835886</v>
      </c>
      <c r="AP454" s="33">
        <f t="shared" si="76"/>
        <v>3.032457317260306</v>
      </c>
      <c r="AQ454" s="33">
        <f t="shared" si="77"/>
        <v>28.302934961096192</v>
      </c>
      <c r="AR454" s="15" t="s">
        <v>6303</v>
      </c>
      <c r="AS454" s="15" t="s">
        <v>6310</v>
      </c>
      <c r="AT454" s="15" t="s">
        <v>6292</v>
      </c>
      <c r="AU454" s="27" t="s">
        <v>6281</v>
      </c>
      <c r="AV454" s="74"/>
      <c r="AW454" s="75"/>
      <c r="AX454" s="75"/>
      <c r="AY454" s="75"/>
      <c r="AZ454" s="52" t="s">
        <v>6389</v>
      </c>
    </row>
    <row r="455" spans="1:52" s="52" customFormat="1" ht="39.950000000000003" customHeight="1" x14ac:dyDescent="0.25">
      <c r="A455" s="9">
        <v>602</v>
      </c>
      <c r="B455" s="7" t="s">
        <v>2333</v>
      </c>
      <c r="C455" s="7" t="s">
        <v>2334</v>
      </c>
      <c r="D455" s="7" t="s">
        <v>18</v>
      </c>
      <c r="E455" s="7" t="s">
        <v>18</v>
      </c>
      <c r="F455" s="7" t="s">
        <v>1409</v>
      </c>
      <c r="G455" s="7" t="s">
        <v>6182</v>
      </c>
      <c r="H455" s="7" t="s">
        <v>2100</v>
      </c>
      <c r="I455" s="7" t="s">
        <v>6175</v>
      </c>
      <c r="J455" s="7" t="s">
        <v>2122</v>
      </c>
      <c r="K455" s="7" t="s">
        <v>2122</v>
      </c>
      <c r="L455" s="7" t="s">
        <v>2335</v>
      </c>
      <c r="M455" s="7" t="s">
        <v>2335</v>
      </c>
      <c r="N455" s="8" t="s">
        <v>6175</v>
      </c>
      <c r="O455" s="7" t="s">
        <v>1388</v>
      </c>
      <c r="P455" s="8" t="s">
        <v>6175</v>
      </c>
      <c r="Q455" s="7" t="s">
        <v>28</v>
      </c>
      <c r="R455" s="7" t="s">
        <v>28</v>
      </c>
      <c r="S455" s="28" t="s">
        <v>6175</v>
      </c>
      <c r="T455" s="28" t="s">
        <v>28</v>
      </c>
      <c r="U455" s="28" t="s">
        <v>28</v>
      </c>
      <c r="V455" s="28" t="s">
        <v>28</v>
      </c>
      <c r="W455" s="7" t="s">
        <v>78</v>
      </c>
      <c r="X455" s="28" t="s">
        <v>28</v>
      </c>
      <c r="Y455" s="36" t="s">
        <v>1418</v>
      </c>
      <c r="Z455" s="7" t="s">
        <v>6175</v>
      </c>
      <c r="AA455" s="7">
        <v>7</v>
      </c>
      <c r="AB455" s="7">
        <v>7</v>
      </c>
      <c r="AC455" s="7">
        <f t="shared" ref="AC455:AC507" si="78">AA455-AB455</f>
        <v>0</v>
      </c>
      <c r="AD455" s="7" t="s">
        <v>6175</v>
      </c>
      <c r="AE455" s="7" t="s">
        <v>6175</v>
      </c>
      <c r="AF455" s="7" t="s">
        <v>6175</v>
      </c>
      <c r="AG455" s="7" t="s">
        <v>6175</v>
      </c>
      <c r="AH455" s="37">
        <v>5</v>
      </c>
      <c r="AI455" s="37">
        <f t="shared" ref="AI455:AI507" si="79">AH455*AB455</f>
        <v>35</v>
      </c>
      <c r="AJ455" s="33">
        <v>1.4398825342465962</v>
      </c>
      <c r="AK455" s="33">
        <f t="shared" si="75"/>
        <v>10.079177739726173</v>
      </c>
      <c r="AL455" s="33">
        <f t="shared" si="71"/>
        <v>1.2095013287671408</v>
      </c>
      <c r="AM455" s="33">
        <f t="shared" si="72"/>
        <v>11.288679068493314</v>
      </c>
      <c r="AN455" s="33">
        <f t="shared" si="73"/>
        <v>1.2958942808219367</v>
      </c>
      <c r="AO455" s="33">
        <f t="shared" si="74"/>
        <v>9.0712599657535566</v>
      </c>
      <c r="AP455" s="33">
        <f t="shared" si="76"/>
        <v>1.0885511958904268</v>
      </c>
      <c r="AQ455" s="33">
        <f t="shared" si="77"/>
        <v>10.159811161643983</v>
      </c>
      <c r="AR455" s="15" t="s">
        <v>6303</v>
      </c>
      <c r="AS455" s="15" t="s">
        <v>6310</v>
      </c>
      <c r="AT455" s="15" t="s">
        <v>6292</v>
      </c>
      <c r="AU455" s="27" t="s">
        <v>6281</v>
      </c>
      <c r="AV455" s="74"/>
      <c r="AW455" s="75"/>
      <c r="AX455" s="75"/>
      <c r="AY455" s="75"/>
      <c r="AZ455" s="52" t="s">
        <v>6389</v>
      </c>
    </row>
    <row r="456" spans="1:52" s="52" customFormat="1" ht="39.950000000000003" customHeight="1" x14ac:dyDescent="0.25">
      <c r="A456" s="9">
        <v>603</v>
      </c>
      <c r="B456" s="7" t="s">
        <v>2336</v>
      </c>
      <c r="C456" s="7" t="s">
        <v>2337</v>
      </c>
      <c r="D456" s="7" t="s">
        <v>18</v>
      </c>
      <c r="E456" s="7" t="s">
        <v>18</v>
      </c>
      <c r="F456" s="7" t="s">
        <v>1409</v>
      </c>
      <c r="G456" s="7" t="s">
        <v>6182</v>
      </c>
      <c r="H456" s="7" t="s">
        <v>2100</v>
      </c>
      <c r="I456" s="7" t="s">
        <v>6175</v>
      </c>
      <c r="J456" s="7" t="s">
        <v>2122</v>
      </c>
      <c r="K456" s="7" t="s">
        <v>2122</v>
      </c>
      <c r="L456" s="7" t="s">
        <v>2338</v>
      </c>
      <c r="M456" s="7" t="s">
        <v>2338</v>
      </c>
      <c r="N456" s="8" t="s">
        <v>6175</v>
      </c>
      <c r="O456" s="7" t="s">
        <v>1388</v>
      </c>
      <c r="P456" s="8" t="s">
        <v>6175</v>
      </c>
      <c r="Q456" s="7" t="s">
        <v>28</v>
      </c>
      <c r="R456" s="7" t="s">
        <v>28</v>
      </c>
      <c r="S456" s="28" t="s">
        <v>6175</v>
      </c>
      <c r="T456" s="28" t="s">
        <v>28</v>
      </c>
      <c r="U456" s="28" t="s">
        <v>28</v>
      </c>
      <c r="V456" s="28" t="s">
        <v>28</v>
      </c>
      <c r="W456" s="7" t="s">
        <v>29</v>
      </c>
      <c r="X456" s="28" t="s">
        <v>28</v>
      </c>
      <c r="Y456" s="36" t="s">
        <v>1418</v>
      </c>
      <c r="Z456" s="7" t="s">
        <v>6175</v>
      </c>
      <c r="AA456" s="7">
        <v>6</v>
      </c>
      <c r="AB456" s="7">
        <v>6</v>
      </c>
      <c r="AC456" s="7">
        <f t="shared" si="78"/>
        <v>0</v>
      </c>
      <c r="AD456" s="7" t="s">
        <v>6175</v>
      </c>
      <c r="AE456" s="7" t="s">
        <v>6175</v>
      </c>
      <c r="AF456" s="7" t="s">
        <v>6175</v>
      </c>
      <c r="AG456" s="7" t="s">
        <v>6175</v>
      </c>
      <c r="AH456" s="37">
        <v>5</v>
      </c>
      <c r="AI456" s="37">
        <f t="shared" si="79"/>
        <v>30</v>
      </c>
      <c r="AJ456" s="33">
        <v>1.9498825342465962</v>
      </c>
      <c r="AK456" s="33">
        <f t="shared" si="75"/>
        <v>11.699295205479578</v>
      </c>
      <c r="AL456" s="33">
        <f t="shared" si="71"/>
        <v>1.4039154246575491</v>
      </c>
      <c r="AM456" s="33">
        <f t="shared" si="72"/>
        <v>13.103210630137127</v>
      </c>
      <c r="AN456" s="33">
        <f t="shared" si="73"/>
        <v>1.7548942808219365</v>
      </c>
      <c r="AO456" s="33">
        <f t="shared" si="74"/>
        <v>10.529365684931619</v>
      </c>
      <c r="AP456" s="33">
        <f t="shared" si="76"/>
        <v>1.2635238821917942</v>
      </c>
      <c r="AQ456" s="33">
        <f t="shared" si="77"/>
        <v>11.792889567123414</v>
      </c>
      <c r="AR456" s="15" t="s">
        <v>6303</v>
      </c>
      <c r="AS456" s="15" t="s">
        <v>6310</v>
      </c>
      <c r="AT456" s="15" t="s">
        <v>6292</v>
      </c>
      <c r="AU456" s="27" t="s">
        <v>6281</v>
      </c>
      <c r="AV456" s="74"/>
      <c r="AW456" s="75"/>
      <c r="AX456" s="75"/>
      <c r="AY456" s="75"/>
      <c r="AZ456" s="52" t="s">
        <v>6389</v>
      </c>
    </row>
    <row r="457" spans="1:52" s="52" customFormat="1" ht="39.950000000000003" customHeight="1" x14ac:dyDescent="0.25">
      <c r="A457" s="9">
        <v>604</v>
      </c>
      <c r="B457" s="7" t="s">
        <v>2339</v>
      </c>
      <c r="C457" s="7" t="s">
        <v>2340</v>
      </c>
      <c r="D457" s="7" t="s">
        <v>18</v>
      </c>
      <c r="E457" s="7" t="s">
        <v>18</v>
      </c>
      <c r="F457" s="7" t="s">
        <v>1409</v>
      </c>
      <c r="G457" s="7" t="s">
        <v>6182</v>
      </c>
      <c r="H457" s="7" t="s">
        <v>2100</v>
      </c>
      <c r="I457" s="7" t="s">
        <v>6175</v>
      </c>
      <c r="J457" s="7" t="s">
        <v>2122</v>
      </c>
      <c r="K457" s="7" t="s">
        <v>2122</v>
      </c>
      <c r="L457" s="7" t="s">
        <v>2341</v>
      </c>
      <c r="M457" s="7" t="s">
        <v>2341</v>
      </c>
      <c r="N457" s="8" t="s">
        <v>6175</v>
      </c>
      <c r="O457" s="7" t="s">
        <v>1388</v>
      </c>
      <c r="P457" s="8" t="s">
        <v>6175</v>
      </c>
      <c r="Q457" s="7" t="s">
        <v>28</v>
      </c>
      <c r="R457" s="7" t="s">
        <v>28</v>
      </c>
      <c r="S457" s="28" t="s">
        <v>6175</v>
      </c>
      <c r="T457" s="28" t="s">
        <v>28</v>
      </c>
      <c r="U457" s="28" t="s">
        <v>28</v>
      </c>
      <c r="V457" s="28" t="s">
        <v>28</v>
      </c>
      <c r="W457" s="7" t="s">
        <v>29</v>
      </c>
      <c r="X457" s="28" t="s">
        <v>28</v>
      </c>
      <c r="Y457" s="36" t="s">
        <v>1418</v>
      </c>
      <c r="Z457" s="7" t="s">
        <v>6175</v>
      </c>
      <c r="AA457" s="7">
        <v>1</v>
      </c>
      <c r="AB457" s="7">
        <v>1</v>
      </c>
      <c r="AC457" s="7">
        <f t="shared" si="78"/>
        <v>0</v>
      </c>
      <c r="AD457" s="7" t="s">
        <v>6175</v>
      </c>
      <c r="AE457" s="7" t="s">
        <v>6175</v>
      </c>
      <c r="AF457" s="7" t="s">
        <v>6175</v>
      </c>
      <c r="AG457" s="7" t="s">
        <v>6175</v>
      </c>
      <c r="AH457" s="37">
        <v>5</v>
      </c>
      <c r="AI457" s="37">
        <f t="shared" si="79"/>
        <v>5</v>
      </c>
      <c r="AJ457" s="33">
        <v>1.9498825342465962</v>
      </c>
      <c r="AK457" s="33">
        <f t="shared" si="75"/>
        <v>1.9498825342465962</v>
      </c>
      <c r="AL457" s="33">
        <f t="shared" si="71"/>
        <v>0.23398590410959152</v>
      </c>
      <c r="AM457" s="33">
        <f t="shared" si="72"/>
        <v>2.1838684383561877</v>
      </c>
      <c r="AN457" s="33">
        <f t="shared" si="73"/>
        <v>1.7548942808219365</v>
      </c>
      <c r="AO457" s="33">
        <f t="shared" si="74"/>
        <v>1.7548942808219365</v>
      </c>
      <c r="AP457" s="33">
        <f t="shared" si="76"/>
        <v>0.21058731369863237</v>
      </c>
      <c r="AQ457" s="33">
        <f t="shared" si="77"/>
        <v>1.9654815945205688</v>
      </c>
      <c r="AR457" s="15" t="s">
        <v>6303</v>
      </c>
      <c r="AS457" s="15" t="s">
        <v>6310</v>
      </c>
      <c r="AT457" s="15" t="s">
        <v>6292</v>
      </c>
      <c r="AU457" s="27" t="s">
        <v>6281</v>
      </c>
      <c r="AV457" s="74"/>
      <c r="AW457" s="75"/>
      <c r="AX457" s="75"/>
      <c r="AY457" s="75"/>
      <c r="AZ457" s="52" t="s">
        <v>6389</v>
      </c>
    </row>
    <row r="458" spans="1:52" s="52" customFormat="1" ht="39.950000000000003" customHeight="1" x14ac:dyDescent="0.25">
      <c r="A458" s="9">
        <v>605</v>
      </c>
      <c r="B458" s="7" t="s">
        <v>2342</v>
      </c>
      <c r="C458" s="7" t="s">
        <v>2343</v>
      </c>
      <c r="D458" s="7" t="s">
        <v>18</v>
      </c>
      <c r="E458" s="7" t="s">
        <v>18</v>
      </c>
      <c r="F458" s="7" t="s">
        <v>1409</v>
      </c>
      <c r="G458" s="7" t="s">
        <v>6182</v>
      </c>
      <c r="H458" s="7" t="s">
        <v>2100</v>
      </c>
      <c r="I458" s="7" t="s">
        <v>6175</v>
      </c>
      <c r="J458" s="7" t="s">
        <v>2122</v>
      </c>
      <c r="K458" s="7" t="s">
        <v>2122</v>
      </c>
      <c r="L458" s="7" t="s">
        <v>2344</v>
      </c>
      <c r="M458" s="7" t="s">
        <v>2344</v>
      </c>
      <c r="N458" s="8" t="s">
        <v>6175</v>
      </c>
      <c r="O458" s="7" t="s">
        <v>1388</v>
      </c>
      <c r="P458" s="8" t="s">
        <v>6175</v>
      </c>
      <c r="Q458" s="7" t="s">
        <v>28</v>
      </c>
      <c r="R458" s="7" t="s">
        <v>28</v>
      </c>
      <c r="S458" s="28" t="s">
        <v>6175</v>
      </c>
      <c r="T458" s="28" t="s">
        <v>28</v>
      </c>
      <c r="U458" s="28" t="s">
        <v>28</v>
      </c>
      <c r="V458" s="28" t="s">
        <v>28</v>
      </c>
      <c r="W458" s="7" t="s">
        <v>29</v>
      </c>
      <c r="X458" s="28" t="s">
        <v>28</v>
      </c>
      <c r="Y458" s="36" t="s">
        <v>1418</v>
      </c>
      <c r="Z458" s="7" t="s">
        <v>6175</v>
      </c>
      <c r="AA458" s="7">
        <v>6</v>
      </c>
      <c r="AB458" s="7">
        <v>6</v>
      </c>
      <c r="AC458" s="7">
        <f t="shared" si="78"/>
        <v>0</v>
      </c>
      <c r="AD458" s="7" t="s">
        <v>6175</v>
      </c>
      <c r="AE458" s="7" t="s">
        <v>6175</v>
      </c>
      <c r="AF458" s="7" t="s">
        <v>6175</v>
      </c>
      <c r="AG458" s="7" t="s">
        <v>6175</v>
      </c>
      <c r="AH458" s="37">
        <v>5</v>
      </c>
      <c r="AI458" s="37">
        <f t="shared" si="79"/>
        <v>30</v>
      </c>
      <c r="AJ458" s="33">
        <v>1.8205777397260507</v>
      </c>
      <c r="AK458" s="33">
        <f t="shared" si="75"/>
        <v>10.923466438356304</v>
      </c>
      <c r="AL458" s="33">
        <f t="shared" si="71"/>
        <v>1.3108159726027564</v>
      </c>
      <c r="AM458" s="33">
        <f t="shared" si="72"/>
        <v>12.234282410959061</v>
      </c>
      <c r="AN458" s="33">
        <f t="shared" si="73"/>
        <v>1.6385199657534457</v>
      </c>
      <c r="AO458" s="33">
        <f t="shared" si="74"/>
        <v>9.8311197945206743</v>
      </c>
      <c r="AP458" s="33">
        <f t="shared" si="76"/>
        <v>1.1797343753424809</v>
      </c>
      <c r="AQ458" s="33">
        <f t="shared" si="77"/>
        <v>11.010854169863155</v>
      </c>
      <c r="AR458" s="15" t="s">
        <v>6303</v>
      </c>
      <c r="AS458" s="15" t="s">
        <v>6310</v>
      </c>
      <c r="AT458" s="15" t="s">
        <v>6292</v>
      </c>
      <c r="AU458" s="27" t="s">
        <v>6281</v>
      </c>
      <c r="AV458" s="74"/>
      <c r="AW458" s="75"/>
      <c r="AX458" s="75"/>
      <c r="AY458" s="75"/>
      <c r="AZ458" s="52" t="s">
        <v>6389</v>
      </c>
    </row>
    <row r="459" spans="1:52" s="52" customFormat="1" ht="39.950000000000003" customHeight="1" x14ac:dyDescent="0.25">
      <c r="A459" s="9">
        <v>606</v>
      </c>
      <c r="B459" s="7" t="s">
        <v>2345</v>
      </c>
      <c r="C459" s="7" t="s">
        <v>2346</v>
      </c>
      <c r="D459" s="7" t="s">
        <v>18</v>
      </c>
      <c r="E459" s="7" t="s">
        <v>18</v>
      </c>
      <c r="F459" s="7" t="s">
        <v>1409</v>
      </c>
      <c r="G459" s="7" t="s">
        <v>6182</v>
      </c>
      <c r="H459" s="7" t="s">
        <v>2100</v>
      </c>
      <c r="I459" s="7" t="s">
        <v>6175</v>
      </c>
      <c r="J459" s="7" t="s">
        <v>2122</v>
      </c>
      <c r="K459" s="7" t="s">
        <v>2122</v>
      </c>
      <c r="L459" s="7" t="s">
        <v>2347</v>
      </c>
      <c r="M459" s="7" t="s">
        <v>2347</v>
      </c>
      <c r="N459" s="8" t="s">
        <v>6175</v>
      </c>
      <c r="O459" s="7" t="s">
        <v>1388</v>
      </c>
      <c r="P459" s="8" t="s">
        <v>6175</v>
      </c>
      <c r="Q459" s="7" t="s">
        <v>28</v>
      </c>
      <c r="R459" s="7" t="s">
        <v>28</v>
      </c>
      <c r="S459" s="28" t="s">
        <v>6175</v>
      </c>
      <c r="T459" s="28" t="s">
        <v>28</v>
      </c>
      <c r="U459" s="28" t="s">
        <v>28</v>
      </c>
      <c r="V459" s="28" t="s">
        <v>28</v>
      </c>
      <c r="W459" s="7" t="s">
        <v>29</v>
      </c>
      <c r="X459" s="28" t="s">
        <v>28</v>
      </c>
      <c r="Y459" s="36" t="s">
        <v>1418</v>
      </c>
      <c r="Z459" s="7" t="s">
        <v>6175</v>
      </c>
      <c r="AA459" s="7">
        <v>8</v>
      </c>
      <c r="AB459" s="7">
        <v>8</v>
      </c>
      <c r="AC459" s="7">
        <f t="shared" si="78"/>
        <v>0</v>
      </c>
      <c r="AD459" s="7" t="s">
        <v>6175</v>
      </c>
      <c r="AE459" s="7" t="s">
        <v>6175</v>
      </c>
      <c r="AF459" s="7" t="s">
        <v>6175</v>
      </c>
      <c r="AG459" s="7" t="s">
        <v>6175</v>
      </c>
      <c r="AH459" s="37">
        <v>5</v>
      </c>
      <c r="AI459" s="37">
        <f t="shared" si="79"/>
        <v>40</v>
      </c>
      <c r="AJ459" s="33">
        <v>1.8205777397260507</v>
      </c>
      <c r="AK459" s="33">
        <f t="shared" si="75"/>
        <v>14.564621917808406</v>
      </c>
      <c r="AL459" s="33">
        <f t="shared" si="71"/>
        <v>1.7477546301370086</v>
      </c>
      <c r="AM459" s="33">
        <f t="shared" si="72"/>
        <v>16.312376547945416</v>
      </c>
      <c r="AN459" s="33">
        <f t="shared" si="73"/>
        <v>1.6385199657534457</v>
      </c>
      <c r="AO459" s="33">
        <f t="shared" si="74"/>
        <v>13.108159726027566</v>
      </c>
      <c r="AP459" s="33">
        <f t="shared" si="76"/>
        <v>1.5729791671233078</v>
      </c>
      <c r="AQ459" s="33">
        <f t="shared" si="77"/>
        <v>14.681138893150873</v>
      </c>
      <c r="AR459" s="15" t="s">
        <v>6303</v>
      </c>
      <c r="AS459" s="15" t="s">
        <v>6310</v>
      </c>
      <c r="AT459" s="15" t="s">
        <v>6292</v>
      </c>
      <c r="AU459" s="27" t="s">
        <v>6281</v>
      </c>
      <c r="AV459" s="74"/>
      <c r="AW459" s="75"/>
      <c r="AX459" s="75"/>
      <c r="AY459" s="75"/>
      <c r="AZ459" s="52" t="s">
        <v>6389</v>
      </c>
    </row>
    <row r="460" spans="1:52" s="52" customFormat="1" ht="39.950000000000003" customHeight="1" x14ac:dyDescent="0.25">
      <c r="A460" s="9">
        <v>607</v>
      </c>
      <c r="B460" s="7" t="s">
        <v>2348</v>
      </c>
      <c r="C460" s="7" t="s">
        <v>2349</v>
      </c>
      <c r="D460" s="7" t="s">
        <v>18</v>
      </c>
      <c r="E460" s="7" t="s">
        <v>18</v>
      </c>
      <c r="F460" s="7" t="s">
        <v>1409</v>
      </c>
      <c r="G460" s="7" t="s">
        <v>6182</v>
      </c>
      <c r="H460" s="7" t="s">
        <v>2100</v>
      </c>
      <c r="I460" s="7" t="s">
        <v>6175</v>
      </c>
      <c r="J460" s="7" t="s">
        <v>2122</v>
      </c>
      <c r="K460" s="7" t="s">
        <v>2122</v>
      </c>
      <c r="L460" s="7" t="s">
        <v>2350</v>
      </c>
      <c r="M460" s="7" t="s">
        <v>2350</v>
      </c>
      <c r="N460" s="8" t="s">
        <v>6175</v>
      </c>
      <c r="O460" s="7" t="s">
        <v>1388</v>
      </c>
      <c r="P460" s="8" t="s">
        <v>6175</v>
      </c>
      <c r="Q460" s="7" t="s">
        <v>28</v>
      </c>
      <c r="R460" s="7" t="s">
        <v>28</v>
      </c>
      <c r="S460" s="28" t="s">
        <v>6175</v>
      </c>
      <c r="T460" s="28" t="s">
        <v>28</v>
      </c>
      <c r="U460" s="28" t="s">
        <v>28</v>
      </c>
      <c r="V460" s="28" t="s">
        <v>28</v>
      </c>
      <c r="W460" s="7" t="s">
        <v>29</v>
      </c>
      <c r="X460" s="28" t="s">
        <v>28</v>
      </c>
      <c r="Y460" s="36" t="s">
        <v>1418</v>
      </c>
      <c r="Z460" s="7" t="s">
        <v>6175</v>
      </c>
      <c r="AA460" s="7">
        <v>9</v>
      </c>
      <c r="AB460" s="7">
        <v>9</v>
      </c>
      <c r="AC460" s="7">
        <f t="shared" si="78"/>
        <v>0</v>
      </c>
      <c r="AD460" s="7" t="s">
        <v>6175</v>
      </c>
      <c r="AE460" s="7" t="s">
        <v>6175</v>
      </c>
      <c r="AF460" s="7" t="s">
        <v>6175</v>
      </c>
      <c r="AG460" s="7" t="s">
        <v>6175</v>
      </c>
      <c r="AH460" s="37">
        <v>5</v>
      </c>
      <c r="AI460" s="37">
        <f t="shared" si="79"/>
        <v>45</v>
      </c>
      <c r="AJ460" s="33">
        <v>1.9498825342465962</v>
      </c>
      <c r="AK460" s="33">
        <f t="shared" si="75"/>
        <v>17.548942808219365</v>
      </c>
      <c r="AL460" s="33">
        <f t="shared" si="71"/>
        <v>2.1058731369863239</v>
      </c>
      <c r="AM460" s="33">
        <f t="shared" si="72"/>
        <v>19.654815945205691</v>
      </c>
      <c r="AN460" s="33">
        <f t="shared" si="73"/>
        <v>1.7548942808219365</v>
      </c>
      <c r="AO460" s="33">
        <f t="shared" si="74"/>
        <v>15.794048527397429</v>
      </c>
      <c r="AP460" s="33">
        <f t="shared" si="76"/>
        <v>1.8952858232876915</v>
      </c>
      <c r="AQ460" s="33">
        <f t="shared" si="77"/>
        <v>17.689334350685119</v>
      </c>
      <c r="AR460" s="15" t="s">
        <v>6303</v>
      </c>
      <c r="AS460" s="15" t="s">
        <v>6310</v>
      </c>
      <c r="AT460" s="15" t="s">
        <v>6292</v>
      </c>
      <c r="AU460" s="27" t="s">
        <v>6281</v>
      </c>
      <c r="AV460" s="74"/>
      <c r="AW460" s="75"/>
      <c r="AX460" s="75"/>
      <c r="AY460" s="75"/>
      <c r="AZ460" s="52" t="s">
        <v>6389</v>
      </c>
    </row>
    <row r="461" spans="1:52" s="52" customFormat="1" ht="39.950000000000003" customHeight="1" x14ac:dyDescent="0.25">
      <c r="A461" s="9">
        <v>608</v>
      </c>
      <c r="B461" s="7" t="s">
        <v>2351</v>
      </c>
      <c r="C461" s="7" t="s">
        <v>2352</v>
      </c>
      <c r="D461" s="7" t="s">
        <v>18</v>
      </c>
      <c r="E461" s="7" t="s">
        <v>18</v>
      </c>
      <c r="F461" s="7" t="s">
        <v>1409</v>
      </c>
      <c r="G461" s="7" t="s">
        <v>6182</v>
      </c>
      <c r="H461" s="7" t="s">
        <v>2100</v>
      </c>
      <c r="I461" s="7" t="s">
        <v>6175</v>
      </c>
      <c r="J461" s="7" t="s">
        <v>2122</v>
      </c>
      <c r="K461" s="7" t="s">
        <v>2122</v>
      </c>
      <c r="L461" s="7" t="s">
        <v>2353</v>
      </c>
      <c r="M461" s="7" t="s">
        <v>2353</v>
      </c>
      <c r="N461" s="8" t="s">
        <v>6175</v>
      </c>
      <c r="O461" s="7" t="s">
        <v>1388</v>
      </c>
      <c r="P461" s="8" t="s">
        <v>6175</v>
      </c>
      <c r="Q461" s="7" t="s">
        <v>28</v>
      </c>
      <c r="R461" s="7" t="s">
        <v>28</v>
      </c>
      <c r="S461" s="28" t="s">
        <v>6175</v>
      </c>
      <c r="T461" s="28" t="s">
        <v>28</v>
      </c>
      <c r="U461" s="28" t="s">
        <v>28</v>
      </c>
      <c r="V461" s="28" t="s">
        <v>28</v>
      </c>
      <c r="W461" s="7" t="s">
        <v>29</v>
      </c>
      <c r="X461" s="28" t="s">
        <v>28</v>
      </c>
      <c r="Y461" s="36" t="s">
        <v>1418</v>
      </c>
      <c r="Z461" s="7" t="s">
        <v>6175</v>
      </c>
      <c r="AA461" s="7">
        <v>6</v>
      </c>
      <c r="AB461" s="7">
        <v>7</v>
      </c>
      <c r="AC461" s="7">
        <f t="shared" si="78"/>
        <v>-1</v>
      </c>
      <c r="AD461" s="7" t="s">
        <v>6175</v>
      </c>
      <c r="AE461" s="7" t="s">
        <v>6175</v>
      </c>
      <c r="AF461" s="7" t="s">
        <v>6175</v>
      </c>
      <c r="AG461" s="7" t="s">
        <v>6175</v>
      </c>
      <c r="AH461" s="37">
        <v>5</v>
      </c>
      <c r="AI461" s="37">
        <f t="shared" si="79"/>
        <v>35</v>
      </c>
      <c r="AJ461" s="33">
        <v>1.9498825342465962</v>
      </c>
      <c r="AK461" s="33">
        <f t="shared" si="75"/>
        <v>13.649177739726174</v>
      </c>
      <c r="AL461" s="33">
        <f t="shared" si="71"/>
        <v>1.6379013287671407</v>
      </c>
      <c r="AM461" s="33">
        <f t="shared" si="72"/>
        <v>15.287079068493314</v>
      </c>
      <c r="AN461" s="33">
        <f t="shared" si="73"/>
        <v>1.7548942808219365</v>
      </c>
      <c r="AO461" s="33">
        <f t="shared" si="74"/>
        <v>12.284259965753556</v>
      </c>
      <c r="AP461" s="33">
        <f t="shared" si="76"/>
        <v>1.4741111958904267</v>
      </c>
      <c r="AQ461" s="33">
        <f t="shared" si="77"/>
        <v>13.758371161643982</v>
      </c>
      <c r="AR461" s="15" t="s">
        <v>6303</v>
      </c>
      <c r="AS461" s="15" t="s">
        <v>6310</v>
      </c>
      <c r="AT461" s="15" t="s">
        <v>6292</v>
      </c>
      <c r="AU461" s="27" t="s">
        <v>6281</v>
      </c>
      <c r="AV461" s="74"/>
      <c r="AW461" s="75"/>
      <c r="AX461" s="75"/>
      <c r="AY461" s="75"/>
      <c r="AZ461" s="52" t="s">
        <v>6389</v>
      </c>
    </row>
    <row r="462" spans="1:52" s="52" customFormat="1" ht="39.950000000000003" customHeight="1" x14ac:dyDescent="0.25">
      <c r="A462" s="9">
        <v>609</v>
      </c>
      <c r="B462" s="7" t="s">
        <v>2354</v>
      </c>
      <c r="C462" s="7" t="s">
        <v>2355</v>
      </c>
      <c r="D462" s="7" t="s">
        <v>18</v>
      </c>
      <c r="E462" s="7" t="s">
        <v>18</v>
      </c>
      <c r="F462" s="7" t="s">
        <v>1409</v>
      </c>
      <c r="G462" s="7" t="s">
        <v>6182</v>
      </c>
      <c r="H462" s="7" t="s">
        <v>2100</v>
      </c>
      <c r="I462" s="7" t="s">
        <v>6175</v>
      </c>
      <c r="J462" s="7" t="s">
        <v>2122</v>
      </c>
      <c r="K462" s="7" t="s">
        <v>2122</v>
      </c>
      <c r="L462" s="7" t="s">
        <v>2356</v>
      </c>
      <c r="M462" s="7" t="s">
        <v>2356</v>
      </c>
      <c r="N462" s="8" t="s">
        <v>6175</v>
      </c>
      <c r="O462" s="7" t="s">
        <v>1388</v>
      </c>
      <c r="P462" s="8" t="s">
        <v>6175</v>
      </c>
      <c r="Q462" s="7" t="s">
        <v>28</v>
      </c>
      <c r="R462" s="7" t="s">
        <v>28</v>
      </c>
      <c r="S462" s="28" t="s">
        <v>6175</v>
      </c>
      <c r="T462" s="28" t="s">
        <v>28</v>
      </c>
      <c r="U462" s="28" t="s">
        <v>28</v>
      </c>
      <c r="V462" s="28" t="s">
        <v>28</v>
      </c>
      <c r="W462" s="7" t="s">
        <v>29</v>
      </c>
      <c r="X462" s="28" t="s">
        <v>28</v>
      </c>
      <c r="Y462" s="36" t="s">
        <v>1418</v>
      </c>
      <c r="Z462" s="7" t="s">
        <v>6175</v>
      </c>
      <c r="AA462" s="7">
        <v>8</v>
      </c>
      <c r="AB462" s="7">
        <v>8</v>
      </c>
      <c r="AC462" s="7">
        <f t="shared" si="78"/>
        <v>0</v>
      </c>
      <c r="AD462" s="7" t="s">
        <v>6175</v>
      </c>
      <c r="AE462" s="7" t="s">
        <v>6175</v>
      </c>
      <c r="AF462" s="7" t="s">
        <v>6175</v>
      </c>
      <c r="AG462" s="7" t="s">
        <v>6175</v>
      </c>
      <c r="AH462" s="37">
        <v>5</v>
      </c>
      <c r="AI462" s="37">
        <f t="shared" si="79"/>
        <v>40</v>
      </c>
      <c r="AJ462" s="33">
        <v>1.9498825342465962</v>
      </c>
      <c r="AK462" s="33">
        <f t="shared" si="75"/>
        <v>15.59906027397277</v>
      </c>
      <c r="AL462" s="33">
        <f t="shared" si="71"/>
        <v>1.8718872328767322</v>
      </c>
      <c r="AM462" s="33">
        <f t="shared" si="72"/>
        <v>17.470947506849502</v>
      </c>
      <c r="AN462" s="33">
        <f t="shared" si="73"/>
        <v>1.7548942808219365</v>
      </c>
      <c r="AO462" s="33">
        <f t="shared" si="74"/>
        <v>14.039154246575492</v>
      </c>
      <c r="AP462" s="33">
        <f t="shared" si="76"/>
        <v>1.684698509589059</v>
      </c>
      <c r="AQ462" s="33">
        <f t="shared" si="77"/>
        <v>15.72385275616455</v>
      </c>
      <c r="AR462" s="15" t="s">
        <v>6303</v>
      </c>
      <c r="AS462" s="15" t="s">
        <v>6310</v>
      </c>
      <c r="AT462" s="15" t="s">
        <v>6292</v>
      </c>
      <c r="AU462" s="27" t="s">
        <v>6281</v>
      </c>
      <c r="AV462" s="74"/>
      <c r="AW462" s="75"/>
      <c r="AX462" s="75"/>
      <c r="AY462" s="75"/>
      <c r="AZ462" s="52" t="s">
        <v>6389</v>
      </c>
    </row>
    <row r="463" spans="1:52" s="52" customFormat="1" ht="39.950000000000003" customHeight="1" x14ac:dyDescent="0.25">
      <c r="A463" s="9">
        <v>610</v>
      </c>
      <c r="B463" s="7" t="s">
        <v>2357</v>
      </c>
      <c r="C463" s="7" t="s">
        <v>2358</v>
      </c>
      <c r="D463" s="7" t="s">
        <v>18</v>
      </c>
      <c r="E463" s="7" t="s">
        <v>18</v>
      </c>
      <c r="F463" s="7" t="s">
        <v>1409</v>
      </c>
      <c r="G463" s="7" t="s">
        <v>6182</v>
      </c>
      <c r="H463" s="7" t="s">
        <v>2100</v>
      </c>
      <c r="I463" s="7" t="s">
        <v>6175</v>
      </c>
      <c r="J463" s="7" t="s">
        <v>2122</v>
      </c>
      <c r="K463" s="7" t="s">
        <v>2122</v>
      </c>
      <c r="L463" s="7" t="s">
        <v>2359</v>
      </c>
      <c r="M463" s="7" t="s">
        <v>2359</v>
      </c>
      <c r="N463" s="8" t="s">
        <v>6175</v>
      </c>
      <c r="O463" s="7" t="s">
        <v>1388</v>
      </c>
      <c r="P463" s="8" t="s">
        <v>6175</v>
      </c>
      <c r="Q463" s="7" t="s">
        <v>28</v>
      </c>
      <c r="R463" s="7" t="s">
        <v>28</v>
      </c>
      <c r="S463" s="28" t="s">
        <v>6175</v>
      </c>
      <c r="T463" s="28" t="s">
        <v>28</v>
      </c>
      <c r="U463" s="28" t="s">
        <v>28</v>
      </c>
      <c r="V463" s="28" t="s">
        <v>28</v>
      </c>
      <c r="W463" s="7" t="s">
        <v>29</v>
      </c>
      <c r="X463" s="28" t="s">
        <v>28</v>
      </c>
      <c r="Y463" s="36" t="s">
        <v>1418</v>
      </c>
      <c r="Z463" s="7" t="s">
        <v>6175</v>
      </c>
      <c r="AA463" s="7">
        <v>4</v>
      </c>
      <c r="AB463" s="7">
        <v>6</v>
      </c>
      <c r="AC463" s="7">
        <f t="shared" si="78"/>
        <v>-2</v>
      </c>
      <c r="AD463" s="7" t="s">
        <v>6175</v>
      </c>
      <c r="AE463" s="7" t="s">
        <v>6175</v>
      </c>
      <c r="AF463" s="7" t="s">
        <v>6175</v>
      </c>
      <c r="AG463" s="7" t="s">
        <v>6175</v>
      </c>
      <c r="AH463" s="37">
        <v>5</v>
      </c>
      <c r="AI463" s="37">
        <f t="shared" si="79"/>
        <v>30</v>
      </c>
      <c r="AJ463" s="33">
        <v>1.9240215753424874</v>
      </c>
      <c r="AK463" s="33">
        <f t="shared" si="75"/>
        <v>11.544129452054925</v>
      </c>
      <c r="AL463" s="33">
        <f t="shared" si="71"/>
        <v>1.3852955342465909</v>
      </c>
      <c r="AM463" s="33">
        <f t="shared" si="72"/>
        <v>12.929424986301516</v>
      </c>
      <c r="AN463" s="33">
        <f t="shared" si="73"/>
        <v>1.7316194178082387</v>
      </c>
      <c r="AO463" s="33">
        <f t="shared" si="74"/>
        <v>10.389716506849432</v>
      </c>
      <c r="AP463" s="33">
        <f t="shared" si="76"/>
        <v>1.2467659808219318</v>
      </c>
      <c r="AQ463" s="33">
        <f t="shared" si="77"/>
        <v>11.636482487671364</v>
      </c>
      <c r="AR463" s="15" t="s">
        <v>6303</v>
      </c>
      <c r="AS463" s="15" t="s">
        <v>6310</v>
      </c>
      <c r="AT463" s="15" t="s">
        <v>6292</v>
      </c>
      <c r="AU463" s="27" t="s">
        <v>6281</v>
      </c>
      <c r="AV463" s="74"/>
      <c r="AW463" s="75"/>
      <c r="AX463" s="75"/>
      <c r="AY463" s="75"/>
      <c r="AZ463" s="52" t="s">
        <v>6389</v>
      </c>
    </row>
    <row r="464" spans="1:52" s="52" customFormat="1" ht="39.950000000000003" customHeight="1" x14ac:dyDescent="0.25">
      <c r="A464" s="9">
        <v>611</v>
      </c>
      <c r="B464" s="7" t="s">
        <v>2360</v>
      </c>
      <c r="C464" s="7" t="s">
        <v>2361</v>
      </c>
      <c r="D464" s="7" t="s">
        <v>18</v>
      </c>
      <c r="E464" s="7" t="s">
        <v>18</v>
      </c>
      <c r="F464" s="7" t="s">
        <v>1409</v>
      </c>
      <c r="G464" s="7" t="s">
        <v>6182</v>
      </c>
      <c r="H464" s="7" t="s">
        <v>2100</v>
      </c>
      <c r="I464" s="7" t="s">
        <v>6175</v>
      </c>
      <c r="J464" s="7" t="s">
        <v>2122</v>
      </c>
      <c r="K464" s="7" t="s">
        <v>2122</v>
      </c>
      <c r="L464" s="7" t="s">
        <v>2362</v>
      </c>
      <c r="M464" s="7" t="s">
        <v>2362</v>
      </c>
      <c r="N464" s="8" t="s">
        <v>6175</v>
      </c>
      <c r="O464" s="7" t="s">
        <v>1388</v>
      </c>
      <c r="P464" s="8" t="s">
        <v>6175</v>
      </c>
      <c r="Q464" s="7" t="s">
        <v>28</v>
      </c>
      <c r="R464" s="7" t="s">
        <v>28</v>
      </c>
      <c r="S464" s="28" t="s">
        <v>6175</v>
      </c>
      <c r="T464" s="28" t="s">
        <v>28</v>
      </c>
      <c r="U464" s="28" t="s">
        <v>28</v>
      </c>
      <c r="V464" s="28" t="s">
        <v>28</v>
      </c>
      <c r="W464" s="7" t="s">
        <v>29</v>
      </c>
      <c r="X464" s="28" t="s">
        <v>28</v>
      </c>
      <c r="Y464" s="36" t="s">
        <v>1418</v>
      </c>
      <c r="Z464" s="7" t="s">
        <v>6175</v>
      </c>
      <c r="AA464" s="7">
        <v>4</v>
      </c>
      <c r="AB464" s="7">
        <v>4</v>
      </c>
      <c r="AC464" s="7">
        <f t="shared" si="78"/>
        <v>0</v>
      </c>
      <c r="AD464" s="7" t="s">
        <v>6175</v>
      </c>
      <c r="AE464" s="7" t="s">
        <v>6175</v>
      </c>
      <c r="AF464" s="7" t="s">
        <v>6175</v>
      </c>
      <c r="AG464" s="7" t="s">
        <v>6175</v>
      </c>
      <c r="AH464" s="37">
        <v>5</v>
      </c>
      <c r="AI464" s="37">
        <f t="shared" si="79"/>
        <v>20</v>
      </c>
      <c r="AJ464" s="33">
        <v>1.8205777397260507</v>
      </c>
      <c r="AK464" s="33">
        <f t="shared" si="75"/>
        <v>7.282310958904203</v>
      </c>
      <c r="AL464" s="33">
        <f t="shared" si="71"/>
        <v>0.8738773150685043</v>
      </c>
      <c r="AM464" s="33">
        <f t="shared" si="72"/>
        <v>8.1561882739727078</v>
      </c>
      <c r="AN464" s="33">
        <f t="shared" si="73"/>
        <v>1.6385199657534457</v>
      </c>
      <c r="AO464" s="33">
        <f t="shared" si="74"/>
        <v>6.5540798630137829</v>
      </c>
      <c r="AP464" s="33">
        <f t="shared" si="76"/>
        <v>0.78648958356165388</v>
      </c>
      <c r="AQ464" s="33">
        <f t="shared" si="77"/>
        <v>7.3405694465754365</v>
      </c>
      <c r="AR464" s="15" t="s">
        <v>6303</v>
      </c>
      <c r="AS464" s="15" t="s">
        <v>6310</v>
      </c>
      <c r="AT464" s="15" t="s">
        <v>6292</v>
      </c>
      <c r="AU464" s="27" t="s">
        <v>6281</v>
      </c>
      <c r="AV464" s="74"/>
      <c r="AW464" s="75"/>
      <c r="AX464" s="75"/>
      <c r="AY464" s="75"/>
      <c r="AZ464" s="52" t="s">
        <v>6389</v>
      </c>
    </row>
    <row r="465" spans="1:52" s="52" customFormat="1" ht="39.950000000000003" customHeight="1" x14ac:dyDescent="0.25">
      <c r="A465" s="9">
        <v>612</v>
      </c>
      <c r="B465" s="7" t="s">
        <v>2363</v>
      </c>
      <c r="C465" s="7" t="s">
        <v>2364</v>
      </c>
      <c r="D465" s="7" t="s">
        <v>18</v>
      </c>
      <c r="E465" s="7" t="s">
        <v>18</v>
      </c>
      <c r="F465" s="7" t="s">
        <v>1409</v>
      </c>
      <c r="G465" s="7" t="s">
        <v>6182</v>
      </c>
      <c r="H465" s="7" t="s">
        <v>2100</v>
      </c>
      <c r="I465" s="7" t="s">
        <v>6175</v>
      </c>
      <c r="J465" s="7" t="s">
        <v>2122</v>
      </c>
      <c r="K465" s="7" t="s">
        <v>2122</v>
      </c>
      <c r="L465" s="7" t="s">
        <v>2365</v>
      </c>
      <c r="M465" s="7" t="s">
        <v>2365</v>
      </c>
      <c r="N465" s="8" t="s">
        <v>6175</v>
      </c>
      <c r="O465" s="7" t="s">
        <v>1388</v>
      </c>
      <c r="P465" s="8" t="s">
        <v>6175</v>
      </c>
      <c r="Q465" s="7" t="s">
        <v>28</v>
      </c>
      <c r="R465" s="7" t="s">
        <v>28</v>
      </c>
      <c r="S465" s="28" t="s">
        <v>6175</v>
      </c>
      <c r="T465" s="28" t="s">
        <v>28</v>
      </c>
      <c r="U465" s="28" t="s">
        <v>28</v>
      </c>
      <c r="V465" s="28" t="s">
        <v>28</v>
      </c>
      <c r="W465" s="7" t="s">
        <v>29</v>
      </c>
      <c r="X465" s="28" t="s">
        <v>28</v>
      </c>
      <c r="Y465" s="36" t="s">
        <v>1418</v>
      </c>
      <c r="Z465" s="7" t="s">
        <v>6175</v>
      </c>
      <c r="AA465" s="7">
        <v>9</v>
      </c>
      <c r="AB465" s="7">
        <v>7</v>
      </c>
      <c r="AC465" s="7">
        <f t="shared" si="78"/>
        <v>2</v>
      </c>
      <c r="AD465" s="7" t="s">
        <v>6175</v>
      </c>
      <c r="AE465" s="7" t="s">
        <v>6175</v>
      </c>
      <c r="AF465" s="7" t="s">
        <v>6175</v>
      </c>
      <c r="AG465" s="7" t="s">
        <v>6175</v>
      </c>
      <c r="AH465" s="37">
        <v>5</v>
      </c>
      <c r="AI465" s="37">
        <f t="shared" si="79"/>
        <v>35</v>
      </c>
      <c r="AJ465" s="33">
        <v>1.8205777397260507</v>
      </c>
      <c r="AK465" s="33">
        <f t="shared" si="75"/>
        <v>12.744044178082355</v>
      </c>
      <c r="AL465" s="33">
        <f t="shared" si="71"/>
        <v>1.5292853013698826</v>
      </c>
      <c r="AM465" s="33">
        <f t="shared" si="72"/>
        <v>14.273329479452237</v>
      </c>
      <c r="AN465" s="33">
        <f t="shared" si="73"/>
        <v>1.6385199657534457</v>
      </c>
      <c r="AO465" s="33">
        <f t="shared" si="74"/>
        <v>11.46963976027412</v>
      </c>
      <c r="AP465" s="33">
        <f t="shared" si="76"/>
        <v>1.3763567712328943</v>
      </c>
      <c r="AQ465" s="33">
        <f t="shared" si="77"/>
        <v>12.845996531507014</v>
      </c>
      <c r="AR465" s="15" t="s">
        <v>6303</v>
      </c>
      <c r="AS465" s="15" t="s">
        <v>6310</v>
      </c>
      <c r="AT465" s="15" t="s">
        <v>6292</v>
      </c>
      <c r="AU465" s="27" t="s">
        <v>6281</v>
      </c>
      <c r="AV465" s="74"/>
      <c r="AW465" s="75"/>
      <c r="AX465" s="75"/>
      <c r="AY465" s="75"/>
      <c r="AZ465" s="52" t="s">
        <v>6389</v>
      </c>
    </row>
    <row r="466" spans="1:52" s="52" customFormat="1" ht="39.950000000000003" customHeight="1" x14ac:dyDescent="0.25">
      <c r="A466" s="9">
        <v>613</v>
      </c>
      <c r="B466" s="7" t="s">
        <v>2366</v>
      </c>
      <c r="C466" s="7" t="s">
        <v>2367</v>
      </c>
      <c r="D466" s="7" t="s">
        <v>18</v>
      </c>
      <c r="E466" s="7" t="s">
        <v>18</v>
      </c>
      <c r="F466" s="7" t="s">
        <v>1409</v>
      </c>
      <c r="G466" s="7" t="s">
        <v>6182</v>
      </c>
      <c r="H466" s="7" t="s">
        <v>2100</v>
      </c>
      <c r="I466" s="7" t="s">
        <v>6175</v>
      </c>
      <c r="J466" s="7" t="s">
        <v>2122</v>
      </c>
      <c r="K466" s="7" t="s">
        <v>2122</v>
      </c>
      <c r="L466" s="7" t="s">
        <v>2368</v>
      </c>
      <c r="M466" s="7" t="s">
        <v>2368</v>
      </c>
      <c r="N466" s="8" t="s">
        <v>6175</v>
      </c>
      <c r="O466" s="7" t="s">
        <v>1388</v>
      </c>
      <c r="P466" s="8" t="s">
        <v>6175</v>
      </c>
      <c r="Q466" s="7" t="s">
        <v>28</v>
      </c>
      <c r="R466" s="7" t="s">
        <v>28</v>
      </c>
      <c r="S466" s="28" t="s">
        <v>6175</v>
      </c>
      <c r="T466" s="28" t="s">
        <v>28</v>
      </c>
      <c r="U466" s="28" t="s">
        <v>28</v>
      </c>
      <c r="V466" s="28" t="s">
        <v>28</v>
      </c>
      <c r="W466" s="7" t="s">
        <v>29</v>
      </c>
      <c r="X466" s="28" t="s">
        <v>28</v>
      </c>
      <c r="Y466" s="36" t="s">
        <v>1418</v>
      </c>
      <c r="Z466" s="7" t="s">
        <v>6175</v>
      </c>
      <c r="AA466" s="7">
        <v>9</v>
      </c>
      <c r="AB466" s="7">
        <v>9</v>
      </c>
      <c r="AC466" s="7">
        <f t="shared" si="78"/>
        <v>0</v>
      </c>
      <c r="AD466" s="7" t="s">
        <v>6175</v>
      </c>
      <c r="AE466" s="7" t="s">
        <v>6175</v>
      </c>
      <c r="AF466" s="7" t="s">
        <v>6175</v>
      </c>
      <c r="AG466" s="7" t="s">
        <v>6175</v>
      </c>
      <c r="AH466" s="37">
        <v>5</v>
      </c>
      <c r="AI466" s="37">
        <f t="shared" si="79"/>
        <v>45</v>
      </c>
      <c r="AJ466" s="33">
        <v>1.8205777397260507</v>
      </c>
      <c r="AK466" s="33">
        <f t="shared" si="75"/>
        <v>16.385199657534457</v>
      </c>
      <c r="AL466" s="33">
        <f t="shared" si="71"/>
        <v>1.9662239589041348</v>
      </c>
      <c r="AM466" s="33">
        <f t="shared" si="72"/>
        <v>18.351423616438591</v>
      </c>
      <c r="AN466" s="33">
        <f t="shared" si="73"/>
        <v>1.6385199657534457</v>
      </c>
      <c r="AO466" s="33">
        <f t="shared" si="74"/>
        <v>14.746679691781011</v>
      </c>
      <c r="AP466" s="33">
        <f t="shared" si="76"/>
        <v>1.7696015630137214</v>
      </c>
      <c r="AQ466" s="33">
        <f t="shared" si="77"/>
        <v>16.516281254794734</v>
      </c>
      <c r="AR466" s="15" t="s">
        <v>6303</v>
      </c>
      <c r="AS466" s="15" t="s">
        <v>6310</v>
      </c>
      <c r="AT466" s="15" t="s">
        <v>6292</v>
      </c>
      <c r="AU466" s="27" t="s">
        <v>6281</v>
      </c>
      <c r="AV466" s="74"/>
      <c r="AW466" s="75"/>
      <c r="AX466" s="75"/>
      <c r="AY466" s="75"/>
      <c r="AZ466" s="52" t="s">
        <v>6389</v>
      </c>
    </row>
    <row r="467" spans="1:52" s="52" customFormat="1" ht="39.950000000000003" customHeight="1" x14ac:dyDescent="0.25">
      <c r="A467" s="9">
        <v>614</v>
      </c>
      <c r="B467" s="7" t="s">
        <v>2369</v>
      </c>
      <c r="C467" s="7" t="s">
        <v>2370</v>
      </c>
      <c r="D467" s="7" t="s">
        <v>18</v>
      </c>
      <c r="E467" s="7" t="s">
        <v>18</v>
      </c>
      <c r="F467" s="7" t="s">
        <v>1409</v>
      </c>
      <c r="G467" s="7" t="s">
        <v>6182</v>
      </c>
      <c r="H467" s="7" t="s">
        <v>2100</v>
      </c>
      <c r="I467" s="7" t="s">
        <v>6175</v>
      </c>
      <c r="J467" s="7" t="s">
        <v>2122</v>
      </c>
      <c r="K467" s="7" t="s">
        <v>2122</v>
      </c>
      <c r="L467" s="7" t="s">
        <v>2371</v>
      </c>
      <c r="M467" s="7" t="s">
        <v>2371</v>
      </c>
      <c r="N467" s="8" t="s">
        <v>6175</v>
      </c>
      <c r="O467" s="7" t="s">
        <v>1388</v>
      </c>
      <c r="P467" s="8" t="s">
        <v>6175</v>
      </c>
      <c r="Q467" s="7" t="s">
        <v>28</v>
      </c>
      <c r="R467" s="7" t="s">
        <v>28</v>
      </c>
      <c r="S467" s="28" t="s">
        <v>6175</v>
      </c>
      <c r="T467" s="28" t="s">
        <v>28</v>
      </c>
      <c r="U467" s="28" t="s">
        <v>28</v>
      </c>
      <c r="V467" s="28" t="s">
        <v>28</v>
      </c>
      <c r="W467" s="7" t="s">
        <v>29</v>
      </c>
      <c r="X467" s="28" t="s">
        <v>28</v>
      </c>
      <c r="Y467" s="36" t="s">
        <v>1418</v>
      </c>
      <c r="Z467" s="7" t="s">
        <v>6175</v>
      </c>
      <c r="AA467" s="7">
        <v>8</v>
      </c>
      <c r="AB467" s="7">
        <v>8</v>
      </c>
      <c r="AC467" s="7">
        <f t="shared" si="78"/>
        <v>0</v>
      </c>
      <c r="AD467" s="7" t="s">
        <v>6175</v>
      </c>
      <c r="AE467" s="7" t="s">
        <v>6175</v>
      </c>
      <c r="AF467" s="7" t="s">
        <v>6175</v>
      </c>
      <c r="AG467" s="7" t="s">
        <v>6175</v>
      </c>
      <c r="AH467" s="37">
        <v>3</v>
      </c>
      <c r="AI467" s="37">
        <f t="shared" si="79"/>
        <v>24</v>
      </c>
      <c r="AJ467" s="33">
        <v>1.1699295205479578</v>
      </c>
      <c r="AK467" s="33">
        <f t="shared" si="75"/>
        <v>9.3594361643836628</v>
      </c>
      <c r="AL467" s="33">
        <f t="shared" si="71"/>
        <v>1.1231323397260395</v>
      </c>
      <c r="AM467" s="33">
        <f t="shared" si="72"/>
        <v>10.482568504109702</v>
      </c>
      <c r="AN467" s="33">
        <f t="shared" si="73"/>
        <v>1.0529365684931622</v>
      </c>
      <c r="AO467" s="33">
        <f t="shared" si="74"/>
        <v>8.4234925479452976</v>
      </c>
      <c r="AP467" s="33">
        <f t="shared" si="76"/>
        <v>1.0108191057534357</v>
      </c>
      <c r="AQ467" s="33">
        <f t="shared" si="77"/>
        <v>9.4343116536987335</v>
      </c>
      <c r="AR467" s="15" t="s">
        <v>6303</v>
      </c>
      <c r="AS467" s="15" t="s">
        <v>6310</v>
      </c>
      <c r="AT467" s="15" t="s">
        <v>6292</v>
      </c>
      <c r="AU467" s="27" t="s">
        <v>6281</v>
      </c>
      <c r="AV467" s="74"/>
      <c r="AW467" s="75"/>
      <c r="AX467" s="75"/>
      <c r="AY467" s="75"/>
      <c r="AZ467" s="52" t="s">
        <v>6389</v>
      </c>
    </row>
    <row r="468" spans="1:52" s="52" customFormat="1" ht="39.950000000000003" customHeight="1" x14ac:dyDescent="0.25">
      <c r="A468" s="9">
        <v>615</v>
      </c>
      <c r="B468" s="7" t="s">
        <v>2372</v>
      </c>
      <c r="C468" s="7" t="s">
        <v>2373</v>
      </c>
      <c r="D468" s="7" t="s">
        <v>18</v>
      </c>
      <c r="E468" s="7" t="s">
        <v>18</v>
      </c>
      <c r="F468" s="7" t="s">
        <v>1409</v>
      </c>
      <c r="G468" s="7" t="s">
        <v>6182</v>
      </c>
      <c r="H468" s="7" t="s">
        <v>2100</v>
      </c>
      <c r="I468" s="7" t="s">
        <v>6175</v>
      </c>
      <c r="J468" s="7" t="s">
        <v>2122</v>
      </c>
      <c r="K468" s="7" t="s">
        <v>2122</v>
      </c>
      <c r="L468" s="7" t="s">
        <v>2374</v>
      </c>
      <c r="M468" s="7" t="s">
        <v>2374</v>
      </c>
      <c r="N468" s="8" t="s">
        <v>6175</v>
      </c>
      <c r="O468" s="7" t="s">
        <v>1388</v>
      </c>
      <c r="P468" s="8" t="s">
        <v>6175</v>
      </c>
      <c r="Q468" s="7" t="s">
        <v>28</v>
      </c>
      <c r="R468" s="7" t="s">
        <v>28</v>
      </c>
      <c r="S468" s="28" t="s">
        <v>6175</v>
      </c>
      <c r="T468" s="28" t="s">
        <v>28</v>
      </c>
      <c r="U468" s="28" t="s">
        <v>28</v>
      </c>
      <c r="V468" s="28" t="s">
        <v>28</v>
      </c>
      <c r="W468" s="7" t="s">
        <v>29</v>
      </c>
      <c r="X468" s="28" t="s">
        <v>28</v>
      </c>
      <c r="Y468" s="36" t="s">
        <v>1418</v>
      </c>
      <c r="Z468" s="7" t="s">
        <v>6175</v>
      </c>
      <c r="AA468" s="7">
        <v>9</v>
      </c>
      <c r="AB468" s="7">
        <v>9</v>
      </c>
      <c r="AC468" s="7">
        <f t="shared" si="78"/>
        <v>0</v>
      </c>
      <c r="AD468" s="7" t="s">
        <v>6175</v>
      </c>
      <c r="AE468" s="7" t="s">
        <v>6175</v>
      </c>
      <c r="AF468" s="7" t="s">
        <v>6175</v>
      </c>
      <c r="AG468" s="7" t="s">
        <v>6175</v>
      </c>
      <c r="AH468" s="37">
        <v>3</v>
      </c>
      <c r="AI468" s="37">
        <f t="shared" si="79"/>
        <v>27</v>
      </c>
      <c r="AJ468" s="33">
        <v>1.1699295205479578</v>
      </c>
      <c r="AK468" s="33">
        <f t="shared" si="75"/>
        <v>10.529365684931621</v>
      </c>
      <c r="AL468" s="33">
        <f t="shared" si="71"/>
        <v>1.2635238821917945</v>
      </c>
      <c r="AM468" s="33">
        <f t="shared" si="72"/>
        <v>11.792889567123416</v>
      </c>
      <c r="AN468" s="33">
        <f t="shared" si="73"/>
        <v>1.0529365684931622</v>
      </c>
      <c r="AO468" s="33">
        <f t="shared" si="74"/>
        <v>9.4764291164384602</v>
      </c>
      <c r="AP468" s="33">
        <f t="shared" si="76"/>
        <v>1.1371714939726152</v>
      </c>
      <c r="AQ468" s="33">
        <f t="shared" si="77"/>
        <v>10.613600610411076</v>
      </c>
      <c r="AR468" s="15" t="s">
        <v>6303</v>
      </c>
      <c r="AS468" s="15" t="s">
        <v>6310</v>
      </c>
      <c r="AT468" s="15" t="s">
        <v>6292</v>
      </c>
      <c r="AU468" s="27" t="s">
        <v>6281</v>
      </c>
      <c r="AV468" s="74"/>
      <c r="AW468" s="75"/>
      <c r="AX468" s="75"/>
      <c r="AY468" s="75"/>
      <c r="AZ468" s="52" t="s">
        <v>6389</v>
      </c>
    </row>
    <row r="469" spans="1:52" s="52" customFormat="1" ht="39.950000000000003" customHeight="1" x14ac:dyDescent="0.25">
      <c r="A469" s="9">
        <v>616</v>
      </c>
      <c r="B469" s="7" t="s">
        <v>2375</v>
      </c>
      <c r="C469" s="7" t="s">
        <v>2376</v>
      </c>
      <c r="D469" s="7" t="s">
        <v>18</v>
      </c>
      <c r="E469" s="7" t="s">
        <v>18</v>
      </c>
      <c r="F469" s="7" t="s">
        <v>1409</v>
      </c>
      <c r="G469" s="7" t="s">
        <v>6182</v>
      </c>
      <c r="H469" s="7" t="s">
        <v>2100</v>
      </c>
      <c r="I469" s="7" t="s">
        <v>6175</v>
      </c>
      <c r="J469" s="7" t="s">
        <v>2122</v>
      </c>
      <c r="K469" s="7" t="s">
        <v>2122</v>
      </c>
      <c r="L469" s="7" t="s">
        <v>2377</v>
      </c>
      <c r="M469" s="7" t="s">
        <v>2377</v>
      </c>
      <c r="N469" s="8" t="s">
        <v>6175</v>
      </c>
      <c r="O469" s="7" t="s">
        <v>1388</v>
      </c>
      <c r="P469" s="8" t="s">
        <v>6175</v>
      </c>
      <c r="Q469" s="7" t="s">
        <v>28</v>
      </c>
      <c r="R469" s="7" t="s">
        <v>28</v>
      </c>
      <c r="S469" s="28" t="s">
        <v>6175</v>
      </c>
      <c r="T469" s="28" t="s">
        <v>28</v>
      </c>
      <c r="U469" s="28" t="s">
        <v>28</v>
      </c>
      <c r="V469" s="28" t="s">
        <v>28</v>
      </c>
      <c r="W469" s="7" t="s">
        <v>29</v>
      </c>
      <c r="X469" s="28" t="s">
        <v>28</v>
      </c>
      <c r="Y469" s="36" t="s">
        <v>1418</v>
      </c>
      <c r="Z469" s="7" t="s">
        <v>6175</v>
      </c>
      <c r="AA469" s="7">
        <v>8</v>
      </c>
      <c r="AB469" s="7">
        <v>8</v>
      </c>
      <c r="AC469" s="7">
        <f t="shared" si="78"/>
        <v>0</v>
      </c>
      <c r="AD469" s="7" t="s">
        <v>6175</v>
      </c>
      <c r="AE469" s="7" t="s">
        <v>6175</v>
      </c>
      <c r="AF469" s="7" t="s">
        <v>6175</v>
      </c>
      <c r="AG469" s="7" t="s">
        <v>6175</v>
      </c>
      <c r="AH469" s="37">
        <v>3</v>
      </c>
      <c r="AI469" s="37">
        <f t="shared" si="79"/>
        <v>24</v>
      </c>
      <c r="AJ469" s="33">
        <v>1.1699295205479578</v>
      </c>
      <c r="AK469" s="33">
        <f t="shared" si="75"/>
        <v>9.3594361643836628</v>
      </c>
      <c r="AL469" s="33">
        <f t="shared" si="71"/>
        <v>1.1231323397260395</v>
      </c>
      <c r="AM469" s="33">
        <f t="shared" si="72"/>
        <v>10.482568504109702</v>
      </c>
      <c r="AN469" s="33">
        <f t="shared" si="73"/>
        <v>1.0529365684931622</v>
      </c>
      <c r="AO469" s="33">
        <f t="shared" si="74"/>
        <v>8.4234925479452976</v>
      </c>
      <c r="AP469" s="33">
        <f t="shared" si="76"/>
        <v>1.0108191057534357</v>
      </c>
      <c r="AQ469" s="33">
        <f t="shared" si="77"/>
        <v>9.4343116536987335</v>
      </c>
      <c r="AR469" s="15" t="s">
        <v>6303</v>
      </c>
      <c r="AS469" s="15" t="s">
        <v>6310</v>
      </c>
      <c r="AT469" s="15" t="s">
        <v>6292</v>
      </c>
      <c r="AU469" s="27" t="s">
        <v>6281</v>
      </c>
      <c r="AV469" s="74"/>
      <c r="AW469" s="75"/>
      <c r="AX469" s="75"/>
      <c r="AY469" s="75"/>
      <c r="AZ469" s="52" t="s">
        <v>6389</v>
      </c>
    </row>
    <row r="470" spans="1:52" s="52" customFormat="1" ht="39.950000000000003" customHeight="1" x14ac:dyDescent="0.25">
      <c r="A470" s="9">
        <v>617</v>
      </c>
      <c r="B470" s="7" t="s">
        <v>2378</v>
      </c>
      <c r="C470" s="7" t="s">
        <v>2379</v>
      </c>
      <c r="D470" s="7" t="s">
        <v>18</v>
      </c>
      <c r="E470" s="7" t="s">
        <v>18</v>
      </c>
      <c r="F470" s="7" t="s">
        <v>1409</v>
      </c>
      <c r="G470" s="7" t="s">
        <v>6182</v>
      </c>
      <c r="H470" s="7" t="s">
        <v>2100</v>
      </c>
      <c r="I470" s="7" t="s">
        <v>6175</v>
      </c>
      <c r="J470" s="7" t="s">
        <v>2122</v>
      </c>
      <c r="K470" s="7" t="s">
        <v>2122</v>
      </c>
      <c r="L470" s="7" t="s">
        <v>2380</v>
      </c>
      <c r="M470" s="7" t="s">
        <v>2380</v>
      </c>
      <c r="N470" s="8" t="s">
        <v>6175</v>
      </c>
      <c r="O470" s="7" t="s">
        <v>1388</v>
      </c>
      <c r="P470" s="8" t="s">
        <v>6175</v>
      </c>
      <c r="Q470" s="7" t="s">
        <v>28</v>
      </c>
      <c r="R470" s="7" t="s">
        <v>28</v>
      </c>
      <c r="S470" s="28" t="s">
        <v>6175</v>
      </c>
      <c r="T470" s="28" t="s">
        <v>28</v>
      </c>
      <c r="U470" s="28" t="s">
        <v>28</v>
      </c>
      <c r="V470" s="28" t="s">
        <v>28</v>
      </c>
      <c r="W470" s="7" t="s">
        <v>29</v>
      </c>
      <c r="X470" s="28" t="s">
        <v>28</v>
      </c>
      <c r="Y470" s="36" t="s">
        <v>1418</v>
      </c>
      <c r="Z470" s="7" t="s">
        <v>6175</v>
      </c>
      <c r="AA470" s="7">
        <v>8</v>
      </c>
      <c r="AB470" s="7">
        <v>8</v>
      </c>
      <c r="AC470" s="7">
        <f t="shared" si="78"/>
        <v>0</v>
      </c>
      <c r="AD470" s="7" t="s">
        <v>6175</v>
      </c>
      <c r="AE470" s="7" t="s">
        <v>6175</v>
      </c>
      <c r="AF470" s="7" t="s">
        <v>6175</v>
      </c>
      <c r="AG470" s="7" t="s">
        <v>6175</v>
      </c>
      <c r="AH470" s="37">
        <v>3</v>
      </c>
      <c r="AI470" s="37">
        <f t="shared" si="79"/>
        <v>24</v>
      </c>
      <c r="AJ470" s="33">
        <v>1.0923466438356304</v>
      </c>
      <c r="AK470" s="33">
        <f t="shared" si="75"/>
        <v>8.7387731506850432</v>
      </c>
      <c r="AL470" s="33">
        <f t="shared" si="71"/>
        <v>1.0486527780822053</v>
      </c>
      <c r="AM470" s="33">
        <f t="shared" si="72"/>
        <v>9.7874259287672487</v>
      </c>
      <c r="AN470" s="33">
        <f t="shared" si="73"/>
        <v>0.98311197945206741</v>
      </c>
      <c r="AO470" s="33">
        <f t="shared" si="74"/>
        <v>7.8648958356165393</v>
      </c>
      <c r="AP470" s="33">
        <f t="shared" si="76"/>
        <v>0.94378750027398473</v>
      </c>
      <c r="AQ470" s="33">
        <f t="shared" si="77"/>
        <v>8.8086833358905245</v>
      </c>
      <c r="AR470" s="15" t="s">
        <v>6303</v>
      </c>
      <c r="AS470" s="15" t="s">
        <v>6310</v>
      </c>
      <c r="AT470" s="15" t="s">
        <v>6292</v>
      </c>
      <c r="AU470" s="27" t="s">
        <v>6281</v>
      </c>
      <c r="AV470" s="74"/>
      <c r="AW470" s="75"/>
      <c r="AX470" s="75"/>
      <c r="AY470" s="75"/>
      <c r="AZ470" s="52" t="s">
        <v>6389</v>
      </c>
    </row>
    <row r="471" spans="1:52" s="52" customFormat="1" ht="39.950000000000003" customHeight="1" x14ac:dyDescent="0.25">
      <c r="A471" s="9">
        <v>618</v>
      </c>
      <c r="B471" s="7" t="s">
        <v>2381</v>
      </c>
      <c r="C471" s="7" t="s">
        <v>2382</v>
      </c>
      <c r="D471" s="7" t="s">
        <v>18</v>
      </c>
      <c r="E471" s="7" t="s">
        <v>18</v>
      </c>
      <c r="F471" s="7" t="s">
        <v>1409</v>
      </c>
      <c r="G471" s="7" t="s">
        <v>6182</v>
      </c>
      <c r="H471" s="7" t="s">
        <v>2100</v>
      </c>
      <c r="I471" s="7" t="s">
        <v>6175</v>
      </c>
      <c r="J471" s="7" t="s">
        <v>2122</v>
      </c>
      <c r="K471" s="7" t="s">
        <v>2122</v>
      </c>
      <c r="L471" s="7" t="s">
        <v>2383</v>
      </c>
      <c r="M471" s="7" t="s">
        <v>2383</v>
      </c>
      <c r="N471" s="8" t="s">
        <v>6175</v>
      </c>
      <c r="O471" s="7" t="s">
        <v>1388</v>
      </c>
      <c r="P471" s="8" t="s">
        <v>6175</v>
      </c>
      <c r="Q471" s="7" t="s">
        <v>28</v>
      </c>
      <c r="R471" s="7" t="s">
        <v>28</v>
      </c>
      <c r="S471" s="28" t="s">
        <v>6175</v>
      </c>
      <c r="T471" s="28" t="s">
        <v>28</v>
      </c>
      <c r="U471" s="28" t="s">
        <v>28</v>
      </c>
      <c r="V471" s="28" t="s">
        <v>28</v>
      </c>
      <c r="W471" s="7" t="s">
        <v>29</v>
      </c>
      <c r="X471" s="28" t="s">
        <v>28</v>
      </c>
      <c r="Y471" s="36" t="s">
        <v>28</v>
      </c>
      <c r="Z471" s="7" t="s">
        <v>6175</v>
      </c>
      <c r="AA471" s="7">
        <v>9</v>
      </c>
      <c r="AB471" s="7">
        <v>9</v>
      </c>
      <c r="AC471" s="7">
        <f t="shared" si="78"/>
        <v>0</v>
      </c>
      <c r="AD471" s="7" t="s">
        <v>6175</v>
      </c>
      <c r="AE471" s="7" t="s">
        <v>6175</v>
      </c>
      <c r="AF471" s="7" t="s">
        <v>6175</v>
      </c>
      <c r="AG471" s="7" t="s">
        <v>6175</v>
      </c>
      <c r="AH471" s="37">
        <v>3</v>
      </c>
      <c r="AI471" s="37">
        <f t="shared" si="79"/>
        <v>27</v>
      </c>
      <c r="AJ471" s="33">
        <v>1.1699295205479578</v>
      </c>
      <c r="AK471" s="33">
        <f t="shared" si="75"/>
        <v>10.529365684931621</v>
      </c>
      <c r="AL471" s="33">
        <f t="shared" si="71"/>
        <v>1.2635238821917945</v>
      </c>
      <c r="AM471" s="33">
        <f t="shared" si="72"/>
        <v>11.792889567123416</v>
      </c>
      <c r="AN471" s="33">
        <f t="shared" si="73"/>
        <v>1.0529365684931622</v>
      </c>
      <c r="AO471" s="33">
        <f t="shared" si="74"/>
        <v>9.4764291164384602</v>
      </c>
      <c r="AP471" s="33">
        <f t="shared" si="76"/>
        <v>1.1371714939726152</v>
      </c>
      <c r="AQ471" s="33">
        <f t="shared" si="77"/>
        <v>10.613600610411076</v>
      </c>
      <c r="AR471" s="15" t="s">
        <v>6303</v>
      </c>
      <c r="AS471" s="15" t="s">
        <v>6310</v>
      </c>
      <c r="AT471" s="15" t="s">
        <v>6292</v>
      </c>
      <c r="AU471" s="27" t="s">
        <v>6281</v>
      </c>
      <c r="AV471" s="74"/>
      <c r="AW471" s="75"/>
      <c r="AX471" s="75"/>
      <c r="AY471" s="75"/>
      <c r="AZ471" s="52" t="s">
        <v>6389</v>
      </c>
    </row>
    <row r="472" spans="1:52" s="52" customFormat="1" ht="39.950000000000003" customHeight="1" x14ac:dyDescent="0.25">
      <c r="A472" s="9">
        <v>619</v>
      </c>
      <c r="B472" s="7" t="s">
        <v>2384</v>
      </c>
      <c r="C472" s="7" t="s">
        <v>2385</v>
      </c>
      <c r="D472" s="7" t="s">
        <v>18</v>
      </c>
      <c r="E472" s="7" t="s">
        <v>18</v>
      </c>
      <c r="F472" s="7" t="s">
        <v>1409</v>
      </c>
      <c r="G472" s="7" t="s">
        <v>6182</v>
      </c>
      <c r="H472" s="7" t="s">
        <v>2100</v>
      </c>
      <c r="I472" s="7" t="s">
        <v>6175</v>
      </c>
      <c r="J472" s="7" t="s">
        <v>2122</v>
      </c>
      <c r="K472" s="7" t="s">
        <v>2122</v>
      </c>
      <c r="L472" s="7" t="s">
        <v>2386</v>
      </c>
      <c r="M472" s="7" t="s">
        <v>2386</v>
      </c>
      <c r="N472" s="8" t="s">
        <v>6175</v>
      </c>
      <c r="O472" s="7" t="s">
        <v>1388</v>
      </c>
      <c r="P472" s="8" t="s">
        <v>6175</v>
      </c>
      <c r="Q472" s="7" t="s">
        <v>28</v>
      </c>
      <c r="R472" s="7" t="s">
        <v>28</v>
      </c>
      <c r="S472" s="28" t="s">
        <v>6175</v>
      </c>
      <c r="T472" s="28" t="s">
        <v>28</v>
      </c>
      <c r="U472" s="28" t="s">
        <v>28</v>
      </c>
      <c r="V472" s="28" t="s">
        <v>28</v>
      </c>
      <c r="W472" s="7" t="s">
        <v>29</v>
      </c>
      <c r="X472" s="28" t="s">
        <v>28</v>
      </c>
      <c r="Y472" s="36" t="s">
        <v>1418</v>
      </c>
      <c r="Z472" s="7" t="s">
        <v>6175</v>
      </c>
      <c r="AA472" s="7">
        <v>8</v>
      </c>
      <c r="AB472" s="7">
        <v>8</v>
      </c>
      <c r="AC472" s="7">
        <f t="shared" si="78"/>
        <v>0</v>
      </c>
      <c r="AD472" s="7" t="s">
        <v>6175</v>
      </c>
      <c r="AE472" s="7" t="s">
        <v>6175</v>
      </c>
      <c r="AF472" s="7" t="s">
        <v>6175</v>
      </c>
      <c r="AG472" s="7" t="s">
        <v>6175</v>
      </c>
      <c r="AH472" s="37">
        <v>3</v>
      </c>
      <c r="AI472" s="37">
        <f t="shared" si="79"/>
        <v>24</v>
      </c>
      <c r="AJ472" s="33">
        <v>1.0923466438356304</v>
      </c>
      <c r="AK472" s="33">
        <f t="shared" si="75"/>
        <v>8.7387731506850432</v>
      </c>
      <c r="AL472" s="33">
        <f t="shared" si="71"/>
        <v>1.0486527780822053</v>
      </c>
      <c r="AM472" s="33">
        <f t="shared" si="72"/>
        <v>9.7874259287672487</v>
      </c>
      <c r="AN472" s="33">
        <f t="shared" si="73"/>
        <v>0.98311197945206741</v>
      </c>
      <c r="AO472" s="33">
        <f t="shared" si="74"/>
        <v>7.8648958356165393</v>
      </c>
      <c r="AP472" s="33">
        <f t="shared" si="76"/>
        <v>0.94378750027398473</v>
      </c>
      <c r="AQ472" s="33">
        <f t="shared" si="77"/>
        <v>8.8086833358905245</v>
      </c>
      <c r="AR472" s="15" t="s">
        <v>6303</v>
      </c>
      <c r="AS472" s="15" t="s">
        <v>6310</v>
      </c>
      <c r="AT472" s="15" t="s">
        <v>6292</v>
      </c>
      <c r="AU472" s="27" t="s">
        <v>6281</v>
      </c>
      <c r="AV472" s="74"/>
      <c r="AW472" s="75"/>
      <c r="AX472" s="75"/>
      <c r="AY472" s="75"/>
      <c r="AZ472" s="52" t="s">
        <v>6389</v>
      </c>
    </row>
    <row r="473" spans="1:52" s="52" customFormat="1" ht="39.950000000000003" customHeight="1" x14ac:dyDescent="0.25">
      <c r="A473" s="9">
        <v>620</v>
      </c>
      <c r="B473" s="7" t="s">
        <v>2387</v>
      </c>
      <c r="C473" s="7" t="s">
        <v>2388</v>
      </c>
      <c r="D473" s="7" t="s">
        <v>18</v>
      </c>
      <c r="E473" s="7" t="s">
        <v>18</v>
      </c>
      <c r="F473" s="7" t="s">
        <v>1409</v>
      </c>
      <c r="G473" s="7" t="s">
        <v>6182</v>
      </c>
      <c r="H473" s="7" t="s">
        <v>2100</v>
      </c>
      <c r="I473" s="7" t="s">
        <v>6175</v>
      </c>
      <c r="J473" s="7" t="s">
        <v>2122</v>
      </c>
      <c r="K473" s="7" t="s">
        <v>2122</v>
      </c>
      <c r="L473" s="7" t="s">
        <v>2389</v>
      </c>
      <c r="M473" s="7" t="s">
        <v>2389</v>
      </c>
      <c r="N473" s="8" t="s">
        <v>6175</v>
      </c>
      <c r="O473" s="7" t="s">
        <v>1388</v>
      </c>
      <c r="P473" s="8" t="s">
        <v>6175</v>
      </c>
      <c r="Q473" s="7" t="s">
        <v>28</v>
      </c>
      <c r="R473" s="7" t="s">
        <v>28</v>
      </c>
      <c r="S473" s="28" t="s">
        <v>6175</v>
      </c>
      <c r="T473" s="28" t="s">
        <v>28</v>
      </c>
      <c r="U473" s="28" t="s">
        <v>28</v>
      </c>
      <c r="V473" s="28" t="s">
        <v>28</v>
      </c>
      <c r="W473" s="7" t="s">
        <v>29</v>
      </c>
      <c r="X473" s="28" t="s">
        <v>28</v>
      </c>
      <c r="Y473" s="36" t="s">
        <v>1418</v>
      </c>
      <c r="Z473" s="7" t="s">
        <v>6175</v>
      </c>
      <c r="AA473" s="7">
        <v>7</v>
      </c>
      <c r="AB473" s="7">
        <v>7</v>
      </c>
      <c r="AC473" s="7">
        <f t="shared" si="78"/>
        <v>0</v>
      </c>
      <c r="AD473" s="7" t="s">
        <v>6175</v>
      </c>
      <c r="AE473" s="7" t="s">
        <v>6175</v>
      </c>
      <c r="AF473" s="7" t="s">
        <v>6175</v>
      </c>
      <c r="AG473" s="7" t="s">
        <v>6175</v>
      </c>
      <c r="AH473" s="37">
        <v>3</v>
      </c>
      <c r="AI473" s="37">
        <f t="shared" si="79"/>
        <v>21</v>
      </c>
      <c r="AJ473" s="33">
        <v>1.0923466438356304</v>
      </c>
      <c r="AK473" s="33">
        <f t="shared" si="75"/>
        <v>7.6464265068494131</v>
      </c>
      <c r="AL473" s="33">
        <f t="shared" si="71"/>
        <v>0.91757118082192957</v>
      </c>
      <c r="AM473" s="33">
        <f t="shared" si="72"/>
        <v>8.5639976876713426</v>
      </c>
      <c r="AN473" s="33">
        <f t="shared" si="73"/>
        <v>0.98311197945206741</v>
      </c>
      <c r="AO473" s="33">
        <f t="shared" si="74"/>
        <v>6.8817838561644722</v>
      </c>
      <c r="AP473" s="33">
        <f t="shared" si="76"/>
        <v>0.82581406273973668</v>
      </c>
      <c r="AQ473" s="33">
        <f t="shared" si="77"/>
        <v>7.7075979189042085</v>
      </c>
      <c r="AR473" s="15" t="s">
        <v>6303</v>
      </c>
      <c r="AS473" s="15" t="s">
        <v>6310</v>
      </c>
      <c r="AT473" s="15" t="s">
        <v>6292</v>
      </c>
      <c r="AU473" s="27" t="s">
        <v>6281</v>
      </c>
      <c r="AV473" s="74"/>
      <c r="AW473" s="75"/>
      <c r="AX473" s="75"/>
      <c r="AY473" s="75"/>
      <c r="AZ473" s="52" t="s">
        <v>6389</v>
      </c>
    </row>
    <row r="474" spans="1:52" s="52" customFormat="1" ht="39.950000000000003" customHeight="1" x14ac:dyDescent="0.25">
      <c r="A474" s="9">
        <v>621</v>
      </c>
      <c r="B474" s="7" t="s">
        <v>2390</v>
      </c>
      <c r="C474" s="7" t="s">
        <v>2391</v>
      </c>
      <c r="D474" s="7" t="s">
        <v>18</v>
      </c>
      <c r="E474" s="7" t="s">
        <v>18</v>
      </c>
      <c r="F474" s="7" t="s">
        <v>1409</v>
      </c>
      <c r="G474" s="7" t="s">
        <v>6182</v>
      </c>
      <c r="H474" s="7" t="s">
        <v>2100</v>
      </c>
      <c r="I474" s="7" t="s">
        <v>6175</v>
      </c>
      <c r="J474" s="7" t="s">
        <v>2122</v>
      </c>
      <c r="K474" s="7" t="s">
        <v>2122</v>
      </c>
      <c r="L474" s="7" t="s">
        <v>2392</v>
      </c>
      <c r="M474" s="7" t="s">
        <v>2392</v>
      </c>
      <c r="N474" s="8" t="s">
        <v>6175</v>
      </c>
      <c r="O474" s="7" t="s">
        <v>1388</v>
      </c>
      <c r="P474" s="8" t="s">
        <v>6175</v>
      </c>
      <c r="Q474" s="7" t="s">
        <v>28</v>
      </c>
      <c r="R474" s="7" t="s">
        <v>28</v>
      </c>
      <c r="S474" s="28" t="s">
        <v>6175</v>
      </c>
      <c r="T474" s="28" t="s">
        <v>28</v>
      </c>
      <c r="U474" s="28" t="s">
        <v>28</v>
      </c>
      <c r="V474" s="28" t="s">
        <v>28</v>
      </c>
      <c r="W474" s="7" t="s">
        <v>29</v>
      </c>
      <c r="X474" s="28" t="s">
        <v>28</v>
      </c>
      <c r="Y474" s="36" t="s">
        <v>1418</v>
      </c>
      <c r="Z474" s="7" t="s">
        <v>6175</v>
      </c>
      <c r="AA474" s="7">
        <v>7</v>
      </c>
      <c r="AB474" s="7">
        <v>7</v>
      </c>
      <c r="AC474" s="7">
        <f t="shared" si="78"/>
        <v>0</v>
      </c>
      <c r="AD474" s="7" t="s">
        <v>6175</v>
      </c>
      <c r="AE474" s="7" t="s">
        <v>6175</v>
      </c>
      <c r="AF474" s="7" t="s">
        <v>6175</v>
      </c>
      <c r="AG474" s="7" t="s">
        <v>6175</v>
      </c>
      <c r="AH474" s="37">
        <v>3</v>
      </c>
      <c r="AI474" s="37">
        <f t="shared" si="79"/>
        <v>21</v>
      </c>
      <c r="AJ474" s="33">
        <v>1.0923466438356304</v>
      </c>
      <c r="AK474" s="33">
        <f t="shared" si="75"/>
        <v>7.6464265068494131</v>
      </c>
      <c r="AL474" s="33">
        <f t="shared" si="71"/>
        <v>0.91757118082192957</v>
      </c>
      <c r="AM474" s="33">
        <f t="shared" si="72"/>
        <v>8.5639976876713426</v>
      </c>
      <c r="AN474" s="33">
        <f t="shared" si="73"/>
        <v>0.98311197945206741</v>
      </c>
      <c r="AO474" s="33">
        <f t="shared" si="74"/>
        <v>6.8817838561644722</v>
      </c>
      <c r="AP474" s="33">
        <f t="shared" si="76"/>
        <v>0.82581406273973668</v>
      </c>
      <c r="AQ474" s="33">
        <f t="shared" si="77"/>
        <v>7.7075979189042085</v>
      </c>
      <c r="AR474" s="15" t="s">
        <v>6303</v>
      </c>
      <c r="AS474" s="15" t="s">
        <v>6310</v>
      </c>
      <c r="AT474" s="15" t="s">
        <v>6292</v>
      </c>
      <c r="AU474" s="27" t="s">
        <v>6281</v>
      </c>
      <c r="AV474" s="74"/>
      <c r="AW474" s="75"/>
      <c r="AX474" s="75"/>
      <c r="AY474" s="75"/>
      <c r="AZ474" s="52" t="s">
        <v>6389</v>
      </c>
    </row>
    <row r="475" spans="1:52" s="52" customFormat="1" ht="39.950000000000003" customHeight="1" x14ac:dyDescent="0.25">
      <c r="A475" s="9">
        <v>622</v>
      </c>
      <c r="B475" s="7" t="s">
        <v>2393</v>
      </c>
      <c r="C475" s="7" t="s">
        <v>2394</v>
      </c>
      <c r="D475" s="7" t="s">
        <v>18</v>
      </c>
      <c r="E475" s="7" t="s">
        <v>18</v>
      </c>
      <c r="F475" s="7" t="s">
        <v>1409</v>
      </c>
      <c r="G475" s="7" t="s">
        <v>6182</v>
      </c>
      <c r="H475" s="7" t="s">
        <v>2100</v>
      </c>
      <c r="I475" s="7" t="s">
        <v>6175</v>
      </c>
      <c r="J475" s="7" t="s">
        <v>2122</v>
      </c>
      <c r="K475" s="7" t="s">
        <v>2122</v>
      </c>
      <c r="L475" s="7" t="s">
        <v>2395</v>
      </c>
      <c r="M475" s="7" t="s">
        <v>2395</v>
      </c>
      <c r="N475" s="8" t="s">
        <v>6175</v>
      </c>
      <c r="O475" s="7" t="s">
        <v>1388</v>
      </c>
      <c r="P475" s="8" t="s">
        <v>6175</v>
      </c>
      <c r="Q475" s="7" t="s">
        <v>28</v>
      </c>
      <c r="R475" s="7" t="s">
        <v>28</v>
      </c>
      <c r="S475" s="28" t="s">
        <v>6175</v>
      </c>
      <c r="T475" s="28" t="s">
        <v>28</v>
      </c>
      <c r="U475" s="28" t="s">
        <v>28</v>
      </c>
      <c r="V475" s="28" t="s">
        <v>28</v>
      </c>
      <c r="W475" s="7" t="s">
        <v>29</v>
      </c>
      <c r="X475" s="28" t="s">
        <v>28</v>
      </c>
      <c r="Y475" s="36" t="s">
        <v>1418</v>
      </c>
      <c r="Z475" s="7" t="s">
        <v>6175</v>
      </c>
      <c r="AA475" s="7">
        <v>5</v>
      </c>
      <c r="AB475" s="7">
        <v>5</v>
      </c>
      <c r="AC475" s="7">
        <f t="shared" si="78"/>
        <v>0</v>
      </c>
      <c r="AD475" s="7" t="s">
        <v>6175</v>
      </c>
      <c r="AE475" s="7" t="s">
        <v>6175</v>
      </c>
      <c r="AF475" s="7" t="s">
        <v>6175</v>
      </c>
      <c r="AG475" s="7" t="s">
        <v>6175</v>
      </c>
      <c r="AH475" s="37">
        <v>8</v>
      </c>
      <c r="AI475" s="37">
        <f t="shared" si="79"/>
        <v>40</v>
      </c>
      <c r="AJ475" s="33">
        <v>2.9129243835616809</v>
      </c>
      <c r="AK475" s="33">
        <f t="shared" si="75"/>
        <v>14.564621917808404</v>
      </c>
      <c r="AL475" s="33">
        <f t="shared" si="71"/>
        <v>1.7477546301370084</v>
      </c>
      <c r="AM475" s="33">
        <f t="shared" si="72"/>
        <v>16.312376547945412</v>
      </c>
      <c r="AN475" s="33">
        <f t="shared" si="73"/>
        <v>2.6216319452055128</v>
      </c>
      <c r="AO475" s="33">
        <f t="shared" si="74"/>
        <v>13.108159726027564</v>
      </c>
      <c r="AP475" s="33">
        <f t="shared" si="76"/>
        <v>1.5729791671233075</v>
      </c>
      <c r="AQ475" s="33">
        <f t="shared" si="77"/>
        <v>14.681138893150871</v>
      </c>
      <c r="AR475" s="15" t="s">
        <v>6303</v>
      </c>
      <c r="AS475" s="15" t="s">
        <v>6310</v>
      </c>
      <c r="AT475" s="15" t="s">
        <v>6292</v>
      </c>
      <c r="AU475" s="27" t="s">
        <v>6281</v>
      </c>
      <c r="AV475" s="74"/>
      <c r="AW475" s="75"/>
      <c r="AX475" s="75"/>
      <c r="AY475" s="75"/>
      <c r="AZ475" s="52" t="s">
        <v>6389</v>
      </c>
    </row>
    <row r="476" spans="1:52" s="52" customFormat="1" ht="39.950000000000003" customHeight="1" x14ac:dyDescent="0.25">
      <c r="A476" s="9">
        <v>623</v>
      </c>
      <c r="B476" s="7" t="s">
        <v>2396</v>
      </c>
      <c r="C476" s="7" t="s">
        <v>2397</v>
      </c>
      <c r="D476" s="7" t="s">
        <v>18</v>
      </c>
      <c r="E476" s="7" t="s">
        <v>1551</v>
      </c>
      <c r="F476" s="7" t="s">
        <v>142</v>
      </c>
      <c r="G476" s="7" t="s">
        <v>6182</v>
      </c>
      <c r="H476" s="7" t="s">
        <v>2100</v>
      </c>
      <c r="I476" s="7" t="s">
        <v>6175</v>
      </c>
      <c r="J476" s="7" t="s">
        <v>2122</v>
      </c>
      <c r="K476" s="7" t="s">
        <v>2122</v>
      </c>
      <c r="L476" s="7" t="s">
        <v>2398</v>
      </c>
      <c r="M476" s="7" t="s">
        <v>2398</v>
      </c>
      <c r="N476" s="8" t="s">
        <v>6175</v>
      </c>
      <c r="O476" s="7" t="s">
        <v>1388</v>
      </c>
      <c r="P476" s="8" t="s">
        <v>6175</v>
      </c>
      <c r="Q476" s="7" t="s">
        <v>28</v>
      </c>
      <c r="R476" s="28" t="s">
        <v>28</v>
      </c>
      <c r="S476" s="28" t="s">
        <v>6175</v>
      </c>
      <c r="T476" s="28" t="s">
        <v>28</v>
      </c>
      <c r="U476" s="28" t="s">
        <v>28</v>
      </c>
      <c r="V476" s="28" t="s">
        <v>28</v>
      </c>
      <c r="W476" s="7" t="s">
        <v>29</v>
      </c>
      <c r="X476" s="28" t="s">
        <v>28</v>
      </c>
      <c r="Y476" s="36" t="s">
        <v>2399</v>
      </c>
      <c r="Z476" s="7" t="s">
        <v>6175</v>
      </c>
      <c r="AA476" s="7">
        <v>2</v>
      </c>
      <c r="AB476" s="7">
        <v>2</v>
      </c>
      <c r="AC476" s="7">
        <f t="shared" si="78"/>
        <v>0</v>
      </c>
      <c r="AD476" s="7" t="s">
        <v>6175</v>
      </c>
      <c r="AE476" s="7" t="s">
        <v>6175</v>
      </c>
      <c r="AF476" s="7" t="s">
        <v>6175</v>
      </c>
      <c r="AG476" s="7" t="s">
        <v>6175</v>
      </c>
      <c r="AH476" s="37">
        <v>2</v>
      </c>
      <c r="AI476" s="37">
        <f t="shared" si="79"/>
        <v>4</v>
      </c>
      <c r="AJ476" s="33">
        <v>0.77995301369863856</v>
      </c>
      <c r="AK476" s="33">
        <f t="shared" si="75"/>
        <v>1.5599060273972771</v>
      </c>
      <c r="AL476" s="33">
        <f t="shared" si="71"/>
        <v>0.18718872328767325</v>
      </c>
      <c r="AM476" s="33">
        <f t="shared" si="72"/>
        <v>1.7470947506849503</v>
      </c>
      <c r="AN476" s="33">
        <f t="shared" si="73"/>
        <v>0.70195771232877469</v>
      </c>
      <c r="AO476" s="33">
        <f t="shared" si="74"/>
        <v>1.4039154246575494</v>
      </c>
      <c r="AP476" s="33">
        <f t="shared" si="76"/>
        <v>0.16846985095890593</v>
      </c>
      <c r="AQ476" s="33">
        <f t="shared" si="77"/>
        <v>1.5723852756164554</v>
      </c>
      <c r="AR476" s="15" t="s">
        <v>6303</v>
      </c>
      <c r="AS476" s="15" t="s">
        <v>6305</v>
      </c>
      <c r="AT476" s="15" t="s">
        <v>6292</v>
      </c>
      <c r="AU476" s="27" t="s">
        <v>6281</v>
      </c>
      <c r="AV476" s="74"/>
      <c r="AW476" s="75"/>
      <c r="AX476" s="75"/>
      <c r="AY476" s="75"/>
      <c r="AZ476" s="52" t="s">
        <v>6389</v>
      </c>
    </row>
    <row r="477" spans="1:52" s="52" customFormat="1" ht="39.950000000000003" customHeight="1" x14ac:dyDescent="0.25">
      <c r="A477" s="9">
        <v>624</v>
      </c>
      <c r="B477" s="7" t="s">
        <v>2400</v>
      </c>
      <c r="C477" s="7" t="s">
        <v>2401</v>
      </c>
      <c r="D477" s="7" t="s">
        <v>18</v>
      </c>
      <c r="E477" s="7" t="s">
        <v>1551</v>
      </c>
      <c r="F477" s="7" t="s">
        <v>142</v>
      </c>
      <c r="G477" s="7" t="s">
        <v>6182</v>
      </c>
      <c r="H477" s="7" t="s">
        <v>2100</v>
      </c>
      <c r="I477" s="7" t="s">
        <v>6175</v>
      </c>
      <c r="J477" s="7" t="s">
        <v>2122</v>
      </c>
      <c r="K477" s="7" t="s">
        <v>2122</v>
      </c>
      <c r="L477" s="7" t="s">
        <v>2402</v>
      </c>
      <c r="M477" s="7" t="s">
        <v>2402</v>
      </c>
      <c r="N477" s="8" t="s">
        <v>6175</v>
      </c>
      <c r="O477" s="7" t="s">
        <v>1388</v>
      </c>
      <c r="P477" s="8" t="s">
        <v>6175</v>
      </c>
      <c r="Q477" s="7" t="s">
        <v>28</v>
      </c>
      <c r="R477" s="28" t="s">
        <v>28</v>
      </c>
      <c r="S477" s="28" t="s">
        <v>6175</v>
      </c>
      <c r="T477" s="28" t="s">
        <v>28</v>
      </c>
      <c r="U477" s="28" t="s">
        <v>28</v>
      </c>
      <c r="V477" s="28" t="s">
        <v>28</v>
      </c>
      <c r="W477" s="7" t="s">
        <v>29</v>
      </c>
      <c r="X477" s="28" t="s">
        <v>28</v>
      </c>
      <c r="Y477" s="36" t="s">
        <v>2399</v>
      </c>
      <c r="Z477" s="7" t="s">
        <v>6175</v>
      </c>
      <c r="AA477" s="7">
        <v>6</v>
      </c>
      <c r="AB477" s="7">
        <v>6</v>
      </c>
      <c r="AC477" s="7">
        <f t="shared" si="78"/>
        <v>0</v>
      </c>
      <c r="AD477" s="7" t="s">
        <v>6175</v>
      </c>
      <c r="AE477" s="7" t="s">
        <v>6175</v>
      </c>
      <c r="AF477" s="7" t="s">
        <v>6175</v>
      </c>
      <c r="AG477" s="7" t="s">
        <v>6175</v>
      </c>
      <c r="AH477" s="37">
        <v>2.5</v>
      </c>
      <c r="AI477" s="37">
        <f t="shared" si="79"/>
        <v>15</v>
      </c>
      <c r="AJ477" s="33">
        <v>0.97494126712329809</v>
      </c>
      <c r="AK477" s="33">
        <f t="shared" si="75"/>
        <v>5.8496476027397888</v>
      </c>
      <c r="AL477" s="33">
        <f t="shared" si="71"/>
        <v>0.70195771232877457</v>
      </c>
      <c r="AM477" s="33">
        <f t="shared" si="72"/>
        <v>6.5516053150685636</v>
      </c>
      <c r="AN477" s="33">
        <f t="shared" si="73"/>
        <v>0.87744714041096827</v>
      </c>
      <c r="AO477" s="33">
        <f t="shared" si="74"/>
        <v>5.2646828424658096</v>
      </c>
      <c r="AP477" s="33">
        <f t="shared" si="76"/>
        <v>0.63176194109589712</v>
      </c>
      <c r="AQ477" s="33">
        <f t="shared" si="77"/>
        <v>5.8964447835617069</v>
      </c>
      <c r="AR477" s="15" t="s">
        <v>6303</v>
      </c>
      <c r="AS477" s="15" t="s">
        <v>6305</v>
      </c>
      <c r="AT477" s="15" t="s">
        <v>6292</v>
      </c>
      <c r="AU477" s="27" t="s">
        <v>6281</v>
      </c>
      <c r="AV477" s="74"/>
      <c r="AW477" s="75"/>
      <c r="AX477" s="75"/>
      <c r="AY477" s="75"/>
      <c r="AZ477" s="52" t="s">
        <v>6389</v>
      </c>
    </row>
    <row r="478" spans="1:52" s="52" customFormat="1" ht="39.950000000000003" customHeight="1" x14ac:dyDescent="0.25">
      <c r="A478" s="9">
        <v>625</v>
      </c>
      <c r="B478" s="7" t="s">
        <v>2403</v>
      </c>
      <c r="C478" s="7" t="s">
        <v>2404</v>
      </c>
      <c r="D478" s="7" t="s">
        <v>18</v>
      </c>
      <c r="E478" s="7" t="s">
        <v>1551</v>
      </c>
      <c r="F478" s="7" t="s">
        <v>142</v>
      </c>
      <c r="G478" s="7" t="s">
        <v>6182</v>
      </c>
      <c r="H478" s="7" t="s">
        <v>2100</v>
      </c>
      <c r="I478" s="7" t="s">
        <v>6175</v>
      </c>
      <c r="J478" s="7" t="s">
        <v>2122</v>
      </c>
      <c r="K478" s="7" t="s">
        <v>2122</v>
      </c>
      <c r="L478" s="7" t="s">
        <v>2405</v>
      </c>
      <c r="M478" s="7" t="s">
        <v>2405</v>
      </c>
      <c r="N478" s="8" t="s">
        <v>6175</v>
      </c>
      <c r="O478" s="7" t="s">
        <v>1388</v>
      </c>
      <c r="P478" s="8" t="s">
        <v>6175</v>
      </c>
      <c r="Q478" s="7" t="s">
        <v>28</v>
      </c>
      <c r="R478" s="28" t="s">
        <v>28</v>
      </c>
      <c r="S478" s="28" t="s">
        <v>6175</v>
      </c>
      <c r="T478" s="28" t="s">
        <v>28</v>
      </c>
      <c r="U478" s="28" t="s">
        <v>28</v>
      </c>
      <c r="V478" s="28" t="s">
        <v>28</v>
      </c>
      <c r="W478" s="7" t="s">
        <v>29</v>
      </c>
      <c r="X478" s="28" t="s">
        <v>28</v>
      </c>
      <c r="Y478" s="36" t="s">
        <v>2399</v>
      </c>
      <c r="Z478" s="7" t="s">
        <v>6175</v>
      </c>
      <c r="AA478" s="7">
        <v>6</v>
      </c>
      <c r="AB478" s="7">
        <v>6</v>
      </c>
      <c r="AC478" s="7">
        <f t="shared" si="78"/>
        <v>0</v>
      </c>
      <c r="AD478" s="7" t="s">
        <v>6175</v>
      </c>
      <c r="AE478" s="7" t="s">
        <v>6175</v>
      </c>
      <c r="AF478" s="7" t="s">
        <v>6175</v>
      </c>
      <c r="AG478" s="7" t="s">
        <v>6175</v>
      </c>
      <c r="AH478" s="37">
        <v>2.5</v>
      </c>
      <c r="AI478" s="37">
        <f t="shared" si="79"/>
        <v>15</v>
      </c>
      <c r="AJ478" s="33">
        <v>0.96201078767124371</v>
      </c>
      <c r="AK478" s="33">
        <f t="shared" si="75"/>
        <v>5.7720647260274625</v>
      </c>
      <c r="AL478" s="33">
        <f t="shared" si="71"/>
        <v>0.69264776712329545</v>
      </c>
      <c r="AM478" s="33">
        <f t="shared" si="72"/>
        <v>6.464712493150758</v>
      </c>
      <c r="AN478" s="33">
        <f t="shared" si="73"/>
        <v>0.86580970890411935</v>
      </c>
      <c r="AO478" s="33">
        <f t="shared" si="74"/>
        <v>5.1948582534247159</v>
      </c>
      <c r="AP478" s="33">
        <f t="shared" si="76"/>
        <v>0.6233829904109659</v>
      </c>
      <c r="AQ478" s="33">
        <f t="shared" si="77"/>
        <v>5.8182412438356819</v>
      </c>
      <c r="AR478" s="15" t="s">
        <v>6303</v>
      </c>
      <c r="AS478" s="15" t="s">
        <v>6305</v>
      </c>
      <c r="AT478" s="15" t="s">
        <v>6292</v>
      </c>
      <c r="AU478" s="27" t="s">
        <v>6281</v>
      </c>
      <c r="AV478" s="74"/>
      <c r="AW478" s="75"/>
      <c r="AX478" s="75"/>
      <c r="AY478" s="75"/>
      <c r="AZ478" s="52" t="s">
        <v>6389</v>
      </c>
    </row>
    <row r="479" spans="1:52" s="52" customFormat="1" ht="39.950000000000003" customHeight="1" x14ac:dyDescent="0.25">
      <c r="A479" s="9">
        <v>626</v>
      </c>
      <c r="B479" s="7" t="s">
        <v>2406</v>
      </c>
      <c r="C479" s="126" t="s">
        <v>2407</v>
      </c>
      <c r="D479" s="7" t="s">
        <v>18</v>
      </c>
      <c r="E479" s="7" t="s">
        <v>18</v>
      </c>
      <c r="F479" s="7" t="s">
        <v>1403</v>
      </c>
      <c r="G479" s="7" t="s">
        <v>6182</v>
      </c>
      <c r="H479" s="7" t="s">
        <v>2100</v>
      </c>
      <c r="I479" s="7" t="s">
        <v>6175</v>
      </c>
      <c r="J479" s="7" t="s">
        <v>2122</v>
      </c>
      <c r="K479" s="7" t="s">
        <v>2122</v>
      </c>
      <c r="L479" s="7" t="s">
        <v>2408</v>
      </c>
      <c r="M479" s="7" t="s">
        <v>2408</v>
      </c>
      <c r="N479" s="8" t="s">
        <v>6175</v>
      </c>
      <c r="O479" s="7" t="s">
        <v>1388</v>
      </c>
      <c r="P479" s="8" t="s">
        <v>6175</v>
      </c>
      <c r="Q479" s="7" t="s">
        <v>2409</v>
      </c>
      <c r="R479" s="28" t="s">
        <v>2410</v>
      </c>
      <c r="S479" s="28" t="s">
        <v>6175</v>
      </c>
      <c r="T479" s="28" t="s">
        <v>28</v>
      </c>
      <c r="U479" s="28" t="s">
        <v>28</v>
      </c>
      <c r="V479" s="28" t="s">
        <v>28</v>
      </c>
      <c r="W479" s="7" t="s">
        <v>1400</v>
      </c>
      <c r="X479" s="28" t="s">
        <v>28</v>
      </c>
      <c r="Y479" s="36" t="s">
        <v>28</v>
      </c>
      <c r="Z479" s="7" t="s">
        <v>6175</v>
      </c>
      <c r="AA479" s="38">
        <v>14867</v>
      </c>
      <c r="AB479" s="7">
        <v>7661</v>
      </c>
      <c r="AC479" s="7">
        <f t="shared" si="78"/>
        <v>7206</v>
      </c>
      <c r="AD479" s="7" t="s">
        <v>6175</v>
      </c>
      <c r="AE479" s="7" t="s">
        <v>6175</v>
      </c>
      <c r="AF479" s="7" t="s">
        <v>6175</v>
      </c>
      <c r="AG479" s="7" t="s">
        <v>6175</v>
      </c>
      <c r="AH479" s="37">
        <v>1</v>
      </c>
      <c r="AI479" s="37">
        <f t="shared" si="79"/>
        <v>7661</v>
      </c>
      <c r="AJ479" s="33">
        <v>0.52597650684931929</v>
      </c>
      <c r="AK479" s="33">
        <f t="shared" si="75"/>
        <v>4029.506018972635</v>
      </c>
      <c r="AL479" s="33">
        <f t="shared" si="71"/>
        <v>483.54072227671617</v>
      </c>
      <c r="AM479" s="33">
        <f t="shared" si="72"/>
        <v>4513.0467412493508</v>
      </c>
      <c r="AN479" s="33">
        <f t="shared" si="73"/>
        <v>0.47337885616438735</v>
      </c>
      <c r="AO479" s="33">
        <f t="shared" si="74"/>
        <v>3626.5554170753717</v>
      </c>
      <c r="AP479" s="33">
        <f t="shared" si="76"/>
        <v>435.1866500490446</v>
      </c>
      <c r="AQ479" s="33">
        <f t="shared" si="77"/>
        <v>4061.7420671244163</v>
      </c>
      <c r="AR479" s="15" t="s">
        <v>6303</v>
      </c>
      <c r="AS479" s="15" t="s">
        <v>6312</v>
      </c>
      <c r="AT479" s="15" t="s">
        <v>6292</v>
      </c>
      <c r="AU479" s="27" t="s">
        <v>6281</v>
      </c>
      <c r="AV479" s="74"/>
      <c r="AW479" s="75"/>
      <c r="AX479" s="75"/>
      <c r="AY479" s="75"/>
      <c r="AZ479" s="52" t="s">
        <v>6389</v>
      </c>
    </row>
    <row r="480" spans="1:52" s="52" customFormat="1" ht="39.950000000000003" customHeight="1" x14ac:dyDescent="0.25">
      <c r="A480" s="9">
        <v>627</v>
      </c>
      <c r="B480" s="7" t="s">
        <v>2406</v>
      </c>
      <c r="C480" s="129"/>
      <c r="D480" s="7" t="s">
        <v>18</v>
      </c>
      <c r="E480" s="7" t="s">
        <v>18</v>
      </c>
      <c r="F480" s="7" t="s">
        <v>1403</v>
      </c>
      <c r="G480" s="7" t="s">
        <v>6182</v>
      </c>
      <c r="H480" s="7" t="s">
        <v>2100</v>
      </c>
      <c r="I480" s="7" t="s">
        <v>6175</v>
      </c>
      <c r="J480" s="7" t="s">
        <v>2122</v>
      </c>
      <c r="K480" s="7" t="s">
        <v>2122</v>
      </c>
      <c r="L480" s="7" t="s">
        <v>2408</v>
      </c>
      <c r="M480" s="7" t="s">
        <v>2408</v>
      </c>
      <c r="N480" s="8" t="s">
        <v>6175</v>
      </c>
      <c r="O480" s="7" t="s">
        <v>1388</v>
      </c>
      <c r="P480" s="8" t="s">
        <v>6175</v>
      </c>
      <c r="Q480" s="7" t="s">
        <v>2204</v>
      </c>
      <c r="R480" s="28" t="s">
        <v>2411</v>
      </c>
      <c r="S480" s="28" t="s">
        <v>6175</v>
      </c>
      <c r="T480" s="28" t="s">
        <v>28</v>
      </c>
      <c r="U480" s="28" t="s">
        <v>28</v>
      </c>
      <c r="V480" s="28" t="s">
        <v>28</v>
      </c>
      <c r="W480" s="7" t="s">
        <v>1400</v>
      </c>
      <c r="X480" s="28" t="s">
        <v>28</v>
      </c>
      <c r="Y480" s="36" t="s">
        <v>28</v>
      </c>
      <c r="Z480" s="7" t="s">
        <v>6175</v>
      </c>
      <c r="AA480" s="38">
        <v>4704</v>
      </c>
      <c r="AB480" s="7">
        <v>4704</v>
      </c>
      <c r="AC480" s="7">
        <f t="shared" si="78"/>
        <v>0</v>
      </c>
      <c r="AD480" s="7" t="s">
        <v>6175</v>
      </c>
      <c r="AE480" s="7" t="s">
        <v>6175</v>
      </c>
      <c r="AF480" s="7" t="s">
        <v>6175</v>
      </c>
      <c r="AG480" s="7" t="s">
        <v>6175</v>
      </c>
      <c r="AH480" s="37">
        <v>1</v>
      </c>
      <c r="AI480" s="37">
        <f t="shared" si="79"/>
        <v>4704</v>
      </c>
      <c r="AJ480" s="33">
        <v>0.52597650684931929</v>
      </c>
      <c r="AK480" s="33">
        <f t="shared" si="75"/>
        <v>2474.1934882191981</v>
      </c>
      <c r="AL480" s="33">
        <f t="shared" si="71"/>
        <v>296.90321858630375</v>
      </c>
      <c r="AM480" s="33">
        <f t="shared" si="72"/>
        <v>2771.096706805502</v>
      </c>
      <c r="AN480" s="33">
        <f t="shared" si="73"/>
        <v>0.47337885616438735</v>
      </c>
      <c r="AO480" s="33">
        <f t="shared" si="74"/>
        <v>2226.7741393972783</v>
      </c>
      <c r="AP480" s="33">
        <f t="shared" si="76"/>
        <v>267.21289672767341</v>
      </c>
      <c r="AQ480" s="33">
        <f t="shared" si="77"/>
        <v>2493.9870361249518</v>
      </c>
      <c r="AR480" s="15" t="s">
        <v>6303</v>
      </c>
      <c r="AS480" s="15" t="s">
        <v>6312</v>
      </c>
      <c r="AT480" s="15" t="s">
        <v>6292</v>
      </c>
      <c r="AU480" s="27" t="s">
        <v>6281</v>
      </c>
      <c r="AV480" s="74"/>
      <c r="AW480" s="75"/>
      <c r="AX480" s="75"/>
      <c r="AY480" s="75"/>
      <c r="AZ480" s="52" t="s">
        <v>6389</v>
      </c>
    </row>
    <row r="481" spans="1:52" s="52" customFormat="1" ht="39.950000000000003" customHeight="1" x14ac:dyDescent="0.25">
      <c r="A481" s="9">
        <v>628</v>
      </c>
      <c r="B481" s="7" t="s">
        <v>2406</v>
      </c>
      <c r="C481" s="127"/>
      <c r="D481" s="7" t="s">
        <v>18</v>
      </c>
      <c r="E481" s="7" t="s">
        <v>18</v>
      </c>
      <c r="F481" s="7" t="s">
        <v>1403</v>
      </c>
      <c r="G481" s="7" t="s">
        <v>6182</v>
      </c>
      <c r="H481" s="7" t="s">
        <v>2100</v>
      </c>
      <c r="I481" s="7" t="s">
        <v>6175</v>
      </c>
      <c r="J481" s="7" t="s">
        <v>2122</v>
      </c>
      <c r="K481" s="7" t="s">
        <v>2122</v>
      </c>
      <c r="L481" s="7" t="s">
        <v>2408</v>
      </c>
      <c r="M481" s="7" t="s">
        <v>2408</v>
      </c>
      <c r="N481" s="8" t="s">
        <v>6175</v>
      </c>
      <c r="O481" s="7" t="s">
        <v>1388</v>
      </c>
      <c r="P481" s="8" t="s">
        <v>6175</v>
      </c>
      <c r="Q481" s="7" t="s">
        <v>2201</v>
      </c>
      <c r="R481" s="28" t="s">
        <v>2412</v>
      </c>
      <c r="S481" s="28" t="s">
        <v>6175</v>
      </c>
      <c r="T481" s="28" t="s">
        <v>28</v>
      </c>
      <c r="U481" s="28" t="s">
        <v>28</v>
      </c>
      <c r="V481" s="28" t="s">
        <v>28</v>
      </c>
      <c r="W481" s="7" t="s">
        <v>1400</v>
      </c>
      <c r="X481" s="28" t="s">
        <v>28</v>
      </c>
      <c r="Y481" s="36" t="s">
        <v>2413</v>
      </c>
      <c r="Z481" s="7" t="s">
        <v>6175</v>
      </c>
      <c r="AA481" s="38">
        <v>2500</v>
      </c>
      <c r="AB481" s="7">
        <v>2500</v>
      </c>
      <c r="AC481" s="7">
        <f t="shared" si="78"/>
        <v>0</v>
      </c>
      <c r="AD481" s="7" t="s">
        <v>6175</v>
      </c>
      <c r="AE481" s="7" t="s">
        <v>6175</v>
      </c>
      <c r="AF481" s="7" t="s">
        <v>6175</v>
      </c>
      <c r="AG481" s="7" t="s">
        <v>6175</v>
      </c>
      <c r="AH481" s="37">
        <v>0.15</v>
      </c>
      <c r="AI481" s="37">
        <f t="shared" si="79"/>
        <v>375</v>
      </c>
      <c r="AJ481" s="33">
        <v>7.8896476027397883E-2</v>
      </c>
      <c r="AK481" s="33">
        <f t="shared" si="75"/>
        <v>197.24119006849472</v>
      </c>
      <c r="AL481" s="33">
        <f t="shared" si="71"/>
        <v>23.668942808219366</v>
      </c>
      <c r="AM481" s="33">
        <f t="shared" si="72"/>
        <v>220.91013287671407</v>
      </c>
      <c r="AN481" s="33">
        <f t="shared" si="73"/>
        <v>7.1006828424658094E-2</v>
      </c>
      <c r="AO481" s="33">
        <f t="shared" si="74"/>
        <v>177.51707106164523</v>
      </c>
      <c r="AP481" s="33">
        <f t="shared" si="76"/>
        <v>21.302048527397424</v>
      </c>
      <c r="AQ481" s="33">
        <f t="shared" si="77"/>
        <v>198.81911958904266</v>
      </c>
      <c r="AR481" s="15" t="s">
        <v>6303</v>
      </c>
      <c r="AS481" s="15" t="s">
        <v>6312</v>
      </c>
      <c r="AT481" s="15" t="s">
        <v>6292</v>
      </c>
      <c r="AU481" s="27" t="s">
        <v>6281</v>
      </c>
      <c r="AV481" s="74"/>
      <c r="AW481" s="75"/>
      <c r="AX481" s="75"/>
      <c r="AY481" s="75"/>
      <c r="AZ481" s="52" t="s">
        <v>6389</v>
      </c>
    </row>
    <row r="482" spans="1:52" s="52" customFormat="1" ht="39.950000000000003" customHeight="1" x14ac:dyDescent="0.25">
      <c r="A482" s="9">
        <v>629</v>
      </c>
      <c r="B482" s="7" t="s">
        <v>2414</v>
      </c>
      <c r="C482" s="7" t="s">
        <v>2415</v>
      </c>
      <c r="D482" s="7" t="s">
        <v>18</v>
      </c>
      <c r="E482" s="7" t="s">
        <v>2416</v>
      </c>
      <c r="F482" s="7" t="s">
        <v>105</v>
      </c>
      <c r="G482" s="7" t="s">
        <v>6182</v>
      </c>
      <c r="H482" s="7" t="s">
        <v>2100</v>
      </c>
      <c r="I482" s="7" t="s">
        <v>6175</v>
      </c>
      <c r="J482" s="7" t="s">
        <v>1541</v>
      </c>
      <c r="K482" s="7" t="s">
        <v>1541</v>
      </c>
      <c r="L482" s="7" t="s">
        <v>2417</v>
      </c>
      <c r="M482" s="7" t="s">
        <v>2417</v>
      </c>
      <c r="N482" s="8" t="s">
        <v>6175</v>
      </c>
      <c r="O482" s="7" t="s">
        <v>1388</v>
      </c>
      <c r="P482" s="8" t="s">
        <v>6175</v>
      </c>
      <c r="Q482" s="7" t="s">
        <v>2418</v>
      </c>
      <c r="R482" s="28" t="s">
        <v>2419</v>
      </c>
      <c r="S482" s="28" t="s">
        <v>6175</v>
      </c>
      <c r="T482" s="28" t="s">
        <v>28</v>
      </c>
      <c r="U482" s="28" t="s">
        <v>28</v>
      </c>
      <c r="V482" s="28" t="s">
        <v>28</v>
      </c>
      <c r="W482" s="7" t="s">
        <v>1400</v>
      </c>
      <c r="X482" s="28" t="s">
        <v>28</v>
      </c>
      <c r="Y482" s="36" t="s">
        <v>28</v>
      </c>
      <c r="Z482" s="7" t="s">
        <v>6175</v>
      </c>
      <c r="AA482" s="7">
        <v>1</v>
      </c>
      <c r="AB482" s="7">
        <v>1</v>
      </c>
      <c r="AC482" s="7">
        <f t="shared" si="78"/>
        <v>0</v>
      </c>
      <c r="AD482" s="7" t="s">
        <v>6175</v>
      </c>
      <c r="AE482" s="7" t="s">
        <v>6175</v>
      </c>
      <c r="AF482" s="7" t="s">
        <v>6175</v>
      </c>
      <c r="AG482" s="7" t="s">
        <v>6175</v>
      </c>
      <c r="AH482" s="37">
        <v>12</v>
      </c>
      <c r="AI482" s="37">
        <f t="shared" si="79"/>
        <v>12</v>
      </c>
      <c r="AJ482" s="33">
        <v>7.1289243835616816</v>
      </c>
      <c r="AK482" s="33">
        <f t="shared" si="75"/>
        <v>7.1289243835616816</v>
      </c>
      <c r="AL482" s="33">
        <f t="shared" si="71"/>
        <v>0.85547092602740171</v>
      </c>
      <c r="AM482" s="33">
        <f t="shared" si="72"/>
        <v>7.9843953095890834</v>
      </c>
      <c r="AN482" s="33">
        <f t="shared" si="73"/>
        <v>6.4160319452055132</v>
      </c>
      <c r="AO482" s="33">
        <f t="shared" si="74"/>
        <v>6.4160319452055132</v>
      </c>
      <c r="AP482" s="33">
        <f t="shared" si="76"/>
        <v>0.76992383342466153</v>
      </c>
      <c r="AQ482" s="33">
        <f t="shared" si="77"/>
        <v>7.1859557786301744</v>
      </c>
      <c r="AR482" s="15" t="s">
        <v>6295</v>
      </c>
      <c r="AS482" s="15"/>
      <c r="AT482" s="15" t="s">
        <v>6292</v>
      </c>
      <c r="AU482" s="27" t="s">
        <v>6278</v>
      </c>
      <c r="AV482" s="74"/>
      <c r="AW482" s="75"/>
      <c r="AX482" s="75"/>
      <c r="AY482" s="75"/>
      <c r="AZ482" s="52" t="s">
        <v>6389</v>
      </c>
    </row>
    <row r="483" spans="1:52" s="52" customFormat="1" ht="39.950000000000003" customHeight="1" x14ac:dyDescent="0.25">
      <c r="A483" s="9">
        <v>630</v>
      </c>
      <c r="B483" s="7" t="s">
        <v>2420</v>
      </c>
      <c r="C483" s="7" t="s">
        <v>2421</v>
      </c>
      <c r="D483" s="7" t="s">
        <v>18</v>
      </c>
      <c r="E483" s="7" t="s">
        <v>2416</v>
      </c>
      <c r="F483" s="7" t="s">
        <v>20</v>
      </c>
      <c r="G483" s="7" t="s">
        <v>6182</v>
      </c>
      <c r="H483" s="7" t="s">
        <v>2100</v>
      </c>
      <c r="I483" s="7" t="s">
        <v>6175</v>
      </c>
      <c r="J483" s="7" t="s">
        <v>1541</v>
      </c>
      <c r="K483" s="7" t="s">
        <v>1541</v>
      </c>
      <c r="L483" s="7" t="s">
        <v>2422</v>
      </c>
      <c r="M483" s="7" t="s">
        <v>2422</v>
      </c>
      <c r="N483" s="8" t="s">
        <v>6175</v>
      </c>
      <c r="O483" s="7" t="s">
        <v>1388</v>
      </c>
      <c r="P483" s="8" t="s">
        <v>6175</v>
      </c>
      <c r="Q483" s="7" t="s">
        <v>108</v>
      </c>
      <c r="R483" s="28" t="s">
        <v>2423</v>
      </c>
      <c r="S483" s="28" t="s">
        <v>6175</v>
      </c>
      <c r="T483" s="28" t="s">
        <v>28</v>
      </c>
      <c r="U483" s="28" t="s">
        <v>28</v>
      </c>
      <c r="V483" s="28" t="s">
        <v>28</v>
      </c>
      <c r="W483" s="7" t="s">
        <v>1400</v>
      </c>
      <c r="X483" s="28" t="s">
        <v>28</v>
      </c>
      <c r="Y483" s="36" t="s">
        <v>28</v>
      </c>
      <c r="Z483" s="7" t="s">
        <v>6175</v>
      </c>
      <c r="AA483" s="7">
        <v>1</v>
      </c>
      <c r="AB483" s="7">
        <v>1</v>
      </c>
      <c r="AC483" s="7">
        <f t="shared" si="78"/>
        <v>0</v>
      </c>
      <c r="AD483" s="7" t="s">
        <v>6175</v>
      </c>
      <c r="AE483" s="7" t="s">
        <v>6175</v>
      </c>
      <c r="AF483" s="7" t="s">
        <v>6175</v>
      </c>
      <c r="AG483" s="7" t="s">
        <v>6175</v>
      </c>
      <c r="AH483" s="37">
        <v>7</v>
      </c>
      <c r="AI483" s="37">
        <f t="shared" si="79"/>
        <v>7</v>
      </c>
      <c r="AJ483" s="33">
        <v>4.158539223744314</v>
      </c>
      <c r="AK483" s="33">
        <f t="shared" si="75"/>
        <v>4.158539223744314</v>
      </c>
      <c r="AL483" s="33">
        <f t="shared" si="71"/>
        <v>0.49902470684931766</v>
      </c>
      <c r="AM483" s="33">
        <f t="shared" si="72"/>
        <v>4.6575639305936321</v>
      </c>
      <c r="AN483" s="33">
        <f t="shared" si="73"/>
        <v>3.7426853013698826</v>
      </c>
      <c r="AO483" s="33">
        <f t="shared" si="74"/>
        <v>3.7426853013698826</v>
      </c>
      <c r="AP483" s="33">
        <f t="shared" si="76"/>
        <v>0.4491222361643859</v>
      </c>
      <c r="AQ483" s="33">
        <f t="shared" si="77"/>
        <v>4.1918075375342685</v>
      </c>
      <c r="AR483" s="15" t="s">
        <v>6295</v>
      </c>
      <c r="AS483" s="15"/>
      <c r="AT483" s="15" t="s">
        <v>6292</v>
      </c>
      <c r="AU483" s="27" t="s">
        <v>6278</v>
      </c>
      <c r="AV483" s="74"/>
      <c r="AW483" s="75"/>
      <c r="AX483" s="75"/>
      <c r="AY483" s="75"/>
      <c r="AZ483" s="52" t="s">
        <v>6389</v>
      </c>
    </row>
    <row r="484" spans="1:52" s="52" customFormat="1" ht="39.950000000000003" customHeight="1" x14ac:dyDescent="0.25">
      <c r="A484" s="9">
        <v>631</v>
      </c>
      <c r="B484" s="7" t="s">
        <v>2424</v>
      </c>
      <c r="C484" s="7" t="s">
        <v>2425</v>
      </c>
      <c r="D484" s="7" t="s">
        <v>18</v>
      </c>
      <c r="E484" s="7" t="s">
        <v>1551</v>
      </c>
      <c r="F484" s="7" t="s">
        <v>113</v>
      </c>
      <c r="G484" s="7" t="s">
        <v>6182</v>
      </c>
      <c r="H484" s="7" t="s">
        <v>2100</v>
      </c>
      <c r="I484" s="7" t="s">
        <v>6175</v>
      </c>
      <c r="J484" s="7" t="s">
        <v>1541</v>
      </c>
      <c r="K484" s="7" t="s">
        <v>1541</v>
      </c>
      <c r="L484" s="7" t="s">
        <v>2426</v>
      </c>
      <c r="M484" s="7" t="s">
        <v>2426</v>
      </c>
      <c r="N484" s="8" t="s">
        <v>6175</v>
      </c>
      <c r="O484" s="7" t="s">
        <v>1388</v>
      </c>
      <c r="P484" s="8" t="s">
        <v>6175</v>
      </c>
      <c r="Q484" s="7" t="s">
        <v>28</v>
      </c>
      <c r="R484" s="7" t="s">
        <v>28</v>
      </c>
      <c r="S484" s="28" t="s">
        <v>6175</v>
      </c>
      <c r="T484" s="28" t="s">
        <v>28</v>
      </c>
      <c r="U484" s="28" t="s">
        <v>28</v>
      </c>
      <c r="V484" s="28" t="s">
        <v>28</v>
      </c>
      <c r="W484" s="7" t="s">
        <v>29</v>
      </c>
      <c r="X484" s="28" t="s">
        <v>28</v>
      </c>
      <c r="Y484" s="36" t="s">
        <v>28</v>
      </c>
      <c r="Z484" s="7" t="s">
        <v>6175</v>
      </c>
      <c r="AA484" s="7">
        <v>1</v>
      </c>
      <c r="AB484" s="7">
        <v>1</v>
      </c>
      <c r="AC484" s="7">
        <f t="shared" si="78"/>
        <v>0</v>
      </c>
      <c r="AD484" s="7" t="s">
        <v>6175</v>
      </c>
      <c r="AE484" s="7" t="s">
        <v>6175</v>
      </c>
      <c r="AF484" s="7" t="s">
        <v>6175</v>
      </c>
      <c r="AG484" s="7" t="s">
        <v>6175</v>
      </c>
      <c r="AH484" s="37">
        <v>12</v>
      </c>
      <c r="AI484" s="37">
        <f t="shared" si="79"/>
        <v>12</v>
      </c>
      <c r="AJ484" s="33">
        <v>5.4969243835616801</v>
      </c>
      <c r="AK484" s="33">
        <f t="shared" si="75"/>
        <v>5.4969243835616801</v>
      </c>
      <c r="AL484" s="33">
        <f t="shared" si="71"/>
        <v>0.65963092602740159</v>
      </c>
      <c r="AM484" s="33">
        <f t="shared" si="72"/>
        <v>6.1565553095890815</v>
      </c>
      <c r="AN484" s="33">
        <f t="shared" si="73"/>
        <v>4.9472319452055125</v>
      </c>
      <c r="AO484" s="33">
        <f t="shared" si="74"/>
        <v>4.9472319452055125</v>
      </c>
      <c r="AP484" s="33">
        <f t="shared" si="76"/>
        <v>0.59366783342466145</v>
      </c>
      <c r="AQ484" s="33">
        <f t="shared" si="77"/>
        <v>5.5408997786301741</v>
      </c>
      <c r="AR484" s="15" t="s">
        <v>6295</v>
      </c>
      <c r="AS484" s="15"/>
      <c r="AT484" s="15" t="s">
        <v>6292</v>
      </c>
      <c r="AU484" s="27" t="s">
        <v>6278</v>
      </c>
      <c r="AV484" s="74"/>
      <c r="AW484" s="75"/>
      <c r="AX484" s="75"/>
      <c r="AY484" s="75"/>
      <c r="AZ484" s="52" t="s">
        <v>6389</v>
      </c>
    </row>
    <row r="485" spans="1:52" s="52" customFormat="1" ht="39.950000000000003" customHeight="1" x14ac:dyDescent="0.25">
      <c r="A485" s="9">
        <v>632</v>
      </c>
      <c r="B485" s="7" t="s">
        <v>2427</v>
      </c>
      <c r="C485" s="7" t="s">
        <v>2428</v>
      </c>
      <c r="D485" s="7" t="s">
        <v>18</v>
      </c>
      <c r="E485" s="7" t="s">
        <v>2416</v>
      </c>
      <c r="F485" s="7" t="s">
        <v>2416</v>
      </c>
      <c r="G485" s="7" t="s">
        <v>6182</v>
      </c>
      <c r="H485" s="7" t="s">
        <v>2100</v>
      </c>
      <c r="I485" s="7" t="s">
        <v>6175</v>
      </c>
      <c r="J485" s="7" t="s">
        <v>1541</v>
      </c>
      <c r="K485" s="7" t="s">
        <v>1541</v>
      </c>
      <c r="L485" s="7" t="s">
        <v>2429</v>
      </c>
      <c r="M485" s="7" t="s">
        <v>2429</v>
      </c>
      <c r="N485" s="8" t="s">
        <v>6175</v>
      </c>
      <c r="O485" s="7" t="s">
        <v>1388</v>
      </c>
      <c r="P485" s="8" t="s">
        <v>6175</v>
      </c>
      <c r="Q485" s="7" t="s">
        <v>2430</v>
      </c>
      <c r="R485" s="28" t="s">
        <v>2431</v>
      </c>
      <c r="S485" s="28" t="s">
        <v>6175</v>
      </c>
      <c r="T485" s="28" t="s">
        <v>28</v>
      </c>
      <c r="U485" s="28" t="s">
        <v>28</v>
      </c>
      <c r="V485" s="28" t="s">
        <v>28</v>
      </c>
      <c r="W485" s="7" t="s">
        <v>1400</v>
      </c>
      <c r="X485" s="28" t="s">
        <v>28</v>
      </c>
      <c r="Y485" s="36" t="s">
        <v>28</v>
      </c>
      <c r="Z485" s="7" t="s">
        <v>6175</v>
      </c>
      <c r="AA485" s="7">
        <v>1</v>
      </c>
      <c r="AB485" s="7">
        <v>1</v>
      </c>
      <c r="AC485" s="7">
        <f t="shared" si="78"/>
        <v>0</v>
      </c>
      <c r="AD485" s="7" t="s">
        <v>6175</v>
      </c>
      <c r="AE485" s="7" t="s">
        <v>6175</v>
      </c>
      <c r="AF485" s="7" t="s">
        <v>6175</v>
      </c>
      <c r="AG485" s="7" t="s">
        <v>6175</v>
      </c>
      <c r="AH485" s="37">
        <v>13</v>
      </c>
      <c r="AI485" s="37">
        <f t="shared" si="79"/>
        <v>13</v>
      </c>
      <c r="AJ485" s="33">
        <v>7.7230014155251547</v>
      </c>
      <c r="AK485" s="33">
        <f t="shared" si="75"/>
        <v>7.7230014155251547</v>
      </c>
      <c r="AL485" s="33">
        <f t="shared" si="71"/>
        <v>0.92676016986301857</v>
      </c>
      <c r="AM485" s="33">
        <f t="shared" si="72"/>
        <v>8.6497615853881733</v>
      </c>
      <c r="AN485" s="33">
        <f t="shared" si="73"/>
        <v>6.9507012739726397</v>
      </c>
      <c r="AO485" s="33">
        <f t="shared" si="74"/>
        <v>6.9507012739726397</v>
      </c>
      <c r="AP485" s="33">
        <f t="shared" si="76"/>
        <v>0.83408415287671678</v>
      </c>
      <c r="AQ485" s="33">
        <f t="shared" si="77"/>
        <v>7.7847854268493561</v>
      </c>
      <c r="AR485" s="15" t="s">
        <v>6295</v>
      </c>
      <c r="AS485" s="15"/>
      <c r="AT485" s="15" t="s">
        <v>6292</v>
      </c>
      <c r="AU485" s="27" t="s">
        <v>6278</v>
      </c>
      <c r="AV485" s="74"/>
      <c r="AW485" s="75"/>
      <c r="AX485" s="75"/>
      <c r="AY485" s="75"/>
      <c r="AZ485" s="52" t="s">
        <v>6389</v>
      </c>
    </row>
    <row r="486" spans="1:52" s="52" customFormat="1" ht="39.950000000000003" customHeight="1" x14ac:dyDescent="0.25">
      <c r="A486" s="9">
        <v>633</v>
      </c>
      <c r="B486" s="7" t="s">
        <v>2432</v>
      </c>
      <c r="C486" s="7" t="s">
        <v>2433</v>
      </c>
      <c r="D486" s="7" t="s">
        <v>18</v>
      </c>
      <c r="E486" s="7" t="s">
        <v>2126</v>
      </c>
      <c r="F486" s="7" t="s">
        <v>175</v>
      </c>
      <c r="G486" s="7" t="s">
        <v>6182</v>
      </c>
      <c r="H486" s="7" t="s">
        <v>2100</v>
      </c>
      <c r="I486" s="7" t="s">
        <v>6175</v>
      </c>
      <c r="J486" s="7" t="s">
        <v>1541</v>
      </c>
      <c r="K486" s="7" t="s">
        <v>1541</v>
      </c>
      <c r="L486" s="7" t="s">
        <v>2434</v>
      </c>
      <c r="M486" s="7" t="s">
        <v>2434</v>
      </c>
      <c r="N486" s="8" t="s">
        <v>6175</v>
      </c>
      <c r="O486" s="7" t="s">
        <v>1388</v>
      </c>
      <c r="P486" s="8" t="s">
        <v>6175</v>
      </c>
      <c r="Q486" s="7" t="s">
        <v>28</v>
      </c>
      <c r="R486" s="7" t="s">
        <v>28</v>
      </c>
      <c r="S486" s="28" t="s">
        <v>6175</v>
      </c>
      <c r="T486" s="28" t="s">
        <v>28</v>
      </c>
      <c r="U486" s="28" t="s">
        <v>28</v>
      </c>
      <c r="V486" s="28" t="s">
        <v>28</v>
      </c>
      <c r="W486" s="7" t="s">
        <v>29</v>
      </c>
      <c r="X486" s="28" t="s">
        <v>28</v>
      </c>
      <c r="Y486" s="36" t="s">
        <v>28</v>
      </c>
      <c r="Z486" s="7" t="s">
        <v>6175</v>
      </c>
      <c r="AA486" s="7">
        <v>1</v>
      </c>
      <c r="AB486" s="7">
        <v>1</v>
      </c>
      <c r="AC486" s="7">
        <f t="shared" si="78"/>
        <v>0</v>
      </c>
      <c r="AD486" s="7" t="s">
        <v>6175</v>
      </c>
      <c r="AE486" s="7" t="s">
        <v>6175</v>
      </c>
      <c r="AF486" s="7" t="s">
        <v>6175</v>
      </c>
      <c r="AG486" s="7" t="s">
        <v>6175</v>
      </c>
      <c r="AH486" s="37">
        <v>18.989999999999998</v>
      </c>
      <c r="AI486" s="37">
        <f t="shared" si="79"/>
        <v>18.989999999999998</v>
      </c>
      <c r="AJ486" s="33">
        <v>9.0262825767123811</v>
      </c>
      <c r="AK486" s="33">
        <f t="shared" si="75"/>
        <v>9.0262825767123811</v>
      </c>
      <c r="AL486" s="33">
        <f t="shared" si="71"/>
        <v>1.0831539092054856</v>
      </c>
      <c r="AM486" s="33">
        <f t="shared" si="72"/>
        <v>10.109436485917866</v>
      </c>
      <c r="AN486" s="33">
        <f t="shared" si="73"/>
        <v>8.1236543190411439</v>
      </c>
      <c r="AO486" s="33">
        <f t="shared" si="74"/>
        <v>8.1236543190411439</v>
      </c>
      <c r="AP486" s="33">
        <f t="shared" si="76"/>
        <v>0.97483851828493728</v>
      </c>
      <c r="AQ486" s="33">
        <f t="shared" si="77"/>
        <v>9.0984928373260807</v>
      </c>
      <c r="AR486" s="15" t="s">
        <v>6295</v>
      </c>
      <c r="AS486" s="15"/>
      <c r="AT486" s="15" t="s">
        <v>6292</v>
      </c>
      <c r="AU486" s="27" t="s">
        <v>6278</v>
      </c>
      <c r="AV486" s="74"/>
      <c r="AW486" s="75"/>
      <c r="AX486" s="75"/>
      <c r="AY486" s="75"/>
      <c r="AZ486" s="52" t="s">
        <v>6389</v>
      </c>
    </row>
    <row r="487" spans="1:52" s="52" customFormat="1" ht="39.950000000000003" customHeight="1" x14ac:dyDescent="0.25">
      <c r="A487" s="9">
        <v>634</v>
      </c>
      <c r="B487" s="7" t="s">
        <v>2435</v>
      </c>
      <c r="C487" s="7" t="s">
        <v>2436</v>
      </c>
      <c r="D487" s="7" t="s">
        <v>18</v>
      </c>
      <c r="E487" s="7" t="s">
        <v>2416</v>
      </c>
      <c r="F487" s="7" t="s">
        <v>113</v>
      </c>
      <c r="G487" s="7" t="s">
        <v>6182</v>
      </c>
      <c r="H487" s="7" t="s">
        <v>2100</v>
      </c>
      <c r="I487" s="7" t="s">
        <v>6175</v>
      </c>
      <c r="J487" s="7" t="s">
        <v>1541</v>
      </c>
      <c r="K487" s="7" t="s">
        <v>1541</v>
      </c>
      <c r="L487" s="7" t="s">
        <v>2437</v>
      </c>
      <c r="M487" s="7" t="s">
        <v>2437</v>
      </c>
      <c r="N487" s="8" t="s">
        <v>6175</v>
      </c>
      <c r="O487" s="7" t="s">
        <v>1388</v>
      </c>
      <c r="P487" s="8" t="s">
        <v>6175</v>
      </c>
      <c r="Q487" s="7" t="s">
        <v>2438</v>
      </c>
      <c r="R487" s="7" t="s">
        <v>28</v>
      </c>
      <c r="S487" s="28" t="s">
        <v>6175</v>
      </c>
      <c r="T487" s="28" t="s">
        <v>28</v>
      </c>
      <c r="U487" s="28" t="s">
        <v>28</v>
      </c>
      <c r="V487" s="28" t="s">
        <v>28</v>
      </c>
      <c r="W487" s="7" t="s">
        <v>29</v>
      </c>
      <c r="X487" s="28" t="s">
        <v>28</v>
      </c>
      <c r="Y487" s="36" t="s">
        <v>28</v>
      </c>
      <c r="Z487" s="7" t="s">
        <v>6175</v>
      </c>
      <c r="AA487" s="7">
        <v>3</v>
      </c>
      <c r="AB487" s="7">
        <v>3</v>
      </c>
      <c r="AC487" s="7">
        <f t="shared" si="78"/>
        <v>0</v>
      </c>
      <c r="AD487" s="7" t="s">
        <v>6175</v>
      </c>
      <c r="AE487" s="7" t="s">
        <v>6175</v>
      </c>
      <c r="AF487" s="7" t="s">
        <v>6175</v>
      </c>
      <c r="AG487" s="7" t="s">
        <v>6175</v>
      </c>
      <c r="AH487" s="37">
        <v>3</v>
      </c>
      <c r="AI487" s="37">
        <f t="shared" si="79"/>
        <v>9</v>
      </c>
      <c r="AJ487" s="33">
        <v>1.4259530136986385</v>
      </c>
      <c r="AK487" s="33">
        <f t="shared" si="75"/>
        <v>4.2778590410959154</v>
      </c>
      <c r="AL487" s="33">
        <f t="shared" si="71"/>
        <v>0.51334308493150982</v>
      </c>
      <c r="AM487" s="33">
        <f t="shared" si="72"/>
        <v>4.7912021260274251</v>
      </c>
      <c r="AN487" s="33">
        <f t="shared" si="73"/>
        <v>1.2833577123287747</v>
      </c>
      <c r="AO487" s="33">
        <f t="shared" si="74"/>
        <v>3.8500731369863241</v>
      </c>
      <c r="AP487" s="33">
        <f t="shared" si="76"/>
        <v>0.46200877643835886</v>
      </c>
      <c r="AQ487" s="33">
        <f t="shared" si="77"/>
        <v>4.3120819134246826</v>
      </c>
      <c r="AR487" s="15" t="s">
        <v>6295</v>
      </c>
      <c r="AS487" s="15"/>
      <c r="AT487" s="15" t="s">
        <v>6292</v>
      </c>
      <c r="AU487" s="27" t="s">
        <v>6278</v>
      </c>
      <c r="AV487" s="74"/>
      <c r="AW487" s="75"/>
      <c r="AX487" s="75"/>
      <c r="AY487" s="75"/>
      <c r="AZ487" s="52" t="s">
        <v>6389</v>
      </c>
    </row>
    <row r="488" spans="1:52" s="52" customFormat="1" ht="39.950000000000003" customHeight="1" x14ac:dyDescent="0.25">
      <c r="A488" s="9">
        <v>635</v>
      </c>
      <c r="B488" s="7" t="s">
        <v>2439</v>
      </c>
      <c r="C488" s="7" t="s">
        <v>2440</v>
      </c>
      <c r="D488" s="7" t="s">
        <v>18</v>
      </c>
      <c r="E488" s="7" t="s">
        <v>2416</v>
      </c>
      <c r="F488" s="7" t="s">
        <v>113</v>
      </c>
      <c r="G488" s="7" t="s">
        <v>6182</v>
      </c>
      <c r="H488" s="7" t="s">
        <v>2100</v>
      </c>
      <c r="I488" s="7" t="s">
        <v>6175</v>
      </c>
      <c r="J488" s="7" t="s">
        <v>1541</v>
      </c>
      <c r="K488" s="7" t="s">
        <v>1541</v>
      </c>
      <c r="L488" s="7" t="s">
        <v>2441</v>
      </c>
      <c r="M488" s="7" t="s">
        <v>2441</v>
      </c>
      <c r="N488" s="8" t="s">
        <v>6175</v>
      </c>
      <c r="O488" s="7" t="s">
        <v>1388</v>
      </c>
      <c r="P488" s="8" t="s">
        <v>6175</v>
      </c>
      <c r="Q488" s="7" t="s">
        <v>28</v>
      </c>
      <c r="R488" s="7" t="s">
        <v>28</v>
      </c>
      <c r="S488" s="28" t="s">
        <v>6175</v>
      </c>
      <c r="T488" s="28" t="s">
        <v>28</v>
      </c>
      <c r="U488" s="28" t="s">
        <v>28</v>
      </c>
      <c r="V488" s="28" t="s">
        <v>28</v>
      </c>
      <c r="W488" s="7" t="s">
        <v>29</v>
      </c>
      <c r="X488" s="28" t="s">
        <v>28</v>
      </c>
      <c r="Y488" s="36" t="s">
        <v>28</v>
      </c>
      <c r="Z488" s="7" t="s">
        <v>6175</v>
      </c>
      <c r="AA488" s="7">
        <v>1</v>
      </c>
      <c r="AB488" s="7">
        <v>1</v>
      </c>
      <c r="AC488" s="7">
        <f t="shared" si="78"/>
        <v>0</v>
      </c>
      <c r="AD488" s="7" t="s">
        <v>6175</v>
      </c>
      <c r="AE488" s="7" t="s">
        <v>6175</v>
      </c>
      <c r="AF488" s="7" t="s">
        <v>6175</v>
      </c>
      <c r="AG488" s="7" t="s">
        <v>6175</v>
      </c>
      <c r="AH488" s="37">
        <v>20</v>
      </c>
      <c r="AI488" s="37">
        <f t="shared" si="79"/>
        <v>20</v>
      </c>
      <c r="AJ488" s="33">
        <v>9.5063534246575898</v>
      </c>
      <c r="AK488" s="33">
        <f t="shared" si="75"/>
        <v>9.5063534246575898</v>
      </c>
      <c r="AL488" s="33">
        <f t="shared" si="71"/>
        <v>1.1407624109589107</v>
      </c>
      <c r="AM488" s="33">
        <f t="shared" si="72"/>
        <v>10.6471158356165</v>
      </c>
      <c r="AN488" s="33">
        <f t="shared" si="73"/>
        <v>8.5557180821918308</v>
      </c>
      <c r="AO488" s="33">
        <f t="shared" si="74"/>
        <v>8.5557180821918308</v>
      </c>
      <c r="AP488" s="33">
        <f t="shared" si="76"/>
        <v>1.0266861698630196</v>
      </c>
      <c r="AQ488" s="33">
        <f t="shared" si="77"/>
        <v>9.5824042520548502</v>
      </c>
      <c r="AR488" s="15" t="s">
        <v>6295</v>
      </c>
      <c r="AS488" s="15"/>
      <c r="AT488" s="15" t="s">
        <v>6292</v>
      </c>
      <c r="AU488" s="27" t="s">
        <v>6278</v>
      </c>
      <c r="AV488" s="74"/>
      <c r="AW488" s="75"/>
      <c r="AX488" s="75"/>
      <c r="AY488" s="75"/>
      <c r="AZ488" s="52" t="s">
        <v>6389</v>
      </c>
    </row>
    <row r="489" spans="1:52" s="52" customFormat="1" ht="39.950000000000003" customHeight="1" x14ac:dyDescent="0.25">
      <c r="A489" s="9">
        <v>636</v>
      </c>
      <c r="B489" s="7" t="s">
        <v>2442</v>
      </c>
      <c r="C489" s="7" t="s">
        <v>2443</v>
      </c>
      <c r="D489" s="7" t="s">
        <v>18</v>
      </c>
      <c r="E489" s="7" t="s">
        <v>2126</v>
      </c>
      <c r="F489" s="7" t="s">
        <v>175</v>
      </c>
      <c r="G489" s="7" t="s">
        <v>6182</v>
      </c>
      <c r="H489" s="7" t="s">
        <v>2100</v>
      </c>
      <c r="I489" s="7" t="s">
        <v>6175</v>
      </c>
      <c r="J489" s="7" t="s">
        <v>1541</v>
      </c>
      <c r="K489" s="7" t="s">
        <v>1541</v>
      </c>
      <c r="L489" s="7" t="s">
        <v>2444</v>
      </c>
      <c r="M489" s="7" t="s">
        <v>2444</v>
      </c>
      <c r="N489" s="8" t="s">
        <v>6175</v>
      </c>
      <c r="O489" s="7" t="s">
        <v>1388</v>
      </c>
      <c r="P489" s="8" t="s">
        <v>6175</v>
      </c>
      <c r="Q489" s="7" t="s">
        <v>28</v>
      </c>
      <c r="R489" s="28" t="s">
        <v>28</v>
      </c>
      <c r="S489" s="28" t="s">
        <v>6175</v>
      </c>
      <c r="T489" s="28" t="s">
        <v>28</v>
      </c>
      <c r="U489" s="28" t="s">
        <v>28</v>
      </c>
      <c r="V489" s="28" t="s">
        <v>28</v>
      </c>
      <c r="W489" s="7" t="s">
        <v>29</v>
      </c>
      <c r="X489" s="28" t="s">
        <v>28</v>
      </c>
      <c r="Y489" s="36" t="s">
        <v>2445</v>
      </c>
      <c r="Z489" s="7" t="s">
        <v>6175</v>
      </c>
      <c r="AA489" s="7">
        <v>4</v>
      </c>
      <c r="AB489" s="7">
        <v>8</v>
      </c>
      <c r="AC489" s="7">
        <f t="shared" si="78"/>
        <v>-4</v>
      </c>
      <c r="AD489" s="7" t="s">
        <v>6175</v>
      </c>
      <c r="AE489" s="7" t="s">
        <v>6175</v>
      </c>
      <c r="AF489" s="7" t="s">
        <v>6175</v>
      </c>
      <c r="AG489" s="7" t="s">
        <v>6175</v>
      </c>
      <c r="AH489" s="37">
        <v>5.99</v>
      </c>
      <c r="AI489" s="37">
        <f t="shared" si="79"/>
        <v>47.92</v>
      </c>
      <c r="AJ489" s="33">
        <v>2.8471528506849482</v>
      </c>
      <c r="AK489" s="33">
        <f t="shared" si="75"/>
        <v>22.777222805479585</v>
      </c>
      <c r="AL489" s="33">
        <f t="shared" si="71"/>
        <v>2.73326673665755</v>
      </c>
      <c r="AM489" s="33">
        <f t="shared" si="72"/>
        <v>25.510489542137137</v>
      </c>
      <c r="AN489" s="33">
        <f t="shared" si="73"/>
        <v>2.5624375656164533</v>
      </c>
      <c r="AO489" s="33">
        <f t="shared" si="74"/>
        <v>20.499500524931626</v>
      </c>
      <c r="AP489" s="33">
        <f t="shared" si="76"/>
        <v>2.4599400629917949</v>
      </c>
      <c r="AQ489" s="33">
        <f t="shared" si="77"/>
        <v>22.959440587923421</v>
      </c>
      <c r="AR489" s="15" t="s">
        <v>6295</v>
      </c>
      <c r="AS489" s="15" t="s">
        <v>6297</v>
      </c>
      <c r="AT489" s="15" t="s">
        <v>6292</v>
      </c>
      <c r="AU489" s="27" t="s">
        <v>6278</v>
      </c>
      <c r="AV489" s="74"/>
      <c r="AW489" s="75"/>
      <c r="AX489" s="75"/>
      <c r="AY489" s="75"/>
      <c r="AZ489" s="52" t="s">
        <v>6389</v>
      </c>
    </row>
    <row r="490" spans="1:52" s="52" customFormat="1" ht="39.950000000000003" customHeight="1" x14ac:dyDescent="0.25">
      <c r="A490" s="9">
        <v>637</v>
      </c>
      <c r="B490" s="7" t="s">
        <v>2446</v>
      </c>
      <c r="C490" s="7" t="s">
        <v>2447</v>
      </c>
      <c r="D490" s="7" t="s">
        <v>18</v>
      </c>
      <c r="E490" s="7" t="s">
        <v>1540</v>
      </c>
      <c r="F490" s="7" t="s">
        <v>175</v>
      </c>
      <c r="G490" s="7" t="s">
        <v>6182</v>
      </c>
      <c r="H490" s="7" t="s">
        <v>2100</v>
      </c>
      <c r="I490" s="7" t="s">
        <v>6175</v>
      </c>
      <c r="J490" s="7" t="s">
        <v>1541</v>
      </c>
      <c r="K490" s="7" t="s">
        <v>1541</v>
      </c>
      <c r="L490" s="7" t="s">
        <v>2448</v>
      </c>
      <c r="M490" s="7" t="s">
        <v>2448</v>
      </c>
      <c r="N490" s="8" t="s">
        <v>6175</v>
      </c>
      <c r="O490" s="7" t="s">
        <v>1388</v>
      </c>
      <c r="P490" s="8" t="s">
        <v>6175</v>
      </c>
      <c r="Q490" s="7" t="s">
        <v>2449</v>
      </c>
      <c r="R490" s="28" t="s">
        <v>2450</v>
      </c>
      <c r="S490" s="28" t="s">
        <v>6175</v>
      </c>
      <c r="T490" s="28" t="s">
        <v>28</v>
      </c>
      <c r="U490" s="28" t="s">
        <v>28</v>
      </c>
      <c r="V490" s="28" t="s">
        <v>28</v>
      </c>
      <c r="W490" s="7" t="s">
        <v>29</v>
      </c>
      <c r="X490" s="28" t="s">
        <v>28</v>
      </c>
      <c r="Y490" s="36" t="s">
        <v>2451</v>
      </c>
      <c r="Z490" s="7" t="s">
        <v>6175</v>
      </c>
      <c r="AA490" s="7">
        <v>1</v>
      </c>
      <c r="AB490" s="7">
        <v>1</v>
      </c>
      <c r="AC490" s="7">
        <f t="shared" si="78"/>
        <v>0</v>
      </c>
      <c r="AD490" s="7" t="s">
        <v>6175</v>
      </c>
      <c r="AE490" s="7" t="s">
        <v>6175</v>
      </c>
      <c r="AF490" s="7" t="s">
        <v>6175</v>
      </c>
      <c r="AG490" s="7" t="s">
        <v>6175</v>
      </c>
      <c r="AH490" s="37">
        <v>19.989999999999998</v>
      </c>
      <c r="AI490" s="37">
        <f t="shared" si="79"/>
        <v>19.989999999999998</v>
      </c>
      <c r="AJ490" s="33">
        <v>9.5016002479452606</v>
      </c>
      <c r="AK490" s="33">
        <f t="shared" si="75"/>
        <v>9.5016002479452606</v>
      </c>
      <c r="AL490" s="33">
        <f t="shared" si="71"/>
        <v>1.1401920297534311</v>
      </c>
      <c r="AM490" s="33">
        <f t="shared" si="72"/>
        <v>10.641792277698691</v>
      </c>
      <c r="AN490" s="33">
        <f t="shared" si="73"/>
        <v>8.5514402231507347</v>
      </c>
      <c r="AO490" s="33">
        <f t="shared" si="74"/>
        <v>8.5514402231507347</v>
      </c>
      <c r="AP490" s="33">
        <f t="shared" si="76"/>
        <v>1.0261728267780881</v>
      </c>
      <c r="AQ490" s="33">
        <f t="shared" si="77"/>
        <v>9.5776130499288232</v>
      </c>
      <c r="AR490" s="15" t="s">
        <v>1404</v>
      </c>
      <c r="AS490" s="15" t="s">
        <v>1404</v>
      </c>
      <c r="AT490" s="15" t="s">
        <v>6294</v>
      </c>
      <c r="AU490" s="27" t="s">
        <v>6279</v>
      </c>
      <c r="AV490" s="74"/>
      <c r="AW490" s="75"/>
      <c r="AX490" s="75"/>
      <c r="AY490" s="75"/>
      <c r="AZ490" s="52" t="s">
        <v>6389</v>
      </c>
    </row>
    <row r="491" spans="1:52" s="52" customFormat="1" ht="39.950000000000003" customHeight="1" x14ac:dyDescent="0.25">
      <c r="A491" s="9">
        <v>638</v>
      </c>
      <c r="B491" s="7" t="s">
        <v>2452</v>
      </c>
      <c r="C491" s="7" t="s">
        <v>2453</v>
      </c>
      <c r="D491" s="7" t="s">
        <v>18</v>
      </c>
      <c r="E491" s="7" t="s">
        <v>2416</v>
      </c>
      <c r="F491" s="7" t="s">
        <v>2416</v>
      </c>
      <c r="G491" s="7" t="s">
        <v>6182</v>
      </c>
      <c r="H491" s="7" t="s">
        <v>2100</v>
      </c>
      <c r="I491" s="7" t="s">
        <v>6175</v>
      </c>
      <c r="J491" s="7" t="s">
        <v>1541</v>
      </c>
      <c r="K491" s="7" t="s">
        <v>1541</v>
      </c>
      <c r="L491" s="7" t="s">
        <v>2454</v>
      </c>
      <c r="M491" s="7" t="s">
        <v>2454</v>
      </c>
      <c r="N491" s="8" t="s">
        <v>6175</v>
      </c>
      <c r="O491" s="7" t="s">
        <v>1388</v>
      </c>
      <c r="P491" s="8" t="s">
        <v>6175</v>
      </c>
      <c r="Q491" s="7" t="s">
        <v>2455</v>
      </c>
      <c r="R491" s="28" t="s">
        <v>2456</v>
      </c>
      <c r="S491" s="28" t="s">
        <v>6175</v>
      </c>
      <c r="T491" s="28" t="s">
        <v>28</v>
      </c>
      <c r="U491" s="28" t="s">
        <v>28</v>
      </c>
      <c r="V491" s="28" t="s">
        <v>28</v>
      </c>
      <c r="W491" s="7" t="s">
        <v>29</v>
      </c>
      <c r="X491" s="28" t="s">
        <v>28</v>
      </c>
      <c r="Y491" s="36" t="s">
        <v>28</v>
      </c>
      <c r="Z491" s="7" t="s">
        <v>6175</v>
      </c>
      <c r="AA491" s="7">
        <v>3</v>
      </c>
      <c r="AB491" s="7">
        <v>3</v>
      </c>
      <c r="AC491" s="7">
        <f t="shared" si="78"/>
        <v>0</v>
      </c>
      <c r="AD491" s="7" t="s">
        <v>6175</v>
      </c>
      <c r="AE491" s="7" t="s">
        <v>6175</v>
      </c>
      <c r="AF491" s="7" t="s">
        <v>6175</v>
      </c>
      <c r="AG491" s="7" t="s">
        <v>6175</v>
      </c>
      <c r="AH491" s="37">
        <v>24</v>
      </c>
      <c r="AI491" s="37">
        <f t="shared" si="79"/>
        <v>72</v>
      </c>
      <c r="AJ491" s="33">
        <v>11.407624109589108</v>
      </c>
      <c r="AK491" s="33">
        <f t="shared" si="75"/>
        <v>34.222872328767323</v>
      </c>
      <c r="AL491" s="33">
        <f t="shared" si="71"/>
        <v>4.1067446794520786</v>
      </c>
      <c r="AM491" s="33">
        <f t="shared" si="72"/>
        <v>38.329617008219401</v>
      </c>
      <c r="AN491" s="33">
        <f t="shared" si="73"/>
        <v>10.266861698630198</v>
      </c>
      <c r="AO491" s="33">
        <f t="shared" si="74"/>
        <v>30.800585095890593</v>
      </c>
      <c r="AP491" s="33">
        <f t="shared" si="76"/>
        <v>3.6960702115068709</v>
      </c>
      <c r="AQ491" s="33">
        <f t="shared" si="77"/>
        <v>34.496655307397461</v>
      </c>
      <c r="AR491" s="15" t="s">
        <v>1404</v>
      </c>
      <c r="AS491" s="15" t="s">
        <v>1404</v>
      </c>
      <c r="AT491" s="15" t="s">
        <v>6294</v>
      </c>
      <c r="AU491" s="27" t="s">
        <v>6279</v>
      </c>
      <c r="AV491" s="74"/>
      <c r="AW491" s="75"/>
      <c r="AX491" s="75"/>
      <c r="AY491" s="75"/>
      <c r="AZ491" s="52" t="s">
        <v>6389</v>
      </c>
    </row>
    <row r="492" spans="1:52" s="52" customFormat="1" ht="39.950000000000003" customHeight="1" x14ac:dyDescent="0.25">
      <c r="A492" s="9">
        <v>639</v>
      </c>
      <c r="B492" s="7" t="s">
        <v>2457</v>
      </c>
      <c r="C492" s="7" t="s">
        <v>2458</v>
      </c>
      <c r="D492" s="7" t="s">
        <v>18</v>
      </c>
      <c r="E492" s="7" t="s">
        <v>2416</v>
      </c>
      <c r="F492" s="7" t="s">
        <v>2416</v>
      </c>
      <c r="G492" s="7" t="s">
        <v>6182</v>
      </c>
      <c r="H492" s="7" t="s">
        <v>2100</v>
      </c>
      <c r="I492" s="7" t="s">
        <v>6175</v>
      </c>
      <c r="J492" s="7" t="s">
        <v>1541</v>
      </c>
      <c r="K492" s="7" t="s">
        <v>1541</v>
      </c>
      <c r="L492" s="7" t="s">
        <v>2459</v>
      </c>
      <c r="M492" s="7" t="s">
        <v>2459</v>
      </c>
      <c r="N492" s="8" t="s">
        <v>6175</v>
      </c>
      <c r="O492" s="7" t="s">
        <v>1388</v>
      </c>
      <c r="P492" s="8" t="s">
        <v>6175</v>
      </c>
      <c r="Q492" s="7" t="s">
        <v>28</v>
      </c>
      <c r="R492" s="7" t="s">
        <v>28</v>
      </c>
      <c r="S492" s="28" t="s">
        <v>6175</v>
      </c>
      <c r="T492" s="28" t="s">
        <v>28</v>
      </c>
      <c r="U492" s="28" t="s">
        <v>28</v>
      </c>
      <c r="V492" s="28" t="s">
        <v>28</v>
      </c>
      <c r="W492" s="7" t="s">
        <v>29</v>
      </c>
      <c r="X492" s="28" t="s">
        <v>28</v>
      </c>
      <c r="Y492" s="36" t="s">
        <v>28</v>
      </c>
      <c r="Z492" s="7" t="s">
        <v>6175</v>
      </c>
      <c r="AA492" s="7">
        <v>6</v>
      </c>
      <c r="AB492" s="7">
        <v>6</v>
      </c>
      <c r="AC492" s="7">
        <f t="shared" si="78"/>
        <v>0</v>
      </c>
      <c r="AD492" s="7" t="s">
        <v>6175</v>
      </c>
      <c r="AE492" s="7" t="s">
        <v>6175</v>
      </c>
      <c r="AF492" s="7" t="s">
        <v>6175</v>
      </c>
      <c r="AG492" s="7" t="s">
        <v>6175</v>
      </c>
      <c r="AH492" s="37">
        <v>2.6</v>
      </c>
      <c r="AI492" s="37">
        <f t="shared" si="79"/>
        <v>15.600000000000001</v>
      </c>
      <c r="AJ492" s="33">
        <v>1.2358259452054867</v>
      </c>
      <c r="AK492" s="33">
        <f t="shared" si="75"/>
        <v>7.4149556712329208</v>
      </c>
      <c r="AL492" s="33">
        <f t="shared" si="71"/>
        <v>0.88979468054795041</v>
      </c>
      <c r="AM492" s="33">
        <f t="shared" si="72"/>
        <v>8.3047503517808714</v>
      </c>
      <c r="AN492" s="33">
        <f t="shared" si="73"/>
        <v>1.1122433506849381</v>
      </c>
      <c r="AO492" s="33">
        <f t="shared" si="74"/>
        <v>6.673460104109628</v>
      </c>
      <c r="AP492" s="33">
        <f t="shared" si="76"/>
        <v>0.80081521249315535</v>
      </c>
      <c r="AQ492" s="33">
        <f t="shared" si="77"/>
        <v>7.4742753166027835</v>
      </c>
      <c r="AR492" s="15" t="s">
        <v>1404</v>
      </c>
      <c r="AS492" s="15" t="s">
        <v>1404</v>
      </c>
      <c r="AT492" s="15" t="s">
        <v>6294</v>
      </c>
      <c r="AU492" s="27" t="s">
        <v>6279</v>
      </c>
      <c r="AV492" s="74"/>
      <c r="AW492" s="75"/>
      <c r="AX492" s="75"/>
      <c r="AY492" s="75"/>
      <c r="AZ492" s="52" t="s">
        <v>6389</v>
      </c>
    </row>
    <row r="493" spans="1:52" s="52" customFormat="1" ht="39.950000000000003" customHeight="1" x14ac:dyDescent="0.25">
      <c r="A493" s="9">
        <v>640</v>
      </c>
      <c r="B493" s="7" t="s">
        <v>2460</v>
      </c>
      <c r="C493" s="7" t="s">
        <v>2461</v>
      </c>
      <c r="D493" s="7" t="s">
        <v>18</v>
      </c>
      <c r="E493" s="7" t="s">
        <v>2416</v>
      </c>
      <c r="F493" s="7" t="s">
        <v>2416</v>
      </c>
      <c r="G493" s="7" t="s">
        <v>6182</v>
      </c>
      <c r="H493" s="7" t="s">
        <v>2100</v>
      </c>
      <c r="I493" s="7" t="s">
        <v>6175</v>
      </c>
      <c r="J493" s="7" t="s">
        <v>1541</v>
      </c>
      <c r="K493" s="7" t="s">
        <v>1541</v>
      </c>
      <c r="L493" s="7" t="s">
        <v>2462</v>
      </c>
      <c r="M493" s="7" t="s">
        <v>2462</v>
      </c>
      <c r="N493" s="8" t="s">
        <v>6175</v>
      </c>
      <c r="O493" s="7" t="s">
        <v>1388</v>
      </c>
      <c r="P493" s="8" t="s">
        <v>6175</v>
      </c>
      <c r="Q493" s="7" t="s">
        <v>28</v>
      </c>
      <c r="R493" s="28" t="s">
        <v>28</v>
      </c>
      <c r="S493" s="28" t="s">
        <v>6175</v>
      </c>
      <c r="T493" s="28" t="s">
        <v>28</v>
      </c>
      <c r="U493" s="28" t="s">
        <v>28</v>
      </c>
      <c r="V493" s="28" t="s">
        <v>28</v>
      </c>
      <c r="W493" s="7" t="s">
        <v>29</v>
      </c>
      <c r="X493" s="28" t="s">
        <v>28</v>
      </c>
      <c r="Y493" s="36" t="s">
        <v>1400</v>
      </c>
      <c r="Z493" s="7" t="s">
        <v>6175</v>
      </c>
      <c r="AA493" s="7">
        <v>3</v>
      </c>
      <c r="AB493" s="7">
        <v>3</v>
      </c>
      <c r="AC493" s="7">
        <f t="shared" si="78"/>
        <v>0</v>
      </c>
      <c r="AD493" s="7" t="s">
        <v>6175</v>
      </c>
      <c r="AE493" s="7" t="s">
        <v>6175</v>
      </c>
      <c r="AF493" s="7" t="s">
        <v>6175</v>
      </c>
      <c r="AG493" s="7" t="s">
        <v>6175</v>
      </c>
      <c r="AH493" s="37">
        <v>8</v>
      </c>
      <c r="AI493" s="37">
        <f t="shared" si="79"/>
        <v>24</v>
      </c>
      <c r="AJ493" s="33">
        <v>3.8025413698630359</v>
      </c>
      <c r="AK493" s="33">
        <f t="shared" si="75"/>
        <v>11.407624109589108</v>
      </c>
      <c r="AL493" s="33">
        <f t="shared" si="71"/>
        <v>1.3689148931506929</v>
      </c>
      <c r="AM493" s="33">
        <f t="shared" si="72"/>
        <v>12.776539002739801</v>
      </c>
      <c r="AN493" s="33">
        <f t="shared" si="73"/>
        <v>3.4222872328767324</v>
      </c>
      <c r="AO493" s="33">
        <f t="shared" si="74"/>
        <v>10.266861698630198</v>
      </c>
      <c r="AP493" s="33">
        <f t="shared" si="76"/>
        <v>1.2320234038356237</v>
      </c>
      <c r="AQ493" s="33">
        <f t="shared" si="77"/>
        <v>11.498885102465822</v>
      </c>
      <c r="AR493" s="15" t="s">
        <v>6295</v>
      </c>
      <c r="AS493" s="15"/>
      <c r="AT493" s="15" t="s">
        <v>6292</v>
      </c>
      <c r="AU493" s="27" t="s">
        <v>6278</v>
      </c>
      <c r="AV493" s="74"/>
      <c r="AW493" s="75"/>
      <c r="AX493" s="75"/>
      <c r="AY493" s="75"/>
      <c r="AZ493" s="52" t="s">
        <v>6389</v>
      </c>
    </row>
    <row r="494" spans="1:52" s="52" customFormat="1" ht="39.950000000000003" customHeight="1" x14ac:dyDescent="0.25">
      <c r="A494" s="9">
        <v>641</v>
      </c>
      <c r="B494" s="7" t="s">
        <v>2463</v>
      </c>
      <c r="C494" s="7" t="s">
        <v>2464</v>
      </c>
      <c r="D494" s="7" t="s">
        <v>18</v>
      </c>
      <c r="E494" s="7" t="s">
        <v>2416</v>
      </c>
      <c r="F494" s="7" t="s">
        <v>20</v>
      </c>
      <c r="G494" s="7" t="s">
        <v>6182</v>
      </c>
      <c r="H494" s="7" t="s">
        <v>2100</v>
      </c>
      <c r="I494" s="7" t="s">
        <v>6175</v>
      </c>
      <c r="J494" s="7" t="s">
        <v>1541</v>
      </c>
      <c r="K494" s="7" t="s">
        <v>1541</v>
      </c>
      <c r="L494" s="7" t="s">
        <v>2465</v>
      </c>
      <c r="M494" s="7" t="s">
        <v>2465</v>
      </c>
      <c r="N494" s="8" t="s">
        <v>6175</v>
      </c>
      <c r="O494" s="7" t="s">
        <v>1388</v>
      </c>
      <c r="P494" s="8" t="s">
        <v>6175</v>
      </c>
      <c r="Q494" s="7" t="s">
        <v>2466</v>
      </c>
      <c r="R494" s="28" t="s">
        <v>2467</v>
      </c>
      <c r="S494" s="28" t="s">
        <v>6175</v>
      </c>
      <c r="T494" s="28" t="s">
        <v>28</v>
      </c>
      <c r="U494" s="28" t="s">
        <v>28</v>
      </c>
      <c r="V494" s="28" t="s">
        <v>28</v>
      </c>
      <c r="W494" s="7" t="s">
        <v>1400</v>
      </c>
      <c r="X494" s="28" t="s">
        <v>28</v>
      </c>
      <c r="Y494" s="36" t="s">
        <v>28</v>
      </c>
      <c r="Z494" s="7" t="s">
        <v>6175</v>
      </c>
      <c r="AA494" s="7">
        <v>1</v>
      </c>
      <c r="AB494" s="7">
        <v>1</v>
      </c>
      <c r="AC494" s="7">
        <f t="shared" si="78"/>
        <v>0</v>
      </c>
      <c r="AD494" s="7" t="s">
        <v>6175</v>
      </c>
      <c r="AE494" s="7" t="s">
        <v>6175</v>
      </c>
      <c r="AF494" s="7" t="s">
        <v>6175</v>
      </c>
      <c r="AG494" s="7" t="s">
        <v>6175</v>
      </c>
      <c r="AH494" s="37">
        <v>25</v>
      </c>
      <c r="AI494" s="37">
        <f t="shared" si="79"/>
        <v>25</v>
      </c>
      <c r="AJ494" s="33">
        <v>15.282941780821989</v>
      </c>
      <c r="AK494" s="33">
        <f t="shared" si="75"/>
        <v>15.282941780821989</v>
      </c>
      <c r="AL494" s="33">
        <f t="shared" ref="AL494:AL546" si="80">AK494*0.12</f>
        <v>1.8339530136986386</v>
      </c>
      <c r="AM494" s="33">
        <f t="shared" ref="AM494:AM546" si="81">AL494+AK494</f>
        <v>17.116894794520629</v>
      </c>
      <c r="AN494" s="33">
        <f t="shared" ref="AN494:AN546" si="82">AJ494*0.9</f>
        <v>13.754647602739791</v>
      </c>
      <c r="AO494" s="33">
        <f t="shared" ref="AO494:AO546" si="83">AN494*AB494</f>
        <v>13.754647602739791</v>
      </c>
      <c r="AP494" s="33">
        <f t="shared" si="76"/>
        <v>1.6505577123287749</v>
      </c>
      <c r="AQ494" s="33">
        <f t="shared" si="77"/>
        <v>15.405205315068565</v>
      </c>
      <c r="AR494" s="15" t="s">
        <v>6295</v>
      </c>
      <c r="AS494" s="15"/>
      <c r="AT494" s="15" t="s">
        <v>6292</v>
      </c>
      <c r="AU494" s="27" t="s">
        <v>6278</v>
      </c>
      <c r="AV494" s="74"/>
      <c r="AW494" s="75"/>
      <c r="AX494" s="75"/>
      <c r="AY494" s="75"/>
      <c r="AZ494" s="52" t="s">
        <v>6389</v>
      </c>
    </row>
    <row r="495" spans="1:52" s="52" customFormat="1" ht="39.950000000000003" customHeight="1" x14ac:dyDescent="0.25">
      <c r="A495" s="9">
        <v>642</v>
      </c>
      <c r="B495" s="7" t="s">
        <v>2468</v>
      </c>
      <c r="C495" s="7" t="s">
        <v>2469</v>
      </c>
      <c r="D495" s="7" t="s">
        <v>18</v>
      </c>
      <c r="E495" s="7" t="s">
        <v>2416</v>
      </c>
      <c r="F495" s="7" t="s">
        <v>2416</v>
      </c>
      <c r="G495" s="7" t="s">
        <v>6182</v>
      </c>
      <c r="H495" s="7" t="s">
        <v>2100</v>
      </c>
      <c r="I495" s="7" t="s">
        <v>6175</v>
      </c>
      <c r="J495" s="7" t="s">
        <v>1541</v>
      </c>
      <c r="K495" s="7" t="s">
        <v>1541</v>
      </c>
      <c r="L495" s="7" t="s">
        <v>2470</v>
      </c>
      <c r="M495" s="7" t="s">
        <v>2470</v>
      </c>
      <c r="N495" s="8" t="s">
        <v>6175</v>
      </c>
      <c r="O495" s="7" t="s">
        <v>1388</v>
      </c>
      <c r="P495" s="8" t="s">
        <v>6175</v>
      </c>
      <c r="Q495" s="7" t="s">
        <v>2471</v>
      </c>
      <c r="R495" s="28" t="s">
        <v>28</v>
      </c>
      <c r="S495" s="28" t="s">
        <v>6175</v>
      </c>
      <c r="T495" s="28" t="s">
        <v>28</v>
      </c>
      <c r="U495" s="28" t="s">
        <v>28</v>
      </c>
      <c r="V495" s="28" t="s">
        <v>28</v>
      </c>
      <c r="W495" s="7" t="s">
        <v>29</v>
      </c>
      <c r="X495" s="28" t="s">
        <v>28</v>
      </c>
      <c r="Y495" s="36" t="s">
        <v>28</v>
      </c>
      <c r="Z495" s="7" t="s">
        <v>6175</v>
      </c>
      <c r="AA495" s="7">
        <v>2</v>
      </c>
      <c r="AB495" s="7">
        <v>2</v>
      </c>
      <c r="AC495" s="7">
        <f t="shared" si="78"/>
        <v>0</v>
      </c>
      <c r="AD495" s="7" t="s">
        <v>6175</v>
      </c>
      <c r="AE495" s="7" t="s">
        <v>6175</v>
      </c>
      <c r="AF495" s="7" t="s">
        <v>6175</v>
      </c>
      <c r="AG495" s="7" t="s">
        <v>6175</v>
      </c>
      <c r="AH495" s="37">
        <v>3</v>
      </c>
      <c r="AI495" s="37">
        <f t="shared" si="79"/>
        <v>6</v>
      </c>
      <c r="AJ495" s="33">
        <v>1.4259530136986385</v>
      </c>
      <c r="AK495" s="33">
        <f t="shared" si="75"/>
        <v>2.8519060273972769</v>
      </c>
      <c r="AL495" s="33">
        <f t="shared" si="80"/>
        <v>0.34222872328767323</v>
      </c>
      <c r="AM495" s="33">
        <f t="shared" si="81"/>
        <v>3.1941347506849502</v>
      </c>
      <c r="AN495" s="33">
        <f t="shared" si="82"/>
        <v>1.2833577123287747</v>
      </c>
      <c r="AO495" s="33">
        <f t="shared" si="83"/>
        <v>2.5667154246575494</v>
      </c>
      <c r="AP495" s="33">
        <f t="shared" si="76"/>
        <v>0.30800585095890592</v>
      </c>
      <c r="AQ495" s="33">
        <f t="shared" si="77"/>
        <v>2.8747212756164555</v>
      </c>
      <c r="AR495" s="15" t="s">
        <v>1404</v>
      </c>
      <c r="AS495" s="15" t="s">
        <v>1404</v>
      </c>
      <c r="AT495" s="15" t="s">
        <v>6294</v>
      </c>
      <c r="AU495" s="27" t="s">
        <v>6279</v>
      </c>
      <c r="AV495" s="74"/>
      <c r="AW495" s="75"/>
      <c r="AX495" s="75"/>
      <c r="AY495" s="75"/>
      <c r="AZ495" s="52" t="s">
        <v>6389</v>
      </c>
    </row>
    <row r="496" spans="1:52" s="52" customFormat="1" ht="39.950000000000003" customHeight="1" x14ac:dyDescent="0.25">
      <c r="A496" s="9">
        <v>643</v>
      </c>
      <c r="B496" s="7" t="s">
        <v>2472</v>
      </c>
      <c r="C496" s="7" t="s">
        <v>2473</v>
      </c>
      <c r="D496" s="7" t="s">
        <v>18</v>
      </c>
      <c r="E496" s="7" t="s">
        <v>2416</v>
      </c>
      <c r="F496" s="7" t="s">
        <v>142</v>
      </c>
      <c r="G496" s="7" t="s">
        <v>6182</v>
      </c>
      <c r="H496" s="7" t="s">
        <v>2100</v>
      </c>
      <c r="I496" s="7" t="s">
        <v>6175</v>
      </c>
      <c r="J496" s="7" t="s">
        <v>1541</v>
      </c>
      <c r="K496" s="7" t="s">
        <v>1541</v>
      </c>
      <c r="L496" s="7" t="s">
        <v>2474</v>
      </c>
      <c r="M496" s="7" t="s">
        <v>2474</v>
      </c>
      <c r="N496" s="8" t="s">
        <v>6175</v>
      </c>
      <c r="O496" s="7" t="s">
        <v>1388</v>
      </c>
      <c r="P496" s="8" t="s">
        <v>6175</v>
      </c>
      <c r="Q496" s="7" t="s">
        <v>2475</v>
      </c>
      <c r="R496" s="28" t="s">
        <v>2476</v>
      </c>
      <c r="S496" s="28" t="s">
        <v>6175</v>
      </c>
      <c r="T496" s="28" t="s">
        <v>28</v>
      </c>
      <c r="U496" s="28" t="s">
        <v>28</v>
      </c>
      <c r="V496" s="28" t="s">
        <v>28</v>
      </c>
      <c r="W496" s="7" t="s">
        <v>1400</v>
      </c>
      <c r="X496" s="28" t="s">
        <v>28</v>
      </c>
      <c r="Y496" s="36" t="s">
        <v>2477</v>
      </c>
      <c r="Z496" s="7" t="s">
        <v>6175</v>
      </c>
      <c r="AA496" s="7">
        <v>1</v>
      </c>
      <c r="AB496" s="7">
        <v>1</v>
      </c>
      <c r="AC496" s="7">
        <f t="shared" si="78"/>
        <v>0</v>
      </c>
      <c r="AD496" s="7" t="s">
        <v>6175</v>
      </c>
      <c r="AE496" s="7" t="s">
        <v>6175</v>
      </c>
      <c r="AF496" s="7" t="s">
        <v>6175</v>
      </c>
      <c r="AG496" s="7" t="s">
        <v>6175</v>
      </c>
      <c r="AH496" s="37">
        <v>123.8</v>
      </c>
      <c r="AI496" s="37">
        <f t="shared" si="79"/>
        <v>123.8</v>
      </c>
      <c r="AJ496" s="33">
        <v>75.68112769863049</v>
      </c>
      <c r="AK496" s="33">
        <f t="shared" si="75"/>
        <v>75.68112769863049</v>
      </c>
      <c r="AL496" s="33">
        <f t="shared" si="80"/>
        <v>9.0817353238356588</v>
      </c>
      <c r="AM496" s="33">
        <f t="shared" si="81"/>
        <v>84.762863022466149</v>
      </c>
      <c r="AN496" s="33">
        <f t="shared" si="82"/>
        <v>68.113014928767441</v>
      </c>
      <c r="AO496" s="33">
        <f t="shared" si="83"/>
        <v>68.113014928767441</v>
      </c>
      <c r="AP496" s="33">
        <f t="shared" si="76"/>
        <v>8.1735617914520926</v>
      </c>
      <c r="AQ496" s="33">
        <f t="shared" si="77"/>
        <v>76.286576720219529</v>
      </c>
      <c r="AR496" s="15" t="s">
        <v>1404</v>
      </c>
      <c r="AS496" s="15" t="s">
        <v>1404</v>
      </c>
      <c r="AT496" s="15" t="s">
        <v>6294</v>
      </c>
      <c r="AU496" s="27" t="s">
        <v>6279</v>
      </c>
      <c r="AV496" s="74"/>
      <c r="AW496" s="75"/>
      <c r="AX496" s="75"/>
      <c r="AY496" s="75"/>
      <c r="AZ496" s="52" t="s">
        <v>6389</v>
      </c>
    </row>
    <row r="497" spans="1:52" s="52" customFormat="1" ht="39.950000000000003" customHeight="1" x14ac:dyDescent="0.25">
      <c r="A497" s="9">
        <v>646</v>
      </c>
      <c r="B497" s="7" t="s">
        <v>2487</v>
      </c>
      <c r="C497" s="7" t="s">
        <v>2488</v>
      </c>
      <c r="D497" s="7" t="s">
        <v>18</v>
      </c>
      <c r="E497" s="7" t="s">
        <v>2416</v>
      </c>
      <c r="F497" s="7" t="s">
        <v>2416</v>
      </c>
      <c r="G497" s="7" t="s">
        <v>6182</v>
      </c>
      <c r="H497" s="7" t="s">
        <v>2100</v>
      </c>
      <c r="I497" s="7" t="s">
        <v>6175</v>
      </c>
      <c r="J497" s="7" t="s">
        <v>1541</v>
      </c>
      <c r="K497" s="7" t="s">
        <v>1541</v>
      </c>
      <c r="L497" s="7" t="s">
        <v>2489</v>
      </c>
      <c r="M497" s="7" t="s">
        <v>2489</v>
      </c>
      <c r="N497" s="8" t="s">
        <v>6175</v>
      </c>
      <c r="O497" s="7" t="s">
        <v>1388</v>
      </c>
      <c r="P497" s="8" t="s">
        <v>6175</v>
      </c>
      <c r="Q497" s="7" t="s">
        <v>2490</v>
      </c>
      <c r="R497" s="28" t="s">
        <v>2491</v>
      </c>
      <c r="S497" s="28" t="s">
        <v>6175</v>
      </c>
      <c r="T497" s="28" t="s">
        <v>28</v>
      </c>
      <c r="U497" s="28" t="s">
        <v>28</v>
      </c>
      <c r="V497" s="28" t="s">
        <v>28</v>
      </c>
      <c r="W497" s="7" t="s">
        <v>29</v>
      </c>
      <c r="X497" s="28" t="s">
        <v>28</v>
      </c>
      <c r="Y497" s="36" t="s">
        <v>140</v>
      </c>
      <c r="Z497" s="7" t="s">
        <v>6175</v>
      </c>
      <c r="AA497" s="7">
        <v>1</v>
      </c>
      <c r="AB497" s="7">
        <v>1</v>
      </c>
      <c r="AC497" s="7">
        <f t="shared" si="78"/>
        <v>0</v>
      </c>
      <c r="AD497" s="7" t="s">
        <v>6175</v>
      </c>
      <c r="AE497" s="7" t="s">
        <v>6175</v>
      </c>
      <c r="AF497" s="7" t="s">
        <v>6175</v>
      </c>
      <c r="AG497" s="7" t="s">
        <v>6175</v>
      </c>
      <c r="AH497" s="37">
        <v>10</v>
      </c>
      <c r="AI497" s="37">
        <f t="shared" si="79"/>
        <v>10</v>
      </c>
      <c r="AJ497" s="33">
        <v>4.7531767123287949</v>
      </c>
      <c r="AK497" s="33">
        <f t="shared" ref="AK497:AK551" si="84">AJ497*AB497</f>
        <v>4.7531767123287949</v>
      </c>
      <c r="AL497" s="33">
        <f t="shared" si="80"/>
        <v>0.57038120547945537</v>
      </c>
      <c r="AM497" s="33">
        <f t="shared" si="81"/>
        <v>5.3235579178082499</v>
      </c>
      <c r="AN497" s="33">
        <f t="shared" si="82"/>
        <v>4.2778590410959154</v>
      </c>
      <c r="AO497" s="33">
        <f t="shared" si="83"/>
        <v>4.2778590410959154</v>
      </c>
      <c r="AP497" s="33">
        <f t="shared" ref="AP497:AP551" si="85">AO497*0.12</f>
        <v>0.51334308493150982</v>
      </c>
      <c r="AQ497" s="33">
        <f t="shared" ref="AQ497:AQ551" si="86">AO497+AP497</f>
        <v>4.7912021260274251</v>
      </c>
      <c r="AR497" s="15" t="s">
        <v>6290</v>
      </c>
      <c r="AS497" s="15" t="s">
        <v>6302</v>
      </c>
      <c r="AT497" s="15" t="s">
        <v>6294</v>
      </c>
      <c r="AU497" s="27" t="s">
        <v>6279</v>
      </c>
      <c r="AV497" s="74"/>
      <c r="AW497" s="75"/>
      <c r="AX497" s="75"/>
      <c r="AY497" s="75"/>
      <c r="AZ497" s="52" t="s">
        <v>6389</v>
      </c>
    </row>
    <row r="498" spans="1:52" s="52" customFormat="1" ht="39.950000000000003" customHeight="1" x14ac:dyDescent="0.25">
      <c r="A498" s="9">
        <v>647</v>
      </c>
      <c r="B498" s="7" t="s">
        <v>2492</v>
      </c>
      <c r="C498" s="7" t="s">
        <v>2493</v>
      </c>
      <c r="D498" s="7" t="s">
        <v>18</v>
      </c>
      <c r="E498" s="7" t="s">
        <v>1540</v>
      </c>
      <c r="F498" s="7" t="s">
        <v>175</v>
      </c>
      <c r="G498" s="7" t="s">
        <v>6182</v>
      </c>
      <c r="H498" s="7" t="s">
        <v>2100</v>
      </c>
      <c r="I498" s="7" t="s">
        <v>6175</v>
      </c>
      <c r="J498" s="7" t="s">
        <v>1541</v>
      </c>
      <c r="K498" s="7" t="s">
        <v>1541</v>
      </c>
      <c r="L498" s="7" t="s">
        <v>2494</v>
      </c>
      <c r="M498" s="7" t="s">
        <v>2494</v>
      </c>
      <c r="N498" s="8" t="s">
        <v>6175</v>
      </c>
      <c r="O498" s="7" t="s">
        <v>1388</v>
      </c>
      <c r="P498" s="8" t="s">
        <v>6175</v>
      </c>
      <c r="Q498" s="7" t="s">
        <v>2495</v>
      </c>
      <c r="R498" s="28" t="s">
        <v>2496</v>
      </c>
      <c r="S498" s="28" t="s">
        <v>6175</v>
      </c>
      <c r="T498" s="28" t="s">
        <v>28</v>
      </c>
      <c r="U498" s="28" t="s">
        <v>28</v>
      </c>
      <c r="V498" s="28" t="s">
        <v>28</v>
      </c>
      <c r="W498" s="7" t="s">
        <v>29</v>
      </c>
      <c r="X498" s="28" t="s">
        <v>28</v>
      </c>
      <c r="Y498" s="36" t="s">
        <v>2497</v>
      </c>
      <c r="Z498" s="7" t="s">
        <v>6175</v>
      </c>
      <c r="AA498" s="7">
        <v>3</v>
      </c>
      <c r="AB498" s="7">
        <v>3</v>
      </c>
      <c r="AC498" s="7">
        <f t="shared" si="78"/>
        <v>0</v>
      </c>
      <c r="AD498" s="7" t="s">
        <v>6175</v>
      </c>
      <c r="AE498" s="7" t="s">
        <v>6175</v>
      </c>
      <c r="AF498" s="7" t="s">
        <v>6175</v>
      </c>
      <c r="AG498" s="7" t="s">
        <v>6175</v>
      </c>
      <c r="AH498" s="37">
        <v>15</v>
      </c>
      <c r="AI498" s="37">
        <f t="shared" si="79"/>
        <v>45</v>
      </c>
      <c r="AJ498" s="33">
        <v>7.0780431506849748</v>
      </c>
      <c r="AK498" s="33">
        <f t="shared" si="84"/>
        <v>21.234129452054923</v>
      </c>
      <c r="AL498" s="33">
        <f t="shared" si="80"/>
        <v>2.5480955342465905</v>
      </c>
      <c r="AM498" s="33">
        <f t="shared" si="81"/>
        <v>23.782224986301514</v>
      </c>
      <c r="AN498" s="33">
        <f t="shared" si="82"/>
        <v>6.3702388356164779</v>
      </c>
      <c r="AO498" s="33">
        <f t="shared" si="83"/>
        <v>19.110716506849435</v>
      </c>
      <c r="AP498" s="33">
        <f t="shared" si="85"/>
        <v>2.2932859808219321</v>
      </c>
      <c r="AQ498" s="33">
        <f t="shared" si="86"/>
        <v>21.404002487671367</v>
      </c>
      <c r="AR498" s="15" t="s">
        <v>6295</v>
      </c>
      <c r="AS498" s="15"/>
      <c r="AT498" s="15" t="s">
        <v>6292</v>
      </c>
      <c r="AU498" s="27" t="s">
        <v>6278</v>
      </c>
      <c r="AV498" s="74"/>
      <c r="AW498" s="75"/>
      <c r="AX498" s="75"/>
      <c r="AY498" s="75"/>
      <c r="AZ498" s="52" t="s">
        <v>6389</v>
      </c>
    </row>
    <row r="499" spans="1:52" s="52" customFormat="1" ht="39.950000000000003" customHeight="1" x14ac:dyDescent="0.25">
      <c r="A499" s="9">
        <v>648</v>
      </c>
      <c r="B499" s="7" t="s">
        <v>2498</v>
      </c>
      <c r="C499" s="7" t="s">
        <v>2499</v>
      </c>
      <c r="D499" s="7" t="s">
        <v>18</v>
      </c>
      <c r="E499" s="7" t="s">
        <v>2416</v>
      </c>
      <c r="F499" s="7" t="s">
        <v>2416</v>
      </c>
      <c r="G499" s="7" t="s">
        <v>6182</v>
      </c>
      <c r="H499" s="7" t="s">
        <v>2100</v>
      </c>
      <c r="I499" s="7" t="s">
        <v>6175</v>
      </c>
      <c r="J499" s="7" t="s">
        <v>1541</v>
      </c>
      <c r="K499" s="7" t="s">
        <v>1541</v>
      </c>
      <c r="L499" s="7" t="s">
        <v>2500</v>
      </c>
      <c r="M499" s="7" t="s">
        <v>2500</v>
      </c>
      <c r="N499" s="8" t="s">
        <v>6175</v>
      </c>
      <c r="O499" s="7" t="s">
        <v>1388</v>
      </c>
      <c r="P499" s="8" t="s">
        <v>6175</v>
      </c>
      <c r="Q499" s="7" t="s">
        <v>2501</v>
      </c>
      <c r="R499" s="28" t="s">
        <v>2502</v>
      </c>
      <c r="S499" s="28" t="s">
        <v>6175</v>
      </c>
      <c r="T499" s="28" t="s">
        <v>28</v>
      </c>
      <c r="U499" s="28" t="s">
        <v>28</v>
      </c>
      <c r="V499" s="28" t="s">
        <v>28</v>
      </c>
      <c r="W499" s="7" t="s">
        <v>1400</v>
      </c>
      <c r="X499" s="28" t="s">
        <v>28</v>
      </c>
      <c r="Y499" s="36" t="s">
        <v>28</v>
      </c>
      <c r="Z499" s="7" t="s">
        <v>6175</v>
      </c>
      <c r="AA499" s="7">
        <v>1</v>
      </c>
      <c r="AB499" s="7">
        <v>1</v>
      </c>
      <c r="AC499" s="7">
        <f t="shared" si="78"/>
        <v>0</v>
      </c>
      <c r="AD499" s="7" t="s">
        <v>6175</v>
      </c>
      <c r="AE499" s="7" t="s">
        <v>6175</v>
      </c>
      <c r="AF499" s="7" t="s">
        <v>6175</v>
      </c>
      <c r="AG499" s="7" t="s">
        <v>6175</v>
      </c>
      <c r="AH499" s="37">
        <v>8</v>
      </c>
      <c r="AI499" s="37">
        <f t="shared" si="79"/>
        <v>8</v>
      </c>
      <c r="AJ499" s="33">
        <v>4.8905413698630369</v>
      </c>
      <c r="AK499" s="33">
        <f t="shared" si="84"/>
        <v>4.8905413698630369</v>
      </c>
      <c r="AL499" s="33">
        <f t="shared" si="80"/>
        <v>0.58686496438356439</v>
      </c>
      <c r="AM499" s="33">
        <f t="shared" si="81"/>
        <v>5.4774063342466013</v>
      </c>
      <c r="AN499" s="33">
        <f t="shared" si="82"/>
        <v>4.4014872328767334</v>
      </c>
      <c r="AO499" s="33">
        <f t="shared" si="83"/>
        <v>4.4014872328767334</v>
      </c>
      <c r="AP499" s="33">
        <f t="shared" si="85"/>
        <v>0.52817846794520795</v>
      </c>
      <c r="AQ499" s="33">
        <f t="shared" si="86"/>
        <v>4.9296657008219409</v>
      </c>
      <c r="AR499" s="15" t="s">
        <v>6295</v>
      </c>
      <c r="AS499" s="15"/>
      <c r="AT499" s="15" t="s">
        <v>6292</v>
      </c>
      <c r="AU499" s="27" t="s">
        <v>6278</v>
      </c>
      <c r="AV499" s="74"/>
      <c r="AW499" s="75"/>
      <c r="AX499" s="75"/>
      <c r="AY499" s="75"/>
      <c r="AZ499" s="52" t="s">
        <v>6389</v>
      </c>
    </row>
    <row r="500" spans="1:52" s="52" customFormat="1" ht="39.950000000000003" customHeight="1" x14ac:dyDescent="0.25">
      <c r="A500" s="9">
        <v>658</v>
      </c>
      <c r="B500" s="7" t="s">
        <v>2538</v>
      </c>
      <c r="C500" s="7" t="s">
        <v>2539</v>
      </c>
      <c r="D500" s="7" t="s">
        <v>18</v>
      </c>
      <c r="E500" s="7" t="s">
        <v>2416</v>
      </c>
      <c r="F500" s="7" t="s">
        <v>113</v>
      </c>
      <c r="G500" s="7" t="s">
        <v>6182</v>
      </c>
      <c r="H500" s="7" t="s">
        <v>2100</v>
      </c>
      <c r="I500" s="7" t="s">
        <v>6175</v>
      </c>
      <c r="J500" s="7" t="s">
        <v>1541</v>
      </c>
      <c r="K500" s="7" t="s">
        <v>1541</v>
      </c>
      <c r="L500" s="7" t="s">
        <v>2540</v>
      </c>
      <c r="M500" s="7" t="s">
        <v>2540</v>
      </c>
      <c r="N500" s="8" t="s">
        <v>6175</v>
      </c>
      <c r="O500" s="7" t="s">
        <v>1388</v>
      </c>
      <c r="P500" s="8" t="s">
        <v>6175</v>
      </c>
      <c r="Q500" s="7" t="s">
        <v>28</v>
      </c>
      <c r="R500" s="7" t="s">
        <v>28</v>
      </c>
      <c r="S500" s="28" t="s">
        <v>6175</v>
      </c>
      <c r="T500" s="28" t="s">
        <v>28</v>
      </c>
      <c r="U500" s="28" t="s">
        <v>28</v>
      </c>
      <c r="V500" s="28" t="s">
        <v>28</v>
      </c>
      <c r="W500" s="7" t="s">
        <v>29</v>
      </c>
      <c r="X500" s="28" t="s">
        <v>28</v>
      </c>
      <c r="Y500" s="36" t="s">
        <v>28</v>
      </c>
      <c r="Z500" s="7" t="s">
        <v>6175</v>
      </c>
      <c r="AA500" s="7">
        <v>2</v>
      </c>
      <c r="AB500" s="7">
        <v>2</v>
      </c>
      <c r="AC500" s="7">
        <f t="shared" si="78"/>
        <v>0</v>
      </c>
      <c r="AD500" s="7" t="s">
        <v>6175</v>
      </c>
      <c r="AE500" s="7" t="s">
        <v>6175</v>
      </c>
      <c r="AF500" s="7" t="s">
        <v>6175</v>
      </c>
      <c r="AG500" s="7" t="s">
        <v>6175</v>
      </c>
      <c r="AH500" s="37">
        <v>2.6</v>
      </c>
      <c r="AI500" s="37">
        <f t="shared" si="79"/>
        <v>5.2</v>
      </c>
      <c r="AJ500" s="33">
        <v>1.2358259452054867</v>
      </c>
      <c r="AK500" s="33">
        <f t="shared" si="84"/>
        <v>2.4716518904109734</v>
      </c>
      <c r="AL500" s="33">
        <f t="shared" si="80"/>
        <v>0.2965982268493168</v>
      </c>
      <c r="AM500" s="33">
        <f t="shared" si="81"/>
        <v>2.7682501172602905</v>
      </c>
      <c r="AN500" s="33">
        <f t="shared" si="82"/>
        <v>1.1122433506849381</v>
      </c>
      <c r="AO500" s="33">
        <f t="shared" si="83"/>
        <v>2.2244867013698761</v>
      </c>
      <c r="AP500" s="33">
        <f t="shared" si="85"/>
        <v>0.26693840416438513</v>
      </c>
      <c r="AQ500" s="33">
        <f t="shared" si="86"/>
        <v>2.4914251055342613</v>
      </c>
      <c r="AR500" s="15" t="s">
        <v>6290</v>
      </c>
      <c r="AS500" s="15" t="s">
        <v>6302</v>
      </c>
      <c r="AT500" s="15" t="s">
        <v>6294</v>
      </c>
      <c r="AU500" s="27" t="s">
        <v>6279</v>
      </c>
      <c r="AV500" s="74"/>
      <c r="AW500" s="75"/>
      <c r="AX500" s="75"/>
      <c r="AY500" s="75"/>
      <c r="AZ500" s="52" t="s">
        <v>6389</v>
      </c>
    </row>
    <row r="501" spans="1:52" s="52" customFormat="1" ht="39.950000000000003" customHeight="1" x14ac:dyDescent="0.25">
      <c r="A501" s="9">
        <v>659</v>
      </c>
      <c r="B501" s="7" t="s">
        <v>2541</v>
      </c>
      <c r="C501" s="7" t="s">
        <v>2542</v>
      </c>
      <c r="D501" s="7" t="s">
        <v>18</v>
      </c>
      <c r="E501" s="7" t="s">
        <v>2416</v>
      </c>
      <c r="F501" s="7" t="s">
        <v>113</v>
      </c>
      <c r="G501" s="7" t="s">
        <v>6182</v>
      </c>
      <c r="H501" s="7" t="s">
        <v>2100</v>
      </c>
      <c r="I501" s="7" t="s">
        <v>6175</v>
      </c>
      <c r="J501" s="7" t="s">
        <v>1541</v>
      </c>
      <c r="K501" s="7" t="s">
        <v>1541</v>
      </c>
      <c r="L501" s="7" t="s">
        <v>2543</v>
      </c>
      <c r="M501" s="7" t="s">
        <v>2543</v>
      </c>
      <c r="N501" s="8" t="s">
        <v>6175</v>
      </c>
      <c r="O501" s="7" t="s">
        <v>1388</v>
      </c>
      <c r="P501" s="8" t="s">
        <v>6175</v>
      </c>
      <c r="Q501" s="7" t="s">
        <v>28</v>
      </c>
      <c r="R501" s="7" t="s">
        <v>28</v>
      </c>
      <c r="S501" s="28" t="s">
        <v>6175</v>
      </c>
      <c r="T501" s="28" t="s">
        <v>28</v>
      </c>
      <c r="U501" s="28" t="s">
        <v>28</v>
      </c>
      <c r="V501" s="28" t="s">
        <v>28</v>
      </c>
      <c r="W501" s="7" t="s">
        <v>29</v>
      </c>
      <c r="X501" s="28" t="s">
        <v>28</v>
      </c>
      <c r="Y501" s="36" t="s">
        <v>28</v>
      </c>
      <c r="Z501" s="7" t="s">
        <v>6175</v>
      </c>
      <c r="AA501" s="7">
        <v>1</v>
      </c>
      <c r="AB501" s="7">
        <v>1</v>
      </c>
      <c r="AC501" s="7">
        <f t="shared" si="78"/>
        <v>0</v>
      </c>
      <c r="AD501" s="7" t="s">
        <v>6175</v>
      </c>
      <c r="AE501" s="7" t="s">
        <v>6175</v>
      </c>
      <c r="AF501" s="7" t="s">
        <v>6175</v>
      </c>
      <c r="AG501" s="7" t="s">
        <v>6175</v>
      </c>
      <c r="AH501" s="37">
        <v>6.5</v>
      </c>
      <c r="AI501" s="37">
        <f t="shared" si="79"/>
        <v>6.5</v>
      </c>
      <c r="AJ501" s="33">
        <v>3.0895648630137167</v>
      </c>
      <c r="AK501" s="33">
        <f t="shared" si="84"/>
        <v>3.0895648630137167</v>
      </c>
      <c r="AL501" s="33">
        <f t="shared" si="80"/>
        <v>0.370747783561646</v>
      </c>
      <c r="AM501" s="33">
        <f t="shared" si="81"/>
        <v>3.4603126465753626</v>
      </c>
      <c r="AN501" s="33">
        <f t="shared" si="82"/>
        <v>2.7806083767123453</v>
      </c>
      <c r="AO501" s="33">
        <f t="shared" si="83"/>
        <v>2.7806083767123453</v>
      </c>
      <c r="AP501" s="33">
        <f t="shared" si="85"/>
        <v>0.33367300520548143</v>
      </c>
      <c r="AQ501" s="33">
        <f t="shared" si="86"/>
        <v>3.1142813819178268</v>
      </c>
      <c r="AR501" s="15" t="s">
        <v>6290</v>
      </c>
      <c r="AS501" s="15" t="s">
        <v>6302</v>
      </c>
      <c r="AT501" s="15" t="s">
        <v>6294</v>
      </c>
      <c r="AU501" s="27" t="s">
        <v>6279</v>
      </c>
      <c r="AV501" s="74"/>
      <c r="AW501" s="75"/>
      <c r="AX501" s="75"/>
      <c r="AY501" s="75"/>
      <c r="AZ501" s="52" t="s">
        <v>6389</v>
      </c>
    </row>
    <row r="502" spans="1:52" s="52" customFormat="1" ht="39.950000000000003" customHeight="1" x14ac:dyDescent="0.25">
      <c r="A502" s="9">
        <v>660</v>
      </c>
      <c r="B502" s="7" t="s">
        <v>2546</v>
      </c>
      <c r="C502" s="7" t="s">
        <v>2547</v>
      </c>
      <c r="D502" s="7" t="s">
        <v>18</v>
      </c>
      <c r="E502" s="7" t="s">
        <v>1556</v>
      </c>
      <c r="F502" s="7" t="s">
        <v>1409</v>
      </c>
      <c r="G502" s="7" t="s">
        <v>6182</v>
      </c>
      <c r="H502" s="7" t="s">
        <v>2100</v>
      </c>
      <c r="I502" s="7" t="s">
        <v>6175</v>
      </c>
      <c r="J502" s="7" t="s">
        <v>842</v>
      </c>
      <c r="K502" s="7" t="s">
        <v>842</v>
      </c>
      <c r="L502" s="7" t="s">
        <v>2548</v>
      </c>
      <c r="M502" s="7" t="s">
        <v>2548</v>
      </c>
      <c r="N502" s="8" t="s">
        <v>6175</v>
      </c>
      <c r="O502" s="7" t="s">
        <v>1388</v>
      </c>
      <c r="P502" s="8" t="s">
        <v>6175</v>
      </c>
      <c r="Q502" s="7" t="s">
        <v>28</v>
      </c>
      <c r="R502" s="7" t="s">
        <v>28</v>
      </c>
      <c r="S502" s="28" t="s">
        <v>6175</v>
      </c>
      <c r="T502" s="28" t="s">
        <v>28</v>
      </c>
      <c r="U502" s="28" t="s">
        <v>28</v>
      </c>
      <c r="V502" s="28" t="s">
        <v>28</v>
      </c>
      <c r="W502" s="7" t="s">
        <v>29</v>
      </c>
      <c r="X502" s="28" t="s">
        <v>28</v>
      </c>
      <c r="Y502" s="36" t="s">
        <v>28</v>
      </c>
      <c r="Z502" s="7" t="s">
        <v>6175</v>
      </c>
      <c r="AA502" s="7">
        <v>1</v>
      </c>
      <c r="AB502" s="7">
        <v>1</v>
      </c>
      <c r="AC502" s="7">
        <f t="shared" si="78"/>
        <v>0</v>
      </c>
      <c r="AD502" s="7" t="s">
        <v>6175</v>
      </c>
      <c r="AE502" s="7" t="s">
        <v>6175</v>
      </c>
      <c r="AF502" s="7" t="s">
        <v>6175</v>
      </c>
      <c r="AG502" s="7" t="s">
        <v>6175</v>
      </c>
      <c r="AH502" s="37">
        <v>199.2</v>
      </c>
      <c r="AI502" s="37">
        <f t="shared" si="79"/>
        <v>199.2</v>
      </c>
      <c r="AJ502" s="33">
        <v>76.653019561644697</v>
      </c>
      <c r="AK502" s="33">
        <f t="shared" si="84"/>
        <v>76.653019561644697</v>
      </c>
      <c r="AL502" s="33">
        <f t="shared" si="80"/>
        <v>9.1983623473973637</v>
      </c>
      <c r="AM502" s="33">
        <f t="shared" si="81"/>
        <v>85.851381909042061</v>
      </c>
      <c r="AN502" s="33">
        <f t="shared" si="82"/>
        <v>68.987717605480228</v>
      </c>
      <c r="AO502" s="33">
        <f t="shared" si="83"/>
        <v>68.987717605480228</v>
      </c>
      <c r="AP502" s="33">
        <f t="shared" si="85"/>
        <v>8.2785261126576266</v>
      </c>
      <c r="AQ502" s="33">
        <f t="shared" si="86"/>
        <v>77.266243718137858</v>
      </c>
      <c r="AR502" s="15" t="s">
        <v>6303</v>
      </c>
      <c r="AS502" s="15" t="s">
        <v>6308</v>
      </c>
      <c r="AT502" s="15" t="s">
        <v>6292</v>
      </c>
      <c r="AU502" s="27" t="s">
        <v>6281</v>
      </c>
      <c r="AV502" s="74"/>
      <c r="AW502" s="75"/>
      <c r="AX502" s="75"/>
      <c r="AY502" s="75"/>
      <c r="AZ502" s="52" t="s">
        <v>6389</v>
      </c>
    </row>
    <row r="503" spans="1:52" s="52" customFormat="1" ht="39.950000000000003" customHeight="1" x14ac:dyDescent="0.25">
      <c r="A503" s="9">
        <v>661</v>
      </c>
      <c r="B503" s="7" t="s">
        <v>2549</v>
      </c>
      <c r="C503" s="7" t="s">
        <v>2550</v>
      </c>
      <c r="D503" s="7" t="s">
        <v>18</v>
      </c>
      <c r="E503" s="7" t="s">
        <v>2551</v>
      </c>
      <c r="F503" s="7" t="s">
        <v>175</v>
      </c>
      <c r="G503" s="7" t="s">
        <v>6182</v>
      </c>
      <c r="H503" s="7" t="s">
        <v>2100</v>
      </c>
      <c r="I503" s="7" t="s">
        <v>6175</v>
      </c>
      <c r="J503" s="7" t="s">
        <v>842</v>
      </c>
      <c r="K503" s="7" t="s">
        <v>842</v>
      </c>
      <c r="L503" s="7" t="s">
        <v>2552</v>
      </c>
      <c r="M503" s="7" t="s">
        <v>2552</v>
      </c>
      <c r="N503" s="8" t="s">
        <v>6175</v>
      </c>
      <c r="O503" s="7" t="s">
        <v>1388</v>
      </c>
      <c r="P503" s="8" t="s">
        <v>6175</v>
      </c>
      <c r="Q503" s="7" t="s">
        <v>28</v>
      </c>
      <c r="R503" s="7" t="s">
        <v>28</v>
      </c>
      <c r="S503" s="28" t="s">
        <v>6175</v>
      </c>
      <c r="T503" s="28" t="s">
        <v>28</v>
      </c>
      <c r="U503" s="28" t="s">
        <v>28</v>
      </c>
      <c r="V503" s="28" t="s">
        <v>28</v>
      </c>
      <c r="W503" s="7" t="s">
        <v>29</v>
      </c>
      <c r="X503" s="28" t="s">
        <v>28</v>
      </c>
      <c r="Y503" s="36" t="s">
        <v>28</v>
      </c>
      <c r="Z503" s="7" t="s">
        <v>6175</v>
      </c>
      <c r="AA503" s="7">
        <v>1</v>
      </c>
      <c r="AB503" s="7">
        <v>1</v>
      </c>
      <c r="AC503" s="7">
        <f t="shared" si="78"/>
        <v>0</v>
      </c>
      <c r="AD503" s="7" t="s">
        <v>6175</v>
      </c>
      <c r="AE503" s="7" t="s">
        <v>6175</v>
      </c>
      <c r="AF503" s="7" t="s">
        <v>6175</v>
      </c>
      <c r="AG503" s="7" t="s">
        <v>6175</v>
      </c>
      <c r="AH503" s="37">
        <v>6</v>
      </c>
      <c r="AI503" s="37">
        <f t="shared" si="79"/>
        <v>6</v>
      </c>
      <c r="AJ503" s="33">
        <v>2.3398590410959157</v>
      </c>
      <c r="AK503" s="33">
        <f t="shared" si="84"/>
        <v>2.3398590410959157</v>
      </c>
      <c r="AL503" s="33">
        <f t="shared" si="80"/>
        <v>0.28078308493150989</v>
      </c>
      <c r="AM503" s="33">
        <f t="shared" si="81"/>
        <v>2.6206421260274255</v>
      </c>
      <c r="AN503" s="33">
        <f t="shared" si="82"/>
        <v>2.1058731369863244</v>
      </c>
      <c r="AO503" s="33">
        <f t="shared" si="83"/>
        <v>2.1058731369863244</v>
      </c>
      <c r="AP503" s="33">
        <f t="shared" si="85"/>
        <v>0.25270477643835892</v>
      </c>
      <c r="AQ503" s="33">
        <f t="shared" si="86"/>
        <v>2.3585779134246834</v>
      </c>
      <c r="AR503" s="15" t="s">
        <v>6303</v>
      </c>
      <c r="AS503" s="15" t="s">
        <v>6304</v>
      </c>
      <c r="AT503" s="15" t="s">
        <v>6292</v>
      </c>
      <c r="AU503" s="27" t="s">
        <v>6281</v>
      </c>
      <c r="AV503" s="74"/>
      <c r="AW503" s="75"/>
      <c r="AX503" s="75"/>
      <c r="AY503" s="75"/>
      <c r="AZ503" s="52" t="s">
        <v>6389</v>
      </c>
    </row>
    <row r="504" spans="1:52" s="52" customFormat="1" ht="39.950000000000003" customHeight="1" x14ac:dyDescent="0.25">
      <c r="A504" s="9">
        <v>662</v>
      </c>
      <c r="B504" s="7" t="s">
        <v>2553</v>
      </c>
      <c r="C504" s="7" t="s">
        <v>2554</v>
      </c>
      <c r="D504" s="7" t="s">
        <v>18</v>
      </c>
      <c r="E504" s="7" t="s">
        <v>1556</v>
      </c>
      <c r="F504" s="7" t="s">
        <v>1409</v>
      </c>
      <c r="G504" s="7" t="s">
        <v>6182</v>
      </c>
      <c r="H504" s="7" t="s">
        <v>2100</v>
      </c>
      <c r="I504" s="7" t="s">
        <v>6175</v>
      </c>
      <c r="J504" s="7" t="s">
        <v>842</v>
      </c>
      <c r="K504" s="7" t="s">
        <v>842</v>
      </c>
      <c r="L504" s="7" t="s">
        <v>2555</v>
      </c>
      <c r="M504" s="7" t="s">
        <v>2555</v>
      </c>
      <c r="N504" s="8" t="s">
        <v>6175</v>
      </c>
      <c r="O504" s="7" t="s">
        <v>1388</v>
      </c>
      <c r="P504" s="8" t="s">
        <v>6175</v>
      </c>
      <c r="Q504" s="7" t="s">
        <v>2556</v>
      </c>
      <c r="R504" s="28" t="s">
        <v>2557</v>
      </c>
      <c r="S504" s="28" t="s">
        <v>6175</v>
      </c>
      <c r="T504" s="28" t="s">
        <v>28</v>
      </c>
      <c r="U504" s="28" t="s">
        <v>28</v>
      </c>
      <c r="V504" s="28" t="s">
        <v>28</v>
      </c>
      <c r="W504" s="7" t="s">
        <v>1400</v>
      </c>
      <c r="X504" s="28" t="s">
        <v>28</v>
      </c>
      <c r="Y504" s="36" t="s">
        <v>28</v>
      </c>
      <c r="Z504" s="7" t="s">
        <v>6175</v>
      </c>
      <c r="AA504" s="7">
        <v>3</v>
      </c>
      <c r="AB504" s="7">
        <v>3</v>
      </c>
      <c r="AC504" s="7">
        <f t="shared" si="78"/>
        <v>0</v>
      </c>
      <c r="AD504" s="7" t="s">
        <v>6175</v>
      </c>
      <c r="AE504" s="7" t="s">
        <v>6175</v>
      </c>
      <c r="AF504" s="7" t="s">
        <v>6175</v>
      </c>
      <c r="AG504" s="7" t="s">
        <v>6175</v>
      </c>
      <c r="AH504" s="37">
        <v>68.400000000000006</v>
      </c>
      <c r="AI504" s="37">
        <f t="shared" si="79"/>
        <v>205.20000000000002</v>
      </c>
      <c r="AJ504" s="33">
        <v>35.976793068493443</v>
      </c>
      <c r="AK504" s="33">
        <f t="shared" si="84"/>
        <v>107.93037920548034</v>
      </c>
      <c r="AL504" s="33">
        <f t="shared" si="80"/>
        <v>12.951645504657639</v>
      </c>
      <c r="AM504" s="33">
        <f t="shared" si="81"/>
        <v>120.88202471013797</v>
      </c>
      <c r="AN504" s="33">
        <f t="shared" si="82"/>
        <v>32.379113761644099</v>
      </c>
      <c r="AO504" s="33">
        <f t="shared" si="83"/>
        <v>97.13734128493229</v>
      </c>
      <c r="AP504" s="33">
        <f t="shared" si="85"/>
        <v>11.656480954191874</v>
      </c>
      <c r="AQ504" s="33">
        <f t="shared" si="86"/>
        <v>108.79382223912417</v>
      </c>
      <c r="AR504" s="15" t="s">
        <v>6303</v>
      </c>
      <c r="AS504" s="15" t="s">
        <v>6304</v>
      </c>
      <c r="AT504" s="15" t="s">
        <v>6292</v>
      </c>
      <c r="AU504" s="27" t="s">
        <v>6281</v>
      </c>
      <c r="AV504" s="74"/>
      <c r="AW504" s="75"/>
      <c r="AX504" s="75"/>
      <c r="AY504" s="75"/>
      <c r="AZ504" s="52" t="s">
        <v>6389</v>
      </c>
    </row>
    <row r="505" spans="1:52" s="52" customFormat="1" ht="39.950000000000003" customHeight="1" x14ac:dyDescent="0.25">
      <c r="A505" s="9">
        <v>663</v>
      </c>
      <c r="B505" s="7" t="s">
        <v>2558</v>
      </c>
      <c r="C505" s="6" t="s">
        <v>2559</v>
      </c>
      <c r="D505" s="7" t="s">
        <v>18</v>
      </c>
      <c r="E505" s="7" t="s">
        <v>18</v>
      </c>
      <c r="F505" s="4" t="s">
        <v>1735</v>
      </c>
      <c r="G505" s="7" t="s">
        <v>6182</v>
      </c>
      <c r="H505" s="7" t="s">
        <v>2100</v>
      </c>
      <c r="I505" s="7" t="s">
        <v>6175</v>
      </c>
      <c r="J505" s="7" t="s">
        <v>842</v>
      </c>
      <c r="K505" s="7" t="s">
        <v>842</v>
      </c>
      <c r="L505" s="7" t="s">
        <v>2560</v>
      </c>
      <c r="M505" s="7" t="s">
        <v>2560</v>
      </c>
      <c r="N505" s="8" t="s">
        <v>6175</v>
      </c>
      <c r="O505" s="7" t="s">
        <v>1388</v>
      </c>
      <c r="P505" s="8" t="s">
        <v>6175</v>
      </c>
      <c r="Q505" s="4" t="s">
        <v>2561</v>
      </c>
      <c r="R505" s="28" t="s">
        <v>28</v>
      </c>
      <c r="S505" s="28" t="s">
        <v>6175</v>
      </c>
      <c r="T505" s="28" t="s">
        <v>28</v>
      </c>
      <c r="U505" s="28" t="s">
        <v>28</v>
      </c>
      <c r="V505" s="28" t="s">
        <v>28</v>
      </c>
      <c r="W505" s="7" t="s">
        <v>29</v>
      </c>
      <c r="X505" s="28" t="s">
        <v>28</v>
      </c>
      <c r="Y505" s="36" t="s">
        <v>28</v>
      </c>
      <c r="Z505" s="7" t="s">
        <v>6175</v>
      </c>
      <c r="AA505" s="7">
        <v>1</v>
      </c>
      <c r="AB505" s="7">
        <v>2</v>
      </c>
      <c r="AC505" s="7">
        <f t="shared" si="78"/>
        <v>-1</v>
      </c>
      <c r="AD505" s="7" t="s">
        <v>6175</v>
      </c>
      <c r="AE505" s="7" t="s">
        <v>6175</v>
      </c>
      <c r="AF505" s="7" t="s">
        <v>6175</v>
      </c>
      <c r="AG505" s="7" t="s">
        <v>6175</v>
      </c>
      <c r="AH505" s="37">
        <v>69</v>
      </c>
      <c r="AI505" s="37">
        <f t="shared" si="79"/>
        <v>138</v>
      </c>
      <c r="AJ505" s="33">
        <v>26.908378972603032</v>
      </c>
      <c r="AK505" s="33">
        <f t="shared" si="84"/>
        <v>53.816757945206064</v>
      </c>
      <c r="AL505" s="33">
        <f t="shared" si="80"/>
        <v>6.4580109534247274</v>
      </c>
      <c r="AM505" s="33">
        <f t="shared" si="81"/>
        <v>60.274768898630789</v>
      </c>
      <c r="AN505" s="33">
        <f t="shared" si="82"/>
        <v>24.21754107534273</v>
      </c>
      <c r="AO505" s="33">
        <f t="shared" si="83"/>
        <v>48.43508215068546</v>
      </c>
      <c r="AP505" s="33">
        <f t="shared" si="85"/>
        <v>5.8122098580822552</v>
      </c>
      <c r="AQ505" s="33">
        <f t="shared" si="86"/>
        <v>54.247292008767715</v>
      </c>
      <c r="AR505" s="15" t="s">
        <v>6303</v>
      </c>
      <c r="AS505" s="15" t="s">
        <v>6308</v>
      </c>
      <c r="AT505" s="15" t="s">
        <v>6292</v>
      </c>
      <c r="AU505" s="27" t="s">
        <v>6281</v>
      </c>
      <c r="AV505" s="74"/>
      <c r="AW505" s="75"/>
      <c r="AX505" s="75"/>
      <c r="AY505" s="75"/>
      <c r="AZ505" s="52" t="s">
        <v>6389</v>
      </c>
    </row>
    <row r="506" spans="1:52" s="52" customFormat="1" ht="39.950000000000003" customHeight="1" x14ac:dyDescent="0.25">
      <c r="A506" s="9">
        <v>664</v>
      </c>
      <c r="B506" s="7" t="s">
        <v>2562</v>
      </c>
      <c r="C506" s="6" t="s">
        <v>2563</v>
      </c>
      <c r="D506" s="7" t="s">
        <v>18</v>
      </c>
      <c r="E506" s="7" t="s">
        <v>18</v>
      </c>
      <c r="F506" s="4" t="s">
        <v>1735</v>
      </c>
      <c r="G506" s="7" t="s">
        <v>6182</v>
      </c>
      <c r="H506" s="7" t="s">
        <v>2100</v>
      </c>
      <c r="I506" s="7" t="s">
        <v>6175</v>
      </c>
      <c r="J506" s="7" t="s">
        <v>842</v>
      </c>
      <c r="K506" s="7" t="s">
        <v>842</v>
      </c>
      <c r="L506" s="7" t="s">
        <v>2564</v>
      </c>
      <c r="M506" s="7" t="s">
        <v>2564</v>
      </c>
      <c r="N506" s="8" t="s">
        <v>6175</v>
      </c>
      <c r="O506" s="7" t="s">
        <v>1388</v>
      </c>
      <c r="P506" s="8" t="s">
        <v>6175</v>
      </c>
      <c r="Q506" s="4" t="s">
        <v>2561</v>
      </c>
      <c r="R506" s="28" t="s">
        <v>28</v>
      </c>
      <c r="S506" s="28" t="s">
        <v>6175</v>
      </c>
      <c r="T506" s="28" t="s">
        <v>28</v>
      </c>
      <c r="U506" s="28" t="s">
        <v>28</v>
      </c>
      <c r="V506" s="28" t="s">
        <v>28</v>
      </c>
      <c r="W506" s="7" t="s">
        <v>29</v>
      </c>
      <c r="X506" s="28" t="s">
        <v>28</v>
      </c>
      <c r="Y506" s="36" t="s">
        <v>28</v>
      </c>
      <c r="Z506" s="7" t="s">
        <v>6175</v>
      </c>
      <c r="AA506" s="7">
        <v>1</v>
      </c>
      <c r="AB506" s="7">
        <v>2</v>
      </c>
      <c r="AC506" s="7">
        <f t="shared" si="78"/>
        <v>-1</v>
      </c>
      <c r="AD506" s="7" t="s">
        <v>6175</v>
      </c>
      <c r="AE506" s="7" t="s">
        <v>6175</v>
      </c>
      <c r="AF506" s="7" t="s">
        <v>6175</v>
      </c>
      <c r="AG506" s="7" t="s">
        <v>6175</v>
      </c>
      <c r="AH506" s="37">
        <v>14.64</v>
      </c>
      <c r="AI506" s="37">
        <f t="shared" si="79"/>
        <v>29.28</v>
      </c>
      <c r="AJ506" s="33">
        <v>5.3306516219178759</v>
      </c>
      <c r="AK506" s="33">
        <f t="shared" si="84"/>
        <v>10.661303243835752</v>
      </c>
      <c r="AL506" s="33">
        <f t="shared" si="80"/>
        <v>1.2793563892602902</v>
      </c>
      <c r="AM506" s="33">
        <f t="shared" si="81"/>
        <v>11.940659633096042</v>
      </c>
      <c r="AN506" s="33">
        <f t="shared" si="82"/>
        <v>4.7975864597260882</v>
      </c>
      <c r="AO506" s="33">
        <f t="shared" si="83"/>
        <v>9.5951729194521764</v>
      </c>
      <c r="AP506" s="33">
        <f t="shared" si="85"/>
        <v>1.1514207503342611</v>
      </c>
      <c r="AQ506" s="33">
        <f t="shared" si="86"/>
        <v>10.746593669786437</v>
      </c>
      <c r="AR506" s="15" t="s">
        <v>6303</v>
      </c>
      <c r="AS506" s="15" t="s">
        <v>6308</v>
      </c>
      <c r="AT506" s="15" t="s">
        <v>6292</v>
      </c>
      <c r="AU506" s="27" t="s">
        <v>6281</v>
      </c>
      <c r="AV506" s="74"/>
      <c r="AW506" s="75"/>
      <c r="AX506" s="75"/>
      <c r="AY506" s="75"/>
      <c r="AZ506" s="52" t="s">
        <v>6389</v>
      </c>
    </row>
    <row r="507" spans="1:52" s="52" customFormat="1" ht="39.950000000000003" customHeight="1" x14ac:dyDescent="0.25">
      <c r="A507" s="9">
        <v>665</v>
      </c>
      <c r="B507" s="7" t="s">
        <v>2565</v>
      </c>
      <c r="C507" s="7" t="s">
        <v>2566</v>
      </c>
      <c r="D507" s="7" t="s">
        <v>18</v>
      </c>
      <c r="E507" s="7" t="s">
        <v>1551</v>
      </c>
      <c r="F507" s="7" t="s">
        <v>113</v>
      </c>
      <c r="G507" s="7" t="s">
        <v>6182</v>
      </c>
      <c r="H507" s="7" t="s">
        <v>2100</v>
      </c>
      <c r="I507" s="7" t="s">
        <v>6175</v>
      </c>
      <c r="J507" s="7" t="s">
        <v>842</v>
      </c>
      <c r="K507" s="7" t="s">
        <v>842</v>
      </c>
      <c r="L507" s="7" t="s">
        <v>2567</v>
      </c>
      <c r="M507" s="7" t="s">
        <v>2567</v>
      </c>
      <c r="N507" s="8" t="s">
        <v>6175</v>
      </c>
      <c r="O507" s="7" t="s">
        <v>1388</v>
      </c>
      <c r="P507" s="8" t="s">
        <v>6175</v>
      </c>
      <c r="Q507" s="7" t="s">
        <v>28</v>
      </c>
      <c r="R507" s="7" t="s">
        <v>28</v>
      </c>
      <c r="S507" s="28" t="s">
        <v>6175</v>
      </c>
      <c r="T507" s="28" t="s">
        <v>28</v>
      </c>
      <c r="U507" s="28" t="s">
        <v>28</v>
      </c>
      <c r="V507" s="28" t="s">
        <v>28</v>
      </c>
      <c r="W507" s="7" t="s">
        <v>1400</v>
      </c>
      <c r="X507" s="28" t="s">
        <v>28</v>
      </c>
      <c r="Y507" s="36" t="s">
        <v>2568</v>
      </c>
      <c r="Z507" s="7" t="s">
        <v>6175</v>
      </c>
      <c r="AA507" s="7">
        <v>2</v>
      </c>
      <c r="AB507" s="7">
        <v>2</v>
      </c>
      <c r="AC507" s="7">
        <f t="shared" si="78"/>
        <v>0</v>
      </c>
      <c r="AD507" s="7" t="s">
        <v>6175</v>
      </c>
      <c r="AE507" s="7" t="s">
        <v>6175</v>
      </c>
      <c r="AF507" s="7" t="s">
        <v>6175</v>
      </c>
      <c r="AG507" s="7" t="s">
        <v>6175</v>
      </c>
      <c r="AH507" s="37">
        <v>9</v>
      </c>
      <c r="AI507" s="37">
        <f t="shared" si="79"/>
        <v>18</v>
      </c>
      <c r="AJ507" s="33">
        <v>4.5010399315068916</v>
      </c>
      <c r="AK507" s="33">
        <f t="shared" si="84"/>
        <v>9.0020798630137833</v>
      </c>
      <c r="AL507" s="33">
        <f t="shared" si="80"/>
        <v>1.0802495835616539</v>
      </c>
      <c r="AM507" s="33">
        <f t="shared" si="81"/>
        <v>10.082329446575438</v>
      </c>
      <c r="AN507" s="33">
        <f t="shared" si="82"/>
        <v>4.0509359383562025</v>
      </c>
      <c r="AO507" s="33">
        <f t="shared" si="83"/>
        <v>8.1018718767124049</v>
      </c>
      <c r="AP507" s="33">
        <f t="shared" si="85"/>
        <v>0.97222462520548858</v>
      </c>
      <c r="AQ507" s="33">
        <f t="shared" si="86"/>
        <v>9.074096501917893</v>
      </c>
      <c r="AR507" s="15" t="s">
        <v>6303</v>
      </c>
      <c r="AS507" s="15" t="s">
        <v>6315</v>
      </c>
      <c r="AT507" s="15" t="s">
        <v>6292</v>
      </c>
      <c r="AU507" s="27" t="s">
        <v>6281</v>
      </c>
      <c r="AV507" s="74"/>
      <c r="AW507" s="75"/>
      <c r="AX507" s="75"/>
      <c r="AY507" s="75"/>
      <c r="AZ507" s="52" t="s">
        <v>6389</v>
      </c>
    </row>
    <row r="508" spans="1:52" s="52" customFormat="1" ht="39.950000000000003" customHeight="1" x14ac:dyDescent="0.25">
      <c r="A508" s="9">
        <v>666</v>
      </c>
      <c r="B508" s="7" t="s">
        <v>2569</v>
      </c>
      <c r="C508" s="7" t="s">
        <v>2570</v>
      </c>
      <c r="D508" s="7" t="s">
        <v>18</v>
      </c>
      <c r="E508" s="7" t="s">
        <v>1391</v>
      </c>
      <c r="F508" s="7" t="s">
        <v>142</v>
      </c>
      <c r="G508" s="7" t="s">
        <v>6182</v>
      </c>
      <c r="H508" s="7" t="s">
        <v>2100</v>
      </c>
      <c r="I508" s="7" t="s">
        <v>6175</v>
      </c>
      <c r="J508" s="7" t="s">
        <v>1394</v>
      </c>
      <c r="K508" s="7" t="s">
        <v>1394</v>
      </c>
      <c r="L508" s="7" t="s">
        <v>2571</v>
      </c>
      <c r="M508" s="7" t="s">
        <v>2571</v>
      </c>
      <c r="N508" s="8" t="s">
        <v>6175</v>
      </c>
      <c r="O508" s="7" t="s">
        <v>1388</v>
      </c>
      <c r="P508" s="8" t="s">
        <v>6175</v>
      </c>
      <c r="Q508" s="7" t="s">
        <v>28</v>
      </c>
      <c r="R508" s="28" t="s">
        <v>28</v>
      </c>
      <c r="S508" s="28" t="s">
        <v>6175</v>
      </c>
      <c r="T508" s="28" t="s">
        <v>28</v>
      </c>
      <c r="U508" s="28" t="s">
        <v>28</v>
      </c>
      <c r="V508" s="28" t="s">
        <v>28</v>
      </c>
      <c r="W508" s="7" t="s">
        <v>29</v>
      </c>
      <c r="X508" s="28" t="s">
        <v>28</v>
      </c>
      <c r="Y508" s="36" t="s">
        <v>28</v>
      </c>
      <c r="Z508" s="7" t="s">
        <v>6175</v>
      </c>
      <c r="AA508" s="7">
        <v>2</v>
      </c>
      <c r="AB508" s="7">
        <v>2</v>
      </c>
      <c r="AC508" s="7">
        <f t="shared" ref="AC508:AC571" si="87">AA508-AB508</f>
        <v>0</v>
      </c>
      <c r="AD508" s="7" t="s">
        <v>6175</v>
      </c>
      <c r="AE508" s="7" t="s">
        <v>6175</v>
      </c>
      <c r="AF508" s="7" t="s">
        <v>6175</v>
      </c>
      <c r="AG508" s="7" t="s">
        <v>6175</v>
      </c>
      <c r="AH508" s="37">
        <v>12</v>
      </c>
      <c r="AI508" s="37">
        <f t="shared" ref="AI508:AI571" si="88">AH508*AB508</f>
        <v>24</v>
      </c>
      <c r="AJ508" s="33">
        <v>5.7038120547945539</v>
      </c>
      <c r="AK508" s="33">
        <f t="shared" si="84"/>
        <v>11.407624109589108</v>
      </c>
      <c r="AL508" s="33">
        <f t="shared" si="80"/>
        <v>1.3689148931506929</v>
      </c>
      <c r="AM508" s="33">
        <f t="shared" si="81"/>
        <v>12.776539002739801</v>
      </c>
      <c r="AN508" s="33">
        <f t="shared" si="82"/>
        <v>5.1334308493150989</v>
      </c>
      <c r="AO508" s="33">
        <f t="shared" si="83"/>
        <v>10.266861698630198</v>
      </c>
      <c r="AP508" s="33">
        <f t="shared" si="85"/>
        <v>1.2320234038356237</v>
      </c>
      <c r="AQ508" s="33">
        <f t="shared" si="86"/>
        <v>11.498885102465822</v>
      </c>
      <c r="AR508" s="15" t="s">
        <v>6290</v>
      </c>
      <c r="AS508" s="15" t="s">
        <v>6302</v>
      </c>
      <c r="AT508" s="15" t="s">
        <v>6294</v>
      </c>
      <c r="AU508" s="27" t="s">
        <v>6279</v>
      </c>
      <c r="AV508" s="74"/>
      <c r="AW508" s="75">
        <v>2</v>
      </c>
      <c r="AX508" s="75"/>
      <c r="AY508" s="75"/>
      <c r="AZ508" s="52" t="s">
        <v>6389</v>
      </c>
    </row>
    <row r="509" spans="1:52" s="52" customFormat="1" ht="39.950000000000003" customHeight="1" x14ac:dyDescent="0.25">
      <c r="A509" s="9">
        <v>667</v>
      </c>
      <c r="B509" s="7" t="s">
        <v>2572</v>
      </c>
      <c r="C509" s="7" t="s">
        <v>2573</v>
      </c>
      <c r="D509" s="7" t="s">
        <v>18</v>
      </c>
      <c r="E509" s="7" t="s">
        <v>1391</v>
      </c>
      <c r="F509" s="7" t="s">
        <v>142</v>
      </c>
      <c r="G509" s="7" t="s">
        <v>6182</v>
      </c>
      <c r="H509" s="7" t="s">
        <v>2100</v>
      </c>
      <c r="I509" s="7" t="s">
        <v>6175</v>
      </c>
      <c r="J509" s="7" t="s">
        <v>1394</v>
      </c>
      <c r="K509" s="7" t="s">
        <v>1394</v>
      </c>
      <c r="L509" s="7" t="s">
        <v>2574</v>
      </c>
      <c r="M509" s="7" t="s">
        <v>2574</v>
      </c>
      <c r="N509" s="8" t="s">
        <v>6175</v>
      </c>
      <c r="O509" s="7" t="s">
        <v>1388</v>
      </c>
      <c r="P509" s="8" t="s">
        <v>6175</v>
      </c>
      <c r="Q509" s="7" t="s">
        <v>28</v>
      </c>
      <c r="R509" s="28" t="s">
        <v>28</v>
      </c>
      <c r="S509" s="28" t="s">
        <v>6175</v>
      </c>
      <c r="T509" s="28" t="s">
        <v>28</v>
      </c>
      <c r="U509" s="28" t="s">
        <v>28</v>
      </c>
      <c r="V509" s="28" t="s">
        <v>28</v>
      </c>
      <c r="W509" s="7" t="s">
        <v>29</v>
      </c>
      <c r="X509" s="28" t="s">
        <v>28</v>
      </c>
      <c r="Y509" s="36" t="s">
        <v>28</v>
      </c>
      <c r="Z509" s="7" t="s">
        <v>6175</v>
      </c>
      <c r="AA509" s="7">
        <v>3</v>
      </c>
      <c r="AB509" s="7">
        <v>3</v>
      </c>
      <c r="AC509" s="7">
        <f t="shared" si="87"/>
        <v>0</v>
      </c>
      <c r="AD509" s="7" t="s">
        <v>6175</v>
      </c>
      <c r="AE509" s="7" t="s">
        <v>6175</v>
      </c>
      <c r="AF509" s="7" t="s">
        <v>6175</v>
      </c>
      <c r="AG509" s="7" t="s">
        <v>6175</v>
      </c>
      <c r="AH509" s="37">
        <v>15</v>
      </c>
      <c r="AI509" s="37">
        <f t="shared" si="88"/>
        <v>45</v>
      </c>
      <c r="AJ509" s="33">
        <v>6.8711554794521001</v>
      </c>
      <c r="AK509" s="33">
        <f t="shared" si="84"/>
        <v>20.613466438356301</v>
      </c>
      <c r="AL509" s="33">
        <f t="shared" si="80"/>
        <v>2.4736159726027562</v>
      </c>
      <c r="AM509" s="33">
        <f t="shared" si="81"/>
        <v>23.087082410959056</v>
      </c>
      <c r="AN509" s="33">
        <f t="shared" si="82"/>
        <v>6.1840399315068906</v>
      </c>
      <c r="AO509" s="33">
        <f t="shared" si="83"/>
        <v>18.552119794520671</v>
      </c>
      <c r="AP509" s="33">
        <f t="shared" si="85"/>
        <v>2.2262543753424806</v>
      </c>
      <c r="AQ509" s="33">
        <f t="shared" si="86"/>
        <v>20.778374169863152</v>
      </c>
      <c r="AR509" s="15" t="s">
        <v>6290</v>
      </c>
      <c r="AS509" s="15" t="s">
        <v>6302</v>
      </c>
      <c r="AT509" s="15" t="s">
        <v>6294</v>
      </c>
      <c r="AU509" s="27" t="s">
        <v>6279</v>
      </c>
      <c r="AV509" s="74"/>
      <c r="AW509" s="75">
        <v>3</v>
      </c>
      <c r="AX509" s="75"/>
      <c r="AY509" s="75"/>
      <c r="AZ509" s="52" t="s">
        <v>6389</v>
      </c>
    </row>
    <row r="510" spans="1:52" s="52" customFormat="1" ht="39.950000000000003" customHeight="1" x14ac:dyDescent="0.25">
      <c r="A510" s="9">
        <v>668</v>
      </c>
      <c r="B510" s="7" t="s">
        <v>2575</v>
      </c>
      <c r="C510" s="7" t="s">
        <v>2576</v>
      </c>
      <c r="D510" s="7" t="s">
        <v>18</v>
      </c>
      <c r="E510" s="7" t="s">
        <v>1391</v>
      </c>
      <c r="F510" s="7" t="s">
        <v>105</v>
      </c>
      <c r="G510" s="7" t="s">
        <v>6182</v>
      </c>
      <c r="H510" s="7" t="s">
        <v>2100</v>
      </c>
      <c r="I510" s="7" t="s">
        <v>6175</v>
      </c>
      <c r="J510" s="7" t="s">
        <v>1394</v>
      </c>
      <c r="K510" s="7" t="s">
        <v>1394</v>
      </c>
      <c r="L510" s="7" t="s">
        <v>2577</v>
      </c>
      <c r="M510" s="7" t="s">
        <v>2577</v>
      </c>
      <c r="N510" s="8" t="s">
        <v>6175</v>
      </c>
      <c r="O510" s="7" t="s">
        <v>1388</v>
      </c>
      <c r="P510" s="8" t="s">
        <v>6175</v>
      </c>
      <c r="Q510" s="7" t="s">
        <v>2578</v>
      </c>
      <c r="R510" s="28">
        <v>1.5</v>
      </c>
      <c r="S510" s="28" t="s">
        <v>6175</v>
      </c>
      <c r="T510" s="28" t="s">
        <v>28</v>
      </c>
      <c r="U510" s="28" t="s">
        <v>28</v>
      </c>
      <c r="V510" s="28" t="s">
        <v>28</v>
      </c>
      <c r="W510" s="7" t="s">
        <v>78</v>
      </c>
      <c r="X510" s="28" t="s">
        <v>28</v>
      </c>
      <c r="Y510" s="36" t="s">
        <v>28</v>
      </c>
      <c r="Z510" s="7" t="s">
        <v>6175</v>
      </c>
      <c r="AA510" s="7">
        <v>3</v>
      </c>
      <c r="AB510" s="7">
        <v>2</v>
      </c>
      <c r="AC510" s="7">
        <f t="shared" si="87"/>
        <v>1</v>
      </c>
      <c r="AD510" s="7" t="s">
        <v>6175</v>
      </c>
      <c r="AE510" s="7" t="s">
        <v>6175</v>
      </c>
      <c r="AF510" s="7" t="s">
        <v>6175</v>
      </c>
      <c r="AG510" s="7" t="s">
        <v>6175</v>
      </c>
      <c r="AH510" s="37">
        <v>6.5</v>
      </c>
      <c r="AI510" s="37">
        <f t="shared" si="88"/>
        <v>13</v>
      </c>
      <c r="AJ510" s="33">
        <v>2.3145007077625768</v>
      </c>
      <c r="AK510" s="33">
        <f t="shared" si="84"/>
        <v>4.6290014155251535</v>
      </c>
      <c r="AL510" s="33">
        <f t="shared" si="80"/>
        <v>0.5554801698630184</v>
      </c>
      <c r="AM510" s="33">
        <f t="shared" si="81"/>
        <v>5.1844815853881716</v>
      </c>
      <c r="AN510" s="33">
        <f t="shared" si="82"/>
        <v>2.0830506369863193</v>
      </c>
      <c r="AO510" s="33">
        <f t="shared" si="83"/>
        <v>4.1661012739726386</v>
      </c>
      <c r="AP510" s="33">
        <f t="shared" si="85"/>
        <v>0.49993215287671661</v>
      </c>
      <c r="AQ510" s="33">
        <f t="shared" si="86"/>
        <v>4.6660334268493555</v>
      </c>
      <c r="AR510" s="15" t="s">
        <v>6290</v>
      </c>
      <c r="AS510" s="15" t="s">
        <v>6302</v>
      </c>
      <c r="AT510" s="15" t="s">
        <v>6294</v>
      </c>
      <c r="AU510" s="27" t="s">
        <v>6279</v>
      </c>
      <c r="AV510" s="74"/>
      <c r="AW510" s="75">
        <v>2</v>
      </c>
      <c r="AX510" s="75"/>
      <c r="AY510" s="75"/>
      <c r="AZ510" s="52" t="s">
        <v>6389</v>
      </c>
    </row>
    <row r="511" spans="1:52" s="52" customFormat="1" ht="39.950000000000003" customHeight="1" x14ac:dyDescent="0.25">
      <c r="A511" s="9">
        <v>669</v>
      </c>
      <c r="B511" s="7" t="s">
        <v>2583</v>
      </c>
      <c r="C511" s="7" t="s">
        <v>2584</v>
      </c>
      <c r="D511" s="7" t="s">
        <v>18</v>
      </c>
      <c r="E511" s="7" t="s">
        <v>1391</v>
      </c>
      <c r="F511" s="7" t="s">
        <v>105</v>
      </c>
      <c r="G511" s="7" t="s">
        <v>6182</v>
      </c>
      <c r="H511" s="7" t="s">
        <v>2100</v>
      </c>
      <c r="I511" s="7" t="s">
        <v>6175</v>
      </c>
      <c r="J511" s="7" t="s">
        <v>1394</v>
      </c>
      <c r="K511" s="7" t="s">
        <v>1394</v>
      </c>
      <c r="L511" s="7" t="s">
        <v>2585</v>
      </c>
      <c r="M511" s="7" t="s">
        <v>2585</v>
      </c>
      <c r="N511" s="8" t="s">
        <v>6175</v>
      </c>
      <c r="O511" s="7" t="s">
        <v>1388</v>
      </c>
      <c r="P511" s="8" t="s">
        <v>6175</v>
      </c>
      <c r="Q511" s="7" t="s">
        <v>28</v>
      </c>
      <c r="R511" s="28" t="s">
        <v>28</v>
      </c>
      <c r="S511" s="28" t="s">
        <v>6175</v>
      </c>
      <c r="T511" s="28" t="s">
        <v>28</v>
      </c>
      <c r="U511" s="28" t="s">
        <v>28</v>
      </c>
      <c r="V511" s="28" t="s">
        <v>28</v>
      </c>
      <c r="W511" s="7" t="s">
        <v>78</v>
      </c>
      <c r="X511" s="28" t="s">
        <v>28</v>
      </c>
      <c r="Y511" s="36" t="s">
        <v>2586</v>
      </c>
      <c r="Z511" s="7" t="s">
        <v>6175</v>
      </c>
      <c r="AA511" s="7">
        <v>1</v>
      </c>
      <c r="AB511" s="7">
        <v>1</v>
      </c>
      <c r="AC511" s="7">
        <f t="shared" si="87"/>
        <v>0</v>
      </c>
      <c r="AD511" s="7" t="s">
        <v>6175</v>
      </c>
      <c r="AE511" s="7" t="s">
        <v>6175</v>
      </c>
      <c r="AF511" s="7" t="s">
        <v>6175</v>
      </c>
      <c r="AG511" s="7" t="s">
        <v>6175</v>
      </c>
      <c r="AH511" s="37">
        <v>13.75</v>
      </c>
      <c r="AI511" s="37">
        <f t="shared" si="88"/>
        <v>13.75</v>
      </c>
      <c r="AJ511" s="33">
        <v>5.1331179794520922</v>
      </c>
      <c r="AK511" s="33">
        <f t="shared" si="84"/>
        <v>5.1331179794520922</v>
      </c>
      <c r="AL511" s="33">
        <f t="shared" si="80"/>
        <v>0.615974157534251</v>
      </c>
      <c r="AM511" s="33">
        <f t="shared" si="81"/>
        <v>5.7490921369863432</v>
      </c>
      <c r="AN511" s="33">
        <f t="shared" si="82"/>
        <v>4.6198061815068829</v>
      </c>
      <c r="AO511" s="33">
        <f t="shared" si="83"/>
        <v>4.6198061815068829</v>
      </c>
      <c r="AP511" s="33">
        <f t="shared" si="85"/>
        <v>0.55437674178082597</v>
      </c>
      <c r="AQ511" s="33">
        <f t="shared" si="86"/>
        <v>5.1741829232877086</v>
      </c>
      <c r="AR511" s="15" t="s">
        <v>6290</v>
      </c>
      <c r="AS511" s="15" t="s">
        <v>6302</v>
      </c>
      <c r="AT511" s="15" t="s">
        <v>6294</v>
      </c>
      <c r="AU511" s="27" t="s">
        <v>6279</v>
      </c>
      <c r="AV511" s="74"/>
      <c r="AW511" s="75">
        <v>1</v>
      </c>
      <c r="AX511" s="75"/>
      <c r="AY511" s="75"/>
      <c r="AZ511" s="52" t="s">
        <v>6389</v>
      </c>
    </row>
    <row r="512" spans="1:52" s="52" customFormat="1" ht="39.950000000000003" customHeight="1" x14ac:dyDescent="0.25">
      <c r="A512" s="9">
        <v>670</v>
      </c>
      <c r="B512" s="7" t="s">
        <v>2587</v>
      </c>
      <c r="C512" s="7" t="s">
        <v>2588</v>
      </c>
      <c r="D512" s="7" t="s">
        <v>18</v>
      </c>
      <c r="E512" s="7" t="s">
        <v>1391</v>
      </c>
      <c r="F512" s="7" t="s">
        <v>175</v>
      </c>
      <c r="G512" s="7" t="s">
        <v>6182</v>
      </c>
      <c r="H512" s="7" t="s">
        <v>2100</v>
      </c>
      <c r="I512" s="7" t="s">
        <v>6175</v>
      </c>
      <c r="J512" s="7" t="s">
        <v>1394</v>
      </c>
      <c r="K512" s="7" t="s">
        <v>1394</v>
      </c>
      <c r="L512" s="7" t="s">
        <v>2589</v>
      </c>
      <c r="M512" s="7" t="s">
        <v>2589</v>
      </c>
      <c r="N512" s="8" t="s">
        <v>6175</v>
      </c>
      <c r="O512" s="7" t="s">
        <v>1388</v>
      </c>
      <c r="P512" s="8" t="s">
        <v>6175</v>
      </c>
      <c r="Q512" s="7" t="s">
        <v>28</v>
      </c>
      <c r="R512" s="28" t="s">
        <v>28</v>
      </c>
      <c r="S512" s="28" t="s">
        <v>6175</v>
      </c>
      <c r="T512" s="28" t="s">
        <v>28</v>
      </c>
      <c r="U512" s="28" t="s">
        <v>28</v>
      </c>
      <c r="V512" s="28" t="s">
        <v>28</v>
      </c>
      <c r="W512" s="7" t="s">
        <v>29</v>
      </c>
      <c r="X512" s="28" t="s">
        <v>28</v>
      </c>
      <c r="Y512" s="36" t="s">
        <v>28</v>
      </c>
      <c r="Z512" s="7" t="s">
        <v>6175</v>
      </c>
      <c r="AA512" s="7">
        <v>2</v>
      </c>
      <c r="AB512" s="7">
        <v>2</v>
      </c>
      <c r="AC512" s="7">
        <f t="shared" si="87"/>
        <v>0</v>
      </c>
      <c r="AD512" s="7" t="s">
        <v>6175</v>
      </c>
      <c r="AE512" s="7" t="s">
        <v>6175</v>
      </c>
      <c r="AF512" s="7" t="s">
        <v>6175</v>
      </c>
      <c r="AG512" s="7" t="s">
        <v>6175</v>
      </c>
      <c r="AH512" s="37">
        <v>9</v>
      </c>
      <c r="AI512" s="37">
        <f t="shared" si="88"/>
        <v>18</v>
      </c>
      <c r="AJ512" s="33">
        <v>4.2468258904109852</v>
      </c>
      <c r="AK512" s="33">
        <f t="shared" si="84"/>
        <v>8.4936517808219705</v>
      </c>
      <c r="AL512" s="33">
        <f t="shared" si="80"/>
        <v>1.0192382136986364</v>
      </c>
      <c r="AM512" s="33">
        <f t="shared" si="81"/>
        <v>9.5128899945206076</v>
      </c>
      <c r="AN512" s="33">
        <f t="shared" si="82"/>
        <v>3.8221433013698869</v>
      </c>
      <c r="AO512" s="33">
        <f t="shared" si="83"/>
        <v>7.6442866027397738</v>
      </c>
      <c r="AP512" s="33">
        <f t="shared" si="85"/>
        <v>0.91731439232877277</v>
      </c>
      <c r="AQ512" s="33">
        <f t="shared" si="86"/>
        <v>8.561600995068547</v>
      </c>
      <c r="AR512" s="15" t="s">
        <v>1404</v>
      </c>
      <c r="AS512" s="15" t="s">
        <v>1404</v>
      </c>
      <c r="AT512" s="15" t="s">
        <v>6294</v>
      </c>
      <c r="AU512" s="27" t="s">
        <v>6279</v>
      </c>
      <c r="AV512" s="74"/>
      <c r="AW512" s="75"/>
      <c r="AX512" s="75"/>
      <c r="AY512" s="75"/>
      <c r="AZ512" s="52" t="s">
        <v>6389</v>
      </c>
    </row>
    <row r="513" spans="1:52" s="52" customFormat="1" ht="39.950000000000003" customHeight="1" x14ac:dyDescent="0.25">
      <c r="A513" s="9">
        <v>671</v>
      </c>
      <c r="B513" s="7" t="s">
        <v>2590</v>
      </c>
      <c r="C513" s="7" t="s">
        <v>2591</v>
      </c>
      <c r="D513" s="7" t="s">
        <v>18</v>
      </c>
      <c r="E513" s="7" t="s">
        <v>18</v>
      </c>
      <c r="F513" s="7" t="s">
        <v>1735</v>
      </c>
      <c r="G513" s="7" t="s">
        <v>6182</v>
      </c>
      <c r="H513" s="7" t="s">
        <v>2100</v>
      </c>
      <c r="I513" s="7" t="s">
        <v>6175</v>
      </c>
      <c r="J513" s="7" t="s">
        <v>1394</v>
      </c>
      <c r="K513" s="7" t="s">
        <v>1394</v>
      </c>
      <c r="L513" s="7" t="s">
        <v>2592</v>
      </c>
      <c r="M513" s="7" t="s">
        <v>2592</v>
      </c>
      <c r="N513" s="8" t="s">
        <v>6175</v>
      </c>
      <c r="O513" s="7" t="s">
        <v>1563</v>
      </c>
      <c r="P513" s="8" t="s">
        <v>6175</v>
      </c>
      <c r="Q513" s="7" t="s">
        <v>28</v>
      </c>
      <c r="R513" s="7" t="s">
        <v>28</v>
      </c>
      <c r="S513" s="28" t="s">
        <v>6175</v>
      </c>
      <c r="T513" s="28" t="s">
        <v>28</v>
      </c>
      <c r="U513" s="28" t="s">
        <v>28</v>
      </c>
      <c r="V513" s="28" t="s">
        <v>28</v>
      </c>
      <c r="W513" s="7" t="s">
        <v>29</v>
      </c>
      <c r="X513" s="28" t="s">
        <v>28</v>
      </c>
      <c r="Y513" s="36" t="s">
        <v>28</v>
      </c>
      <c r="Z513" s="7" t="s">
        <v>6175</v>
      </c>
      <c r="AA513" s="7">
        <v>8</v>
      </c>
      <c r="AB513" s="7">
        <v>8</v>
      </c>
      <c r="AC513" s="7">
        <f t="shared" si="87"/>
        <v>0</v>
      </c>
      <c r="AD513" s="7" t="s">
        <v>6175</v>
      </c>
      <c r="AE513" s="7" t="s">
        <v>6175</v>
      </c>
      <c r="AF513" s="7" t="s">
        <v>6175</v>
      </c>
      <c r="AG513" s="7" t="s">
        <v>6175</v>
      </c>
      <c r="AH513" s="37">
        <v>0.4</v>
      </c>
      <c r="AI513" s="37">
        <f t="shared" si="88"/>
        <v>3.2</v>
      </c>
      <c r="AJ513" s="33">
        <v>0.18874781735159935</v>
      </c>
      <c r="AK513" s="33">
        <f t="shared" si="84"/>
        <v>1.5099825388127948</v>
      </c>
      <c r="AL513" s="33">
        <f t="shared" si="80"/>
        <v>0.18119790465753535</v>
      </c>
      <c r="AM513" s="33">
        <f t="shared" si="81"/>
        <v>1.6911804434703301</v>
      </c>
      <c r="AN513" s="33">
        <f t="shared" si="82"/>
        <v>0.16987303561643941</v>
      </c>
      <c r="AO513" s="33">
        <f t="shared" si="83"/>
        <v>1.3589842849315152</v>
      </c>
      <c r="AP513" s="33">
        <f t="shared" si="85"/>
        <v>0.16307811419178184</v>
      </c>
      <c r="AQ513" s="33">
        <f t="shared" si="86"/>
        <v>1.5220623991232971</v>
      </c>
      <c r="AR513" s="15" t="s">
        <v>6290</v>
      </c>
      <c r="AS513" s="15" t="s">
        <v>6302</v>
      </c>
      <c r="AT513" s="15" t="s">
        <v>6294</v>
      </c>
      <c r="AU513" s="27" t="s">
        <v>6279</v>
      </c>
      <c r="AV513" s="74"/>
      <c r="AW513" s="75"/>
      <c r="AX513" s="75"/>
      <c r="AY513" s="75"/>
      <c r="AZ513" s="52" t="s">
        <v>6389</v>
      </c>
    </row>
    <row r="514" spans="1:52" s="52" customFormat="1" ht="39.950000000000003" customHeight="1" x14ac:dyDescent="0.25">
      <c r="A514" s="9">
        <v>672</v>
      </c>
      <c r="B514" s="7" t="s">
        <v>2593</v>
      </c>
      <c r="C514" s="7" t="s">
        <v>2594</v>
      </c>
      <c r="D514" s="7" t="s">
        <v>18</v>
      </c>
      <c r="E514" s="7" t="s">
        <v>1391</v>
      </c>
      <c r="F514" s="7" t="s">
        <v>113</v>
      </c>
      <c r="G514" s="7" t="s">
        <v>6182</v>
      </c>
      <c r="H514" s="7" t="s">
        <v>2100</v>
      </c>
      <c r="I514" s="7" t="s">
        <v>6175</v>
      </c>
      <c r="J514" s="7" t="s">
        <v>1394</v>
      </c>
      <c r="K514" s="7" t="s">
        <v>1394</v>
      </c>
      <c r="L514" s="7" t="s">
        <v>2595</v>
      </c>
      <c r="M514" s="7" t="s">
        <v>2595</v>
      </c>
      <c r="N514" s="8" t="s">
        <v>6175</v>
      </c>
      <c r="O514" s="7" t="s">
        <v>1388</v>
      </c>
      <c r="P514" s="8" t="s">
        <v>6175</v>
      </c>
      <c r="Q514" s="7" t="s">
        <v>1611</v>
      </c>
      <c r="R514" s="28" t="s">
        <v>2596</v>
      </c>
      <c r="S514" s="28" t="s">
        <v>6175</v>
      </c>
      <c r="T514" s="28" t="s">
        <v>28</v>
      </c>
      <c r="U514" s="28" t="s">
        <v>28</v>
      </c>
      <c r="V514" s="28" t="s">
        <v>28</v>
      </c>
      <c r="W514" s="7" t="s">
        <v>1400</v>
      </c>
      <c r="X514" s="28" t="s">
        <v>28</v>
      </c>
      <c r="Y514" s="36" t="s">
        <v>28</v>
      </c>
      <c r="Z514" s="7" t="s">
        <v>6175</v>
      </c>
      <c r="AA514" s="7">
        <v>1</v>
      </c>
      <c r="AB514" s="7">
        <v>1</v>
      </c>
      <c r="AC514" s="7">
        <f t="shared" si="87"/>
        <v>0</v>
      </c>
      <c r="AD514" s="7" t="s">
        <v>6175</v>
      </c>
      <c r="AE514" s="7" t="s">
        <v>6175</v>
      </c>
      <c r="AF514" s="7" t="s">
        <v>6175</v>
      </c>
      <c r="AG514" s="7" t="s">
        <v>6175</v>
      </c>
      <c r="AH514" s="37">
        <v>9</v>
      </c>
      <c r="AI514" s="37">
        <f t="shared" si="88"/>
        <v>9</v>
      </c>
      <c r="AJ514" s="33">
        <v>5.4708258904109845</v>
      </c>
      <c r="AK514" s="33">
        <f t="shared" si="84"/>
        <v>5.4708258904109845</v>
      </c>
      <c r="AL514" s="33">
        <f t="shared" si="80"/>
        <v>0.65649910684931811</v>
      </c>
      <c r="AM514" s="33">
        <f t="shared" si="81"/>
        <v>6.1273249972603026</v>
      </c>
      <c r="AN514" s="33">
        <f t="shared" si="82"/>
        <v>4.9237433013698864</v>
      </c>
      <c r="AO514" s="33">
        <f t="shared" si="83"/>
        <v>4.9237433013698864</v>
      </c>
      <c r="AP514" s="33">
        <f t="shared" si="85"/>
        <v>0.59084919616438636</v>
      </c>
      <c r="AQ514" s="33">
        <f t="shared" si="86"/>
        <v>5.5145924975342728</v>
      </c>
      <c r="AR514" s="15" t="s">
        <v>6290</v>
      </c>
      <c r="AS514" s="15" t="s">
        <v>6302</v>
      </c>
      <c r="AT514" s="15" t="s">
        <v>6294</v>
      </c>
      <c r="AU514" s="27" t="s">
        <v>6279</v>
      </c>
      <c r="AV514" s="74"/>
      <c r="AW514" s="75"/>
      <c r="AX514" s="75"/>
      <c r="AY514" s="75"/>
      <c r="AZ514" s="52" t="s">
        <v>6389</v>
      </c>
    </row>
    <row r="515" spans="1:52" s="52" customFormat="1" ht="39.950000000000003" customHeight="1" x14ac:dyDescent="0.25">
      <c r="A515" s="9">
        <v>673</v>
      </c>
      <c r="B515" s="7" t="s">
        <v>2597</v>
      </c>
      <c r="C515" s="7" t="s">
        <v>2598</v>
      </c>
      <c r="D515" s="7" t="s">
        <v>18</v>
      </c>
      <c r="E515" s="7" t="s">
        <v>1391</v>
      </c>
      <c r="F515" s="7" t="s">
        <v>142</v>
      </c>
      <c r="G515" s="7" t="s">
        <v>6182</v>
      </c>
      <c r="H515" s="7" t="s">
        <v>2100</v>
      </c>
      <c r="I515" s="7" t="s">
        <v>6175</v>
      </c>
      <c r="J515" s="7" t="s">
        <v>1394</v>
      </c>
      <c r="K515" s="7" t="s">
        <v>1394</v>
      </c>
      <c r="L515" s="7" t="s">
        <v>2599</v>
      </c>
      <c r="M515" s="7" t="s">
        <v>2599</v>
      </c>
      <c r="N515" s="8" t="s">
        <v>6175</v>
      </c>
      <c r="O515" s="7" t="s">
        <v>1388</v>
      </c>
      <c r="P515" s="8" t="s">
        <v>6175</v>
      </c>
      <c r="Q515" s="7" t="s">
        <v>28</v>
      </c>
      <c r="R515" s="28" t="s">
        <v>28</v>
      </c>
      <c r="S515" s="28" t="s">
        <v>6175</v>
      </c>
      <c r="T515" s="28" t="s">
        <v>28</v>
      </c>
      <c r="U515" s="28" t="s">
        <v>28</v>
      </c>
      <c r="V515" s="28" t="s">
        <v>28</v>
      </c>
      <c r="W515" s="7" t="s">
        <v>29</v>
      </c>
      <c r="X515" s="28" t="s">
        <v>28</v>
      </c>
      <c r="Y515" s="36" t="s">
        <v>28</v>
      </c>
      <c r="Z515" s="7" t="s">
        <v>6175</v>
      </c>
      <c r="AA515" s="7">
        <v>12</v>
      </c>
      <c r="AB515" s="7">
        <v>12</v>
      </c>
      <c r="AC515" s="7">
        <f t="shared" si="87"/>
        <v>0</v>
      </c>
      <c r="AD515" s="7" t="s">
        <v>6175</v>
      </c>
      <c r="AE515" s="7" t="s">
        <v>6175</v>
      </c>
      <c r="AF515" s="7" t="s">
        <v>6175</v>
      </c>
      <c r="AG515" s="7" t="s">
        <v>6175</v>
      </c>
      <c r="AH515" s="37">
        <v>0.5</v>
      </c>
      <c r="AI515" s="37">
        <f t="shared" si="88"/>
        <v>6</v>
      </c>
      <c r="AJ515" s="33">
        <v>0.23593477168949917</v>
      </c>
      <c r="AK515" s="33">
        <f t="shared" si="84"/>
        <v>2.83121726027399</v>
      </c>
      <c r="AL515" s="33">
        <f t="shared" si="80"/>
        <v>0.33974607123287881</v>
      </c>
      <c r="AM515" s="33">
        <f t="shared" si="81"/>
        <v>3.1709633315068686</v>
      </c>
      <c r="AN515" s="33">
        <f t="shared" si="82"/>
        <v>0.21234129452054926</v>
      </c>
      <c r="AO515" s="33">
        <f t="shared" si="83"/>
        <v>2.548095534246591</v>
      </c>
      <c r="AP515" s="33">
        <f t="shared" si="85"/>
        <v>0.30577146410959088</v>
      </c>
      <c r="AQ515" s="33">
        <f t="shared" si="86"/>
        <v>2.8538669983561817</v>
      </c>
      <c r="AR515" s="15" t="s">
        <v>1404</v>
      </c>
      <c r="AS515" s="15" t="s">
        <v>1404</v>
      </c>
      <c r="AT515" s="15" t="s">
        <v>6294</v>
      </c>
      <c r="AU515" s="27" t="s">
        <v>6279</v>
      </c>
      <c r="AV515" s="74"/>
      <c r="AW515" s="75"/>
      <c r="AX515" s="75"/>
      <c r="AY515" s="75"/>
      <c r="AZ515" s="52" t="s">
        <v>6389</v>
      </c>
    </row>
    <row r="516" spans="1:52" s="52" customFormat="1" ht="39.950000000000003" customHeight="1" x14ac:dyDescent="0.25">
      <c r="A516" s="9">
        <v>674</v>
      </c>
      <c r="B516" s="7" t="s">
        <v>2600</v>
      </c>
      <c r="C516" s="7" t="s">
        <v>2601</v>
      </c>
      <c r="D516" s="7" t="s">
        <v>18</v>
      </c>
      <c r="E516" s="7" t="s">
        <v>1551</v>
      </c>
      <c r="F516" s="7" t="s">
        <v>20</v>
      </c>
      <c r="G516" s="7" t="s">
        <v>6182</v>
      </c>
      <c r="H516" s="7" t="s">
        <v>2100</v>
      </c>
      <c r="I516" s="7" t="s">
        <v>6175</v>
      </c>
      <c r="J516" s="7" t="s">
        <v>1394</v>
      </c>
      <c r="K516" s="7" t="s">
        <v>1394</v>
      </c>
      <c r="L516" s="7" t="s">
        <v>2602</v>
      </c>
      <c r="M516" s="7" t="s">
        <v>2602</v>
      </c>
      <c r="N516" s="8" t="s">
        <v>6175</v>
      </c>
      <c r="O516" s="7" t="s">
        <v>1388</v>
      </c>
      <c r="P516" s="8" t="s">
        <v>6175</v>
      </c>
      <c r="Q516" s="7" t="s">
        <v>28</v>
      </c>
      <c r="R516" s="28" t="s">
        <v>2603</v>
      </c>
      <c r="S516" s="28" t="s">
        <v>6175</v>
      </c>
      <c r="T516" s="28" t="s">
        <v>28</v>
      </c>
      <c r="U516" s="28" t="s">
        <v>28</v>
      </c>
      <c r="V516" s="28" t="s">
        <v>28</v>
      </c>
      <c r="W516" s="7" t="s">
        <v>29</v>
      </c>
      <c r="X516" s="28" t="s">
        <v>28</v>
      </c>
      <c r="Y516" s="36" t="s">
        <v>28</v>
      </c>
      <c r="Z516" s="7" t="s">
        <v>6175</v>
      </c>
      <c r="AA516" s="7">
        <v>4</v>
      </c>
      <c r="AB516" s="7">
        <v>4</v>
      </c>
      <c r="AC516" s="7">
        <f t="shared" si="87"/>
        <v>0</v>
      </c>
      <c r="AD516" s="7" t="s">
        <v>6175</v>
      </c>
      <c r="AE516" s="7" t="s">
        <v>6175</v>
      </c>
      <c r="AF516" s="7" t="s">
        <v>6175</v>
      </c>
      <c r="AG516" s="7" t="s">
        <v>6175</v>
      </c>
      <c r="AH516" s="37">
        <v>1.5</v>
      </c>
      <c r="AI516" s="37">
        <f t="shared" si="88"/>
        <v>6</v>
      </c>
      <c r="AJ516" s="33">
        <v>0.7078043150684975</v>
      </c>
      <c r="AK516" s="33">
        <f t="shared" si="84"/>
        <v>2.83121726027399</v>
      </c>
      <c r="AL516" s="33">
        <f t="shared" si="80"/>
        <v>0.33974607123287881</v>
      </c>
      <c r="AM516" s="33">
        <f t="shared" si="81"/>
        <v>3.1709633315068686</v>
      </c>
      <c r="AN516" s="33">
        <f t="shared" si="82"/>
        <v>0.63702388356164774</v>
      </c>
      <c r="AO516" s="33">
        <f t="shared" si="83"/>
        <v>2.548095534246591</v>
      </c>
      <c r="AP516" s="33">
        <f t="shared" si="85"/>
        <v>0.30577146410959088</v>
      </c>
      <c r="AQ516" s="33">
        <f t="shared" si="86"/>
        <v>2.8538669983561817</v>
      </c>
      <c r="AR516" s="15" t="s">
        <v>6290</v>
      </c>
      <c r="AS516" s="15" t="s">
        <v>6302</v>
      </c>
      <c r="AT516" s="15" t="s">
        <v>6294</v>
      </c>
      <c r="AU516" s="27" t="s">
        <v>6279</v>
      </c>
      <c r="AV516" s="74"/>
      <c r="AW516" s="75"/>
      <c r="AX516" s="75"/>
      <c r="AY516" s="75"/>
      <c r="AZ516" s="52" t="s">
        <v>6389</v>
      </c>
    </row>
    <row r="517" spans="1:52" s="52" customFormat="1" ht="39.950000000000003" customHeight="1" x14ac:dyDescent="0.25">
      <c r="A517" s="9">
        <v>675</v>
      </c>
      <c r="B517" s="7" t="s">
        <v>2604</v>
      </c>
      <c r="C517" s="7" t="s">
        <v>2605</v>
      </c>
      <c r="D517" s="7" t="s">
        <v>18</v>
      </c>
      <c r="E517" s="7" t="s">
        <v>1391</v>
      </c>
      <c r="F517" s="7" t="s">
        <v>175</v>
      </c>
      <c r="G517" s="7" t="s">
        <v>6182</v>
      </c>
      <c r="H517" s="7" t="s">
        <v>2100</v>
      </c>
      <c r="I517" s="7" t="s">
        <v>6175</v>
      </c>
      <c r="J517" s="7" t="s">
        <v>1394</v>
      </c>
      <c r="K517" s="7" t="s">
        <v>1394</v>
      </c>
      <c r="L517" s="7" t="s">
        <v>2606</v>
      </c>
      <c r="M517" s="7" t="s">
        <v>2606</v>
      </c>
      <c r="N517" s="8" t="s">
        <v>6175</v>
      </c>
      <c r="O517" s="7" t="s">
        <v>1388</v>
      </c>
      <c r="P517" s="8" t="s">
        <v>6175</v>
      </c>
      <c r="Q517" s="7" t="s">
        <v>2607</v>
      </c>
      <c r="R517" s="28" t="s">
        <v>2608</v>
      </c>
      <c r="S517" s="28" t="s">
        <v>6175</v>
      </c>
      <c r="T517" s="28" t="s">
        <v>28</v>
      </c>
      <c r="U517" s="28" t="s">
        <v>28</v>
      </c>
      <c r="V517" s="28" t="s">
        <v>28</v>
      </c>
      <c r="W517" s="7" t="s">
        <v>29</v>
      </c>
      <c r="X517" s="28" t="s">
        <v>28</v>
      </c>
      <c r="Y517" s="36" t="s">
        <v>28</v>
      </c>
      <c r="Z517" s="7" t="s">
        <v>6175</v>
      </c>
      <c r="AA517" s="7">
        <v>15</v>
      </c>
      <c r="AB517" s="7">
        <v>15</v>
      </c>
      <c r="AC517" s="7">
        <f t="shared" si="87"/>
        <v>0</v>
      </c>
      <c r="AD517" s="7" t="s">
        <v>6175</v>
      </c>
      <c r="AE517" s="7" t="s">
        <v>6175</v>
      </c>
      <c r="AF517" s="7" t="s">
        <v>6175</v>
      </c>
      <c r="AG517" s="7" t="s">
        <v>6175</v>
      </c>
      <c r="AH517" s="37">
        <v>27.94</v>
      </c>
      <c r="AI517" s="37">
        <f t="shared" si="88"/>
        <v>419.1</v>
      </c>
      <c r="AJ517" s="33">
        <v>13.184035042009214</v>
      </c>
      <c r="AK517" s="33">
        <f t="shared" si="84"/>
        <v>197.7605256301382</v>
      </c>
      <c r="AL517" s="33">
        <f t="shared" si="80"/>
        <v>23.731263075616585</v>
      </c>
      <c r="AM517" s="33">
        <f t="shared" si="81"/>
        <v>221.4917887057548</v>
      </c>
      <c r="AN517" s="33">
        <f t="shared" si="82"/>
        <v>11.865631537808293</v>
      </c>
      <c r="AO517" s="33">
        <f t="shared" si="83"/>
        <v>177.98447306712438</v>
      </c>
      <c r="AP517" s="33">
        <f t="shared" si="85"/>
        <v>21.358136768054926</v>
      </c>
      <c r="AQ517" s="33">
        <f t="shared" si="86"/>
        <v>199.3426098351793</v>
      </c>
      <c r="AR517" s="15" t="s">
        <v>6290</v>
      </c>
      <c r="AS517" s="15" t="s">
        <v>6302</v>
      </c>
      <c r="AT517" s="15" t="s">
        <v>6294</v>
      </c>
      <c r="AU517" s="27" t="s">
        <v>6279</v>
      </c>
      <c r="AV517" s="74"/>
      <c r="AW517" s="75"/>
      <c r="AX517" s="75"/>
      <c r="AY517" s="75"/>
      <c r="AZ517" s="52" t="s">
        <v>6389</v>
      </c>
    </row>
    <row r="518" spans="1:52" s="52" customFormat="1" ht="39.950000000000003" customHeight="1" x14ac:dyDescent="0.25">
      <c r="A518" s="9">
        <v>676</v>
      </c>
      <c r="B518" s="7" t="s">
        <v>2609</v>
      </c>
      <c r="C518" s="7" t="s">
        <v>2610</v>
      </c>
      <c r="D518" s="7" t="s">
        <v>18</v>
      </c>
      <c r="E518" s="7" t="s">
        <v>1391</v>
      </c>
      <c r="F518" s="7" t="s">
        <v>175</v>
      </c>
      <c r="G518" s="7" t="s">
        <v>6182</v>
      </c>
      <c r="H518" s="7" t="s">
        <v>2100</v>
      </c>
      <c r="I518" s="7" t="s">
        <v>6175</v>
      </c>
      <c r="J518" s="7" t="s">
        <v>1394</v>
      </c>
      <c r="K518" s="7" t="s">
        <v>1394</v>
      </c>
      <c r="L518" s="7" t="s">
        <v>2611</v>
      </c>
      <c r="M518" s="7" t="s">
        <v>2611</v>
      </c>
      <c r="N518" s="8" t="s">
        <v>6175</v>
      </c>
      <c r="O518" s="7" t="s">
        <v>1388</v>
      </c>
      <c r="P518" s="8" t="s">
        <v>6175</v>
      </c>
      <c r="Q518" s="7" t="s">
        <v>2607</v>
      </c>
      <c r="R518" s="28" t="s">
        <v>2612</v>
      </c>
      <c r="S518" s="28" t="s">
        <v>6175</v>
      </c>
      <c r="T518" s="28" t="s">
        <v>28</v>
      </c>
      <c r="U518" s="28" t="s">
        <v>28</v>
      </c>
      <c r="V518" s="28" t="s">
        <v>28</v>
      </c>
      <c r="W518" s="7" t="s">
        <v>29</v>
      </c>
      <c r="X518" s="28" t="s">
        <v>28</v>
      </c>
      <c r="Y518" s="36" t="s">
        <v>28</v>
      </c>
      <c r="Z518" s="7" t="s">
        <v>6175</v>
      </c>
      <c r="AA518" s="7">
        <v>11</v>
      </c>
      <c r="AB518" s="7">
        <v>11</v>
      </c>
      <c r="AC518" s="7">
        <f t="shared" si="87"/>
        <v>0</v>
      </c>
      <c r="AD518" s="7" t="s">
        <v>6175</v>
      </c>
      <c r="AE518" s="7" t="s">
        <v>6175</v>
      </c>
      <c r="AF518" s="7" t="s">
        <v>6175</v>
      </c>
      <c r="AG518" s="7" t="s">
        <v>6175</v>
      </c>
      <c r="AH518" s="37">
        <v>27.94</v>
      </c>
      <c r="AI518" s="37">
        <f t="shared" si="88"/>
        <v>307.34000000000003</v>
      </c>
      <c r="AJ518" s="33">
        <v>13.184035042009214</v>
      </c>
      <c r="AK518" s="33">
        <f t="shared" si="84"/>
        <v>145.02438546210135</v>
      </c>
      <c r="AL518" s="33">
        <f t="shared" si="80"/>
        <v>17.402926255452162</v>
      </c>
      <c r="AM518" s="33">
        <f t="shared" si="81"/>
        <v>162.42731171755352</v>
      </c>
      <c r="AN518" s="33">
        <f t="shared" si="82"/>
        <v>11.865631537808293</v>
      </c>
      <c r="AO518" s="33">
        <f t="shared" si="83"/>
        <v>130.52194691589122</v>
      </c>
      <c r="AP518" s="33">
        <f t="shared" si="85"/>
        <v>15.662633629906946</v>
      </c>
      <c r="AQ518" s="33">
        <f t="shared" si="86"/>
        <v>146.18458054579816</v>
      </c>
      <c r="AR518" s="15" t="s">
        <v>6290</v>
      </c>
      <c r="AS518" s="15" t="s">
        <v>6302</v>
      </c>
      <c r="AT518" s="15" t="s">
        <v>6294</v>
      </c>
      <c r="AU518" s="27" t="s">
        <v>6279</v>
      </c>
      <c r="AV518" s="74"/>
      <c r="AW518" s="75"/>
      <c r="AX518" s="75"/>
      <c r="AY518" s="75"/>
      <c r="AZ518" s="52" t="s">
        <v>6389</v>
      </c>
    </row>
    <row r="519" spans="1:52" s="52" customFormat="1" ht="39.950000000000003" customHeight="1" x14ac:dyDescent="0.25">
      <c r="A519" s="9">
        <v>677</v>
      </c>
      <c r="B519" s="7" t="s">
        <v>2613</v>
      </c>
      <c r="C519" s="7" t="s">
        <v>2614</v>
      </c>
      <c r="D519" s="7" t="s">
        <v>18</v>
      </c>
      <c r="E519" s="7" t="s">
        <v>1556</v>
      </c>
      <c r="F519" s="7" t="s">
        <v>1688</v>
      </c>
      <c r="G519" s="7" t="s">
        <v>6182</v>
      </c>
      <c r="H519" s="7" t="s">
        <v>2100</v>
      </c>
      <c r="I519" s="7" t="s">
        <v>6175</v>
      </c>
      <c r="J519" s="7" t="s">
        <v>1394</v>
      </c>
      <c r="K519" s="7" t="s">
        <v>1394</v>
      </c>
      <c r="L519" s="7" t="s">
        <v>2615</v>
      </c>
      <c r="M519" s="7" t="s">
        <v>2615</v>
      </c>
      <c r="N519" s="8" t="s">
        <v>6175</v>
      </c>
      <c r="O519" s="7" t="s">
        <v>1388</v>
      </c>
      <c r="P519" s="8" t="s">
        <v>6175</v>
      </c>
      <c r="Q519" s="7" t="s">
        <v>28</v>
      </c>
      <c r="R519" s="7" t="s">
        <v>28</v>
      </c>
      <c r="S519" s="28" t="s">
        <v>6175</v>
      </c>
      <c r="T519" s="28" t="s">
        <v>28</v>
      </c>
      <c r="U519" s="28" t="s">
        <v>28</v>
      </c>
      <c r="V519" s="28" t="s">
        <v>28</v>
      </c>
      <c r="W519" s="7" t="s">
        <v>1400</v>
      </c>
      <c r="X519" s="28" t="s">
        <v>28</v>
      </c>
      <c r="Y519" s="36" t="s">
        <v>28</v>
      </c>
      <c r="Z519" s="7" t="s">
        <v>6175</v>
      </c>
      <c r="AA519" s="7">
        <v>9</v>
      </c>
      <c r="AB519" s="7">
        <v>9</v>
      </c>
      <c r="AC519" s="7">
        <f t="shared" si="87"/>
        <v>0</v>
      </c>
      <c r="AD519" s="7" t="s">
        <v>6175</v>
      </c>
      <c r="AE519" s="7" t="s">
        <v>6175</v>
      </c>
      <c r="AF519" s="7" t="s">
        <v>6175</v>
      </c>
      <c r="AG519" s="7" t="s">
        <v>6175</v>
      </c>
      <c r="AH519" s="37">
        <v>17.18</v>
      </c>
      <c r="AI519" s="37">
        <f t="shared" si="88"/>
        <v>154.62</v>
      </c>
      <c r="AJ519" s="33">
        <v>10.44319875525119</v>
      </c>
      <c r="AK519" s="33">
        <f t="shared" si="84"/>
        <v>93.98878879726071</v>
      </c>
      <c r="AL519" s="33">
        <f t="shared" si="80"/>
        <v>11.278654655671286</v>
      </c>
      <c r="AM519" s="33">
        <f t="shared" si="81"/>
        <v>105.267443452932</v>
      </c>
      <c r="AN519" s="33">
        <f t="shared" si="82"/>
        <v>9.3988788797260714</v>
      </c>
      <c r="AO519" s="33">
        <f t="shared" si="83"/>
        <v>84.589909917534641</v>
      </c>
      <c r="AP519" s="33">
        <f t="shared" si="85"/>
        <v>10.150789190104156</v>
      </c>
      <c r="AQ519" s="33">
        <f t="shared" si="86"/>
        <v>94.74069910763879</v>
      </c>
      <c r="AR519" s="15" t="s">
        <v>6290</v>
      </c>
      <c r="AS519" s="15" t="s">
        <v>6302</v>
      </c>
      <c r="AT519" s="15" t="s">
        <v>6294</v>
      </c>
      <c r="AU519" s="27" t="s">
        <v>6279</v>
      </c>
      <c r="AV519" s="74"/>
      <c r="AW519" s="75"/>
      <c r="AX519" s="75"/>
      <c r="AY519" s="75"/>
      <c r="AZ519" s="52" t="s">
        <v>6389</v>
      </c>
    </row>
    <row r="520" spans="1:52" s="52" customFormat="1" ht="39.950000000000003" customHeight="1" x14ac:dyDescent="0.25">
      <c r="A520" s="9">
        <v>678</v>
      </c>
      <c r="B520" s="7" t="s">
        <v>2616</v>
      </c>
      <c r="C520" s="7" t="s">
        <v>2617</v>
      </c>
      <c r="D520" s="7" t="s">
        <v>18</v>
      </c>
      <c r="E520" s="7" t="s">
        <v>1391</v>
      </c>
      <c r="F520" s="7" t="s">
        <v>142</v>
      </c>
      <c r="G520" s="7" t="s">
        <v>6182</v>
      </c>
      <c r="H520" s="7" t="s">
        <v>2100</v>
      </c>
      <c r="I520" s="7" t="s">
        <v>6175</v>
      </c>
      <c r="J520" s="7" t="s">
        <v>1394</v>
      </c>
      <c r="K520" s="7" t="s">
        <v>1394</v>
      </c>
      <c r="L520" s="7" t="s">
        <v>2618</v>
      </c>
      <c r="M520" s="7" t="s">
        <v>2618</v>
      </c>
      <c r="N520" s="8" t="s">
        <v>6175</v>
      </c>
      <c r="O520" s="7" t="s">
        <v>1388</v>
      </c>
      <c r="P520" s="8" t="s">
        <v>6175</v>
      </c>
      <c r="Q520" s="7" t="s">
        <v>2619</v>
      </c>
      <c r="R520" s="28" t="s">
        <v>2620</v>
      </c>
      <c r="S520" s="28" t="s">
        <v>6175</v>
      </c>
      <c r="T520" s="28" t="s">
        <v>28</v>
      </c>
      <c r="U520" s="28" t="s">
        <v>28</v>
      </c>
      <c r="V520" s="28" t="s">
        <v>28</v>
      </c>
      <c r="W520" s="7" t="s">
        <v>1400</v>
      </c>
      <c r="X520" s="28" t="s">
        <v>28</v>
      </c>
      <c r="Y520" s="36" t="s">
        <v>28</v>
      </c>
      <c r="Z520" s="7" t="s">
        <v>6175</v>
      </c>
      <c r="AA520" s="7">
        <v>3</v>
      </c>
      <c r="AB520" s="7">
        <v>3</v>
      </c>
      <c r="AC520" s="7">
        <f t="shared" si="87"/>
        <v>0</v>
      </c>
      <c r="AD520" s="7" t="s">
        <v>6175</v>
      </c>
      <c r="AE520" s="7" t="s">
        <v>6175</v>
      </c>
      <c r="AF520" s="7" t="s">
        <v>6175</v>
      </c>
      <c r="AG520" s="7" t="s">
        <v>6175</v>
      </c>
      <c r="AH520" s="37">
        <v>23.44</v>
      </c>
      <c r="AI520" s="37">
        <f t="shared" si="88"/>
        <v>70.320000000000007</v>
      </c>
      <c r="AJ520" s="33">
        <v>14.248462096803721</v>
      </c>
      <c r="AK520" s="33">
        <f t="shared" si="84"/>
        <v>42.745386290411162</v>
      </c>
      <c r="AL520" s="33">
        <f t="shared" si="80"/>
        <v>5.129446354849339</v>
      </c>
      <c r="AM520" s="33">
        <f t="shared" si="81"/>
        <v>47.874832645260497</v>
      </c>
      <c r="AN520" s="33">
        <f t="shared" si="82"/>
        <v>12.823615887123349</v>
      </c>
      <c r="AO520" s="33">
        <f t="shared" si="83"/>
        <v>38.470847661370044</v>
      </c>
      <c r="AP520" s="33">
        <f t="shared" si="85"/>
        <v>4.6165017193644049</v>
      </c>
      <c r="AQ520" s="33">
        <f t="shared" si="86"/>
        <v>43.087349380734452</v>
      </c>
      <c r="AR520" s="15" t="s">
        <v>6290</v>
      </c>
      <c r="AS520" s="15" t="s">
        <v>6302</v>
      </c>
      <c r="AT520" s="15" t="s">
        <v>6294</v>
      </c>
      <c r="AU520" s="27" t="s">
        <v>6279</v>
      </c>
      <c r="AV520" s="74"/>
      <c r="AW520" s="75"/>
      <c r="AX520" s="75"/>
      <c r="AY520" s="75"/>
      <c r="AZ520" s="52" t="s">
        <v>6389</v>
      </c>
    </row>
    <row r="521" spans="1:52" s="52" customFormat="1" ht="39.950000000000003" customHeight="1" x14ac:dyDescent="0.25">
      <c r="A521" s="9">
        <v>679</v>
      </c>
      <c r="B521" s="7" t="s">
        <v>2621</v>
      </c>
      <c r="C521" s="7" t="s">
        <v>2622</v>
      </c>
      <c r="D521" s="7" t="s">
        <v>18</v>
      </c>
      <c r="E521" s="7" t="s">
        <v>1391</v>
      </c>
      <c r="F521" s="7" t="s">
        <v>175</v>
      </c>
      <c r="G521" s="7" t="s">
        <v>6182</v>
      </c>
      <c r="H521" s="7" t="s">
        <v>2100</v>
      </c>
      <c r="I521" s="7" t="s">
        <v>6175</v>
      </c>
      <c r="J521" s="7" t="s">
        <v>1394</v>
      </c>
      <c r="K521" s="7" t="s">
        <v>1394</v>
      </c>
      <c r="L521" s="7" t="s">
        <v>2623</v>
      </c>
      <c r="M521" s="7" t="s">
        <v>2623</v>
      </c>
      <c r="N521" s="8" t="s">
        <v>6175</v>
      </c>
      <c r="O521" s="7" t="s">
        <v>1388</v>
      </c>
      <c r="P521" s="8" t="s">
        <v>6175</v>
      </c>
      <c r="Q521" s="7" t="s">
        <v>28</v>
      </c>
      <c r="R521" s="28" t="s">
        <v>28</v>
      </c>
      <c r="S521" s="28" t="s">
        <v>6175</v>
      </c>
      <c r="T521" s="28" t="s">
        <v>28</v>
      </c>
      <c r="U521" s="28" t="s">
        <v>28</v>
      </c>
      <c r="V521" s="28" t="s">
        <v>28</v>
      </c>
      <c r="W521" s="7" t="s">
        <v>29</v>
      </c>
      <c r="X521" s="28" t="s">
        <v>28</v>
      </c>
      <c r="Y521" s="36" t="s">
        <v>28</v>
      </c>
      <c r="Z521" s="7" t="s">
        <v>6175</v>
      </c>
      <c r="AA521" s="7">
        <v>24</v>
      </c>
      <c r="AB521" s="7">
        <v>24</v>
      </c>
      <c r="AC521" s="7">
        <f t="shared" si="87"/>
        <v>0</v>
      </c>
      <c r="AD521" s="7" t="s">
        <v>6175</v>
      </c>
      <c r="AE521" s="7" t="s">
        <v>6175</v>
      </c>
      <c r="AF521" s="7" t="s">
        <v>6175</v>
      </c>
      <c r="AG521" s="7" t="s">
        <v>6175</v>
      </c>
      <c r="AH521" s="37">
        <v>1</v>
      </c>
      <c r="AI521" s="37">
        <f t="shared" si="88"/>
        <v>24</v>
      </c>
      <c r="AJ521" s="33">
        <v>0.47186954337899834</v>
      </c>
      <c r="AK521" s="33">
        <f t="shared" si="84"/>
        <v>11.32486904109596</v>
      </c>
      <c r="AL521" s="33">
        <f t="shared" si="80"/>
        <v>1.3589842849315152</v>
      </c>
      <c r="AM521" s="33">
        <f t="shared" si="81"/>
        <v>12.683853326027474</v>
      </c>
      <c r="AN521" s="33">
        <f t="shared" si="82"/>
        <v>0.42468258904109851</v>
      </c>
      <c r="AO521" s="33">
        <f t="shared" si="83"/>
        <v>10.192382136986364</v>
      </c>
      <c r="AP521" s="33">
        <f t="shared" si="85"/>
        <v>1.2230858564383635</v>
      </c>
      <c r="AQ521" s="33">
        <f t="shared" si="86"/>
        <v>11.415467993424727</v>
      </c>
      <c r="AR521" s="15" t="s">
        <v>6290</v>
      </c>
      <c r="AS521" s="15" t="s">
        <v>6302</v>
      </c>
      <c r="AT521" s="15" t="s">
        <v>6294</v>
      </c>
      <c r="AU521" s="27" t="s">
        <v>6279</v>
      </c>
      <c r="AV521" s="74"/>
      <c r="AW521" s="75"/>
      <c r="AX521" s="75"/>
      <c r="AY521" s="75"/>
      <c r="AZ521" s="52" t="s">
        <v>6389</v>
      </c>
    </row>
    <row r="522" spans="1:52" s="52" customFormat="1" ht="39.950000000000003" customHeight="1" x14ac:dyDescent="0.25">
      <c r="A522" s="9">
        <v>680</v>
      </c>
      <c r="B522" s="7" t="s">
        <v>2624</v>
      </c>
      <c r="C522" s="7" t="s">
        <v>2625</v>
      </c>
      <c r="D522" s="7" t="s">
        <v>18</v>
      </c>
      <c r="E522" s="7" t="s">
        <v>1391</v>
      </c>
      <c r="F522" s="7" t="s">
        <v>105</v>
      </c>
      <c r="G522" s="7" t="s">
        <v>6182</v>
      </c>
      <c r="H522" s="7" t="s">
        <v>2100</v>
      </c>
      <c r="I522" s="7" t="s">
        <v>6175</v>
      </c>
      <c r="J522" s="7" t="s">
        <v>1394</v>
      </c>
      <c r="K522" s="7" t="s">
        <v>1394</v>
      </c>
      <c r="L522" s="7" t="s">
        <v>2626</v>
      </c>
      <c r="M522" s="7" t="s">
        <v>2626</v>
      </c>
      <c r="N522" s="8" t="s">
        <v>6175</v>
      </c>
      <c r="O522" s="7" t="s">
        <v>1388</v>
      </c>
      <c r="P522" s="8" t="s">
        <v>6175</v>
      </c>
      <c r="Q522" s="7" t="s">
        <v>28</v>
      </c>
      <c r="R522" s="28" t="s">
        <v>28</v>
      </c>
      <c r="S522" s="28" t="s">
        <v>6175</v>
      </c>
      <c r="T522" s="28" t="s">
        <v>28</v>
      </c>
      <c r="U522" s="28" t="s">
        <v>28</v>
      </c>
      <c r="V522" s="28" t="s">
        <v>28</v>
      </c>
      <c r="W522" s="7" t="s">
        <v>1400</v>
      </c>
      <c r="X522" s="28" t="s">
        <v>28</v>
      </c>
      <c r="Y522" s="36" t="s">
        <v>2627</v>
      </c>
      <c r="Z522" s="7" t="s">
        <v>6175</v>
      </c>
      <c r="AA522" s="7">
        <v>3</v>
      </c>
      <c r="AB522" s="7">
        <v>3</v>
      </c>
      <c r="AC522" s="7">
        <f t="shared" si="87"/>
        <v>0</v>
      </c>
      <c r="AD522" s="7" t="s">
        <v>6175</v>
      </c>
      <c r="AE522" s="7" t="s">
        <v>6175</v>
      </c>
      <c r="AF522" s="7" t="s">
        <v>6175</v>
      </c>
      <c r="AG522" s="7" t="s">
        <v>6175</v>
      </c>
      <c r="AH522" s="37">
        <v>4.5</v>
      </c>
      <c r="AI522" s="37">
        <f t="shared" si="88"/>
        <v>13.5</v>
      </c>
      <c r="AJ522" s="33">
        <v>2.7354129452054923</v>
      </c>
      <c r="AK522" s="33">
        <f t="shared" si="84"/>
        <v>8.2062388356164764</v>
      </c>
      <c r="AL522" s="33">
        <f t="shared" si="80"/>
        <v>0.98474866027397712</v>
      </c>
      <c r="AM522" s="33">
        <f t="shared" si="81"/>
        <v>9.1909874958904538</v>
      </c>
      <c r="AN522" s="33">
        <f t="shared" si="82"/>
        <v>2.4618716506849432</v>
      </c>
      <c r="AO522" s="33">
        <f t="shared" si="83"/>
        <v>7.38561495205483</v>
      </c>
      <c r="AP522" s="33">
        <f t="shared" si="85"/>
        <v>0.88627379424657959</v>
      </c>
      <c r="AQ522" s="33">
        <f t="shared" si="86"/>
        <v>8.2718887463014088</v>
      </c>
      <c r="AR522" s="15" t="s">
        <v>6290</v>
      </c>
      <c r="AS522" s="15" t="s">
        <v>6302</v>
      </c>
      <c r="AT522" s="15" t="s">
        <v>6294</v>
      </c>
      <c r="AU522" s="27" t="s">
        <v>6279</v>
      </c>
      <c r="AV522" s="74"/>
      <c r="AW522" s="75"/>
      <c r="AX522" s="75"/>
      <c r="AY522" s="75"/>
      <c r="AZ522" s="52" t="s">
        <v>6389</v>
      </c>
    </row>
    <row r="523" spans="1:52" s="52" customFormat="1" ht="39.950000000000003" customHeight="1" x14ac:dyDescent="0.25">
      <c r="A523" s="9">
        <v>681</v>
      </c>
      <c r="B523" s="7" t="s">
        <v>2628</v>
      </c>
      <c r="C523" s="7" t="s">
        <v>2629</v>
      </c>
      <c r="D523" s="7" t="s">
        <v>18</v>
      </c>
      <c r="E523" s="7" t="s">
        <v>1551</v>
      </c>
      <c r="F523" s="7" t="s">
        <v>142</v>
      </c>
      <c r="G523" s="7" t="s">
        <v>6182</v>
      </c>
      <c r="H523" s="7" t="s">
        <v>2100</v>
      </c>
      <c r="I523" s="7" t="s">
        <v>6175</v>
      </c>
      <c r="J523" s="7" t="s">
        <v>1394</v>
      </c>
      <c r="K523" s="7" t="s">
        <v>1394</v>
      </c>
      <c r="L523" s="7" t="s">
        <v>2630</v>
      </c>
      <c r="M523" s="7" t="s">
        <v>2630</v>
      </c>
      <c r="N523" s="8" t="s">
        <v>6175</v>
      </c>
      <c r="O523" s="7" t="s">
        <v>1388</v>
      </c>
      <c r="P523" s="8" t="s">
        <v>6175</v>
      </c>
      <c r="Q523" s="7" t="s">
        <v>28</v>
      </c>
      <c r="R523" s="28" t="s">
        <v>28</v>
      </c>
      <c r="S523" s="28" t="s">
        <v>6175</v>
      </c>
      <c r="T523" s="28" t="s">
        <v>28</v>
      </c>
      <c r="U523" s="28" t="s">
        <v>28</v>
      </c>
      <c r="V523" s="28" t="s">
        <v>28</v>
      </c>
      <c r="W523" s="7" t="s">
        <v>29</v>
      </c>
      <c r="X523" s="28" t="s">
        <v>28</v>
      </c>
      <c r="Y523" s="36" t="s">
        <v>28</v>
      </c>
      <c r="Z523" s="7" t="s">
        <v>6175</v>
      </c>
      <c r="AA523" s="7">
        <v>9</v>
      </c>
      <c r="AB523" s="7">
        <v>9</v>
      </c>
      <c r="AC523" s="7">
        <f t="shared" si="87"/>
        <v>0</v>
      </c>
      <c r="AD523" s="7" t="s">
        <v>6175</v>
      </c>
      <c r="AE523" s="7" t="s">
        <v>6175</v>
      </c>
      <c r="AF523" s="7" t="s">
        <v>6175</v>
      </c>
      <c r="AG523" s="7" t="s">
        <v>6175</v>
      </c>
      <c r="AH523" s="37">
        <v>0.9</v>
      </c>
      <c r="AI523" s="37">
        <f t="shared" si="88"/>
        <v>8.1</v>
      </c>
      <c r="AJ523" s="33">
        <v>1.2777859041095845</v>
      </c>
      <c r="AK523" s="33">
        <f t="shared" si="84"/>
        <v>11.500073136986261</v>
      </c>
      <c r="AL523" s="33">
        <f t="shared" si="80"/>
        <v>1.3800087764383513</v>
      </c>
      <c r="AM523" s="33">
        <f t="shared" si="81"/>
        <v>12.880081913424613</v>
      </c>
      <c r="AN523" s="33">
        <f t="shared" si="82"/>
        <v>1.150007313698626</v>
      </c>
      <c r="AO523" s="33">
        <f t="shared" si="83"/>
        <v>10.350065823287634</v>
      </c>
      <c r="AP523" s="33">
        <f t="shared" si="85"/>
        <v>1.242007898794516</v>
      </c>
      <c r="AQ523" s="33">
        <f t="shared" si="86"/>
        <v>11.59207372208215</v>
      </c>
      <c r="AR523" s="15" t="s">
        <v>6290</v>
      </c>
      <c r="AS523" s="15" t="s">
        <v>6302</v>
      </c>
      <c r="AT523" s="15" t="s">
        <v>6294</v>
      </c>
      <c r="AU523" s="27" t="s">
        <v>6279</v>
      </c>
      <c r="AV523" s="74"/>
      <c r="AW523" s="75">
        <v>9</v>
      </c>
      <c r="AX523" s="75"/>
      <c r="AY523" s="75"/>
      <c r="AZ523" s="52" t="s">
        <v>6389</v>
      </c>
    </row>
    <row r="524" spans="1:52" s="52" customFormat="1" ht="39.950000000000003" customHeight="1" x14ac:dyDescent="0.25">
      <c r="A524" s="9">
        <v>682</v>
      </c>
      <c r="B524" s="7" t="s">
        <v>2631</v>
      </c>
      <c r="C524" s="7" t="s">
        <v>2632</v>
      </c>
      <c r="D524" s="7" t="s">
        <v>18</v>
      </c>
      <c r="E524" s="7" t="s">
        <v>1391</v>
      </c>
      <c r="F524" s="7" t="s">
        <v>20</v>
      </c>
      <c r="G524" s="7" t="s">
        <v>6182</v>
      </c>
      <c r="H524" s="7" t="s">
        <v>2100</v>
      </c>
      <c r="I524" s="7" t="s">
        <v>6175</v>
      </c>
      <c r="J524" s="7" t="s">
        <v>1394</v>
      </c>
      <c r="K524" s="7" t="s">
        <v>1394</v>
      </c>
      <c r="L524" s="7" t="s">
        <v>2633</v>
      </c>
      <c r="M524" s="7" t="s">
        <v>2633</v>
      </c>
      <c r="N524" s="8" t="s">
        <v>6175</v>
      </c>
      <c r="O524" s="7" t="s">
        <v>1388</v>
      </c>
      <c r="P524" s="8" t="s">
        <v>6175</v>
      </c>
      <c r="Q524" s="7" t="s">
        <v>2634</v>
      </c>
      <c r="R524" s="28" t="s">
        <v>2635</v>
      </c>
      <c r="S524" s="28" t="s">
        <v>6175</v>
      </c>
      <c r="T524" s="28" t="s">
        <v>28</v>
      </c>
      <c r="U524" s="28" t="s">
        <v>28</v>
      </c>
      <c r="V524" s="28" t="s">
        <v>28</v>
      </c>
      <c r="W524" s="7" t="s">
        <v>29</v>
      </c>
      <c r="X524" s="28" t="s">
        <v>28</v>
      </c>
      <c r="Y524" s="36" t="s">
        <v>28</v>
      </c>
      <c r="Z524" s="7" t="s">
        <v>6175</v>
      </c>
      <c r="AA524" s="7">
        <v>1</v>
      </c>
      <c r="AB524" s="7">
        <v>1</v>
      </c>
      <c r="AC524" s="7">
        <f t="shared" si="87"/>
        <v>0</v>
      </c>
      <c r="AD524" s="7" t="s">
        <v>6175</v>
      </c>
      <c r="AE524" s="7" t="s">
        <v>6175</v>
      </c>
      <c r="AF524" s="7" t="s">
        <v>6175</v>
      </c>
      <c r="AG524" s="7" t="s">
        <v>6175</v>
      </c>
      <c r="AH524" s="37">
        <v>16.95</v>
      </c>
      <c r="AI524" s="37">
        <f t="shared" si="88"/>
        <v>16.95</v>
      </c>
      <c r="AJ524" s="33">
        <v>7.9981887602740214</v>
      </c>
      <c r="AK524" s="33">
        <f t="shared" si="84"/>
        <v>7.9981887602740214</v>
      </c>
      <c r="AL524" s="33">
        <f t="shared" si="80"/>
        <v>0.95978265123288253</v>
      </c>
      <c r="AM524" s="33">
        <f t="shared" si="81"/>
        <v>8.9579714115069038</v>
      </c>
      <c r="AN524" s="33">
        <f t="shared" si="82"/>
        <v>7.1983698842466195</v>
      </c>
      <c r="AO524" s="33">
        <f t="shared" si="83"/>
        <v>7.1983698842466195</v>
      </c>
      <c r="AP524" s="33">
        <f t="shared" si="85"/>
        <v>0.86380438610959431</v>
      </c>
      <c r="AQ524" s="33">
        <f t="shared" si="86"/>
        <v>8.0621742703562145</v>
      </c>
      <c r="AR524" s="15" t="s">
        <v>1404</v>
      </c>
      <c r="AS524" s="15" t="s">
        <v>1404</v>
      </c>
      <c r="AT524" s="15" t="s">
        <v>6282</v>
      </c>
      <c r="AU524" s="27" t="s">
        <v>6282</v>
      </c>
      <c r="AV524" s="74"/>
      <c r="AW524" s="75"/>
      <c r="AX524" s="75"/>
      <c r="AY524" s="75"/>
      <c r="AZ524" s="52" t="s">
        <v>6389</v>
      </c>
    </row>
    <row r="525" spans="1:52" s="52" customFormat="1" ht="39.950000000000003" customHeight="1" x14ac:dyDescent="0.25">
      <c r="A525" s="9">
        <v>683</v>
      </c>
      <c r="B525" s="7" t="s">
        <v>2636</v>
      </c>
      <c r="C525" s="7" t="s">
        <v>2637</v>
      </c>
      <c r="D525" s="7" t="s">
        <v>18</v>
      </c>
      <c r="E525" s="7" t="s">
        <v>1391</v>
      </c>
      <c r="F525" s="7" t="s">
        <v>113</v>
      </c>
      <c r="G525" s="7" t="s">
        <v>6182</v>
      </c>
      <c r="H525" s="7" t="s">
        <v>2100</v>
      </c>
      <c r="I525" s="7" t="s">
        <v>6175</v>
      </c>
      <c r="J525" s="7" t="s">
        <v>1394</v>
      </c>
      <c r="K525" s="7" t="s">
        <v>1394</v>
      </c>
      <c r="L525" s="7" t="s">
        <v>2638</v>
      </c>
      <c r="M525" s="7" t="s">
        <v>2638</v>
      </c>
      <c r="N525" s="8" t="s">
        <v>6175</v>
      </c>
      <c r="O525" s="7" t="s">
        <v>1388</v>
      </c>
      <c r="P525" s="8" t="s">
        <v>6175</v>
      </c>
      <c r="Q525" s="7" t="s">
        <v>2639</v>
      </c>
      <c r="R525" s="28" t="s">
        <v>2640</v>
      </c>
      <c r="S525" s="28" t="s">
        <v>6175</v>
      </c>
      <c r="T525" s="28" t="s">
        <v>28</v>
      </c>
      <c r="U525" s="28" t="s">
        <v>28</v>
      </c>
      <c r="V525" s="28" t="s">
        <v>28</v>
      </c>
      <c r="W525" s="7" t="s">
        <v>1400</v>
      </c>
      <c r="X525" s="28" t="s">
        <v>28</v>
      </c>
      <c r="Y525" s="36" t="s">
        <v>28</v>
      </c>
      <c r="Z525" s="7" t="s">
        <v>6175</v>
      </c>
      <c r="AA525" s="7">
        <v>7</v>
      </c>
      <c r="AB525" s="7">
        <v>7</v>
      </c>
      <c r="AC525" s="7">
        <f t="shared" si="87"/>
        <v>0</v>
      </c>
      <c r="AD525" s="7" t="s">
        <v>6175</v>
      </c>
      <c r="AE525" s="7" t="s">
        <v>6175</v>
      </c>
      <c r="AF525" s="7" t="s">
        <v>6175</v>
      </c>
      <c r="AG525" s="7" t="s">
        <v>6175</v>
      </c>
      <c r="AH525" s="37">
        <v>22</v>
      </c>
      <c r="AI525" s="37">
        <f t="shared" si="88"/>
        <v>154</v>
      </c>
      <c r="AJ525" s="33">
        <v>13.448988767123351</v>
      </c>
      <c r="AK525" s="33">
        <f t="shared" si="84"/>
        <v>94.142921369863458</v>
      </c>
      <c r="AL525" s="33">
        <f t="shared" si="80"/>
        <v>11.297150564383614</v>
      </c>
      <c r="AM525" s="33">
        <f t="shared" si="81"/>
        <v>105.44007193424707</v>
      </c>
      <c r="AN525" s="33">
        <f t="shared" si="82"/>
        <v>12.104089890411016</v>
      </c>
      <c r="AO525" s="33">
        <f t="shared" si="83"/>
        <v>84.728629232877111</v>
      </c>
      <c r="AP525" s="33">
        <f t="shared" si="85"/>
        <v>10.167435507945253</v>
      </c>
      <c r="AQ525" s="33">
        <f t="shared" si="86"/>
        <v>94.896064740822368</v>
      </c>
      <c r="AR525" s="15" t="s">
        <v>1404</v>
      </c>
      <c r="AS525" s="15" t="s">
        <v>1404</v>
      </c>
      <c r="AT525" s="15" t="s">
        <v>6294</v>
      </c>
      <c r="AU525" s="27" t="s">
        <v>6279</v>
      </c>
      <c r="AV525" s="74"/>
      <c r="AW525" s="75"/>
      <c r="AX525" s="75"/>
      <c r="AY525" s="75"/>
      <c r="AZ525" s="52" t="s">
        <v>6389</v>
      </c>
    </row>
    <row r="526" spans="1:52" s="52" customFormat="1" ht="39.950000000000003" customHeight="1" x14ac:dyDescent="0.25">
      <c r="A526" s="9">
        <v>684</v>
      </c>
      <c r="B526" s="7" t="s">
        <v>2641</v>
      </c>
      <c r="C526" s="7" t="s">
        <v>2642</v>
      </c>
      <c r="D526" s="7" t="s">
        <v>18</v>
      </c>
      <c r="E526" s="7" t="s">
        <v>18</v>
      </c>
      <c r="F526" s="7" t="s">
        <v>1673</v>
      </c>
      <c r="G526" s="7" t="s">
        <v>6182</v>
      </c>
      <c r="H526" s="7" t="s">
        <v>2100</v>
      </c>
      <c r="I526" s="7" t="s">
        <v>6175</v>
      </c>
      <c r="J526" s="7" t="s">
        <v>1394</v>
      </c>
      <c r="K526" s="7" t="s">
        <v>1394</v>
      </c>
      <c r="L526" s="7" t="s">
        <v>2643</v>
      </c>
      <c r="M526" s="7" t="s">
        <v>2643</v>
      </c>
      <c r="N526" s="8" t="s">
        <v>6175</v>
      </c>
      <c r="O526" s="7" t="s">
        <v>1388</v>
      </c>
      <c r="P526" s="8" t="s">
        <v>6175</v>
      </c>
      <c r="Q526" s="7" t="s">
        <v>28</v>
      </c>
      <c r="R526" s="7" t="s">
        <v>28</v>
      </c>
      <c r="S526" s="28" t="s">
        <v>6175</v>
      </c>
      <c r="T526" s="28" t="s">
        <v>28</v>
      </c>
      <c r="U526" s="28" t="s">
        <v>28</v>
      </c>
      <c r="V526" s="28" t="s">
        <v>28</v>
      </c>
      <c r="W526" s="7" t="s">
        <v>29</v>
      </c>
      <c r="X526" s="28" t="s">
        <v>28</v>
      </c>
      <c r="Y526" s="36" t="s">
        <v>28</v>
      </c>
      <c r="Z526" s="7" t="s">
        <v>6175</v>
      </c>
      <c r="AA526" s="7">
        <v>2</v>
      </c>
      <c r="AB526" s="7">
        <v>2</v>
      </c>
      <c r="AC526" s="7">
        <f t="shared" si="87"/>
        <v>0</v>
      </c>
      <c r="AD526" s="7" t="s">
        <v>6175</v>
      </c>
      <c r="AE526" s="7" t="s">
        <v>6175</v>
      </c>
      <c r="AF526" s="7" t="s">
        <v>6175</v>
      </c>
      <c r="AG526" s="7" t="s">
        <v>6175</v>
      </c>
      <c r="AH526" s="37">
        <v>56</v>
      </c>
      <c r="AI526" s="37">
        <f t="shared" si="88"/>
        <v>112</v>
      </c>
      <c r="AJ526" s="33">
        <v>26.617789589041251</v>
      </c>
      <c r="AK526" s="33">
        <f t="shared" si="84"/>
        <v>53.235579178082503</v>
      </c>
      <c r="AL526" s="33">
        <f t="shared" si="80"/>
        <v>6.3882695013699005</v>
      </c>
      <c r="AM526" s="33">
        <f t="shared" si="81"/>
        <v>59.623848679452401</v>
      </c>
      <c r="AN526" s="33">
        <f t="shared" si="82"/>
        <v>23.956010630137126</v>
      </c>
      <c r="AO526" s="33">
        <f t="shared" si="83"/>
        <v>47.912021260274251</v>
      </c>
      <c r="AP526" s="33">
        <f t="shared" si="85"/>
        <v>5.7494425512329101</v>
      </c>
      <c r="AQ526" s="33">
        <f t="shared" si="86"/>
        <v>53.661463811507161</v>
      </c>
      <c r="AR526" s="15" t="s">
        <v>6307</v>
      </c>
      <c r="AS526" s="15" t="s">
        <v>6307</v>
      </c>
      <c r="AT526" s="15" t="s">
        <v>6294</v>
      </c>
      <c r="AU526" s="27" t="s">
        <v>6279</v>
      </c>
      <c r="AV526" s="74"/>
      <c r="AW526" s="75"/>
      <c r="AX526" s="75"/>
      <c r="AY526" s="75"/>
      <c r="AZ526" s="52" t="s">
        <v>6389</v>
      </c>
    </row>
    <row r="527" spans="1:52" s="52" customFormat="1" ht="39.950000000000003" customHeight="1" x14ac:dyDescent="0.25">
      <c r="A527" s="9">
        <v>685</v>
      </c>
      <c r="B527" s="7" t="s">
        <v>2644</v>
      </c>
      <c r="C527" s="7" t="s">
        <v>2645</v>
      </c>
      <c r="D527" s="7" t="s">
        <v>18</v>
      </c>
      <c r="E527" s="7" t="s">
        <v>18</v>
      </c>
      <c r="F527" s="7" t="s">
        <v>1556</v>
      </c>
      <c r="G527" s="7" t="s">
        <v>6182</v>
      </c>
      <c r="H527" s="7" t="s">
        <v>2100</v>
      </c>
      <c r="I527" s="7" t="s">
        <v>6175</v>
      </c>
      <c r="J527" s="7" t="s">
        <v>1394</v>
      </c>
      <c r="K527" s="7" t="s">
        <v>1394</v>
      </c>
      <c r="L527" s="7" t="s">
        <v>2646</v>
      </c>
      <c r="M527" s="7" t="s">
        <v>2646</v>
      </c>
      <c r="N527" s="8" t="s">
        <v>6175</v>
      </c>
      <c r="O527" s="7" t="s">
        <v>1388</v>
      </c>
      <c r="P527" s="8" t="s">
        <v>6175</v>
      </c>
      <c r="Q527" s="7" t="s">
        <v>28</v>
      </c>
      <c r="R527" s="7" t="s">
        <v>28</v>
      </c>
      <c r="S527" s="28" t="s">
        <v>6175</v>
      </c>
      <c r="T527" s="28" t="s">
        <v>28</v>
      </c>
      <c r="U527" s="28" t="s">
        <v>28</v>
      </c>
      <c r="V527" s="28" t="s">
        <v>28</v>
      </c>
      <c r="W527" s="7" t="s">
        <v>29</v>
      </c>
      <c r="X527" s="28" t="s">
        <v>28</v>
      </c>
      <c r="Y527" s="36" t="s">
        <v>28</v>
      </c>
      <c r="Z527" s="7" t="s">
        <v>6175</v>
      </c>
      <c r="AA527" s="7">
        <v>8</v>
      </c>
      <c r="AB527" s="7">
        <v>8</v>
      </c>
      <c r="AC527" s="7">
        <f t="shared" si="87"/>
        <v>0</v>
      </c>
      <c r="AD527" s="7" t="s">
        <v>6175</v>
      </c>
      <c r="AE527" s="7" t="s">
        <v>6175</v>
      </c>
      <c r="AF527" s="7" t="s">
        <v>6175</v>
      </c>
      <c r="AG527" s="7" t="s">
        <v>6175</v>
      </c>
      <c r="AH527" s="37">
        <v>2</v>
      </c>
      <c r="AI527" s="37">
        <f t="shared" si="88"/>
        <v>16</v>
      </c>
      <c r="AJ527" s="33">
        <v>0.91615406392694676</v>
      </c>
      <c r="AK527" s="33">
        <f t="shared" si="84"/>
        <v>7.3292325114155741</v>
      </c>
      <c r="AL527" s="33">
        <f t="shared" si="80"/>
        <v>0.87950790136986889</v>
      </c>
      <c r="AM527" s="33">
        <f t="shared" si="81"/>
        <v>8.2087404127854438</v>
      </c>
      <c r="AN527" s="33">
        <f t="shared" si="82"/>
        <v>0.82453865753425215</v>
      </c>
      <c r="AO527" s="33">
        <f t="shared" si="83"/>
        <v>6.5963092602740172</v>
      </c>
      <c r="AP527" s="33">
        <f t="shared" si="85"/>
        <v>0.79155711123288208</v>
      </c>
      <c r="AQ527" s="33">
        <f t="shared" si="86"/>
        <v>7.3878663715068988</v>
      </c>
      <c r="AR527" s="15" t="s">
        <v>1404</v>
      </c>
      <c r="AS527" s="15" t="s">
        <v>1404</v>
      </c>
      <c r="AT527" s="15" t="s">
        <v>6294</v>
      </c>
      <c r="AU527" s="27" t="s">
        <v>6279</v>
      </c>
      <c r="AV527" s="74"/>
      <c r="AW527" s="75"/>
      <c r="AX527" s="75"/>
      <c r="AY527" s="75"/>
      <c r="AZ527" s="52" t="s">
        <v>6389</v>
      </c>
    </row>
    <row r="528" spans="1:52" s="52" customFormat="1" ht="39.950000000000003" customHeight="1" x14ac:dyDescent="0.25">
      <c r="A528" s="9">
        <v>686</v>
      </c>
      <c r="B528" s="7" t="s">
        <v>2647</v>
      </c>
      <c r="C528" s="7" t="s">
        <v>2648</v>
      </c>
      <c r="D528" s="7" t="s">
        <v>18</v>
      </c>
      <c r="E528" s="7" t="s">
        <v>1551</v>
      </c>
      <c r="F528" s="7" t="s">
        <v>175</v>
      </c>
      <c r="G528" s="7" t="s">
        <v>6182</v>
      </c>
      <c r="H528" s="7" t="s">
        <v>2100</v>
      </c>
      <c r="I528" s="7" t="s">
        <v>6175</v>
      </c>
      <c r="J528" s="7" t="s">
        <v>1394</v>
      </c>
      <c r="K528" s="7" t="s">
        <v>1394</v>
      </c>
      <c r="L528" s="7" t="s">
        <v>2649</v>
      </c>
      <c r="M528" s="7" t="s">
        <v>2649</v>
      </c>
      <c r="N528" s="8" t="s">
        <v>6175</v>
      </c>
      <c r="O528" s="7" t="s">
        <v>1388</v>
      </c>
      <c r="P528" s="8" t="s">
        <v>6175</v>
      </c>
      <c r="Q528" s="7" t="s">
        <v>28</v>
      </c>
      <c r="R528" s="28" t="s">
        <v>28</v>
      </c>
      <c r="S528" s="28" t="s">
        <v>6175</v>
      </c>
      <c r="T528" s="28" t="s">
        <v>28</v>
      </c>
      <c r="U528" s="28" t="s">
        <v>28</v>
      </c>
      <c r="V528" s="28" t="s">
        <v>28</v>
      </c>
      <c r="W528" s="7" t="s">
        <v>29</v>
      </c>
      <c r="X528" s="28" t="s">
        <v>28</v>
      </c>
      <c r="Y528" s="36" t="s">
        <v>28</v>
      </c>
      <c r="Z528" s="7" t="s">
        <v>6175</v>
      </c>
      <c r="AA528" s="7">
        <v>2</v>
      </c>
      <c r="AB528" s="7">
        <v>2</v>
      </c>
      <c r="AC528" s="7">
        <f t="shared" si="87"/>
        <v>0</v>
      </c>
      <c r="AD528" s="7" t="s">
        <v>6175</v>
      </c>
      <c r="AE528" s="7" t="s">
        <v>6175</v>
      </c>
      <c r="AF528" s="7" t="s">
        <v>6175</v>
      </c>
      <c r="AG528" s="7" t="s">
        <v>6175</v>
      </c>
      <c r="AH528" s="37">
        <v>14.4</v>
      </c>
      <c r="AI528" s="37">
        <f t="shared" si="88"/>
        <v>28.8</v>
      </c>
      <c r="AJ528" s="33">
        <v>6.5963092602740172</v>
      </c>
      <c r="AK528" s="33">
        <f t="shared" si="84"/>
        <v>13.192618520548034</v>
      </c>
      <c r="AL528" s="33">
        <f t="shared" si="80"/>
        <v>1.5831142224657642</v>
      </c>
      <c r="AM528" s="33">
        <f t="shared" si="81"/>
        <v>14.775732743013798</v>
      </c>
      <c r="AN528" s="33">
        <f t="shared" si="82"/>
        <v>5.9366783342466158</v>
      </c>
      <c r="AO528" s="33">
        <f t="shared" si="83"/>
        <v>11.873356668493232</v>
      </c>
      <c r="AP528" s="33">
        <f t="shared" si="85"/>
        <v>1.4248028002191877</v>
      </c>
      <c r="AQ528" s="33">
        <f t="shared" si="86"/>
        <v>13.29815946871242</v>
      </c>
      <c r="AR528" s="15" t="s">
        <v>6303</v>
      </c>
      <c r="AS528" s="15" t="s">
        <v>6312</v>
      </c>
      <c r="AT528" s="15" t="s">
        <v>6292</v>
      </c>
      <c r="AU528" s="27" t="s">
        <v>6281</v>
      </c>
      <c r="AV528" s="74"/>
      <c r="AW528" s="75"/>
      <c r="AX528" s="75"/>
      <c r="AY528" s="75"/>
      <c r="AZ528" s="52" t="s">
        <v>6389</v>
      </c>
    </row>
    <row r="529" spans="1:52" s="52" customFormat="1" ht="39.950000000000003" customHeight="1" x14ac:dyDescent="0.25">
      <c r="A529" s="9">
        <v>687</v>
      </c>
      <c r="B529" s="7" t="s">
        <v>2650</v>
      </c>
      <c r="C529" s="7" t="s">
        <v>2651</v>
      </c>
      <c r="D529" s="7" t="s">
        <v>18</v>
      </c>
      <c r="E529" s="7" t="s">
        <v>18</v>
      </c>
      <c r="F529" s="7" t="s">
        <v>1735</v>
      </c>
      <c r="G529" s="7" t="s">
        <v>6182</v>
      </c>
      <c r="H529" s="7" t="s">
        <v>2100</v>
      </c>
      <c r="I529" s="7" t="s">
        <v>6175</v>
      </c>
      <c r="J529" s="7" t="s">
        <v>1394</v>
      </c>
      <c r="K529" s="7" t="s">
        <v>1394</v>
      </c>
      <c r="L529" s="7" t="s">
        <v>2652</v>
      </c>
      <c r="M529" s="7" t="s">
        <v>2652</v>
      </c>
      <c r="N529" s="8" t="s">
        <v>6175</v>
      </c>
      <c r="O529" s="7" t="s">
        <v>1388</v>
      </c>
      <c r="P529" s="8" t="s">
        <v>6175</v>
      </c>
      <c r="Q529" s="7" t="s">
        <v>28</v>
      </c>
      <c r="R529" s="7" t="s">
        <v>28</v>
      </c>
      <c r="S529" s="28" t="s">
        <v>6175</v>
      </c>
      <c r="T529" s="28" t="s">
        <v>28</v>
      </c>
      <c r="U529" s="28" t="s">
        <v>28</v>
      </c>
      <c r="V529" s="28" t="s">
        <v>28</v>
      </c>
      <c r="W529" s="7" t="s">
        <v>29</v>
      </c>
      <c r="X529" s="28" t="s">
        <v>28</v>
      </c>
      <c r="Y529" s="36" t="s">
        <v>28</v>
      </c>
      <c r="Z529" s="7" t="s">
        <v>6175</v>
      </c>
      <c r="AA529" s="7">
        <v>3</v>
      </c>
      <c r="AB529" s="7">
        <v>3</v>
      </c>
      <c r="AC529" s="7">
        <f t="shared" si="87"/>
        <v>0</v>
      </c>
      <c r="AD529" s="7" t="s">
        <v>6175</v>
      </c>
      <c r="AE529" s="7" t="s">
        <v>6175</v>
      </c>
      <c r="AF529" s="7" t="s">
        <v>6175</v>
      </c>
      <c r="AG529" s="7" t="s">
        <v>6175</v>
      </c>
      <c r="AH529" s="37">
        <v>1008</v>
      </c>
      <c r="AI529" s="37">
        <f t="shared" si="88"/>
        <v>3024</v>
      </c>
      <c r="AJ529" s="33">
        <v>479.12021260274253</v>
      </c>
      <c r="AK529" s="33">
        <f t="shared" si="84"/>
        <v>1437.3606378082277</v>
      </c>
      <c r="AL529" s="33">
        <f t="shared" si="80"/>
        <v>172.48327653698732</v>
      </c>
      <c r="AM529" s="33">
        <f t="shared" si="81"/>
        <v>1609.8439143452151</v>
      </c>
      <c r="AN529" s="33">
        <f t="shared" si="82"/>
        <v>431.2081913424683</v>
      </c>
      <c r="AO529" s="33">
        <f t="shared" si="83"/>
        <v>1293.6245740274048</v>
      </c>
      <c r="AP529" s="33">
        <f t="shared" si="85"/>
        <v>155.23494888328858</v>
      </c>
      <c r="AQ529" s="33">
        <f t="shared" si="86"/>
        <v>1448.8595229106934</v>
      </c>
      <c r="AR529" s="15" t="s">
        <v>6290</v>
      </c>
      <c r="AS529" s="15" t="s">
        <v>6301</v>
      </c>
      <c r="AT529" s="15" t="s">
        <v>6292</v>
      </c>
      <c r="AU529" s="27" t="s">
        <v>6277</v>
      </c>
      <c r="AV529" s="74"/>
      <c r="AW529" s="75"/>
      <c r="AX529" s="75"/>
      <c r="AY529" s="75"/>
      <c r="AZ529" s="52" t="s">
        <v>6389</v>
      </c>
    </row>
    <row r="530" spans="1:52" s="52" customFormat="1" ht="39.950000000000003" customHeight="1" x14ac:dyDescent="0.25">
      <c r="A530" s="9">
        <v>688</v>
      </c>
      <c r="B530" s="7" t="s">
        <v>2653</v>
      </c>
      <c r="C530" s="7" t="s">
        <v>2654</v>
      </c>
      <c r="D530" s="7" t="s">
        <v>18</v>
      </c>
      <c r="E530" s="7" t="s">
        <v>18</v>
      </c>
      <c r="F530" s="7" t="s">
        <v>1735</v>
      </c>
      <c r="G530" s="7" t="s">
        <v>6182</v>
      </c>
      <c r="H530" s="7" t="s">
        <v>2100</v>
      </c>
      <c r="I530" s="7" t="s">
        <v>6175</v>
      </c>
      <c r="J530" s="7" t="s">
        <v>1394</v>
      </c>
      <c r="K530" s="7" t="s">
        <v>1394</v>
      </c>
      <c r="L530" s="7" t="s">
        <v>2655</v>
      </c>
      <c r="M530" s="7" t="s">
        <v>2655</v>
      </c>
      <c r="N530" s="8" t="s">
        <v>6175</v>
      </c>
      <c r="O530" s="7" t="s">
        <v>2656</v>
      </c>
      <c r="P530" s="8" t="s">
        <v>6175</v>
      </c>
      <c r="Q530" s="7" t="s">
        <v>28</v>
      </c>
      <c r="R530" s="7" t="s">
        <v>28</v>
      </c>
      <c r="S530" s="28" t="s">
        <v>6175</v>
      </c>
      <c r="T530" s="28" t="s">
        <v>28</v>
      </c>
      <c r="U530" s="28" t="s">
        <v>28</v>
      </c>
      <c r="V530" s="28" t="s">
        <v>28</v>
      </c>
      <c r="W530" s="7" t="s">
        <v>29</v>
      </c>
      <c r="X530" s="28" t="s">
        <v>28</v>
      </c>
      <c r="Y530" s="36" t="s">
        <v>28</v>
      </c>
      <c r="Z530" s="7" t="s">
        <v>6175</v>
      </c>
      <c r="AA530" s="7">
        <v>36</v>
      </c>
      <c r="AB530" s="7">
        <v>36</v>
      </c>
      <c r="AC530" s="7">
        <f t="shared" si="87"/>
        <v>0</v>
      </c>
      <c r="AD530" s="7" t="s">
        <v>6175</v>
      </c>
      <c r="AE530" s="7" t="s">
        <v>6175</v>
      </c>
      <c r="AF530" s="7" t="s">
        <v>6175</v>
      </c>
      <c r="AG530" s="7" t="s">
        <v>6175</v>
      </c>
      <c r="AH530" s="37">
        <v>40</v>
      </c>
      <c r="AI530" s="37">
        <f t="shared" si="88"/>
        <v>1440</v>
      </c>
      <c r="AJ530" s="33">
        <v>18.874781735159932</v>
      </c>
      <c r="AK530" s="33">
        <f t="shared" si="84"/>
        <v>679.49214246575752</v>
      </c>
      <c r="AL530" s="33">
        <f t="shared" si="80"/>
        <v>81.539057095890897</v>
      </c>
      <c r="AM530" s="33">
        <f t="shared" si="81"/>
        <v>761.03119956164846</v>
      </c>
      <c r="AN530" s="33">
        <f t="shared" si="82"/>
        <v>16.987303561643937</v>
      </c>
      <c r="AO530" s="33">
        <f t="shared" si="83"/>
        <v>611.5429282191817</v>
      </c>
      <c r="AP530" s="33">
        <f t="shared" si="85"/>
        <v>73.3851513863018</v>
      </c>
      <c r="AQ530" s="33">
        <f t="shared" si="86"/>
        <v>684.9280796054835</v>
      </c>
      <c r="AR530" s="15" t="s">
        <v>6290</v>
      </c>
      <c r="AS530" s="15" t="s">
        <v>6302</v>
      </c>
      <c r="AT530" s="15" t="s">
        <v>6294</v>
      </c>
      <c r="AU530" s="27" t="s">
        <v>6279</v>
      </c>
      <c r="AV530" s="74"/>
      <c r="AW530" s="75"/>
      <c r="AX530" s="75"/>
      <c r="AY530" s="75"/>
      <c r="AZ530" s="52" t="s">
        <v>6389</v>
      </c>
    </row>
    <row r="531" spans="1:52" s="52" customFormat="1" ht="39.950000000000003" customHeight="1" x14ac:dyDescent="0.25">
      <c r="A531" s="9">
        <v>689</v>
      </c>
      <c r="B531" s="7" t="s">
        <v>2657</v>
      </c>
      <c r="C531" s="7" t="s">
        <v>2658</v>
      </c>
      <c r="D531" s="7" t="s">
        <v>18</v>
      </c>
      <c r="E531" s="7" t="s">
        <v>1391</v>
      </c>
      <c r="F531" s="7" t="s">
        <v>105</v>
      </c>
      <c r="G531" s="7" t="s">
        <v>6182</v>
      </c>
      <c r="H531" s="7" t="s">
        <v>2100</v>
      </c>
      <c r="I531" s="7" t="s">
        <v>6175</v>
      </c>
      <c r="J531" s="7" t="s">
        <v>1394</v>
      </c>
      <c r="K531" s="7" t="s">
        <v>1394</v>
      </c>
      <c r="L531" s="7" t="s">
        <v>2659</v>
      </c>
      <c r="M531" s="7" t="s">
        <v>2659</v>
      </c>
      <c r="N531" s="8" t="s">
        <v>6175</v>
      </c>
      <c r="O531" s="7" t="s">
        <v>1388</v>
      </c>
      <c r="P531" s="8" t="s">
        <v>6175</v>
      </c>
      <c r="Q531" s="7" t="s">
        <v>2660</v>
      </c>
      <c r="R531" s="28">
        <v>107362</v>
      </c>
      <c r="S531" s="28" t="s">
        <v>6175</v>
      </c>
      <c r="T531" s="28" t="s">
        <v>28</v>
      </c>
      <c r="U531" s="28" t="s">
        <v>28</v>
      </c>
      <c r="V531" s="28" t="s">
        <v>28</v>
      </c>
      <c r="W531" s="7" t="s">
        <v>29</v>
      </c>
      <c r="X531" s="28" t="s">
        <v>28</v>
      </c>
      <c r="Y531" s="36" t="s">
        <v>28</v>
      </c>
      <c r="Z531" s="7" t="s">
        <v>6175</v>
      </c>
      <c r="AA531" s="7">
        <v>1</v>
      </c>
      <c r="AB531" s="7">
        <v>1</v>
      </c>
      <c r="AC531" s="7">
        <f t="shared" si="87"/>
        <v>0</v>
      </c>
      <c r="AD531" s="7" t="s">
        <v>6175</v>
      </c>
      <c r="AE531" s="7" t="s">
        <v>6175</v>
      </c>
      <c r="AF531" s="7" t="s">
        <v>6175</v>
      </c>
      <c r="AG531" s="7" t="s">
        <v>6175</v>
      </c>
      <c r="AH531" s="37">
        <v>13.57</v>
      </c>
      <c r="AI531" s="37">
        <f t="shared" si="88"/>
        <v>13.57</v>
      </c>
      <c r="AJ531" s="33">
        <v>6.450060798630175</v>
      </c>
      <c r="AK531" s="33">
        <f t="shared" si="84"/>
        <v>6.450060798630175</v>
      </c>
      <c r="AL531" s="33">
        <f t="shared" si="80"/>
        <v>0.774007295835621</v>
      </c>
      <c r="AM531" s="33">
        <f t="shared" si="81"/>
        <v>7.224068094465796</v>
      </c>
      <c r="AN531" s="33">
        <f t="shared" si="82"/>
        <v>5.805054718767158</v>
      </c>
      <c r="AO531" s="33">
        <f t="shared" si="83"/>
        <v>5.805054718767158</v>
      </c>
      <c r="AP531" s="33">
        <f t="shared" si="85"/>
        <v>0.69660656625205897</v>
      </c>
      <c r="AQ531" s="33">
        <f t="shared" si="86"/>
        <v>6.5016612850192166</v>
      </c>
      <c r="AR531" s="15" t="s">
        <v>6290</v>
      </c>
      <c r="AS531" s="15" t="s">
        <v>6302</v>
      </c>
      <c r="AT531" s="15" t="s">
        <v>6294</v>
      </c>
      <c r="AU531" s="27" t="s">
        <v>6279</v>
      </c>
      <c r="AV531" s="74"/>
      <c r="AW531" s="75"/>
      <c r="AX531" s="75"/>
      <c r="AY531" s="75"/>
      <c r="AZ531" s="52" t="s">
        <v>6389</v>
      </c>
    </row>
    <row r="532" spans="1:52" s="52" customFormat="1" ht="39.950000000000003" customHeight="1" x14ac:dyDescent="0.25">
      <c r="A532" s="9">
        <v>690</v>
      </c>
      <c r="B532" s="7" t="s">
        <v>2661</v>
      </c>
      <c r="C532" s="7" t="s">
        <v>2662</v>
      </c>
      <c r="D532" s="7" t="s">
        <v>18</v>
      </c>
      <c r="E532" s="7" t="s">
        <v>1391</v>
      </c>
      <c r="F532" s="7" t="s">
        <v>20</v>
      </c>
      <c r="G532" s="7" t="s">
        <v>6182</v>
      </c>
      <c r="H532" s="7" t="s">
        <v>2100</v>
      </c>
      <c r="I532" s="7" t="s">
        <v>6175</v>
      </c>
      <c r="J532" s="7" t="s">
        <v>1394</v>
      </c>
      <c r="K532" s="7" t="s">
        <v>1394</v>
      </c>
      <c r="L532" s="7" t="s">
        <v>2663</v>
      </c>
      <c r="M532" s="7" t="s">
        <v>2663</v>
      </c>
      <c r="N532" s="8" t="s">
        <v>6175</v>
      </c>
      <c r="O532" s="7" t="s">
        <v>1388</v>
      </c>
      <c r="P532" s="8" t="s">
        <v>6175</v>
      </c>
      <c r="Q532" s="7" t="s">
        <v>2664</v>
      </c>
      <c r="R532" s="28" t="s">
        <v>2665</v>
      </c>
      <c r="S532" s="28" t="s">
        <v>6175</v>
      </c>
      <c r="T532" s="28" t="s">
        <v>28</v>
      </c>
      <c r="U532" s="28" t="s">
        <v>28</v>
      </c>
      <c r="V532" s="28" t="s">
        <v>28</v>
      </c>
      <c r="W532" s="7" t="s">
        <v>1400</v>
      </c>
      <c r="X532" s="28" t="s">
        <v>28</v>
      </c>
      <c r="Y532" s="36" t="s">
        <v>28</v>
      </c>
      <c r="Z532" s="7" t="s">
        <v>6175</v>
      </c>
      <c r="AA532" s="7">
        <v>2</v>
      </c>
      <c r="AB532" s="7">
        <v>2</v>
      </c>
      <c r="AC532" s="7">
        <f t="shared" si="87"/>
        <v>0</v>
      </c>
      <c r="AD532" s="7" t="s">
        <v>6175</v>
      </c>
      <c r="AE532" s="7" t="s">
        <v>6175</v>
      </c>
      <c r="AF532" s="7" t="s">
        <v>6175</v>
      </c>
      <c r="AG532" s="7" t="s">
        <v>6175</v>
      </c>
      <c r="AH532" s="37">
        <v>25</v>
      </c>
      <c r="AI532" s="37">
        <f t="shared" si="88"/>
        <v>50</v>
      </c>
      <c r="AJ532" s="33">
        <v>14.851925799086835</v>
      </c>
      <c r="AK532" s="33">
        <f t="shared" si="84"/>
        <v>29.703851598173671</v>
      </c>
      <c r="AL532" s="33">
        <f t="shared" si="80"/>
        <v>3.5644621917808403</v>
      </c>
      <c r="AM532" s="33">
        <f t="shared" si="81"/>
        <v>33.268313789954512</v>
      </c>
      <c r="AN532" s="33">
        <f t="shared" si="82"/>
        <v>13.366733219178153</v>
      </c>
      <c r="AO532" s="33">
        <f t="shared" si="83"/>
        <v>26.733466438356306</v>
      </c>
      <c r="AP532" s="33">
        <f t="shared" si="85"/>
        <v>3.2080159726027566</v>
      </c>
      <c r="AQ532" s="33">
        <f t="shared" si="86"/>
        <v>29.941482410959061</v>
      </c>
      <c r="AR532" s="15" t="s">
        <v>6303</v>
      </c>
      <c r="AS532" s="15" t="s">
        <v>6310</v>
      </c>
      <c r="AT532" s="15" t="s">
        <v>6292</v>
      </c>
      <c r="AU532" s="27" t="s">
        <v>6281</v>
      </c>
      <c r="AV532" s="74"/>
      <c r="AW532" s="75">
        <v>2</v>
      </c>
      <c r="AX532" s="75"/>
      <c r="AY532" s="75"/>
      <c r="AZ532" s="52" t="s">
        <v>6389</v>
      </c>
    </row>
    <row r="533" spans="1:52" s="52" customFormat="1" ht="39.950000000000003" customHeight="1" x14ac:dyDescent="0.25">
      <c r="A533" s="9">
        <v>691</v>
      </c>
      <c r="B533" s="7" t="s">
        <v>2666</v>
      </c>
      <c r="C533" s="7" t="s">
        <v>2667</v>
      </c>
      <c r="D533" s="7" t="s">
        <v>18</v>
      </c>
      <c r="E533" s="7" t="s">
        <v>1391</v>
      </c>
      <c r="F533" s="7" t="s">
        <v>113</v>
      </c>
      <c r="G533" s="7" t="s">
        <v>6182</v>
      </c>
      <c r="H533" s="7" t="s">
        <v>2100</v>
      </c>
      <c r="I533" s="7" t="s">
        <v>6175</v>
      </c>
      <c r="J533" s="7" t="s">
        <v>1394</v>
      </c>
      <c r="K533" s="7" t="s">
        <v>1394</v>
      </c>
      <c r="L533" s="7" t="s">
        <v>2668</v>
      </c>
      <c r="M533" s="7" t="s">
        <v>2668</v>
      </c>
      <c r="N533" s="8" t="s">
        <v>6175</v>
      </c>
      <c r="O533" s="7" t="s">
        <v>1388</v>
      </c>
      <c r="P533" s="8" t="s">
        <v>6175</v>
      </c>
      <c r="Q533" s="7" t="s">
        <v>1611</v>
      </c>
      <c r="R533" s="28" t="s">
        <v>2669</v>
      </c>
      <c r="S533" s="28" t="s">
        <v>6175</v>
      </c>
      <c r="T533" s="28" t="s">
        <v>28</v>
      </c>
      <c r="U533" s="28" t="s">
        <v>28</v>
      </c>
      <c r="V533" s="28" t="s">
        <v>28</v>
      </c>
      <c r="W533" s="7" t="s">
        <v>29</v>
      </c>
      <c r="X533" s="28" t="s">
        <v>28</v>
      </c>
      <c r="Y533" s="36" t="s">
        <v>28</v>
      </c>
      <c r="Z533" s="7" t="s">
        <v>6175</v>
      </c>
      <c r="AA533" s="7">
        <v>1</v>
      </c>
      <c r="AB533" s="7">
        <v>1</v>
      </c>
      <c r="AC533" s="7">
        <f t="shared" si="87"/>
        <v>0</v>
      </c>
      <c r="AD533" s="7" t="s">
        <v>6175</v>
      </c>
      <c r="AE533" s="7" t="s">
        <v>6175</v>
      </c>
      <c r="AF533" s="7" t="s">
        <v>6175</v>
      </c>
      <c r="AG533" s="7" t="s">
        <v>6175</v>
      </c>
      <c r="AH533" s="37">
        <v>9.4499999999999993</v>
      </c>
      <c r="AI533" s="37">
        <f t="shared" si="88"/>
        <v>9.4499999999999993</v>
      </c>
      <c r="AJ533" s="33">
        <v>4.328827952054823</v>
      </c>
      <c r="AK533" s="33">
        <f t="shared" si="84"/>
        <v>4.328827952054823</v>
      </c>
      <c r="AL533" s="33">
        <f t="shared" si="80"/>
        <v>0.51945935424657874</v>
      </c>
      <c r="AM533" s="33">
        <f t="shared" si="81"/>
        <v>4.848287306301402</v>
      </c>
      <c r="AN533" s="33">
        <f t="shared" si="82"/>
        <v>3.8959451568493408</v>
      </c>
      <c r="AO533" s="33">
        <f t="shared" si="83"/>
        <v>3.8959451568493408</v>
      </c>
      <c r="AP533" s="33">
        <f t="shared" si="85"/>
        <v>0.46751341882192088</v>
      </c>
      <c r="AQ533" s="33">
        <f t="shared" si="86"/>
        <v>4.3634585756712614</v>
      </c>
      <c r="AR533" s="15" t="s">
        <v>6290</v>
      </c>
      <c r="AS533" s="15" t="s">
        <v>6302</v>
      </c>
      <c r="AT533" s="15" t="s">
        <v>6294</v>
      </c>
      <c r="AU533" s="27" t="s">
        <v>6279</v>
      </c>
      <c r="AV533" s="74"/>
      <c r="AW533" s="75"/>
      <c r="AX533" s="75"/>
      <c r="AY533" s="75"/>
      <c r="AZ533" s="52" t="s">
        <v>6389</v>
      </c>
    </row>
    <row r="534" spans="1:52" s="52" customFormat="1" ht="39.950000000000003" customHeight="1" x14ac:dyDescent="0.25">
      <c r="A534" s="9">
        <v>692</v>
      </c>
      <c r="B534" s="7" t="s">
        <v>2670</v>
      </c>
      <c r="C534" s="7" t="s">
        <v>2671</v>
      </c>
      <c r="D534" s="7" t="s">
        <v>18</v>
      </c>
      <c r="E534" s="7" t="s">
        <v>1391</v>
      </c>
      <c r="F534" s="7" t="s">
        <v>113</v>
      </c>
      <c r="G534" s="7" t="s">
        <v>6182</v>
      </c>
      <c r="H534" s="7" t="s">
        <v>2100</v>
      </c>
      <c r="I534" s="7" t="s">
        <v>6175</v>
      </c>
      <c r="J534" s="7" t="s">
        <v>1394</v>
      </c>
      <c r="K534" s="7" t="s">
        <v>1394</v>
      </c>
      <c r="L534" s="7" t="s">
        <v>2672</v>
      </c>
      <c r="M534" s="7" t="s">
        <v>2672</v>
      </c>
      <c r="N534" s="8" t="s">
        <v>6175</v>
      </c>
      <c r="O534" s="7" t="s">
        <v>1388</v>
      </c>
      <c r="P534" s="8" t="s">
        <v>6175</v>
      </c>
      <c r="Q534" s="7" t="s">
        <v>1611</v>
      </c>
      <c r="R534" s="28" t="s">
        <v>2673</v>
      </c>
      <c r="S534" s="28" t="s">
        <v>6175</v>
      </c>
      <c r="T534" s="28" t="s">
        <v>28</v>
      </c>
      <c r="U534" s="28" t="s">
        <v>28</v>
      </c>
      <c r="V534" s="28" t="s">
        <v>28</v>
      </c>
      <c r="W534" s="7" t="s">
        <v>29</v>
      </c>
      <c r="X534" s="28" t="s">
        <v>28</v>
      </c>
      <c r="Y534" s="36" t="s">
        <v>28</v>
      </c>
      <c r="Z534" s="7" t="s">
        <v>6175</v>
      </c>
      <c r="AA534" s="7">
        <v>1</v>
      </c>
      <c r="AB534" s="7">
        <v>1</v>
      </c>
      <c r="AC534" s="7">
        <f t="shared" si="87"/>
        <v>0</v>
      </c>
      <c r="AD534" s="7" t="s">
        <v>6175</v>
      </c>
      <c r="AE534" s="7" t="s">
        <v>6175</v>
      </c>
      <c r="AF534" s="7" t="s">
        <v>6175</v>
      </c>
      <c r="AG534" s="7" t="s">
        <v>6175</v>
      </c>
      <c r="AH534" s="37">
        <v>28.13</v>
      </c>
      <c r="AI534" s="37">
        <f t="shared" si="88"/>
        <v>28.13</v>
      </c>
      <c r="AJ534" s="33">
        <v>12.885706909132507</v>
      </c>
      <c r="AK534" s="33">
        <f t="shared" si="84"/>
        <v>12.885706909132507</v>
      </c>
      <c r="AL534" s="33">
        <f t="shared" si="80"/>
        <v>1.5462848290959008</v>
      </c>
      <c r="AM534" s="33">
        <f t="shared" si="81"/>
        <v>14.431991738228408</v>
      </c>
      <c r="AN534" s="33">
        <f t="shared" si="82"/>
        <v>11.597136218219257</v>
      </c>
      <c r="AO534" s="33">
        <f t="shared" si="83"/>
        <v>11.597136218219257</v>
      </c>
      <c r="AP534" s="33">
        <f t="shared" si="85"/>
        <v>1.3916563461863107</v>
      </c>
      <c r="AQ534" s="33">
        <f t="shared" si="86"/>
        <v>12.988792564405568</v>
      </c>
      <c r="AR534" s="15" t="s">
        <v>6290</v>
      </c>
      <c r="AS534" s="15" t="s">
        <v>6302</v>
      </c>
      <c r="AT534" s="15" t="s">
        <v>6294</v>
      </c>
      <c r="AU534" s="27" t="s">
        <v>6279</v>
      </c>
      <c r="AV534" s="74"/>
      <c r="AW534" s="75"/>
      <c r="AX534" s="75"/>
      <c r="AY534" s="75"/>
      <c r="AZ534" s="52" t="s">
        <v>6389</v>
      </c>
    </row>
    <row r="535" spans="1:52" s="52" customFormat="1" ht="39.950000000000003" customHeight="1" x14ac:dyDescent="0.25">
      <c r="A535" s="9">
        <v>693</v>
      </c>
      <c r="B535" s="7" t="s">
        <v>2674</v>
      </c>
      <c r="C535" s="7" t="s">
        <v>2675</v>
      </c>
      <c r="D535" s="7" t="s">
        <v>18</v>
      </c>
      <c r="E535" s="7" t="s">
        <v>1391</v>
      </c>
      <c r="F535" s="7" t="s">
        <v>105</v>
      </c>
      <c r="G535" s="7" t="s">
        <v>6182</v>
      </c>
      <c r="H535" s="7" t="s">
        <v>2100</v>
      </c>
      <c r="I535" s="7" t="s">
        <v>6175</v>
      </c>
      <c r="J535" s="7" t="s">
        <v>1394</v>
      </c>
      <c r="K535" s="7" t="s">
        <v>1394</v>
      </c>
      <c r="L535" s="7" t="s">
        <v>2676</v>
      </c>
      <c r="M535" s="7" t="s">
        <v>2676</v>
      </c>
      <c r="N535" s="8" t="s">
        <v>6175</v>
      </c>
      <c r="O535" s="7" t="s">
        <v>1388</v>
      </c>
      <c r="P535" s="8" t="s">
        <v>6175</v>
      </c>
      <c r="Q535" s="7" t="s">
        <v>2677</v>
      </c>
      <c r="R535" s="28" t="s">
        <v>2678</v>
      </c>
      <c r="S535" s="28" t="s">
        <v>6175</v>
      </c>
      <c r="T535" s="28" t="s">
        <v>28</v>
      </c>
      <c r="U535" s="28" t="s">
        <v>28</v>
      </c>
      <c r="V535" s="28" t="s">
        <v>28</v>
      </c>
      <c r="W535" s="7" t="s">
        <v>29</v>
      </c>
      <c r="X535" s="28" t="s">
        <v>28</v>
      </c>
      <c r="Y535" s="36" t="s">
        <v>2679</v>
      </c>
      <c r="Z535" s="7" t="s">
        <v>6175</v>
      </c>
      <c r="AA535" s="7">
        <v>31</v>
      </c>
      <c r="AB535" s="7">
        <v>31</v>
      </c>
      <c r="AC535" s="7">
        <f t="shared" si="87"/>
        <v>0</v>
      </c>
      <c r="AD535" s="7" t="s">
        <v>6175</v>
      </c>
      <c r="AE535" s="7" t="s">
        <v>6175</v>
      </c>
      <c r="AF535" s="7" t="s">
        <v>6175</v>
      </c>
      <c r="AG535" s="7" t="s">
        <v>6175</v>
      </c>
      <c r="AH535" s="37">
        <v>1.2</v>
      </c>
      <c r="AI535" s="37">
        <f t="shared" si="88"/>
        <v>37.199999999999996</v>
      </c>
      <c r="AJ535" s="33">
        <v>0.56624345205479798</v>
      </c>
      <c r="AK535" s="33">
        <f t="shared" si="84"/>
        <v>17.553547013698736</v>
      </c>
      <c r="AL535" s="33">
        <f t="shared" si="80"/>
        <v>2.1064256416438485</v>
      </c>
      <c r="AM535" s="33">
        <f t="shared" si="81"/>
        <v>19.659972655342585</v>
      </c>
      <c r="AN535" s="33">
        <f t="shared" si="82"/>
        <v>0.50961910684931822</v>
      </c>
      <c r="AO535" s="33">
        <f t="shared" si="83"/>
        <v>15.798192312328865</v>
      </c>
      <c r="AP535" s="33">
        <f t="shared" si="85"/>
        <v>1.8957830774794637</v>
      </c>
      <c r="AQ535" s="33">
        <f t="shared" si="86"/>
        <v>17.69397538980833</v>
      </c>
      <c r="AR535" s="15" t="s">
        <v>6290</v>
      </c>
      <c r="AS535" s="15" t="s">
        <v>6302</v>
      </c>
      <c r="AT535" s="15" t="s">
        <v>6294</v>
      </c>
      <c r="AU535" s="27" t="s">
        <v>6279</v>
      </c>
      <c r="AV535" s="74"/>
      <c r="AW535" s="75"/>
      <c r="AX535" s="75"/>
      <c r="AY535" s="75"/>
      <c r="AZ535" s="52" t="s">
        <v>6389</v>
      </c>
    </row>
    <row r="536" spans="1:52" s="52" customFormat="1" ht="39.950000000000003" customHeight="1" x14ac:dyDescent="0.25">
      <c r="A536" s="9">
        <v>694</v>
      </c>
      <c r="B536" s="7" t="s">
        <v>2680</v>
      </c>
      <c r="C536" s="7" t="s">
        <v>2681</v>
      </c>
      <c r="D536" s="7" t="s">
        <v>18</v>
      </c>
      <c r="E536" s="7" t="s">
        <v>1391</v>
      </c>
      <c r="F536" s="7" t="s">
        <v>105</v>
      </c>
      <c r="G536" s="7" t="s">
        <v>6182</v>
      </c>
      <c r="H536" s="7" t="s">
        <v>2100</v>
      </c>
      <c r="I536" s="7" t="s">
        <v>6175</v>
      </c>
      <c r="J536" s="7" t="s">
        <v>1394</v>
      </c>
      <c r="K536" s="7" t="s">
        <v>1394</v>
      </c>
      <c r="L536" s="7" t="s">
        <v>2682</v>
      </c>
      <c r="M536" s="7" t="s">
        <v>2682</v>
      </c>
      <c r="N536" s="8" t="s">
        <v>6175</v>
      </c>
      <c r="O536" s="7" t="s">
        <v>1388</v>
      </c>
      <c r="P536" s="8" t="s">
        <v>6175</v>
      </c>
      <c r="Q536" s="7" t="s">
        <v>2683</v>
      </c>
      <c r="R536" s="28" t="s">
        <v>2684</v>
      </c>
      <c r="S536" s="28" t="s">
        <v>6175</v>
      </c>
      <c r="T536" s="28" t="s">
        <v>28</v>
      </c>
      <c r="U536" s="28" t="s">
        <v>28</v>
      </c>
      <c r="V536" s="28" t="s">
        <v>28</v>
      </c>
      <c r="W536" s="7" t="s">
        <v>29</v>
      </c>
      <c r="X536" s="28" t="s">
        <v>28</v>
      </c>
      <c r="Y536" s="36" t="s">
        <v>28</v>
      </c>
      <c r="Z536" s="7" t="s">
        <v>6175</v>
      </c>
      <c r="AA536" s="7">
        <v>8</v>
      </c>
      <c r="AB536" s="7">
        <v>8</v>
      </c>
      <c r="AC536" s="7">
        <f t="shared" si="87"/>
        <v>0</v>
      </c>
      <c r="AD536" s="7" t="s">
        <v>6175</v>
      </c>
      <c r="AE536" s="7" t="s">
        <v>6175</v>
      </c>
      <c r="AF536" s="7" t="s">
        <v>6175</v>
      </c>
      <c r="AG536" s="7" t="s">
        <v>6175</v>
      </c>
      <c r="AH536" s="37">
        <v>1.8</v>
      </c>
      <c r="AI536" s="37">
        <f t="shared" si="88"/>
        <v>14.4</v>
      </c>
      <c r="AJ536" s="33">
        <v>0.82453865753425215</v>
      </c>
      <c r="AK536" s="33">
        <f t="shared" si="84"/>
        <v>6.5963092602740172</v>
      </c>
      <c r="AL536" s="33">
        <f t="shared" si="80"/>
        <v>0.79155711123288208</v>
      </c>
      <c r="AM536" s="33">
        <f t="shared" si="81"/>
        <v>7.3878663715068988</v>
      </c>
      <c r="AN536" s="33">
        <f t="shared" si="82"/>
        <v>0.74208479178082698</v>
      </c>
      <c r="AO536" s="33">
        <f t="shared" si="83"/>
        <v>5.9366783342466158</v>
      </c>
      <c r="AP536" s="33">
        <f t="shared" si="85"/>
        <v>0.71240140010959385</v>
      </c>
      <c r="AQ536" s="33">
        <f t="shared" si="86"/>
        <v>6.64907973435621</v>
      </c>
      <c r="AR536" s="15" t="s">
        <v>6290</v>
      </c>
      <c r="AS536" s="15" t="s">
        <v>6302</v>
      </c>
      <c r="AT536" s="15" t="s">
        <v>6294</v>
      </c>
      <c r="AU536" s="27" t="s">
        <v>6279</v>
      </c>
      <c r="AV536" s="74"/>
      <c r="AW536" s="75"/>
      <c r="AX536" s="75"/>
      <c r="AY536" s="75"/>
      <c r="AZ536" s="52" t="s">
        <v>6389</v>
      </c>
    </row>
    <row r="537" spans="1:52" s="52" customFormat="1" ht="39.950000000000003" customHeight="1" x14ac:dyDescent="0.25">
      <c r="A537" s="9">
        <v>695</v>
      </c>
      <c r="B537" s="7" t="s">
        <v>2685</v>
      </c>
      <c r="C537" s="7" t="s">
        <v>2686</v>
      </c>
      <c r="D537" s="7" t="s">
        <v>18</v>
      </c>
      <c r="E537" s="7" t="s">
        <v>1551</v>
      </c>
      <c r="F537" s="7" t="s">
        <v>142</v>
      </c>
      <c r="G537" s="7" t="s">
        <v>6182</v>
      </c>
      <c r="H537" s="7" t="s">
        <v>2100</v>
      </c>
      <c r="I537" s="7" t="s">
        <v>6175</v>
      </c>
      <c r="J537" s="7" t="s">
        <v>1394</v>
      </c>
      <c r="K537" s="7" t="s">
        <v>1394</v>
      </c>
      <c r="L537" s="7" t="s">
        <v>2687</v>
      </c>
      <c r="M537" s="7" t="s">
        <v>2687</v>
      </c>
      <c r="N537" s="8" t="s">
        <v>6175</v>
      </c>
      <c r="O537" s="7" t="s">
        <v>2656</v>
      </c>
      <c r="P537" s="8" t="s">
        <v>6175</v>
      </c>
      <c r="Q537" s="7" t="s">
        <v>28</v>
      </c>
      <c r="R537" s="28" t="s">
        <v>2688</v>
      </c>
      <c r="S537" s="28" t="s">
        <v>6175</v>
      </c>
      <c r="T537" s="28" t="s">
        <v>28</v>
      </c>
      <c r="U537" s="28" t="s">
        <v>28</v>
      </c>
      <c r="V537" s="28" t="s">
        <v>28</v>
      </c>
      <c r="W537" s="7" t="s">
        <v>29</v>
      </c>
      <c r="X537" s="28" t="s">
        <v>28</v>
      </c>
      <c r="Y537" s="36" t="s">
        <v>2689</v>
      </c>
      <c r="Z537" s="7" t="s">
        <v>6175</v>
      </c>
      <c r="AA537" s="7">
        <v>6</v>
      </c>
      <c r="AB537" s="7">
        <v>6</v>
      </c>
      <c r="AC537" s="7">
        <f t="shared" si="87"/>
        <v>0</v>
      </c>
      <c r="AD537" s="7" t="s">
        <v>6175</v>
      </c>
      <c r="AE537" s="7" t="s">
        <v>6175</v>
      </c>
      <c r="AF537" s="7" t="s">
        <v>6175</v>
      </c>
      <c r="AG537" s="7" t="s">
        <v>6175</v>
      </c>
      <c r="AH537" s="37">
        <v>1</v>
      </c>
      <c r="AI537" s="37">
        <f t="shared" si="88"/>
        <v>6</v>
      </c>
      <c r="AJ537" s="33">
        <v>0.45807703196347338</v>
      </c>
      <c r="AK537" s="33">
        <f t="shared" si="84"/>
        <v>2.7484621917808401</v>
      </c>
      <c r="AL537" s="33">
        <f t="shared" si="80"/>
        <v>0.32981546301370079</v>
      </c>
      <c r="AM537" s="33">
        <f t="shared" si="81"/>
        <v>3.0782776547945407</v>
      </c>
      <c r="AN537" s="33">
        <f t="shared" si="82"/>
        <v>0.41226932876712608</v>
      </c>
      <c r="AO537" s="33">
        <f t="shared" si="83"/>
        <v>2.4736159726027562</v>
      </c>
      <c r="AP537" s="33">
        <f t="shared" si="85"/>
        <v>0.29683391671233073</v>
      </c>
      <c r="AQ537" s="33">
        <f t="shared" si="86"/>
        <v>2.7704498893150871</v>
      </c>
      <c r="AR537" s="15" t="s">
        <v>6290</v>
      </c>
      <c r="AS537" s="15" t="s">
        <v>6302</v>
      </c>
      <c r="AT537" s="15" t="s">
        <v>6294</v>
      </c>
      <c r="AU537" s="27" t="s">
        <v>6279</v>
      </c>
      <c r="AV537" s="74"/>
      <c r="AW537" s="75"/>
      <c r="AX537" s="75"/>
      <c r="AY537" s="75"/>
      <c r="AZ537" s="52" t="s">
        <v>6389</v>
      </c>
    </row>
    <row r="538" spans="1:52" s="52" customFormat="1" ht="39.950000000000003" customHeight="1" x14ac:dyDescent="0.25">
      <c r="A538" s="9">
        <v>696</v>
      </c>
      <c r="B538" s="7" t="s">
        <v>2690</v>
      </c>
      <c r="C538" s="7" t="s">
        <v>2691</v>
      </c>
      <c r="D538" s="7" t="s">
        <v>18</v>
      </c>
      <c r="E538" s="7" t="s">
        <v>1551</v>
      </c>
      <c r="F538" s="7" t="s">
        <v>142</v>
      </c>
      <c r="G538" s="7" t="s">
        <v>6182</v>
      </c>
      <c r="H538" s="7" t="s">
        <v>2100</v>
      </c>
      <c r="I538" s="7" t="s">
        <v>6175</v>
      </c>
      <c r="J538" s="7" t="s">
        <v>1394</v>
      </c>
      <c r="K538" s="7" t="s">
        <v>1394</v>
      </c>
      <c r="L538" s="7" t="s">
        <v>2692</v>
      </c>
      <c r="M538" s="7" t="s">
        <v>2692</v>
      </c>
      <c r="N538" s="8" t="s">
        <v>6175</v>
      </c>
      <c r="O538" s="7" t="s">
        <v>2656</v>
      </c>
      <c r="P538" s="8" t="s">
        <v>6175</v>
      </c>
      <c r="Q538" s="7" t="s">
        <v>28</v>
      </c>
      <c r="R538" s="28" t="s">
        <v>2693</v>
      </c>
      <c r="S538" s="28" t="s">
        <v>6175</v>
      </c>
      <c r="T538" s="28" t="s">
        <v>28</v>
      </c>
      <c r="U538" s="28" t="s">
        <v>28</v>
      </c>
      <c r="V538" s="28" t="s">
        <v>28</v>
      </c>
      <c r="W538" s="7" t="s">
        <v>29</v>
      </c>
      <c r="X538" s="28" t="s">
        <v>28</v>
      </c>
      <c r="Y538" s="36" t="s">
        <v>2689</v>
      </c>
      <c r="Z538" s="7" t="s">
        <v>6175</v>
      </c>
      <c r="AA538" s="7">
        <v>5</v>
      </c>
      <c r="AB538" s="7">
        <v>5</v>
      </c>
      <c r="AC538" s="7">
        <f t="shared" si="87"/>
        <v>0</v>
      </c>
      <c r="AD538" s="7" t="s">
        <v>6175</v>
      </c>
      <c r="AE538" s="7" t="s">
        <v>6175</v>
      </c>
      <c r="AF538" s="7" t="s">
        <v>6175</v>
      </c>
      <c r="AG538" s="7" t="s">
        <v>6175</v>
      </c>
      <c r="AH538" s="37">
        <v>1.5</v>
      </c>
      <c r="AI538" s="37">
        <f t="shared" si="88"/>
        <v>7.5</v>
      </c>
      <c r="AJ538" s="33">
        <v>0.68711554794521001</v>
      </c>
      <c r="AK538" s="33">
        <f t="shared" si="84"/>
        <v>3.4355777397260501</v>
      </c>
      <c r="AL538" s="33">
        <f t="shared" si="80"/>
        <v>0.41226932876712602</v>
      </c>
      <c r="AM538" s="33">
        <f t="shared" si="81"/>
        <v>3.8478470684931763</v>
      </c>
      <c r="AN538" s="33">
        <f t="shared" si="82"/>
        <v>0.61840399315068906</v>
      </c>
      <c r="AO538" s="33">
        <f t="shared" si="83"/>
        <v>3.0920199657534453</v>
      </c>
      <c r="AP538" s="33">
        <f t="shared" si="85"/>
        <v>0.37104239589041343</v>
      </c>
      <c r="AQ538" s="33">
        <f t="shared" si="86"/>
        <v>3.4630623616438587</v>
      </c>
      <c r="AR538" s="15" t="s">
        <v>6290</v>
      </c>
      <c r="AS538" s="15" t="s">
        <v>6302</v>
      </c>
      <c r="AT538" s="15" t="s">
        <v>6294</v>
      </c>
      <c r="AU538" s="27" t="s">
        <v>6279</v>
      </c>
      <c r="AV538" s="74"/>
      <c r="AW538" s="75"/>
      <c r="AX538" s="75"/>
      <c r="AY538" s="75"/>
      <c r="AZ538" s="52" t="s">
        <v>6389</v>
      </c>
    </row>
    <row r="539" spans="1:52" s="52" customFormat="1" ht="39.950000000000003" customHeight="1" x14ac:dyDescent="0.25">
      <c r="A539" s="9">
        <v>697</v>
      </c>
      <c r="B539" s="7" t="s">
        <v>2694</v>
      </c>
      <c r="C539" s="7" t="s">
        <v>2695</v>
      </c>
      <c r="D539" s="7" t="s">
        <v>18</v>
      </c>
      <c r="E539" s="7" t="s">
        <v>1391</v>
      </c>
      <c r="F539" s="7" t="s">
        <v>105</v>
      </c>
      <c r="G539" s="7" t="s">
        <v>6182</v>
      </c>
      <c r="H539" s="7" t="s">
        <v>2100</v>
      </c>
      <c r="I539" s="7" t="s">
        <v>6175</v>
      </c>
      <c r="J539" s="7" t="s">
        <v>1394</v>
      </c>
      <c r="K539" s="7" t="s">
        <v>1394</v>
      </c>
      <c r="L539" s="7" t="s">
        <v>2696</v>
      </c>
      <c r="M539" s="7" t="s">
        <v>2696</v>
      </c>
      <c r="N539" s="8" t="s">
        <v>6175</v>
      </c>
      <c r="O539" s="7" t="s">
        <v>1388</v>
      </c>
      <c r="P539" s="8" t="s">
        <v>6175</v>
      </c>
      <c r="Q539" s="7" t="s">
        <v>1611</v>
      </c>
      <c r="R539" s="28">
        <v>16290</v>
      </c>
      <c r="S539" s="28" t="s">
        <v>6175</v>
      </c>
      <c r="T539" s="28" t="s">
        <v>28</v>
      </c>
      <c r="U539" s="28" t="s">
        <v>28</v>
      </c>
      <c r="V539" s="28" t="s">
        <v>28</v>
      </c>
      <c r="W539" s="7" t="s">
        <v>29</v>
      </c>
      <c r="X539" s="28" t="s">
        <v>28</v>
      </c>
      <c r="Y539" s="36" t="s">
        <v>2697</v>
      </c>
      <c r="Z539" s="7" t="s">
        <v>6175</v>
      </c>
      <c r="AA539" s="7">
        <v>5</v>
      </c>
      <c r="AB539" s="7">
        <v>5</v>
      </c>
      <c r="AC539" s="7">
        <f t="shared" si="87"/>
        <v>0</v>
      </c>
      <c r="AD539" s="7" t="s">
        <v>6175</v>
      </c>
      <c r="AE539" s="7" t="s">
        <v>6175</v>
      </c>
      <c r="AF539" s="7" t="s">
        <v>6175</v>
      </c>
      <c r="AG539" s="7" t="s">
        <v>6175</v>
      </c>
      <c r="AH539" s="37">
        <v>41</v>
      </c>
      <c r="AI539" s="37">
        <f t="shared" si="88"/>
        <v>205</v>
      </c>
      <c r="AJ539" s="33">
        <v>5.6431500000000003</v>
      </c>
      <c r="AK539" s="33">
        <f t="shared" si="84"/>
        <v>28.21575</v>
      </c>
      <c r="AL539" s="33">
        <f t="shared" si="80"/>
        <v>3.3858899999999998</v>
      </c>
      <c r="AM539" s="33">
        <f t="shared" si="81"/>
        <v>31.60164</v>
      </c>
      <c r="AN539" s="33">
        <f t="shared" si="82"/>
        <v>5.0788350000000007</v>
      </c>
      <c r="AO539" s="33">
        <f t="shared" si="83"/>
        <v>25.394175000000004</v>
      </c>
      <c r="AP539" s="33">
        <f t="shared" si="85"/>
        <v>3.0473010000000005</v>
      </c>
      <c r="AQ539" s="33">
        <f t="shared" si="86"/>
        <v>28.441476000000005</v>
      </c>
      <c r="AR539" s="15" t="s">
        <v>6290</v>
      </c>
      <c r="AS539" s="15" t="s">
        <v>6302</v>
      </c>
      <c r="AT539" s="15" t="s">
        <v>6294</v>
      </c>
      <c r="AU539" s="27" t="s">
        <v>6279</v>
      </c>
      <c r="AV539" s="74"/>
      <c r="AW539" s="75"/>
      <c r="AX539" s="75"/>
      <c r="AY539" s="75"/>
      <c r="AZ539" s="52" t="s">
        <v>6389</v>
      </c>
    </row>
    <row r="540" spans="1:52" s="52" customFormat="1" ht="39.950000000000003" customHeight="1" x14ac:dyDescent="0.25">
      <c r="A540" s="9">
        <v>698</v>
      </c>
      <c r="B540" s="7" t="s">
        <v>2698</v>
      </c>
      <c r="C540" s="7" t="s">
        <v>2699</v>
      </c>
      <c r="D540" s="7" t="s">
        <v>18</v>
      </c>
      <c r="E540" s="7" t="s">
        <v>1391</v>
      </c>
      <c r="F540" s="7" t="s">
        <v>175</v>
      </c>
      <c r="G540" s="7" t="s">
        <v>6182</v>
      </c>
      <c r="H540" s="7" t="s">
        <v>2100</v>
      </c>
      <c r="I540" s="7" t="s">
        <v>6175</v>
      </c>
      <c r="J540" s="7" t="s">
        <v>1394</v>
      </c>
      <c r="K540" s="7" t="s">
        <v>1394</v>
      </c>
      <c r="L540" s="7" t="s">
        <v>2700</v>
      </c>
      <c r="M540" s="7" t="s">
        <v>2700</v>
      </c>
      <c r="N540" s="8" t="s">
        <v>6175</v>
      </c>
      <c r="O540" s="7" t="s">
        <v>1388</v>
      </c>
      <c r="P540" s="8" t="s">
        <v>6175</v>
      </c>
      <c r="Q540" s="7" t="s">
        <v>28</v>
      </c>
      <c r="R540" s="28" t="s">
        <v>28</v>
      </c>
      <c r="S540" s="28" t="s">
        <v>6175</v>
      </c>
      <c r="T540" s="28" t="s">
        <v>28</v>
      </c>
      <c r="U540" s="28" t="s">
        <v>28</v>
      </c>
      <c r="V540" s="28" t="s">
        <v>28</v>
      </c>
      <c r="W540" s="7" t="s">
        <v>29</v>
      </c>
      <c r="X540" s="28" t="s">
        <v>28</v>
      </c>
      <c r="Y540" s="36" t="s">
        <v>28</v>
      </c>
      <c r="Z540" s="7" t="s">
        <v>6175</v>
      </c>
      <c r="AA540" s="7">
        <v>6</v>
      </c>
      <c r="AB540" s="7">
        <v>6</v>
      </c>
      <c r="AC540" s="7">
        <f t="shared" si="87"/>
        <v>0</v>
      </c>
      <c r="AD540" s="7" t="s">
        <v>6175</v>
      </c>
      <c r="AE540" s="7" t="s">
        <v>6175</v>
      </c>
      <c r="AF540" s="7" t="s">
        <v>6175</v>
      </c>
      <c r="AG540" s="7" t="s">
        <v>6175</v>
      </c>
      <c r="AH540" s="37">
        <v>1.5</v>
      </c>
      <c r="AI540" s="37">
        <f t="shared" si="88"/>
        <v>9</v>
      </c>
      <c r="AJ540" s="33">
        <v>0.71297650684931924</v>
      </c>
      <c r="AK540" s="33">
        <f t="shared" si="84"/>
        <v>4.2778590410959154</v>
      </c>
      <c r="AL540" s="33">
        <f t="shared" si="80"/>
        <v>0.51334308493150982</v>
      </c>
      <c r="AM540" s="33">
        <f t="shared" si="81"/>
        <v>4.7912021260274251</v>
      </c>
      <c r="AN540" s="33">
        <f t="shared" si="82"/>
        <v>0.64167885616438736</v>
      </c>
      <c r="AO540" s="33">
        <f t="shared" si="83"/>
        <v>3.8500731369863241</v>
      </c>
      <c r="AP540" s="33">
        <f t="shared" si="85"/>
        <v>0.46200877643835886</v>
      </c>
      <c r="AQ540" s="33">
        <f t="shared" si="86"/>
        <v>4.3120819134246826</v>
      </c>
      <c r="AR540" s="15" t="s">
        <v>6290</v>
      </c>
      <c r="AS540" s="15" t="s">
        <v>6306</v>
      </c>
      <c r="AT540" s="15" t="s">
        <v>6292</v>
      </c>
      <c r="AU540" s="27" t="s">
        <v>6277</v>
      </c>
      <c r="AV540" s="74"/>
      <c r="AW540" s="75"/>
      <c r="AX540" s="75"/>
      <c r="AY540" s="75"/>
      <c r="AZ540" s="52" t="s">
        <v>6389</v>
      </c>
    </row>
    <row r="541" spans="1:52" s="52" customFormat="1" ht="39.950000000000003" customHeight="1" x14ac:dyDescent="0.25">
      <c r="A541" s="9">
        <v>699</v>
      </c>
      <c r="B541" s="7" t="s">
        <v>2701</v>
      </c>
      <c r="C541" s="7" t="s">
        <v>2702</v>
      </c>
      <c r="D541" s="7" t="s">
        <v>18</v>
      </c>
      <c r="E541" s="7" t="s">
        <v>18</v>
      </c>
      <c r="F541" s="7" t="s">
        <v>1869</v>
      </c>
      <c r="G541" s="7" t="s">
        <v>6182</v>
      </c>
      <c r="H541" s="7" t="s">
        <v>2100</v>
      </c>
      <c r="I541" s="7" t="s">
        <v>6175</v>
      </c>
      <c r="J541" s="7" t="s">
        <v>1394</v>
      </c>
      <c r="K541" s="7" t="s">
        <v>1394</v>
      </c>
      <c r="L541" s="7" t="s">
        <v>2703</v>
      </c>
      <c r="M541" s="7" t="s">
        <v>2703</v>
      </c>
      <c r="N541" s="8" t="s">
        <v>6175</v>
      </c>
      <c r="O541" s="7" t="s">
        <v>1388</v>
      </c>
      <c r="P541" s="8" t="s">
        <v>6175</v>
      </c>
      <c r="Q541" s="7" t="s">
        <v>2704</v>
      </c>
      <c r="R541" s="28">
        <v>1.25</v>
      </c>
      <c r="S541" s="28" t="s">
        <v>6175</v>
      </c>
      <c r="T541" s="28" t="s">
        <v>28</v>
      </c>
      <c r="U541" s="28" t="s">
        <v>28</v>
      </c>
      <c r="V541" s="28" t="s">
        <v>28</v>
      </c>
      <c r="W541" s="7" t="s">
        <v>29</v>
      </c>
      <c r="X541" s="28" t="s">
        <v>28</v>
      </c>
      <c r="Y541" s="36" t="s">
        <v>28</v>
      </c>
      <c r="Z541" s="7" t="s">
        <v>6175</v>
      </c>
      <c r="AA541" s="7">
        <v>12</v>
      </c>
      <c r="AB541" s="7">
        <v>12</v>
      </c>
      <c r="AC541" s="7">
        <f t="shared" si="87"/>
        <v>0</v>
      </c>
      <c r="AD541" s="7" t="s">
        <v>6175</v>
      </c>
      <c r="AE541" s="7" t="s">
        <v>6175</v>
      </c>
      <c r="AF541" s="7" t="s">
        <v>6175</v>
      </c>
      <c r="AG541" s="7" t="s">
        <v>6175</v>
      </c>
      <c r="AH541" s="37">
        <v>0.8</v>
      </c>
      <c r="AI541" s="37">
        <f t="shared" si="88"/>
        <v>9.6000000000000014</v>
      </c>
      <c r="AJ541" s="33">
        <v>0.38025413698630356</v>
      </c>
      <c r="AK541" s="33">
        <f t="shared" si="84"/>
        <v>4.5630496438356429</v>
      </c>
      <c r="AL541" s="33">
        <f t="shared" si="80"/>
        <v>0.54756595726027713</v>
      </c>
      <c r="AM541" s="33">
        <f t="shared" si="81"/>
        <v>5.1106156010959198</v>
      </c>
      <c r="AN541" s="33">
        <f t="shared" si="82"/>
        <v>0.34222872328767323</v>
      </c>
      <c r="AO541" s="33">
        <f t="shared" si="83"/>
        <v>4.1067446794520786</v>
      </c>
      <c r="AP541" s="33">
        <f t="shared" si="85"/>
        <v>0.49280936153424942</v>
      </c>
      <c r="AQ541" s="33">
        <f t="shared" si="86"/>
        <v>4.5995540409863276</v>
      </c>
      <c r="AR541" s="15" t="s">
        <v>6290</v>
      </c>
      <c r="AS541" s="15" t="s">
        <v>6301</v>
      </c>
      <c r="AT541" s="15" t="s">
        <v>6292</v>
      </c>
      <c r="AU541" s="27" t="s">
        <v>6277</v>
      </c>
      <c r="AV541" s="74"/>
      <c r="AW541" s="75"/>
      <c r="AX541" s="75"/>
      <c r="AY541" s="75"/>
      <c r="AZ541" s="52" t="s">
        <v>6389</v>
      </c>
    </row>
    <row r="542" spans="1:52" s="52" customFormat="1" ht="39.950000000000003" customHeight="1" x14ac:dyDescent="0.25">
      <c r="A542" s="9">
        <v>700</v>
      </c>
      <c r="B542" s="7" t="s">
        <v>2705</v>
      </c>
      <c r="C542" s="126" t="s">
        <v>2706</v>
      </c>
      <c r="D542" s="7" t="s">
        <v>18</v>
      </c>
      <c r="E542" s="7" t="s">
        <v>1391</v>
      </c>
      <c r="F542" s="7" t="s">
        <v>113</v>
      </c>
      <c r="G542" s="7" t="s">
        <v>6182</v>
      </c>
      <c r="H542" s="7" t="s">
        <v>2100</v>
      </c>
      <c r="I542" s="7" t="s">
        <v>6175</v>
      </c>
      <c r="J542" s="7" t="s">
        <v>1394</v>
      </c>
      <c r="K542" s="7" t="s">
        <v>1394</v>
      </c>
      <c r="L542" s="7" t="s">
        <v>2707</v>
      </c>
      <c r="M542" s="7" t="s">
        <v>2707</v>
      </c>
      <c r="N542" s="8" t="s">
        <v>6175</v>
      </c>
      <c r="O542" s="7" t="s">
        <v>1388</v>
      </c>
      <c r="P542" s="8" t="s">
        <v>6175</v>
      </c>
      <c r="Q542" s="7" t="s">
        <v>2708</v>
      </c>
      <c r="R542" s="28" t="s">
        <v>1630</v>
      </c>
      <c r="S542" s="28" t="s">
        <v>6175</v>
      </c>
      <c r="T542" s="28" t="s">
        <v>28</v>
      </c>
      <c r="U542" s="28" t="s">
        <v>28</v>
      </c>
      <c r="V542" s="28" t="s">
        <v>28</v>
      </c>
      <c r="W542" s="7" t="s">
        <v>29</v>
      </c>
      <c r="X542" s="28" t="s">
        <v>28</v>
      </c>
      <c r="Y542" s="36" t="s">
        <v>28</v>
      </c>
      <c r="Z542" s="7" t="s">
        <v>6175</v>
      </c>
      <c r="AA542" s="7">
        <v>4</v>
      </c>
      <c r="AB542" s="7">
        <v>2</v>
      </c>
      <c r="AC542" s="7">
        <f t="shared" si="87"/>
        <v>2</v>
      </c>
      <c r="AD542" s="7" t="s">
        <v>6175</v>
      </c>
      <c r="AE542" s="7" t="s">
        <v>6175</v>
      </c>
      <c r="AF542" s="7" t="s">
        <v>6175</v>
      </c>
      <c r="AG542" s="7" t="s">
        <v>6175</v>
      </c>
      <c r="AH542" s="37">
        <v>4.5</v>
      </c>
      <c r="AI542" s="37">
        <f t="shared" si="88"/>
        <v>9</v>
      </c>
      <c r="AJ542" s="33">
        <v>2.0613466438356305</v>
      </c>
      <c r="AK542" s="33">
        <f t="shared" si="84"/>
        <v>4.122693287671261</v>
      </c>
      <c r="AL542" s="33">
        <f t="shared" si="80"/>
        <v>0.4947231945205513</v>
      </c>
      <c r="AM542" s="33">
        <f t="shared" si="81"/>
        <v>4.6174164821918122</v>
      </c>
      <c r="AN542" s="33">
        <f t="shared" si="82"/>
        <v>1.8552119794520674</v>
      </c>
      <c r="AO542" s="33">
        <f t="shared" si="83"/>
        <v>3.7104239589041348</v>
      </c>
      <c r="AP542" s="33">
        <f t="shared" si="85"/>
        <v>0.44525087506849614</v>
      </c>
      <c r="AQ542" s="33">
        <f t="shared" si="86"/>
        <v>4.1556748339726308</v>
      </c>
      <c r="AR542" s="15" t="s">
        <v>6290</v>
      </c>
      <c r="AS542" s="15" t="s">
        <v>6302</v>
      </c>
      <c r="AT542" s="15" t="s">
        <v>6294</v>
      </c>
      <c r="AU542" s="27" t="s">
        <v>6279</v>
      </c>
      <c r="AV542" s="74"/>
      <c r="AW542" s="75"/>
      <c r="AX542" s="75"/>
      <c r="AY542" s="75"/>
      <c r="AZ542" s="52" t="s">
        <v>6389</v>
      </c>
    </row>
    <row r="543" spans="1:52" s="52" customFormat="1" ht="39.950000000000003" customHeight="1" x14ac:dyDescent="0.25">
      <c r="A543" s="9">
        <v>701</v>
      </c>
      <c r="B543" s="7" t="s">
        <v>2705</v>
      </c>
      <c r="C543" s="127"/>
      <c r="D543" s="7" t="s">
        <v>18</v>
      </c>
      <c r="E543" s="7" t="s">
        <v>1391</v>
      </c>
      <c r="F543" s="7" t="s">
        <v>113</v>
      </c>
      <c r="G543" s="7" t="s">
        <v>6182</v>
      </c>
      <c r="H543" s="7" t="s">
        <v>2100</v>
      </c>
      <c r="I543" s="7" t="s">
        <v>6175</v>
      </c>
      <c r="J543" s="7" t="s">
        <v>1394</v>
      </c>
      <c r="K543" s="7" t="s">
        <v>1394</v>
      </c>
      <c r="L543" s="7" t="s">
        <v>2707</v>
      </c>
      <c r="M543" s="7" t="s">
        <v>2707</v>
      </c>
      <c r="N543" s="8" t="s">
        <v>6175</v>
      </c>
      <c r="O543" s="7" t="s">
        <v>1388</v>
      </c>
      <c r="P543" s="8" t="s">
        <v>6175</v>
      </c>
      <c r="Q543" s="7" t="s">
        <v>2634</v>
      </c>
      <c r="R543" s="28" t="s">
        <v>1630</v>
      </c>
      <c r="S543" s="28" t="s">
        <v>6175</v>
      </c>
      <c r="T543" s="28" t="s">
        <v>28</v>
      </c>
      <c r="U543" s="28" t="s">
        <v>28</v>
      </c>
      <c r="V543" s="28" t="s">
        <v>28</v>
      </c>
      <c r="W543" s="7" t="s">
        <v>29</v>
      </c>
      <c r="X543" s="28" t="s">
        <v>28</v>
      </c>
      <c r="Y543" s="36" t="s">
        <v>28</v>
      </c>
      <c r="Z543" s="7" t="s">
        <v>6175</v>
      </c>
      <c r="AA543" s="7">
        <v>2</v>
      </c>
      <c r="AB543" s="7">
        <v>2</v>
      </c>
      <c r="AC543" s="7">
        <f t="shared" si="87"/>
        <v>0</v>
      </c>
      <c r="AD543" s="7" t="s">
        <v>6175</v>
      </c>
      <c r="AE543" s="7" t="s">
        <v>6175</v>
      </c>
      <c r="AF543" s="7" t="s">
        <v>6175</v>
      </c>
      <c r="AG543" s="7" t="s">
        <v>6175</v>
      </c>
      <c r="AH543" s="37">
        <v>4.5</v>
      </c>
      <c r="AI543" s="37">
        <f t="shared" si="88"/>
        <v>9</v>
      </c>
      <c r="AJ543" s="33">
        <v>2.0613466438356305</v>
      </c>
      <c r="AK543" s="33">
        <f t="shared" si="84"/>
        <v>4.122693287671261</v>
      </c>
      <c r="AL543" s="33">
        <f t="shared" si="80"/>
        <v>0.4947231945205513</v>
      </c>
      <c r="AM543" s="33">
        <f t="shared" si="81"/>
        <v>4.6174164821918122</v>
      </c>
      <c r="AN543" s="33">
        <f t="shared" si="82"/>
        <v>1.8552119794520674</v>
      </c>
      <c r="AO543" s="33">
        <f t="shared" si="83"/>
        <v>3.7104239589041348</v>
      </c>
      <c r="AP543" s="33">
        <f t="shared" si="85"/>
        <v>0.44525087506849614</v>
      </c>
      <c r="AQ543" s="33">
        <f t="shared" si="86"/>
        <v>4.1556748339726308</v>
      </c>
      <c r="AR543" s="15" t="s">
        <v>6290</v>
      </c>
      <c r="AS543" s="15" t="s">
        <v>6302</v>
      </c>
      <c r="AT543" s="15" t="s">
        <v>6294</v>
      </c>
      <c r="AU543" s="27" t="s">
        <v>6279</v>
      </c>
      <c r="AV543" s="74"/>
      <c r="AW543" s="75"/>
      <c r="AX543" s="75"/>
      <c r="AY543" s="75"/>
      <c r="AZ543" s="52" t="s">
        <v>6389</v>
      </c>
    </row>
    <row r="544" spans="1:52" s="52" customFormat="1" ht="39.950000000000003" customHeight="1" x14ac:dyDescent="0.25">
      <c r="A544" s="9">
        <v>702</v>
      </c>
      <c r="B544" s="7" t="s">
        <v>2709</v>
      </c>
      <c r="C544" s="7" t="s">
        <v>2710</v>
      </c>
      <c r="D544" s="7" t="s">
        <v>18</v>
      </c>
      <c r="E544" s="7" t="s">
        <v>1391</v>
      </c>
      <c r="F544" s="7" t="s">
        <v>105</v>
      </c>
      <c r="G544" s="7" t="s">
        <v>6182</v>
      </c>
      <c r="H544" s="7" t="s">
        <v>2100</v>
      </c>
      <c r="I544" s="7" t="s">
        <v>6175</v>
      </c>
      <c r="J544" s="7" t="s">
        <v>1394</v>
      </c>
      <c r="K544" s="7" t="s">
        <v>1394</v>
      </c>
      <c r="L544" s="7" t="s">
        <v>2711</v>
      </c>
      <c r="M544" s="7" t="s">
        <v>2711</v>
      </c>
      <c r="N544" s="8" t="s">
        <v>6175</v>
      </c>
      <c r="O544" s="7" t="s">
        <v>1388</v>
      </c>
      <c r="P544" s="8" t="s">
        <v>6175</v>
      </c>
      <c r="Q544" s="7" t="s">
        <v>2712</v>
      </c>
      <c r="R544" s="28" t="s">
        <v>28</v>
      </c>
      <c r="S544" s="28" t="s">
        <v>6175</v>
      </c>
      <c r="T544" s="28" t="s">
        <v>28</v>
      </c>
      <c r="U544" s="28" t="s">
        <v>28</v>
      </c>
      <c r="V544" s="28" t="s">
        <v>28</v>
      </c>
      <c r="W544" s="7" t="s">
        <v>29</v>
      </c>
      <c r="X544" s="28" t="s">
        <v>28</v>
      </c>
      <c r="Y544" s="36" t="s">
        <v>28</v>
      </c>
      <c r="Z544" s="7" t="s">
        <v>6175</v>
      </c>
      <c r="AA544" s="7">
        <v>7</v>
      </c>
      <c r="AB544" s="7">
        <v>7</v>
      </c>
      <c r="AC544" s="7">
        <f t="shared" si="87"/>
        <v>0</v>
      </c>
      <c r="AD544" s="7" t="s">
        <v>6175</v>
      </c>
      <c r="AE544" s="7" t="s">
        <v>6175</v>
      </c>
      <c r="AF544" s="7" t="s">
        <v>6175</v>
      </c>
      <c r="AG544" s="7" t="s">
        <v>6175</v>
      </c>
      <c r="AH544" s="37">
        <v>3</v>
      </c>
      <c r="AI544" s="37">
        <f t="shared" si="88"/>
        <v>21</v>
      </c>
      <c r="AJ544" s="33">
        <v>1.4259530136986385</v>
      </c>
      <c r="AK544" s="33">
        <f t="shared" si="84"/>
        <v>9.9816710958904693</v>
      </c>
      <c r="AL544" s="33">
        <f t="shared" si="80"/>
        <v>1.1978005315068563</v>
      </c>
      <c r="AM544" s="33">
        <f t="shared" si="81"/>
        <v>11.179471627397326</v>
      </c>
      <c r="AN544" s="33">
        <f t="shared" si="82"/>
        <v>1.2833577123287747</v>
      </c>
      <c r="AO544" s="33">
        <f t="shared" si="83"/>
        <v>8.9835039863014234</v>
      </c>
      <c r="AP544" s="33">
        <f t="shared" si="85"/>
        <v>1.0780204783561709</v>
      </c>
      <c r="AQ544" s="33">
        <f t="shared" si="86"/>
        <v>10.061524464657595</v>
      </c>
      <c r="AR544" s="15" t="s">
        <v>6290</v>
      </c>
      <c r="AS544" s="15" t="s">
        <v>6302</v>
      </c>
      <c r="AT544" s="15" t="s">
        <v>6294</v>
      </c>
      <c r="AU544" s="27" t="s">
        <v>6279</v>
      </c>
      <c r="AV544" s="74"/>
      <c r="AW544" s="75"/>
      <c r="AX544" s="75"/>
      <c r="AY544" s="75"/>
      <c r="AZ544" s="52" t="s">
        <v>6389</v>
      </c>
    </row>
    <row r="545" spans="1:52" s="52" customFormat="1" ht="39.950000000000003" customHeight="1" x14ac:dyDescent="0.25">
      <c r="A545" s="9">
        <v>703</v>
      </c>
      <c r="B545" s="7" t="s">
        <v>2713</v>
      </c>
      <c r="C545" s="7" t="s">
        <v>2714</v>
      </c>
      <c r="D545" s="7" t="s">
        <v>18</v>
      </c>
      <c r="E545" s="7" t="s">
        <v>1391</v>
      </c>
      <c r="F545" s="7" t="s">
        <v>113</v>
      </c>
      <c r="G545" s="7" t="s">
        <v>6182</v>
      </c>
      <c r="H545" s="7" t="s">
        <v>2100</v>
      </c>
      <c r="I545" s="7" t="s">
        <v>6175</v>
      </c>
      <c r="J545" s="7" t="s">
        <v>1394</v>
      </c>
      <c r="K545" s="7" t="s">
        <v>1394</v>
      </c>
      <c r="L545" s="7" t="s">
        <v>2715</v>
      </c>
      <c r="M545" s="7" t="s">
        <v>2715</v>
      </c>
      <c r="N545" s="8" t="s">
        <v>6175</v>
      </c>
      <c r="O545" s="7" t="s">
        <v>1388</v>
      </c>
      <c r="P545" s="8" t="s">
        <v>6175</v>
      </c>
      <c r="Q545" s="7" t="s">
        <v>2716</v>
      </c>
      <c r="R545" s="28" t="s">
        <v>2717</v>
      </c>
      <c r="S545" s="28" t="s">
        <v>6175</v>
      </c>
      <c r="T545" s="28" t="s">
        <v>28</v>
      </c>
      <c r="U545" s="28" t="s">
        <v>28</v>
      </c>
      <c r="V545" s="28" t="s">
        <v>28</v>
      </c>
      <c r="W545" s="7" t="s">
        <v>1400</v>
      </c>
      <c r="X545" s="28" t="s">
        <v>28</v>
      </c>
      <c r="Y545" s="36" t="s">
        <v>28</v>
      </c>
      <c r="Z545" s="7" t="s">
        <v>6175</v>
      </c>
      <c r="AA545" s="7">
        <v>1</v>
      </c>
      <c r="AB545" s="7">
        <v>1</v>
      </c>
      <c r="AC545" s="7">
        <f t="shared" si="87"/>
        <v>0</v>
      </c>
      <c r="AD545" s="7" t="s">
        <v>6175</v>
      </c>
      <c r="AE545" s="7" t="s">
        <v>6175</v>
      </c>
      <c r="AF545" s="7" t="s">
        <v>6175</v>
      </c>
      <c r="AG545" s="7" t="s">
        <v>6175</v>
      </c>
      <c r="AH545" s="37">
        <v>20</v>
      </c>
      <c r="AI545" s="37">
        <f t="shared" si="88"/>
        <v>20</v>
      </c>
      <c r="AJ545" s="33">
        <v>12.226353424657592</v>
      </c>
      <c r="AK545" s="33">
        <f t="shared" si="84"/>
        <v>12.226353424657592</v>
      </c>
      <c r="AL545" s="33">
        <f t="shared" si="80"/>
        <v>1.467162410958911</v>
      </c>
      <c r="AM545" s="33">
        <f t="shared" si="81"/>
        <v>13.693515835616504</v>
      </c>
      <c r="AN545" s="33">
        <f t="shared" si="82"/>
        <v>11.003718082191833</v>
      </c>
      <c r="AO545" s="33">
        <f t="shared" si="83"/>
        <v>11.003718082191833</v>
      </c>
      <c r="AP545" s="33">
        <f t="shared" si="85"/>
        <v>1.3204461698630199</v>
      </c>
      <c r="AQ545" s="33">
        <f t="shared" si="86"/>
        <v>12.324164252054853</v>
      </c>
      <c r="AR545" s="15" t="s">
        <v>6290</v>
      </c>
      <c r="AS545" s="15" t="s">
        <v>6306</v>
      </c>
      <c r="AT545" s="15" t="s">
        <v>6292</v>
      </c>
      <c r="AU545" s="27" t="s">
        <v>6277</v>
      </c>
      <c r="AV545" s="74"/>
      <c r="AW545" s="75"/>
      <c r="AX545" s="75"/>
      <c r="AY545" s="75"/>
      <c r="AZ545" s="52" t="s">
        <v>6389</v>
      </c>
    </row>
    <row r="546" spans="1:52" s="52" customFormat="1" ht="39.950000000000003" customHeight="1" x14ac:dyDescent="0.25">
      <c r="A546" s="9">
        <v>704</v>
      </c>
      <c r="B546" s="7" t="s">
        <v>2718</v>
      </c>
      <c r="C546" s="7" t="s">
        <v>2719</v>
      </c>
      <c r="D546" s="7" t="s">
        <v>18</v>
      </c>
      <c r="E546" s="7" t="s">
        <v>1551</v>
      </c>
      <c r="F546" s="7" t="s">
        <v>20</v>
      </c>
      <c r="G546" s="7" t="s">
        <v>6182</v>
      </c>
      <c r="H546" s="7" t="s">
        <v>2100</v>
      </c>
      <c r="I546" s="7" t="s">
        <v>6175</v>
      </c>
      <c r="J546" s="7" t="s">
        <v>1394</v>
      </c>
      <c r="K546" s="7" t="s">
        <v>1394</v>
      </c>
      <c r="L546" s="7" t="s">
        <v>2720</v>
      </c>
      <c r="M546" s="7" t="s">
        <v>2720</v>
      </c>
      <c r="N546" s="8" t="s">
        <v>6175</v>
      </c>
      <c r="O546" s="7" t="s">
        <v>1388</v>
      </c>
      <c r="P546" s="8" t="s">
        <v>6175</v>
      </c>
      <c r="Q546" s="7" t="s">
        <v>2721</v>
      </c>
      <c r="R546" s="28">
        <v>1100</v>
      </c>
      <c r="S546" s="28" t="s">
        <v>6175</v>
      </c>
      <c r="T546" s="28" t="s">
        <v>28</v>
      </c>
      <c r="U546" s="28" t="s">
        <v>28</v>
      </c>
      <c r="V546" s="28" t="s">
        <v>28</v>
      </c>
      <c r="W546" s="7" t="s">
        <v>29</v>
      </c>
      <c r="X546" s="28" t="s">
        <v>28</v>
      </c>
      <c r="Y546" s="36" t="s">
        <v>28</v>
      </c>
      <c r="Z546" s="7" t="s">
        <v>6175</v>
      </c>
      <c r="AA546" s="7">
        <v>2</v>
      </c>
      <c r="AB546" s="7">
        <v>2</v>
      </c>
      <c r="AC546" s="7">
        <f t="shared" si="87"/>
        <v>0</v>
      </c>
      <c r="AD546" s="7" t="s">
        <v>6175</v>
      </c>
      <c r="AE546" s="7" t="s">
        <v>6175</v>
      </c>
      <c r="AF546" s="7" t="s">
        <v>6175</v>
      </c>
      <c r="AG546" s="7" t="s">
        <v>6175</v>
      </c>
      <c r="AH546" s="37">
        <v>10</v>
      </c>
      <c r="AI546" s="37">
        <f t="shared" si="88"/>
        <v>20</v>
      </c>
      <c r="AJ546" s="33">
        <v>4.7531767123287949</v>
      </c>
      <c r="AK546" s="33">
        <f t="shared" si="84"/>
        <v>9.5063534246575898</v>
      </c>
      <c r="AL546" s="33">
        <f t="shared" si="80"/>
        <v>1.1407624109589107</v>
      </c>
      <c r="AM546" s="33">
        <f t="shared" si="81"/>
        <v>10.6471158356165</v>
      </c>
      <c r="AN546" s="33">
        <f t="shared" si="82"/>
        <v>4.2778590410959154</v>
      </c>
      <c r="AO546" s="33">
        <f t="shared" si="83"/>
        <v>8.5557180821918308</v>
      </c>
      <c r="AP546" s="33">
        <f t="shared" si="85"/>
        <v>1.0266861698630196</v>
      </c>
      <c r="AQ546" s="33">
        <f t="shared" si="86"/>
        <v>9.5824042520548502</v>
      </c>
      <c r="AR546" s="15" t="s">
        <v>6290</v>
      </c>
      <c r="AS546" s="15" t="s">
        <v>6302</v>
      </c>
      <c r="AT546" s="15" t="s">
        <v>6294</v>
      </c>
      <c r="AU546" s="27" t="s">
        <v>6279</v>
      </c>
      <c r="AV546" s="74"/>
      <c r="AW546" s="75"/>
      <c r="AX546" s="75"/>
      <c r="AY546" s="75"/>
      <c r="AZ546" s="52" t="s">
        <v>6389</v>
      </c>
    </row>
    <row r="547" spans="1:52" s="52" customFormat="1" ht="39.950000000000003" customHeight="1" x14ac:dyDescent="0.25">
      <c r="A547" s="9">
        <v>705</v>
      </c>
      <c r="B547" s="7" t="s">
        <v>2722</v>
      </c>
      <c r="C547" s="7" t="s">
        <v>2723</v>
      </c>
      <c r="D547" s="7" t="s">
        <v>18</v>
      </c>
      <c r="E547" s="7" t="s">
        <v>18</v>
      </c>
      <c r="F547" s="7" t="s">
        <v>1688</v>
      </c>
      <c r="G547" s="7" t="s">
        <v>6182</v>
      </c>
      <c r="H547" s="7" t="s">
        <v>2100</v>
      </c>
      <c r="I547" s="7" t="s">
        <v>6175</v>
      </c>
      <c r="J547" s="7" t="s">
        <v>1394</v>
      </c>
      <c r="K547" s="7" t="s">
        <v>1394</v>
      </c>
      <c r="L547" s="7" t="s">
        <v>2724</v>
      </c>
      <c r="M547" s="7" t="s">
        <v>2724</v>
      </c>
      <c r="N547" s="8" t="s">
        <v>6175</v>
      </c>
      <c r="O547" s="7" t="s">
        <v>1388</v>
      </c>
      <c r="P547" s="8" t="s">
        <v>6175</v>
      </c>
      <c r="Q547" s="7" t="s">
        <v>28</v>
      </c>
      <c r="R547" s="7" t="s">
        <v>28</v>
      </c>
      <c r="S547" s="28" t="s">
        <v>6175</v>
      </c>
      <c r="T547" s="28" t="s">
        <v>28</v>
      </c>
      <c r="U547" s="28" t="s">
        <v>28</v>
      </c>
      <c r="V547" s="28" t="s">
        <v>28</v>
      </c>
      <c r="W547" s="7" t="s">
        <v>29</v>
      </c>
      <c r="X547" s="28" t="s">
        <v>28</v>
      </c>
      <c r="Y547" s="36" t="s">
        <v>140</v>
      </c>
      <c r="Z547" s="7" t="s">
        <v>6175</v>
      </c>
      <c r="AA547" s="7">
        <v>36</v>
      </c>
      <c r="AB547" s="7">
        <v>36</v>
      </c>
      <c r="AC547" s="7">
        <f t="shared" si="87"/>
        <v>0</v>
      </c>
      <c r="AD547" s="7" t="s">
        <v>6175</v>
      </c>
      <c r="AE547" s="7" t="s">
        <v>6175</v>
      </c>
      <c r="AF547" s="7" t="s">
        <v>6175</v>
      </c>
      <c r="AG547" s="7" t="s">
        <v>6175</v>
      </c>
      <c r="AH547" s="37">
        <v>1</v>
      </c>
      <c r="AI547" s="37">
        <f t="shared" si="88"/>
        <v>36</v>
      </c>
      <c r="AJ547" s="33">
        <v>0.45807703196347338</v>
      </c>
      <c r="AK547" s="33">
        <f t="shared" si="84"/>
        <v>16.49077315068504</v>
      </c>
      <c r="AL547" s="33">
        <f t="shared" ref="AL547:AL610" si="89">AK547*0.12</f>
        <v>1.9788927780822048</v>
      </c>
      <c r="AM547" s="33">
        <f t="shared" ref="AM547:AM610" si="90">AL547+AK547</f>
        <v>18.469665928767245</v>
      </c>
      <c r="AN547" s="33">
        <f t="shared" ref="AN547:AN610" si="91">AJ547*0.9</f>
        <v>0.41226932876712608</v>
      </c>
      <c r="AO547" s="33">
        <f t="shared" ref="AO547:AO610" si="92">AN547*AB547</f>
        <v>14.841695835616539</v>
      </c>
      <c r="AP547" s="33">
        <f t="shared" si="85"/>
        <v>1.7810035002739846</v>
      </c>
      <c r="AQ547" s="33">
        <f t="shared" si="86"/>
        <v>16.622699335890523</v>
      </c>
      <c r="AR547" s="15" t="s">
        <v>6290</v>
      </c>
      <c r="AS547" s="15" t="s">
        <v>6302</v>
      </c>
      <c r="AT547" s="15" t="s">
        <v>6294</v>
      </c>
      <c r="AU547" s="27" t="s">
        <v>6279</v>
      </c>
      <c r="AV547" s="74"/>
      <c r="AW547" s="75"/>
      <c r="AX547" s="75"/>
      <c r="AY547" s="75"/>
      <c r="AZ547" s="52" t="s">
        <v>6389</v>
      </c>
    </row>
    <row r="548" spans="1:52" s="52" customFormat="1" ht="39.950000000000003" customHeight="1" x14ac:dyDescent="0.25">
      <c r="A548" s="9">
        <v>706</v>
      </c>
      <c r="B548" s="7" t="s">
        <v>2725</v>
      </c>
      <c r="C548" s="7" t="s">
        <v>2726</v>
      </c>
      <c r="D548" s="7" t="s">
        <v>18</v>
      </c>
      <c r="E548" s="7" t="s">
        <v>18</v>
      </c>
      <c r="F548" s="7" t="s">
        <v>1688</v>
      </c>
      <c r="G548" s="7" t="s">
        <v>6182</v>
      </c>
      <c r="H548" s="7" t="s">
        <v>2100</v>
      </c>
      <c r="I548" s="7" t="s">
        <v>6175</v>
      </c>
      <c r="J548" s="7" t="s">
        <v>1394</v>
      </c>
      <c r="K548" s="7" t="s">
        <v>1394</v>
      </c>
      <c r="L548" s="7" t="s">
        <v>2727</v>
      </c>
      <c r="M548" s="7" t="s">
        <v>2727</v>
      </c>
      <c r="N548" s="8" t="s">
        <v>6175</v>
      </c>
      <c r="O548" s="7" t="s">
        <v>1388</v>
      </c>
      <c r="P548" s="8" t="s">
        <v>6175</v>
      </c>
      <c r="Q548" s="7" t="s">
        <v>28</v>
      </c>
      <c r="R548" s="7" t="s">
        <v>28</v>
      </c>
      <c r="S548" s="28" t="s">
        <v>6175</v>
      </c>
      <c r="T548" s="28" t="s">
        <v>28</v>
      </c>
      <c r="U548" s="28" t="s">
        <v>28</v>
      </c>
      <c r="V548" s="28" t="s">
        <v>28</v>
      </c>
      <c r="W548" s="7" t="s">
        <v>29</v>
      </c>
      <c r="X548" s="28" t="s">
        <v>28</v>
      </c>
      <c r="Y548" s="36" t="s">
        <v>140</v>
      </c>
      <c r="Z548" s="7" t="s">
        <v>6175</v>
      </c>
      <c r="AA548" s="7">
        <v>3</v>
      </c>
      <c r="AB548" s="7">
        <v>3</v>
      </c>
      <c r="AC548" s="7">
        <f t="shared" si="87"/>
        <v>0</v>
      </c>
      <c r="AD548" s="7" t="s">
        <v>6175</v>
      </c>
      <c r="AE548" s="7" t="s">
        <v>6175</v>
      </c>
      <c r="AF548" s="7" t="s">
        <v>6175</v>
      </c>
      <c r="AG548" s="7" t="s">
        <v>6175</v>
      </c>
      <c r="AH548" s="37">
        <v>1</v>
      </c>
      <c r="AI548" s="37">
        <f t="shared" si="88"/>
        <v>3</v>
      </c>
      <c r="AJ548" s="33">
        <v>0.45807703196347338</v>
      </c>
      <c r="AK548" s="33">
        <f t="shared" si="84"/>
        <v>1.37423109589042</v>
      </c>
      <c r="AL548" s="33">
        <f t="shared" si="89"/>
        <v>0.1649077315068504</v>
      </c>
      <c r="AM548" s="33">
        <f t="shared" si="90"/>
        <v>1.5391388273972704</v>
      </c>
      <c r="AN548" s="33">
        <f t="shared" si="91"/>
        <v>0.41226932876712608</v>
      </c>
      <c r="AO548" s="33">
        <f t="shared" si="92"/>
        <v>1.2368079863013781</v>
      </c>
      <c r="AP548" s="33">
        <f t="shared" si="85"/>
        <v>0.14841695835616536</v>
      </c>
      <c r="AQ548" s="33">
        <f t="shared" si="86"/>
        <v>1.3852249446575435</v>
      </c>
      <c r="AR548" s="15" t="s">
        <v>6290</v>
      </c>
      <c r="AS548" s="15" t="s">
        <v>6302</v>
      </c>
      <c r="AT548" s="15" t="s">
        <v>6294</v>
      </c>
      <c r="AU548" s="27" t="s">
        <v>6279</v>
      </c>
      <c r="AV548" s="74"/>
      <c r="AW548" s="75"/>
      <c r="AX548" s="75"/>
      <c r="AY548" s="75"/>
      <c r="AZ548" s="52" t="s">
        <v>6389</v>
      </c>
    </row>
    <row r="549" spans="1:52" s="52" customFormat="1" ht="39.950000000000003" customHeight="1" x14ac:dyDescent="0.25">
      <c r="A549" s="9">
        <v>707</v>
      </c>
      <c r="B549" s="7" t="s">
        <v>2731</v>
      </c>
      <c r="C549" s="7" t="s">
        <v>2732</v>
      </c>
      <c r="D549" s="7" t="s">
        <v>18</v>
      </c>
      <c r="E549" s="7" t="s">
        <v>1391</v>
      </c>
      <c r="F549" s="7" t="s">
        <v>20</v>
      </c>
      <c r="G549" s="7" t="s">
        <v>6182</v>
      </c>
      <c r="H549" s="7" t="s">
        <v>2100</v>
      </c>
      <c r="I549" s="7" t="s">
        <v>6175</v>
      </c>
      <c r="J549" s="7" t="s">
        <v>1394</v>
      </c>
      <c r="K549" s="7" t="s">
        <v>1394</v>
      </c>
      <c r="L549" s="7" t="s">
        <v>2733</v>
      </c>
      <c r="M549" s="7" t="s">
        <v>2733</v>
      </c>
      <c r="N549" s="8" t="s">
        <v>6175</v>
      </c>
      <c r="O549" s="7" t="s">
        <v>1388</v>
      </c>
      <c r="P549" s="8" t="s">
        <v>6175</v>
      </c>
      <c r="Q549" s="7" t="s">
        <v>28</v>
      </c>
      <c r="R549" s="28" t="s">
        <v>28</v>
      </c>
      <c r="S549" s="28" t="s">
        <v>6175</v>
      </c>
      <c r="T549" s="28" t="s">
        <v>28</v>
      </c>
      <c r="U549" s="28" t="s">
        <v>28</v>
      </c>
      <c r="V549" s="28" t="s">
        <v>28</v>
      </c>
      <c r="W549" s="7" t="s">
        <v>29</v>
      </c>
      <c r="X549" s="28" t="s">
        <v>28</v>
      </c>
      <c r="Y549" s="36" t="s">
        <v>28</v>
      </c>
      <c r="Z549" s="7" t="s">
        <v>6175</v>
      </c>
      <c r="AA549" s="7">
        <v>95</v>
      </c>
      <c r="AB549" s="7">
        <v>95</v>
      </c>
      <c r="AC549" s="7">
        <f t="shared" si="87"/>
        <v>0</v>
      </c>
      <c r="AD549" s="7" t="s">
        <v>6175</v>
      </c>
      <c r="AE549" s="7" t="s">
        <v>6175</v>
      </c>
      <c r="AF549" s="7" t="s">
        <v>6175</v>
      </c>
      <c r="AG549" s="7" t="s">
        <v>6175</v>
      </c>
      <c r="AH549" s="37">
        <v>7.0000000000000007E-2</v>
      </c>
      <c r="AI549" s="37">
        <f t="shared" si="88"/>
        <v>6.65</v>
      </c>
      <c r="AJ549" s="33">
        <v>3.3272236986301565E-2</v>
      </c>
      <c r="AK549" s="33">
        <f t="shared" si="84"/>
        <v>3.1608625136986488</v>
      </c>
      <c r="AL549" s="33">
        <f t="shared" si="89"/>
        <v>0.37930350164383786</v>
      </c>
      <c r="AM549" s="33">
        <f t="shared" si="90"/>
        <v>3.5401660153424865</v>
      </c>
      <c r="AN549" s="33">
        <f t="shared" si="91"/>
        <v>2.994501328767141E-2</v>
      </c>
      <c r="AO549" s="33">
        <f t="shared" si="92"/>
        <v>2.844776262328784</v>
      </c>
      <c r="AP549" s="33">
        <f t="shared" si="85"/>
        <v>0.34137315147945407</v>
      </c>
      <c r="AQ549" s="33">
        <f t="shared" si="86"/>
        <v>3.1861494138082382</v>
      </c>
      <c r="AR549" s="15" t="s">
        <v>6303</v>
      </c>
      <c r="AS549" s="15" t="s">
        <v>6309</v>
      </c>
      <c r="AT549" s="15" t="s">
        <v>6292</v>
      </c>
      <c r="AU549" s="27" t="s">
        <v>6281</v>
      </c>
      <c r="AV549" s="74"/>
      <c r="AW549" s="75"/>
      <c r="AX549" s="75"/>
      <c r="AY549" s="75"/>
      <c r="AZ549" s="52" t="s">
        <v>6389</v>
      </c>
    </row>
    <row r="550" spans="1:52" s="52" customFormat="1" ht="39.950000000000003" customHeight="1" x14ac:dyDescent="0.25">
      <c r="A550" s="9">
        <v>708</v>
      </c>
      <c r="B550" s="7" t="s">
        <v>2734</v>
      </c>
      <c r="C550" s="7" t="s">
        <v>2735</v>
      </c>
      <c r="D550" s="7" t="s">
        <v>18</v>
      </c>
      <c r="E550" s="7" t="s">
        <v>1391</v>
      </c>
      <c r="F550" s="7" t="s">
        <v>20</v>
      </c>
      <c r="G550" s="7" t="s">
        <v>6182</v>
      </c>
      <c r="H550" s="7" t="s">
        <v>2100</v>
      </c>
      <c r="I550" s="7" t="s">
        <v>6175</v>
      </c>
      <c r="J550" s="7" t="s">
        <v>1394</v>
      </c>
      <c r="K550" s="7" t="s">
        <v>1394</v>
      </c>
      <c r="L550" s="7" t="s">
        <v>2736</v>
      </c>
      <c r="M550" s="7" t="s">
        <v>2736</v>
      </c>
      <c r="N550" s="8" t="s">
        <v>6175</v>
      </c>
      <c r="O550" s="7" t="s">
        <v>1388</v>
      </c>
      <c r="P550" s="8" t="s">
        <v>6175</v>
      </c>
      <c r="Q550" s="7" t="s">
        <v>2737</v>
      </c>
      <c r="R550" s="28" t="s">
        <v>2738</v>
      </c>
      <c r="S550" s="28" t="s">
        <v>6175</v>
      </c>
      <c r="T550" s="28" t="s">
        <v>28</v>
      </c>
      <c r="U550" s="28" t="s">
        <v>28</v>
      </c>
      <c r="V550" s="28" t="s">
        <v>28</v>
      </c>
      <c r="W550" s="7" t="s">
        <v>1400</v>
      </c>
      <c r="X550" s="28" t="s">
        <v>28</v>
      </c>
      <c r="Y550" s="36" t="s">
        <v>28</v>
      </c>
      <c r="Z550" s="7" t="s">
        <v>6175</v>
      </c>
      <c r="AA550" s="7">
        <v>4</v>
      </c>
      <c r="AB550" s="7">
        <v>4</v>
      </c>
      <c r="AC550" s="7">
        <f t="shared" si="87"/>
        <v>0</v>
      </c>
      <c r="AD550" s="7" t="s">
        <v>6175</v>
      </c>
      <c r="AE550" s="7" t="s">
        <v>6175</v>
      </c>
      <c r="AF550" s="7" t="s">
        <v>6175</v>
      </c>
      <c r="AG550" s="7" t="s">
        <v>6175</v>
      </c>
      <c r="AH550" s="37">
        <v>13</v>
      </c>
      <c r="AI550" s="37">
        <f t="shared" si="88"/>
        <v>52</v>
      </c>
      <c r="AJ550" s="33">
        <v>7.9023040639269784</v>
      </c>
      <c r="AK550" s="33">
        <f t="shared" si="84"/>
        <v>31.609216255707913</v>
      </c>
      <c r="AL550" s="33">
        <f t="shared" si="89"/>
        <v>3.7931059506849496</v>
      </c>
      <c r="AM550" s="33">
        <f t="shared" si="90"/>
        <v>35.40232220639286</v>
      </c>
      <c r="AN550" s="33">
        <f t="shared" si="91"/>
        <v>7.1120736575342809</v>
      </c>
      <c r="AO550" s="33">
        <f t="shared" si="92"/>
        <v>28.448294630137124</v>
      </c>
      <c r="AP550" s="33">
        <f t="shared" si="85"/>
        <v>3.4137953556164549</v>
      </c>
      <c r="AQ550" s="33">
        <f t="shared" si="86"/>
        <v>31.862089985753578</v>
      </c>
      <c r="AR550" s="15" t="s">
        <v>1404</v>
      </c>
      <c r="AS550" s="15" t="s">
        <v>1404</v>
      </c>
      <c r="AT550" s="15" t="s">
        <v>6294</v>
      </c>
      <c r="AU550" s="27" t="s">
        <v>6279</v>
      </c>
      <c r="AV550" s="74"/>
      <c r="AW550" s="75"/>
      <c r="AX550" s="75"/>
      <c r="AY550" s="75"/>
      <c r="AZ550" s="52" t="s">
        <v>6389</v>
      </c>
    </row>
    <row r="551" spans="1:52" s="52" customFormat="1" ht="39.950000000000003" customHeight="1" x14ac:dyDescent="0.25">
      <c r="A551" s="9">
        <v>709</v>
      </c>
      <c r="B551" s="7" t="s">
        <v>2739</v>
      </c>
      <c r="C551" s="7" t="s">
        <v>2740</v>
      </c>
      <c r="D551" s="7" t="s">
        <v>18</v>
      </c>
      <c r="E551" s="7" t="s">
        <v>1391</v>
      </c>
      <c r="F551" s="7" t="s">
        <v>142</v>
      </c>
      <c r="G551" s="7" t="s">
        <v>6182</v>
      </c>
      <c r="H551" s="7" t="s">
        <v>2100</v>
      </c>
      <c r="I551" s="7" t="s">
        <v>6175</v>
      </c>
      <c r="J551" s="7" t="s">
        <v>1394</v>
      </c>
      <c r="K551" s="7" t="s">
        <v>1394</v>
      </c>
      <c r="L551" s="7" t="s">
        <v>2741</v>
      </c>
      <c r="M551" s="7" t="s">
        <v>2741</v>
      </c>
      <c r="N551" s="8" t="s">
        <v>6175</v>
      </c>
      <c r="O551" s="7" t="s">
        <v>1388</v>
      </c>
      <c r="P551" s="8" t="s">
        <v>6175</v>
      </c>
      <c r="Q551" s="7" t="s">
        <v>2742</v>
      </c>
      <c r="R551" s="28" t="s">
        <v>2743</v>
      </c>
      <c r="S551" s="28" t="s">
        <v>6175</v>
      </c>
      <c r="T551" s="28" t="s">
        <v>28</v>
      </c>
      <c r="U551" s="28" t="s">
        <v>28</v>
      </c>
      <c r="V551" s="28" t="s">
        <v>28</v>
      </c>
      <c r="W551" s="7" t="s">
        <v>1400</v>
      </c>
      <c r="X551" s="28" t="s">
        <v>28</v>
      </c>
      <c r="Y551" s="36" t="s">
        <v>28</v>
      </c>
      <c r="Z551" s="7" t="s">
        <v>6175</v>
      </c>
      <c r="AA551" s="7">
        <v>4</v>
      </c>
      <c r="AB551" s="7">
        <v>4</v>
      </c>
      <c r="AC551" s="7">
        <f t="shared" si="87"/>
        <v>0</v>
      </c>
      <c r="AD551" s="7" t="s">
        <v>6175</v>
      </c>
      <c r="AE551" s="7" t="s">
        <v>6175</v>
      </c>
      <c r="AF551" s="7" t="s">
        <v>6175</v>
      </c>
      <c r="AG551" s="7" t="s">
        <v>6175</v>
      </c>
      <c r="AH551" s="37">
        <v>10</v>
      </c>
      <c r="AI551" s="37">
        <f t="shared" si="88"/>
        <v>40</v>
      </c>
      <c r="AJ551" s="33">
        <v>6.0786954337899823</v>
      </c>
      <c r="AK551" s="33">
        <f t="shared" si="84"/>
        <v>24.314781735159929</v>
      </c>
      <c r="AL551" s="33">
        <f t="shared" si="89"/>
        <v>2.9177738082191915</v>
      </c>
      <c r="AM551" s="33">
        <f t="shared" si="90"/>
        <v>27.232555543379121</v>
      </c>
      <c r="AN551" s="33">
        <f t="shared" si="91"/>
        <v>5.4708258904109845</v>
      </c>
      <c r="AO551" s="33">
        <f t="shared" si="92"/>
        <v>21.883303561643938</v>
      </c>
      <c r="AP551" s="33">
        <f t="shared" si="85"/>
        <v>2.6259964273972725</v>
      </c>
      <c r="AQ551" s="33">
        <f t="shared" si="86"/>
        <v>24.50929998904121</v>
      </c>
      <c r="AR551" s="15" t="s">
        <v>1404</v>
      </c>
      <c r="AS551" s="15" t="s">
        <v>1404</v>
      </c>
      <c r="AT551" s="15" t="s">
        <v>6294</v>
      </c>
      <c r="AU551" s="27" t="s">
        <v>6279</v>
      </c>
      <c r="AV551" s="74"/>
      <c r="AW551" s="75"/>
      <c r="AX551" s="75"/>
      <c r="AY551" s="75"/>
      <c r="AZ551" s="52" t="s">
        <v>6389</v>
      </c>
    </row>
    <row r="552" spans="1:52" s="52" customFormat="1" ht="39.950000000000003" customHeight="1" x14ac:dyDescent="0.25">
      <c r="A552" s="9">
        <v>710</v>
      </c>
      <c r="B552" s="7" t="s">
        <v>2744</v>
      </c>
      <c r="C552" s="7" t="s">
        <v>2745</v>
      </c>
      <c r="D552" s="7" t="s">
        <v>18</v>
      </c>
      <c r="E552" s="7" t="s">
        <v>1391</v>
      </c>
      <c r="F552" s="7" t="s">
        <v>20</v>
      </c>
      <c r="G552" s="7" t="s">
        <v>6182</v>
      </c>
      <c r="H552" s="7" t="s">
        <v>2100</v>
      </c>
      <c r="I552" s="7" t="s">
        <v>6175</v>
      </c>
      <c r="J552" s="7" t="s">
        <v>1394</v>
      </c>
      <c r="K552" s="7" t="s">
        <v>1394</v>
      </c>
      <c r="L552" s="7" t="s">
        <v>2746</v>
      </c>
      <c r="M552" s="7" t="s">
        <v>2746</v>
      </c>
      <c r="N552" s="8" t="s">
        <v>6175</v>
      </c>
      <c r="O552" s="7" t="s">
        <v>1388</v>
      </c>
      <c r="P552" s="8" t="s">
        <v>6175</v>
      </c>
      <c r="Q552" s="7" t="s">
        <v>2747</v>
      </c>
      <c r="R552" s="28" t="s">
        <v>2748</v>
      </c>
      <c r="S552" s="28" t="s">
        <v>6175</v>
      </c>
      <c r="T552" s="28" t="s">
        <v>28</v>
      </c>
      <c r="U552" s="28" t="s">
        <v>28</v>
      </c>
      <c r="V552" s="28" t="s">
        <v>28</v>
      </c>
      <c r="W552" s="7" t="s">
        <v>1400</v>
      </c>
      <c r="X552" s="28" t="s">
        <v>28</v>
      </c>
      <c r="Y552" s="36" t="s">
        <v>28</v>
      </c>
      <c r="Z552" s="7" t="s">
        <v>6175</v>
      </c>
      <c r="AA552" s="7">
        <v>1</v>
      </c>
      <c r="AB552" s="7">
        <v>1</v>
      </c>
      <c r="AC552" s="7">
        <f t="shared" si="87"/>
        <v>0</v>
      </c>
      <c r="AD552" s="7" t="s">
        <v>6175</v>
      </c>
      <c r="AE552" s="7" t="s">
        <v>6175</v>
      </c>
      <c r="AF552" s="7" t="s">
        <v>6175</v>
      </c>
      <c r="AG552" s="7" t="s">
        <v>6175</v>
      </c>
      <c r="AH552" s="37">
        <v>1.2</v>
      </c>
      <c r="AI552" s="37">
        <f t="shared" si="88"/>
        <v>1.2</v>
      </c>
      <c r="AJ552" s="33">
        <v>0.71289243835616822</v>
      </c>
      <c r="AK552" s="33">
        <f t="shared" ref="AK552:AK615" si="93">AJ552*AB552</f>
        <v>0.71289243835616822</v>
      </c>
      <c r="AL552" s="33">
        <f t="shared" si="89"/>
        <v>8.5547092602740182E-2</v>
      </c>
      <c r="AM552" s="33">
        <f t="shared" si="90"/>
        <v>0.79843953095890841</v>
      </c>
      <c r="AN552" s="33">
        <f t="shared" si="91"/>
        <v>0.64160319452055137</v>
      </c>
      <c r="AO552" s="33">
        <f t="shared" si="92"/>
        <v>0.64160319452055137</v>
      </c>
      <c r="AP552" s="33">
        <f t="shared" ref="AP552:AP615" si="94">AO552*0.12</f>
        <v>7.6992383342466164E-2</v>
      </c>
      <c r="AQ552" s="33">
        <f t="shared" ref="AQ552:AQ615" si="95">AO552+AP552</f>
        <v>0.71859557786301753</v>
      </c>
      <c r="AR552" s="15" t="s">
        <v>1404</v>
      </c>
      <c r="AS552" s="15" t="s">
        <v>1404</v>
      </c>
      <c r="AT552" s="15" t="s">
        <v>6294</v>
      </c>
      <c r="AU552" s="27" t="s">
        <v>6279</v>
      </c>
      <c r="AV552" s="74"/>
      <c r="AW552" s="75"/>
      <c r="AX552" s="75"/>
      <c r="AY552" s="75"/>
      <c r="AZ552" s="52" t="s">
        <v>6389</v>
      </c>
    </row>
    <row r="553" spans="1:52" s="52" customFormat="1" ht="39.950000000000003" customHeight="1" x14ac:dyDescent="0.25">
      <c r="A553" s="9">
        <v>711</v>
      </c>
      <c r="B553" s="7" t="s">
        <v>2749</v>
      </c>
      <c r="C553" s="7" t="s">
        <v>2750</v>
      </c>
      <c r="D553" s="7" t="s">
        <v>18</v>
      </c>
      <c r="E553" s="7" t="s">
        <v>1391</v>
      </c>
      <c r="F553" s="7" t="s">
        <v>20</v>
      </c>
      <c r="G553" s="7" t="s">
        <v>6182</v>
      </c>
      <c r="H553" s="7" t="s">
        <v>2100</v>
      </c>
      <c r="I553" s="7" t="s">
        <v>6175</v>
      </c>
      <c r="J553" s="7" t="s">
        <v>1394</v>
      </c>
      <c r="K553" s="7" t="s">
        <v>1394</v>
      </c>
      <c r="L553" s="7" t="s">
        <v>2751</v>
      </c>
      <c r="M553" s="7" t="s">
        <v>2751</v>
      </c>
      <c r="N553" s="8" t="s">
        <v>6175</v>
      </c>
      <c r="O553" s="7" t="s">
        <v>1388</v>
      </c>
      <c r="P553" s="8" t="s">
        <v>6175</v>
      </c>
      <c r="Q553" s="7" t="s">
        <v>2747</v>
      </c>
      <c r="R553" s="28" t="s">
        <v>2752</v>
      </c>
      <c r="S553" s="28" t="s">
        <v>6175</v>
      </c>
      <c r="T553" s="28" t="s">
        <v>28</v>
      </c>
      <c r="U553" s="28" t="s">
        <v>28</v>
      </c>
      <c r="V553" s="28" t="s">
        <v>28</v>
      </c>
      <c r="W553" s="7" t="s">
        <v>1400</v>
      </c>
      <c r="X553" s="28" t="s">
        <v>28</v>
      </c>
      <c r="Y553" s="36" t="s">
        <v>28</v>
      </c>
      <c r="Z553" s="7" t="s">
        <v>6175</v>
      </c>
      <c r="AA553" s="7">
        <v>5</v>
      </c>
      <c r="AB553" s="7">
        <v>5</v>
      </c>
      <c r="AC553" s="7">
        <f t="shared" si="87"/>
        <v>0</v>
      </c>
      <c r="AD553" s="7" t="s">
        <v>6175</v>
      </c>
      <c r="AE553" s="7" t="s">
        <v>6175</v>
      </c>
      <c r="AF553" s="7" t="s">
        <v>6175</v>
      </c>
      <c r="AG553" s="7" t="s">
        <v>6175</v>
      </c>
      <c r="AH553" s="37">
        <v>2</v>
      </c>
      <c r="AI553" s="37">
        <f t="shared" si="88"/>
        <v>10</v>
      </c>
      <c r="AJ553" s="33">
        <v>1.2157390867579965</v>
      </c>
      <c r="AK553" s="33">
        <f t="shared" si="93"/>
        <v>6.0786954337899823</v>
      </c>
      <c r="AL553" s="33">
        <f t="shared" si="89"/>
        <v>0.72944345205479788</v>
      </c>
      <c r="AM553" s="33">
        <f t="shared" si="90"/>
        <v>6.8081388858447802</v>
      </c>
      <c r="AN553" s="33">
        <f t="shared" si="91"/>
        <v>1.0941651780821968</v>
      </c>
      <c r="AO553" s="33">
        <f t="shared" si="92"/>
        <v>5.4708258904109837</v>
      </c>
      <c r="AP553" s="33">
        <f t="shared" si="94"/>
        <v>0.656499106849318</v>
      </c>
      <c r="AQ553" s="33">
        <f t="shared" si="95"/>
        <v>6.1273249972603017</v>
      </c>
      <c r="AR553" s="15" t="s">
        <v>1404</v>
      </c>
      <c r="AS553" s="15" t="s">
        <v>1404</v>
      </c>
      <c r="AT553" s="15" t="s">
        <v>6294</v>
      </c>
      <c r="AU553" s="27" t="s">
        <v>6279</v>
      </c>
      <c r="AV553" s="74"/>
      <c r="AW553" s="75"/>
      <c r="AX553" s="75"/>
      <c r="AY553" s="75"/>
      <c r="AZ553" s="52" t="s">
        <v>6389</v>
      </c>
    </row>
    <row r="554" spans="1:52" s="52" customFormat="1" ht="39.950000000000003" customHeight="1" x14ac:dyDescent="0.25">
      <c r="A554" s="9">
        <v>712</v>
      </c>
      <c r="B554" s="7" t="s">
        <v>2753</v>
      </c>
      <c r="C554" s="7" t="s">
        <v>2754</v>
      </c>
      <c r="D554" s="7" t="s">
        <v>18</v>
      </c>
      <c r="E554" s="7" t="s">
        <v>1391</v>
      </c>
      <c r="F554" s="7" t="s">
        <v>175</v>
      </c>
      <c r="G554" s="7" t="s">
        <v>6182</v>
      </c>
      <c r="H554" s="7" t="s">
        <v>2100</v>
      </c>
      <c r="I554" s="7" t="s">
        <v>6175</v>
      </c>
      <c r="J554" s="7" t="s">
        <v>1394</v>
      </c>
      <c r="K554" s="7" t="s">
        <v>1394</v>
      </c>
      <c r="L554" s="7" t="s">
        <v>2755</v>
      </c>
      <c r="M554" s="7" t="s">
        <v>2755</v>
      </c>
      <c r="N554" s="8" t="s">
        <v>6175</v>
      </c>
      <c r="O554" s="7" t="s">
        <v>1388</v>
      </c>
      <c r="P554" s="8" t="s">
        <v>6175</v>
      </c>
      <c r="Q554" s="7" t="s">
        <v>2607</v>
      </c>
      <c r="R554" s="28" t="s">
        <v>2756</v>
      </c>
      <c r="S554" s="28" t="s">
        <v>6175</v>
      </c>
      <c r="T554" s="28" t="s">
        <v>28</v>
      </c>
      <c r="U554" s="28" t="s">
        <v>28</v>
      </c>
      <c r="V554" s="28" t="s">
        <v>28</v>
      </c>
      <c r="W554" s="7" t="s">
        <v>1400</v>
      </c>
      <c r="X554" s="28" t="s">
        <v>28</v>
      </c>
      <c r="Y554" s="36" t="s">
        <v>28</v>
      </c>
      <c r="Z554" s="7" t="s">
        <v>6175</v>
      </c>
      <c r="AA554" s="7">
        <v>7</v>
      </c>
      <c r="AB554" s="7">
        <v>7</v>
      </c>
      <c r="AC554" s="7">
        <f t="shared" si="87"/>
        <v>0</v>
      </c>
      <c r="AD554" s="7" t="s">
        <v>6175</v>
      </c>
      <c r="AE554" s="7" t="s">
        <v>6175</v>
      </c>
      <c r="AF554" s="7" t="s">
        <v>6175</v>
      </c>
      <c r="AG554" s="7" t="s">
        <v>6175</v>
      </c>
      <c r="AH554" s="37">
        <v>1</v>
      </c>
      <c r="AI554" s="37">
        <f t="shared" si="88"/>
        <v>7</v>
      </c>
      <c r="AJ554" s="33">
        <v>0.5940770319634735</v>
      </c>
      <c r="AK554" s="33">
        <f t="shared" si="93"/>
        <v>4.1585392237443148</v>
      </c>
      <c r="AL554" s="33">
        <f t="shared" si="89"/>
        <v>0.49902470684931777</v>
      </c>
      <c r="AM554" s="33">
        <f t="shared" si="90"/>
        <v>4.6575639305936329</v>
      </c>
      <c r="AN554" s="33">
        <f t="shared" si="91"/>
        <v>0.53466932876712614</v>
      </c>
      <c r="AO554" s="33">
        <f t="shared" si="92"/>
        <v>3.7426853013698831</v>
      </c>
      <c r="AP554" s="33">
        <f t="shared" si="94"/>
        <v>0.44912223616438596</v>
      </c>
      <c r="AQ554" s="33">
        <f t="shared" si="95"/>
        <v>4.1918075375342694</v>
      </c>
      <c r="AR554" s="15" t="s">
        <v>1404</v>
      </c>
      <c r="AS554" s="15" t="s">
        <v>1404</v>
      </c>
      <c r="AT554" s="15" t="s">
        <v>6294</v>
      </c>
      <c r="AU554" s="27" t="s">
        <v>6279</v>
      </c>
      <c r="AV554" s="74"/>
      <c r="AW554" s="75"/>
      <c r="AX554" s="75"/>
      <c r="AY554" s="75"/>
      <c r="AZ554" s="52" t="s">
        <v>6389</v>
      </c>
    </row>
    <row r="555" spans="1:52" s="52" customFormat="1" ht="39.950000000000003" customHeight="1" x14ac:dyDescent="0.25">
      <c r="A555" s="9">
        <v>713</v>
      </c>
      <c r="B555" s="7" t="s">
        <v>2757</v>
      </c>
      <c r="C555" s="7" t="s">
        <v>2758</v>
      </c>
      <c r="D555" s="7" t="s">
        <v>18</v>
      </c>
      <c r="E555" s="7" t="s">
        <v>1391</v>
      </c>
      <c r="F555" s="7" t="s">
        <v>175</v>
      </c>
      <c r="G555" s="7" t="s">
        <v>6182</v>
      </c>
      <c r="H555" s="7" t="s">
        <v>2100</v>
      </c>
      <c r="I555" s="7" t="s">
        <v>6175</v>
      </c>
      <c r="J555" s="7" t="s">
        <v>1394</v>
      </c>
      <c r="K555" s="7" t="s">
        <v>1394</v>
      </c>
      <c r="L555" s="7" t="s">
        <v>2759</v>
      </c>
      <c r="M555" s="7" t="s">
        <v>2759</v>
      </c>
      <c r="N555" s="8" t="s">
        <v>6175</v>
      </c>
      <c r="O555" s="7" t="s">
        <v>1388</v>
      </c>
      <c r="P555" s="8" t="s">
        <v>6175</v>
      </c>
      <c r="Q555" s="7" t="s">
        <v>2760</v>
      </c>
      <c r="R555" s="28" t="s">
        <v>2761</v>
      </c>
      <c r="S555" s="28" t="s">
        <v>6175</v>
      </c>
      <c r="T555" s="28" t="s">
        <v>28</v>
      </c>
      <c r="U555" s="28" t="s">
        <v>28</v>
      </c>
      <c r="V555" s="28" t="s">
        <v>28</v>
      </c>
      <c r="W555" s="7" t="s">
        <v>29</v>
      </c>
      <c r="X555" s="28" t="s">
        <v>28</v>
      </c>
      <c r="Y555" s="36" t="s">
        <v>28</v>
      </c>
      <c r="Z555" s="7" t="s">
        <v>6175</v>
      </c>
      <c r="AA555" s="7">
        <v>3</v>
      </c>
      <c r="AB555" s="7">
        <v>3</v>
      </c>
      <c r="AC555" s="7">
        <f t="shared" si="87"/>
        <v>0</v>
      </c>
      <c r="AD555" s="7" t="s">
        <v>6175</v>
      </c>
      <c r="AE555" s="7" t="s">
        <v>6175</v>
      </c>
      <c r="AF555" s="7" t="s">
        <v>6175</v>
      </c>
      <c r="AG555" s="7" t="s">
        <v>6175</v>
      </c>
      <c r="AH555" s="37">
        <v>1.36</v>
      </c>
      <c r="AI555" s="37">
        <f t="shared" si="88"/>
        <v>4.08</v>
      </c>
      <c r="AJ555" s="33">
        <v>0.62298476347032383</v>
      </c>
      <c r="AK555" s="33">
        <f t="shared" si="93"/>
        <v>1.8689542904109715</v>
      </c>
      <c r="AL555" s="33">
        <f t="shared" si="89"/>
        <v>0.22427451484931657</v>
      </c>
      <c r="AM555" s="33">
        <f t="shared" si="90"/>
        <v>2.0932288052602881</v>
      </c>
      <c r="AN555" s="33">
        <f t="shared" si="91"/>
        <v>0.56068628712329149</v>
      </c>
      <c r="AO555" s="33">
        <f t="shared" si="92"/>
        <v>1.6820588613698746</v>
      </c>
      <c r="AP555" s="33">
        <f t="shared" si="94"/>
        <v>0.20184706336438493</v>
      </c>
      <c r="AQ555" s="33">
        <f t="shared" si="95"/>
        <v>1.8839059247342596</v>
      </c>
      <c r="AR555" s="15" t="s">
        <v>1404</v>
      </c>
      <c r="AS555" s="15" t="s">
        <v>1404</v>
      </c>
      <c r="AT555" s="15" t="s">
        <v>6294</v>
      </c>
      <c r="AU555" s="27" t="s">
        <v>6279</v>
      </c>
      <c r="AV555" s="74"/>
      <c r="AW555" s="75"/>
      <c r="AX555" s="75"/>
      <c r="AY555" s="75"/>
      <c r="AZ555" s="52" t="s">
        <v>6389</v>
      </c>
    </row>
    <row r="556" spans="1:52" s="52" customFormat="1" ht="39.950000000000003" customHeight="1" x14ac:dyDescent="0.25">
      <c r="A556" s="9">
        <v>714</v>
      </c>
      <c r="B556" s="7" t="s">
        <v>2762</v>
      </c>
      <c r="C556" s="7" t="s">
        <v>2763</v>
      </c>
      <c r="D556" s="7" t="s">
        <v>18</v>
      </c>
      <c r="E556" s="7" t="s">
        <v>1391</v>
      </c>
      <c r="F556" s="7" t="s">
        <v>175</v>
      </c>
      <c r="G556" s="7" t="s">
        <v>6182</v>
      </c>
      <c r="H556" s="7" t="s">
        <v>2100</v>
      </c>
      <c r="I556" s="7" t="s">
        <v>6175</v>
      </c>
      <c r="J556" s="7" t="s">
        <v>1394</v>
      </c>
      <c r="K556" s="7" t="s">
        <v>1394</v>
      </c>
      <c r="L556" s="7" t="s">
        <v>2764</v>
      </c>
      <c r="M556" s="7" t="s">
        <v>2764</v>
      </c>
      <c r="N556" s="8" t="s">
        <v>6175</v>
      </c>
      <c r="O556" s="7" t="s">
        <v>1388</v>
      </c>
      <c r="P556" s="8" t="s">
        <v>6175</v>
      </c>
      <c r="Q556" s="7" t="s">
        <v>2765</v>
      </c>
      <c r="R556" s="28" t="s">
        <v>2766</v>
      </c>
      <c r="S556" s="28" t="s">
        <v>6175</v>
      </c>
      <c r="T556" s="28" t="s">
        <v>28</v>
      </c>
      <c r="U556" s="28" t="s">
        <v>28</v>
      </c>
      <c r="V556" s="28" t="s">
        <v>28</v>
      </c>
      <c r="W556" s="7" t="s">
        <v>1400</v>
      </c>
      <c r="X556" s="28" t="s">
        <v>28</v>
      </c>
      <c r="Y556" s="36" t="s">
        <v>28</v>
      </c>
      <c r="Z556" s="7" t="s">
        <v>6175</v>
      </c>
      <c r="AA556" s="7">
        <v>5</v>
      </c>
      <c r="AB556" s="7">
        <f>5-1</f>
        <v>4</v>
      </c>
      <c r="AC556" s="7">
        <f t="shared" si="87"/>
        <v>1</v>
      </c>
      <c r="AD556" s="7" t="s">
        <v>6175</v>
      </c>
      <c r="AE556" s="7" t="s">
        <v>6175</v>
      </c>
      <c r="AF556" s="7" t="s">
        <v>6175</v>
      </c>
      <c r="AG556" s="7" t="s">
        <v>6175</v>
      </c>
      <c r="AH556" s="37">
        <v>22</v>
      </c>
      <c r="AI556" s="37">
        <f t="shared" si="88"/>
        <v>88</v>
      </c>
      <c r="AJ556" s="33">
        <v>13.3705</v>
      </c>
      <c r="AK556" s="33">
        <f t="shared" si="93"/>
        <v>53.481999999999999</v>
      </c>
      <c r="AL556" s="33">
        <f t="shared" si="89"/>
        <v>6.41784</v>
      </c>
      <c r="AM556" s="33">
        <f t="shared" si="90"/>
        <v>59.899839999999998</v>
      </c>
      <c r="AN556" s="33">
        <f t="shared" si="91"/>
        <v>12.03345</v>
      </c>
      <c r="AO556" s="33">
        <f t="shared" si="92"/>
        <v>48.133800000000001</v>
      </c>
      <c r="AP556" s="33">
        <f t="shared" si="94"/>
        <v>5.7760559999999996</v>
      </c>
      <c r="AQ556" s="33">
        <f t="shared" si="95"/>
        <v>53.909855999999998</v>
      </c>
      <c r="AR556" s="15" t="s">
        <v>1404</v>
      </c>
      <c r="AS556" s="15" t="s">
        <v>1404</v>
      </c>
      <c r="AT556" s="15" t="s">
        <v>6294</v>
      </c>
      <c r="AU556" s="27" t="s">
        <v>6279</v>
      </c>
      <c r="AV556" s="74"/>
      <c r="AW556" s="75"/>
      <c r="AX556" s="75"/>
      <c r="AY556" s="75"/>
      <c r="AZ556" s="52" t="s">
        <v>6389</v>
      </c>
    </row>
    <row r="557" spans="1:52" s="52" customFormat="1" ht="39.950000000000003" customHeight="1" x14ac:dyDescent="0.25">
      <c r="A557" s="9">
        <v>715</v>
      </c>
      <c r="B557" s="7" t="s">
        <v>2767</v>
      </c>
      <c r="C557" s="7" t="s">
        <v>2768</v>
      </c>
      <c r="D557" s="7" t="s">
        <v>18</v>
      </c>
      <c r="E557" s="7" t="s">
        <v>1391</v>
      </c>
      <c r="F557" s="7" t="s">
        <v>20</v>
      </c>
      <c r="G557" s="7" t="s">
        <v>6182</v>
      </c>
      <c r="H557" s="7" t="s">
        <v>2100</v>
      </c>
      <c r="I557" s="7" t="s">
        <v>6175</v>
      </c>
      <c r="J557" s="7" t="s">
        <v>1394</v>
      </c>
      <c r="K557" s="7" t="s">
        <v>1394</v>
      </c>
      <c r="L557" s="7" t="s">
        <v>2769</v>
      </c>
      <c r="M557" s="7" t="s">
        <v>2769</v>
      </c>
      <c r="N557" s="8" t="s">
        <v>6175</v>
      </c>
      <c r="O557" s="7" t="s">
        <v>1388</v>
      </c>
      <c r="P557" s="8" t="s">
        <v>6175</v>
      </c>
      <c r="Q557" s="7" t="s">
        <v>2770</v>
      </c>
      <c r="R557" s="28" t="s">
        <v>2771</v>
      </c>
      <c r="S557" s="28" t="s">
        <v>6175</v>
      </c>
      <c r="T557" s="28" t="s">
        <v>28</v>
      </c>
      <c r="U557" s="28" t="s">
        <v>28</v>
      </c>
      <c r="V557" s="28" t="s">
        <v>28</v>
      </c>
      <c r="W557" s="7" t="s">
        <v>1400</v>
      </c>
      <c r="X557" s="28" t="s">
        <v>28</v>
      </c>
      <c r="Y557" s="36" t="s">
        <v>2772</v>
      </c>
      <c r="Z557" s="7" t="s">
        <v>6175</v>
      </c>
      <c r="AA557" s="7">
        <v>10</v>
      </c>
      <c r="AB557" s="7">
        <v>10</v>
      </c>
      <c r="AC557" s="7">
        <f t="shared" si="87"/>
        <v>0</v>
      </c>
      <c r="AD557" s="7" t="s">
        <v>6175</v>
      </c>
      <c r="AE557" s="7" t="s">
        <v>6175</v>
      </c>
      <c r="AF557" s="7" t="s">
        <v>6175</v>
      </c>
      <c r="AG557" s="7" t="s">
        <v>6175</v>
      </c>
      <c r="AH557" s="37">
        <v>4.1399999999999997</v>
      </c>
      <c r="AI557" s="37">
        <f t="shared" si="88"/>
        <v>41.4</v>
      </c>
      <c r="AJ557" s="33">
        <v>2.4594789123287799</v>
      </c>
      <c r="AK557" s="33">
        <f t="shared" si="93"/>
        <v>24.5947891232878</v>
      </c>
      <c r="AL557" s="33">
        <f t="shared" si="89"/>
        <v>2.9513746947945361</v>
      </c>
      <c r="AM557" s="33">
        <f t="shared" si="90"/>
        <v>27.546163818082334</v>
      </c>
      <c r="AN557" s="33">
        <f t="shared" si="91"/>
        <v>2.2135310210959021</v>
      </c>
      <c r="AO557" s="33">
        <f t="shared" si="92"/>
        <v>22.13531021095902</v>
      </c>
      <c r="AP557" s="33">
        <f t="shared" si="94"/>
        <v>2.6562372253150821</v>
      </c>
      <c r="AQ557" s="33">
        <f t="shared" si="95"/>
        <v>24.791547436274101</v>
      </c>
      <c r="AR557" s="15" t="s">
        <v>1404</v>
      </c>
      <c r="AS557" s="15" t="s">
        <v>1404</v>
      </c>
      <c r="AT557" s="15" t="s">
        <v>6294</v>
      </c>
      <c r="AU557" s="27" t="s">
        <v>6279</v>
      </c>
      <c r="AV557" s="74"/>
      <c r="AW557" s="75"/>
      <c r="AX557" s="75"/>
      <c r="AY557" s="75"/>
      <c r="AZ557" s="52" t="s">
        <v>6389</v>
      </c>
    </row>
    <row r="558" spans="1:52" s="52" customFormat="1" ht="39.950000000000003" customHeight="1" x14ac:dyDescent="0.25">
      <c r="A558" s="9">
        <v>716</v>
      </c>
      <c r="B558" s="7" t="s">
        <v>2773</v>
      </c>
      <c r="C558" s="7" t="s">
        <v>2774</v>
      </c>
      <c r="D558" s="7" t="s">
        <v>18</v>
      </c>
      <c r="E558" s="7" t="s">
        <v>1391</v>
      </c>
      <c r="F558" s="7" t="s">
        <v>175</v>
      </c>
      <c r="G558" s="7" t="s">
        <v>6182</v>
      </c>
      <c r="H558" s="7" t="s">
        <v>2100</v>
      </c>
      <c r="I558" s="7" t="s">
        <v>6175</v>
      </c>
      <c r="J558" s="7" t="s">
        <v>1394</v>
      </c>
      <c r="K558" s="7" t="s">
        <v>1394</v>
      </c>
      <c r="L558" s="7" t="s">
        <v>2775</v>
      </c>
      <c r="M558" s="7" t="s">
        <v>2775</v>
      </c>
      <c r="N558" s="8" t="s">
        <v>6175</v>
      </c>
      <c r="O558" s="7" t="s">
        <v>1388</v>
      </c>
      <c r="P558" s="8" t="s">
        <v>6175</v>
      </c>
      <c r="Q558" s="7" t="s">
        <v>2747</v>
      </c>
      <c r="R558" s="28" t="s">
        <v>2776</v>
      </c>
      <c r="S558" s="28" t="s">
        <v>6175</v>
      </c>
      <c r="T558" s="28" t="s">
        <v>28</v>
      </c>
      <c r="U558" s="28" t="s">
        <v>28</v>
      </c>
      <c r="V558" s="28" t="s">
        <v>28</v>
      </c>
      <c r="W558" s="7" t="s">
        <v>1400</v>
      </c>
      <c r="X558" s="28" t="s">
        <v>28</v>
      </c>
      <c r="Y558" s="36" t="s">
        <v>28</v>
      </c>
      <c r="Z558" s="7" t="s">
        <v>6175</v>
      </c>
      <c r="AA558" s="7">
        <v>3</v>
      </c>
      <c r="AB558" s="7">
        <v>3</v>
      </c>
      <c r="AC558" s="7">
        <f t="shared" si="87"/>
        <v>0</v>
      </c>
      <c r="AD558" s="7" t="s">
        <v>6175</v>
      </c>
      <c r="AE558" s="7" t="s">
        <v>6175</v>
      </c>
      <c r="AF558" s="7" t="s">
        <v>6175</v>
      </c>
      <c r="AG558" s="7" t="s">
        <v>6175</v>
      </c>
      <c r="AH558" s="37">
        <v>8.15</v>
      </c>
      <c r="AI558" s="37">
        <f t="shared" si="88"/>
        <v>24.450000000000003</v>
      </c>
      <c r="AJ558" s="33">
        <v>4.9822390205479685</v>
      </c>
      <c r="AK558" s="33">
        <f t="shared" si="93"/>
        <v>14.946717061643906</v>
      </c>
      <c r="AL558" s="33">
        <f t="shared" si="89"/>
        <v>1.7936060473972686</v>
      </c>
      <c r="AM558" s="33">
        <f t="shared" si="90"/>
        <v>16.740323109041174</v>
      </c>
      <c r="AN558" s="33">
        <f t="shared" si="91"/>
        <v>4.484015118493172</v>
      </c>
      <c r="AO558" s="33">
        <f t="shared" si="92"/>
        <v>13.452045355479516</v>
      </c>
      <c r="AP558" s="33">
        <f t="shared" si="94"/>
        <v>1.6142454426575419</v>
      </c>
      <c r="AQ558" s="33">
        <f t="shared" si="95"/>
        <v>15.066290798137057</v>
      </c>
      <c r="AR558" s="15" t="s">
        <v>1404</v>
      </c>
      <c r="AS558" s="15" t="s">
        <v>1404</v>
      </c>
      <c r="AT558" s="15" t="s">
        <v>6294</v>
      </c>
      <c r="AU558" s="27" t="s">
        <v>6279</v>
      </c>
      <c r="AV558" s="74"/>
      <c r="AW558" s="75"/>
      <c r="AX558" s="75"/>
      <c r="AY558" s="75"/>
      <c r="AZ558" s="52" t="s">
        <v>6389</v>
      </c>
    </row>
    <row r="559" spans="1:52" s="52" customFormat="1" ht="39.950000000000003" customHeight="1" x14ac:dyDescent="0.25">
      <c r="A559" s="9">
        <v>717</v>
      </c>
      <c r="B559" s="7" t="s">
        <v>2777</v>
      </c>
      <c r="C559" s="7" t="s">
        <v>2778</v>
      </c>
      <c r="D559" s="7" t="s">
        <v>18</v>
      </c>
      <c r="E559" s="7" t="s">
        <v>1391</v>
      </c>
      <c r="F559" s="7" t="s">
        <v>175</v>
      </c>
      <c r="G559" s="7" t="s">
        <v>6182</v>
      </c>
      <c r="H559" s="7" t="s">
        <v>2100</v>
      </c>
      <c r="I559" s="7" t="s">
        <v>6175</v>
      </c>
      <c r="J559" s="7" t="s">
        <v>1394</v>
      </c>
      <c r="K559" s="7" t="s">
        <v>1394</v>
      </c>
      <c r="L559" s="7" t="s">
        <v>2779</v>
      </c>
      <c r="M559" s="7" t="s">
        <v>2779</v>
      </c>
      <c r="N559" s="8" t="s">
        <v>6175</v>
      </c>
      <c r="O559" s="7" t="s">
        <v>1388</v>
      </c>
      <c r="P559" s="8" t="s">
        <v>6175</v>
      </c>
      <c r="Q559" s="7" t="s">
        <v>2780</v>
      </c>
      <c r="R559" s="28" t="s">
        <v>2781</v>
      </c>
      <c r="S559" s="28" t="s">
        <v>6175</v>
      </c>
      <c r="T559" s="28" t="s">
        <v>28</v>
      </c>
      <c r="U559" s="28" t="s">
        <v>28</v>
      </c>
      <c r="V559" s="28" t="s">
        <v>28</v>
      </c>
      <c r="W559" s="7" t="s">
        <v>1400</v>
      </c>
      <c r="X559" s="28" t="s">
        <v>28</v>
      </c>
      <c r="Y559" s="36" t="s">
        <v>28</v>
      </c>
      <c r="Z559" s="7" t="s">
        <v>6175</v>
      </c>
      <c r="AA559" s="7">
        <v>4</v>
      </c>
      <c r="AB559" s="7">
        <v>4</v>
      </c>
      <c r="AC559" s="7">
        <f t="shared" si="87"/>
        <v>0</v>
      </c>
      <c r="AD559" s="7" t="s">
        <v>6175</v>
      </c>
      <c r="AE559" s="7" t="s">
        <v>6175</v>
      </c>
      <c r="AF559" s="7" t="s">
        <v>6175</v>
      </c>
      <c r="AG559" s="7" t="s">
        <v>6175</v>
      </c>
      <c r="AH559" s="37">
        <v>4</v>
      </c>
      <c r="AI559" s="37">
        <f t="shared" si="88"/>
        <v>16</v>
      </c>
      <c r="AJ559" s="33">
        <v>2.4452706849315184</v>
      </c>
      <c r="AK559" s="33">
        <f t="shared" si="93"/>
        <v>9.7810827397260738</v>
      </c>
      <c r="AL559" s="33">
        <f t="shared" si="89"/>
        <v>1.1737299287671288</v>
      </c>
      <c r="AM559" s="33">
        <f t="shared" si="90"/>
        <v>10.954812668493203</v>
      </c>
      <c r="AN559" s="33">
        <f t="shared" si="91"/>
        <v>2.2007436164383667</v>
      </c>
      <c r="AO559" s="33">
        <f t="shared" si="92"/>
        <v>8.8029744657534668</v>
      </c>
      <c r="AP559" s="33">
        <f t="shared" si="94"/>
        <v>1.0563569358904159</v>
      </c>
      <c r="AQ559" s="33">
        <f t="shared" si="95"/>
        <v>9.8593314016438818</v>
      </c>
      <c r="AR559" s="15" t="s">
        <v>1404</v>
      </c>
      <c r="AS559" s="15" t="s">
        <v>1404</v>
      </c>
      <c r="AT559" s="15" t="s">
        <v>6294</v>
      </c>
      <c r="AU559" s="27" t="s">
        <v>6279</v>
      </c>
      <c r="AV559" s="74"/>
      <c r="AW559" s="75"/>
      <c r="AX559" s="75"/>
      <c r="AY559" s="75"/>
      <c r="AZ559" s="52" t="s">
        <v>6389</v>
      </c>
    </row>
    <row r="560" spans="1:52" s="52" customFormat="1" ht="39.950000000000003" customHeight="1" x14ac:dyDescent="0.25">
      <c r="A560" s="9">
        <v>718</v>
      </c>
      <c r="B560" s="7" t="s">
        <v>2782</v>
      </c>
      <c r="C560" s="7" t="s">
        <v>2783</v>
      </c>
      <c r="D560" s="7" t="s">
        <v>18</v>
      </c>
      <c r="E560" s="7" t="s">
        <v>1391</v>
      </c>
      <c r="F560" s="7" t="s">
        <v>20</v>
      </c>
      <c r="G560" s="7" t="s">
        <v>6182</v>
      </c>
      <c r="H560" s="7" t="s">
        <v>2100</v>
      </c>
      <c r="I560" s="7" t="s">
        <v>6175</v>
      </c>
      <c r="J560" s="7" t="s">
        <v>1394</v>
      </c>
      <c r="K560" s="7" t="s">
        <v>1394</v>
      </c>
      <c r="L560" s="7" t="s">
        <v>2784</v>
      </c>
      <c r="M560" s="7" t="s">
        <v>2784</v>
      </c>
      <c r="N560" s="8" t="s">
        <v>6175</v>
      </c>
      <c r="O560" s="7" t="s">
        <v>1388</v>
      </c>
      <c r="P560" s="8" t="s">
        <v>6175</v>
      </c>
      <c r="Q560" s="7" t="s">
        <v>2785</v>
      </c>
      <c r="R560" s="28" t="s">
        <v>2786</v>
      </c>
      <c r="S560" s="28" t="s">
        <v>6175</v>
      </c>
      <c r="T560" s="28" t="s">
        <v>28</v>
      </c>
      <c r="U560" s="28" t="s">
        <v>28</v>
      </c>
      <c r="V560" s="28" t="s">
        <v>28</v>
      </c>
      <c r="W560" s="7" t="s">
        <v>1400</v>
      </c>
      <c r="X560" s="28" t="s">
        <v>28</v>
      </c>
      <c r="Y560" s="36" t="s">
        <v>28</v>
      </c>
      <c r="Z560" s="7" t="s">
        <v>6175</v>
      </c>
      <c r="AA560" s="7">
        <v>1</v>
      </c>
      <c r="AB560" s="7">
        <v>1</v>
      </c>
      <c r="AC560" s="7">
        <f t="shared" si="87"/>
        <v>0</v>
      </c>
      <c r="AD560" s="7" t="s">
        <v>6175</v>
      </c>
      <c r="AE560" s="7" t="s">
        <v>6175</v>
      </c>
      <c r="AF560" s="7" t="s">
        <v>6175</v>
      </c>
      <c r="AG560" s="7" t="s">
        <v>6175</v>
      </c>
      <c r="AH560" s="37">
        <v>1.3</v>
      </c>
      <c r="AI560" s="37">
        <f t="shared" si="88"/>
        <v>1.3</v>
      </c>
      <c r="AJ560" s="33">
        <v>0.79471297260274343</v>
      </c>
      <c r="AK560" s="33">
        <f t="shared" si="93"/>
        <v>0.79471297260274343</v>
      </c>
      <c r="AL560" s="33">
        <f t="shared" si="89"/>
        <v>9.5365556712329214E-2</v>
      </c>
      <c r="AM560" s="33">
        <f t="shared" si="90"/>
        <v>0.89007852931507259</v>
      </c>
      <c r="AN560" s="33">
        <f t="shared" si="91"/>
        <v>0.71524167534246907</v>
      </c>
      <c r="AO560" s="33">
        <f t="shared" si="92"/>
        <v>0.71524167534246907</v>
      </c>
      <c r="AP560" s="33">
        <f t="shared" si="94"/>
        <v>8.5829001041096281E-2</v>
      </c>
      <c r="AQ560" s="33">
        <f t="shared" si="95"/>
        <v>0.80107067638356533</v>
      </c>
      <c r="AR560" s="15" t="s">
        <v>1404</v>
      </c>
      <c r="AS560" s="15" t="s">
        <v>1404</v>
      </c>
      <c r="AT560" s="15" t="s">
        <v>6294</v>
      </c>
      <c r="AU560" s="27" t="s">
        <v>6279</v>
      </c>
      <c r="AV560" s="74"/>
      <c r="AW560" s="75"/>
      <c r="AX560" s="75"/>
      <c r="AY560" s="75"/>
      <c r="AZ560" s="52" t="s">
        <v>6389</v>
      </c>
    </row>
    <row r="561" spans="1:52" s="52" customFormat="1" ht="39.950000000000003" customHeight="1" x14ac:dyDescent="0.25">
      <c r="A561" s="9">
        <v>719</v>
      </c>
      <c r="B561" s="7" t="s">
        <v>2787</v>
      </c>
      <c r="C561" s="7" t="s">
        <v>2788</v>
      </c>
      <c r="D561" s="7" t="s">
        <v>18</v>
      </c>
      <c r="E561" s="7" t="s">
        <v>1391</v>
      </c>
      <c r="F561" s="7" t="s">
        <v>175</v>
      </c>
      <c r="G561" s="7" t="s">
        <v>6182</v>
      </c>
      <c r="H561" s="7" t="s">
        <v>2100</v>
      </c>
      <c r="I561" s="7" t="s">
        <v>6175</v>
      </c>
      <c r="J561" s="7" t="s">
        <v>1394</v>
      </c>
      <c r="K561" s="7" t="s">
        <v>1394</v>
      </c>
      <c r="L561" s="7" t="s">
        <v>2789</v>
      </c>
      <c r="M561" s="7" t="s">
        <v>2789</v>
      </c>
      <c r="N561" s="8" t="s">
        <v>6175</v>
      </c>
      <c r="O561" s="7" t="s">
        <v>1388</v>
      </c>
      <c r="P561" s="8" t="s">
        <v>6175</v>
      </c>
      <c r="Q561" s="7" t="s">
        <v>2790</v>
      </c>
      <c r="R561" s="28" t="s">
        <v>2791</v>
      </c>
      <c r="S561" s="28" t="s">
        <v>6175</v>
      </c>
      <c r="T561" s="28" t="s">
        <v>28</v>
      </c>
      <c r="U561" s="28" t="s">
        <v>28</v>
      </c>
      <c r="V561" s="28" t="s">
        <v>28</v>
      </c>
      <c r="W561" s="7" t="s">
        <v>1400</v>
      </c>
      <c r="X561" s="28" t="s">
        <v>28</v>
      </c>
      <c r="Y561" s="36" t="s">
        <v>28</v>
      </c>
      <c r="Z561" s="7" t="s">
        <v>6175</v>
      </c>
      <c r="AA561" s="7">
        <v>16</v>
      </c>
      <c r="AB561" s="7">
        <v>16</v>
      </c>
      <c r="AC561" s="7">
        <f t="shared" si="87"/>
        <v>0</v>
      </c>
      <c r="AD561" s="7" t="s">
        <v>6175</v>
      </c>
      <c r="AE561" s="7" t="s">
        <v>6175</v>
      </c>
      <c r="AF561" s="7" t="s">
        <v>6175</v>
      </c>
      <c r="AG561" s="7" t="s">
        <v>6175</v>
      </c>
      <c r="AH561" s="37">
        <v>1.5</v>
      </c>
      <c r="AI561" s="37">
        <f t="shared" si="88"/>
        <v>24</v>
      </c>
      <c r="AJ561" s="33">
        <v>0.8911155479452102</v>
      </c>
      <c r="AK561" s="33">
        <f t="shared" si="93"/>
        <v>14.257848767123363</v>
      </c>
      <c r="AL561" s="33">
        <f t="shared" si="89"/>
        <v>1.7109418520548034</v>
      </c>
      <c r="AM561" s="33">
        <f t="shared" si="90"/>
        <v>15.968790619178167</v>
      </c>
      <c r="AN561" s="33">
        <f t="shared" si="91"/>
        <v>0.80200399315068915</v>
      </c>
      <c r="AO561" s="33">
        <f t="shared" si="92"/>
        <v>12.832063890411026</v>
      </c>
      <c r="AP561" s="33">
        <f t="shared" si="94"/>
        <v>1.5398476668493231</v>
      </c>
      <c r="AQ561" s="33">
        <f t="shared" si="95"/>
        <v>14.371911557260349</v>
      </c>
      <c r="AR561" s="15" t="s">
        <v>1404</v>
      </c>
      <c r="AS561" s="15" t="s">
        <v>1404</v>
      </c>
      <c r="AT561" s="15" t="s">
        <v>6294</v>
      </c>
      <c r="AU561" s="27" t="s">
        <v>6279</v>
      </c>
      <c r="AV561" s="74"/>
      <c r="AW561" s="75"/>
      <c r="AX561" s="75"/>
      <c r="AY561" s="75"/>
      <c r="AZ561" s="52" t="s">
        <v>6389</v>
      </c>
    </row>
    <row r="562" spans="1:52" s="52" customFormat="1" ht="39.950000000000003" customHeight="1" x14ac:dyDescent="0.25">
      <c r="A562" s="9">
        <v>720</v>
      </c>
      <c r="B562" s="7" t="s">
        <v>2792</v>
      </c>
      <c r="C562" s="7" t="s">
        <v>2793</v>
      </c>
      <c r="D562" s="7" t="s">
        <v>18</v>
      </c>
      <c r="E562" s="7" t="s">
        <v>1391</v>
      </c>
      <c r="F562" s="7" t="s">
        <v>20</v>
      </c>
      <c r="G562" s="7" t="s">
        <v>6182</v>
      </c>
      <c r="H562" s="7" t="s">
        <v>2100</v>
      </c>
      <c r="I562" s="7" t="s">
        <v>6175</v>
      </c>
      <c r="J562" s="7" t="s">
        <v>1394</v>
      </c>
      <c r="K562" s="7" t="s">
        <v>1394</v>
      </c>
      <c r="L562" s="7" t="s">
        <v>2794</v>
      </c>
      <c r="M562" s="7" t="s">
        <v>2794</v>
      </c>
      <c r="N562" s="8" t="s">
        <v>6175</v>
      </c>
      <c r="O562" s="7" t="s">
        <v>1388</v>
      </c>
      <c r="P562" s="8" t="s">
        <v>6175</v>
      </c>
      <c r="Q562" s="7" t="s">
        <v>2785</v>
      </c>
      <c r="R562" s="28" t="s">
        <v>2795</v>
      </c>
      <c r="S562" s="28" t="s">
        <v>6175</v>
      </c>
      <c r="T562" s="28" t="s">
        <v>28</v>
      </c>
      <c r="U562" s="28" t="s">
        <v>28</v>
      </c>
      <c r="V562" s="28" t="s">
        <v>28</v>
      </c>
      <c r="W562" s="7" t="s">
        <v>1400</v>
      </c>
      <c r="X562" s="28" t="s">
        <v>28</v>
      </c>
      <c r="Y562" s="36" t="s">
        <v>28</v>
      </c>
      <c r="Z562" s="7" t="s">
        <v>6175</v>
      </c>
      <c r="AA562" s="7">
        <v>20</v>
      </c>
      <c r="AB562" s="7">
        <v>20</v>
      </c>
      <c r="AC562" s="7">
        <f t="shared" si="87"/>
        <v>0</v>
      </c>
      <c r="AD562" s="7" t="s">
        <v>6175</v>
      </c>
      <c r="AE562" s="7" t="s">
        <v>6175</v>
      </c>
      <c r="AF562" s="7" t="s">
        <v>6175</v>
      </c>
      <c r="AG562" s="7" t="s">
        <v>6175</v>
      </c>
      <c r="AH562" s="37">
        <v>1.8</v>
      </c>
      <c r="AI562" s="37">
        <f t="shared" si="88"/>
        <v>36</v>
      </c>
      <c r="AJ562" s="33">
        <v>1.0693386575342525</v>
      </c>
      <c r="AK562" s="33">
        <f t="shared" si="93"/>
        <v>21.386773150685052</v>
      </c>
      <c r="AL562" s="33">
        <f t="shared" si="89"/>
        <v>2.5664127780822059</v>
      </c>
      <c r="AM562" s="33">
        <f t="shared" si="90"/>
        <v>23.953185928767258</v>
      </c>
      <c r="AN562" s="33">
        <f t="shared" si="91"/>
        <v>0.96240479178082727</v>
      </c>
      <c r="AO562" s="33">
        <f t="shared" si="92"/>
        <v>19.248095835616546</v>
      </c>
      <c r="AP562" s="33">
        <f t="shared" si="94"/>
        <v>2.3097715002739854</v>
      </c>
      <c r="AQ562" s="33">
        <f t="shared" si="95"/>
        <v>21.557867335890531</v>
      </c>
      <c r="AR562" s="15" t="s">
        <v>1404</v>
      </c>
      <c r="AS562" s="15" t="s">
        <v>1404</v>
      </c>
      <c r="AT562" s="15" t="s">
        <v>6294</v>
      </c>
      <c r="AU562" s="27" t="s">
        <v>6279</v>
      </c>
      <c r="AV562" s="74"/>
      <c r="AW562" s="75"/>
      <c r="AX562" s="75"/>
      <c r="AY562" s="75"/>
      <c r="AZ562" s="52" t="s">
        <v>6389</v>
      </c>
    </row>
    <row r="563" spans="1:52" s="52" customFormat="1" ht="39.950000000000003" customHeight="1" x14ac:dyDescent="0.25">
      <c r="A563" s="9">
        <v>721</v>
      </c>
      <c r="B563" s="7" t="s">
        <v>2796</v>
      </c>
      <c r="C563" s="7" t="s">
        <v>2797</v>
      </c>
      <c r="D563" s="7" t="s">
        <v>18</v>
      </c>
      <c r="E563" s="7" t="s">
        <v>18</v>
      </c>
      <c r="F563" s="7" t="s">
        <v>1403</v>
      </c>
      <c r="G563" s="7" t="s">
        <v>6182</v>
      </c>
      <c r="H563" s="7" t="s">
        <v>2100</v>
      </c>
      <c r="I563" s="7" t="s">
        <v>6175</v>
      </c>
      <c r="J563" s="7" t="s">
        <v>1394</v>
      </c>
      <c r="K563" s="7" t="s">
        <v>1394</v>
      </c>
      <c r="L563" s="7" t="s">
        <v>2798</v>
      </c>
      <c r="M563" s="7" t="s">
        <v>2798</v>
      </c>
      <c r="N563" s="8" t="s">
        <v>6175</v>
      </c>
      <c r="O563" s="7" t="s">
        <v>1388</v>
      </c>
      <c r="P563" s="8" t="s">
        <v>6175</v>
      </c>
      <c r="Q563" s="7" t="s">
        <v>28</v>
      </c>
      <c r="R563" s="28" t="s">
        <v>28</v>
      </c>
      <c r="S563" s="28" t="s">
        <v>6175</v>
      </c>
      <c r="T563" s="28" t="s">
        <v>28</v>
      </c>
      <c r="U563" s="28" t="s">
        <v>28</v>
      </c>
      <c r="V563" s="28" t="s">
        <v>28</v>
      </c>
      <c r="W563" s="7" t="s">
        <v>29</v>
      </c>
      <c r="X563" s="28" t="s">
        <v>28</v>
      </c>
      <c r="Y563" s="36" t="s">
        <v>2133</v>
      </c>
      <c r="Z563" s="7" t="s">
        <v>6175</v>
      </c>
      <c r="AA563" s="7">
        <v>125</v>
      </c>
      <c r="AB563" s="7">
        <v>125</v>
      </c>
      <c r="AC563" s="7">
        <f t="shared" si="87"/>
        <v>0</v>
      </c>
      <c r="AD563" s="7" t="s">
        <v>6175</v>
      </c>
      <c r="AE563" s="7" t="s">
        <v>6175</v>
      </c>
      <c r="AF563" s="7" t="s">
        <v>6175</v>
      </c>
      <c r="AG563" s="7" t="s">
        <v>6175</v>
      </c>
      <c r="AH563" s="37">
        <v>0.5</v>
      </c>
      <c r="AI563" s="37">
        <f t="shared" si="88"/>
        <v>62.5</v>
      </c>
      <c r="AJ563" s="33">
        <v>0.23593477168949917</v>
      </c>
      <c r="AK563" s="33">
        <f t="shared" si="93"/>
        <v>29.491846461187396</v>
      </c>
      <c r="AL563" s="33">
        <f t="shared" si="89"/>
        <v>3.5390215753424874</v>
      </c>
      <c r="AM563" s="33">
        <f t="shared" si="90"/>
        <v>33.030868036529881</v>
      </c>
      <c r="AN563" s="33">
        <f t="shared" si="91"/>
        <v>0.21234129452054926</v>
      </c>
      <c r="AO563" s="33">
        <f t="shared" si="92"/>
        <v>26.542661815068659</v>
      </c>
      <c r="AP563" s="33">
        <f t="shared" si="94"/>
        <v>3.1851194178082389</v>
      </c>
      <c r="AQ563" s="33">
        <f t="shared" si="95"/>
        <v>29.727781232876897</v>
      </c>
      <c r="AR563" s="15" t="s">
        <v>1404</v>
      </c>
      <c r="AS563" s="15" t="s">
        <v>1404</v>
      </c>
      <c r="AT563" s="15" t="s">
        <v>6294</v>
      </c>
      <c r="AU563" s="27" t="s">
        <v>6279</v>
      </c>
      <c r="AV563" s="74"/>
      <c r="AW563" s="75"/>
      <c r="AX563" s="75"/>
      <c r="AY563" s="75"/>
      <c r="AZ563" s="52" t="s">
        <v>6389</v>
      </c>
    </row>
    <row r="564" spans="1:52" s="52" customFormat="1" ht="39.950000000000003" customHeight="1" x14ac:dyDescent="0.25">
      <c r="A564" s="9">
        <v>722</v>
      </c>
      <c r="B564" s="7" t="s">
        <v>2799</v>
      </c>
      <c r="C564" s="7" t="s">
        <v>2800</v>
      </c>
      <c r="D564" s="7" t="s">
        <v>18</v>
      </c>
      <c r="E564" s="7" t="s">
        <v>1391</v>
      </c>
      <c r="F564" s="7" t="s">
        <v>113</v>
      </c>
      <c r="G564" s="7" t="s">
        <v>6182</v>
      </c>
      <c r="H564" s="7" t="s">
        <v>2100</v>
      </c>
      <c r="I564" s="7" t="s">
        <v>6175</v>
      </c>
      <c r="J564" s="7" t="s">
        <v>1394</v>
      </c>
      <c r="K564" s="7" t="s">
        <v>1394</v>
      </c>
      <c r="L564" s="7" t="s">
        <v>2801</v>
      </c>
      <c r="M564" s="7" t="s">
        <v>2801</v>
      </c>
      <c r="N564" s="8" t="s">
        <v>6175</v>
      </c>
      <c r="O564" s="7" t="s">
        <v>1388</v>
      </c>
      <c r="P564" s="8" t="s">
        <v>6175</v>
      </c>
      <c r="Q564" s="7" t="s">
        <v>28</v>
      </c>
      <c r="R564" s="28" t="s">
        <v>28</v>
      </c>
      <c r="S564" s="28" t="s">
        <v>6175</v>
      </c>
      <c r="T564" s="28" t="s">
        <v>28</v>
      </c>
      <c r="U564" s="28" t="s">
        <v>28</v>
      </c>
      <c r="V564" s="28" t="s">
        <v>28</v>
      </c>
      <c r="W564" s="7" t="s">
        <v>29</v>
      </c>
      <c r="X564" s="28" t="s">
        <v>28</v>
      </c>
      <c r="Y564" s="36" t="s">
        <v>28</v>
      </c>
      <c r="Z564" s="7" t="s">
        <v>6175</v>
      </c>
      <c r="AA564" s="7">
        <v>4</v>
      </c>
      <c r="AB564" s="7">
        <v>4</v>
      </c>
      <c r="AC564" s="7">
        <f t="shared" si="87"/>
        <v>0</v>
      </c>
      <c r="AD564" s="7" t="s">
        <v>6175</v>
      </c>
      <c r="AE564" s="7" t="s">
        <v>6175</v>
      </c>
      <c r="AF564" s="7" t="s">
        <v>6175</v>
      </c>
      <c r="AG564" s="7" t="s">
        <v>6175</v>
      </c>
      <c r="AH564" s="37">
        <v>1</v>
      </c>
      <c r="AI564" s="37">
        <f t="shared" si="88"/>
        <v>4</v>
      </c>
      <c r="AJ564" s="33">
        <v>0.45807703196347338</v>
      </c>
      <c r="AK564" s="33">
        <f t="shared" si="93"/>
        <v>1.8323081278538935</v>
      </c>
      <c r="AL564" s="33">
        <f t="shared" si="89"/>
        <v>0.21987697534246722</v>
      </c>
      <c r="AM564" s="33">
        <f t="shared" si="90"/>
        <v>2.0521851031963609</v>
      </c>
      <c r="AN564" s="33">
        <f t="shared" si="91"/>
        <v>0.41226932876712608</v>
      </c>
      <c r="AO564" s="33">
        <f t="shared" si="92"/>
        <v>1.6490773150685043</v>
      </c>
      <c r="AP564" s="33">
        <f t="shared" si="94"/>
        <v>0.19788927780822052</v>
      </c>
      <c r="AQ564" s="33">
        <f t="shared" si="95"/>
        <v>1.8469665928767247</v>
      </c>
      <c r="AR564" s="15" t="s">
        <v>1404</v>
      </c>
      <c r="AS564" s="15" t="s">
        <v>1404</v>
      </c>
      <c r="AT564" s="15" t="s">
        <v>6294</v>
      </c>
      <c r="AU564" s="27" t="s">
        <v>6279</v>
      </c>
      <c r="AV564" s="74"/>
      <c r="AW564" s="75"/>
      <c r="AX564" s="75"/>
      <c r="AY564" s="75"/>
      <c r="AZ564" s="52" t="s">
        <v>6389</v>
      </c>
    </row>
    <row r="565" spans="1:52" s="52" customFormat="1" ht="39.950000000000003" customHeight="1" x14ac:dyDescent="0.25">
      <c r="A565" s="9">
        <v>723</v>
      </c>
      <c r="B565" s="7" t="s">
        <v>2802</v>
      </c>
      <c r="C565" s="7" t="s">
        <v>2803</v>
      </c>
      <c r="D565" s="7" t="s">
        <v>18</v>
      </c>
      <c r="E565" s="7" t="s">
        <v>18</v>
      </c>
      <c r="F565" s="7" t="s">
        <v>1571</v>
      </c>
      <c r="G565" s="7" t="s">
        <v>6182</v>
      </c>
      <c r="H565" s="7" t="s">
        <v>2100</v>
      </c>
      <c r="I565" s="7" t="s">
        <v>6175</v>
      </c>
      <c r="J565" s="7" t="s">
        <v>1394</v>
      </c>
      <c r="K565" s="7" t="s">
        <v>1394</v>
      </c>
      <c r="L565" s="7" t="s">
        <v>2804</v>
      </c>
      <c r="M565" s="7" t="s">
        <v>2804</v>
      </c>
      <c r="N565" s="8" t="s">
        <v>6175</v>
      </c>
      <c r="O565" s="7" t="s">
        <v>1388</v>
      </c>
      <c r="P565" s="8" t="s">
        <v>6175</v>
      </c>
      <c r="Q565" s="7" t="s">
        <v>2805</v>
      </c>
      <c r="R565" s="28" t="s">
        <v>2806</v>
      </c>
      <c r="S565" s="28" t="s">
        <v>6175</v>
      </c>
      <c r="T565" s="28" t="s">
        <v>28</v>
      </c>
      <c r="U565" s="28" t="s">
        <v>28</v>
      </c>
      <c r="V565" s="28" t="s">
        <v>28</v>
      </c>
      <c r="W565" s="7" t="s">
        <v>29</v>
      </c>
      <c r="X565" s="28" t="s">
        <v>28</v>
      </c>
      <c r="Y565" s="36" t="s">
        <v>2807</v>
      </c>
      <c r="Z565" s="7" t="s">
        <v>6175</v>
      </c>
      <c r="AA565" s="7">
        <v>4</v>
      </c>
      <c r="AB565" s="7">
        <v>4</v>
      </c>
      <c r="AC565" s="7">
        <f t="shared" si="87"/>
        <v>0</v>
      </c>
      <c r="AD565" s="7" t="s">
        <v>6175</v>
      </c>
      <c r="AE565" s="7" t="s">
        <v>6175</v>
      </c>
      <c r="AF565" s="7" t="s">
        <v>6175</v>
      </c>
      <c r="AG565" s="7" t="s">
        <v>6175</v>
      </c>
      <c r="AH565" s="37">
        <v>93</v>
      </c>
      <c r="AI565" s="37">
        <f t="shared" si="88"/>
        <v>372</v>
      </c>
      <c r="AJ565" s="33">
        <v>44.204543424657793</v>
      </c>
      <c r="AK565" s="33">
        <f t="shared" si="93"/>
        <v>176.81817369863117</v>
      </c>
      <c r="AL565" s="33">
        <f t="shared" si="89"/>
        <v>21.218180843835739</v>
      </c>
      <c r="AM565" s="33">
        <f t="shared" si="90"/>
        <v>198.03635454246691</v>
      </c>
      <c r="AN565" s="33">
        <f t="shared" si="91"/>
        <v>39.784089082192011</v>
      </c>
      <c r="AO565" s="33">
        <f t="shared" si="92"/>
        <v>159.13635632876804</v>
      </c>
      <c r="AP565" s="33">
        <f t="shared" si="94"/>
        <v>19.096362759452166</v>
      </c>
      <c r="AQ565" s="33">
        <f t="shared" si="95"/>
        <v>178.23271908822022</v>
      </c>
      <c r="AR565" s="15" t="s">
        <v>6300</v>
      </c>
      <c r="AS565" s="15" t="s">
        <v>6300</v>
      </c>
      <c r="AT565" s="15" t="s">
        <v>6292</v>
      </c>
      <c r="AU565" s="27" t="s">
        <v>6280</v>
      </c>
      <c r="AV565" s="74"/>
      <c r="AW565" s="75"/>
      <c r="AX565" s="75"/>
      <c r="AY565" s="75"/>
      <c r="AZ565" s="52" t="s">
        <v>6389</v>
      </c>
    </row>
    <row r="566" spans="1:52" s="52" customFormat="1" ht="39.950000000000003" customHeight="1" x14ac:dyDescent="0.25">
      <c r="A566" s="9">
        <v>724</v>
      </c>
      <c r="B566" s="7" t="s">
        <v>2808</v>
      </c>
      <c r="C566" s="7" t="s">
        <v>2809</v>
      </c>
      <c r="D566" s="7" t="s">
        <v>18</v>
      </c>
      <c r="E566" s="7" t="s">
        <v>1551</v>
      </c>
      <c r="F566" s="7" t="s">
        <v>175</v>
      </c>
      <c r="G566" s="7" t="s">
        <v>6182</v>
      </c>
      <c r="H566" s="7" t="s">
        <v>2100</v>
      </c>
      <c r="I566" s="7" t="s">
        <v>6175</v>
      </c>
      <c r="J566" s="7" t="s">
        <v>1394</v>
      </c>
      <c r="K566" s="7" t="s">
        <v>1394</v>
      </c>
      <c r="L566" s="7" t="s">
        <v>2810</v>
      </c>
      <c r="M566" s="7" t="s">
        <v>2810</v>
      </c>
      <c r="N566" s="8" t="s">
        <v>6175</v>
      </c>
      <c r="O566" s="7" t="s">
        <v>1388</v>
      </c>
      <c r="P566" s="8" t="s">
        <v>6175</v>
      </c>
      <c r="Q566" s="7" t="s">
        <v>2664</v>
      </c>
      <c r="R566" s="28">
        <v>14812</v>
      </c>
      <c r="S566" s="28" t="s">
        <v>6175</v>
      </c>
      <c r="T566" s="28" t="s">
        <v>28</v>
      </c>
      <c r="U566" s="28" t="s">
        <v>28</v>
      </c>
      <c r="V566" s="28" t="s">
        <v>28</v>
      </c>
      <c r="W566" s="7" t="s">
        <v>29</v>
      </c>
      <c r="X566" s="28" t="s">
        <v>28</v>
      </c>
      <c r="Y566" s="36" t="s">
        <v>28</v>
      </c>
      <c r="Z566" s="7" t="s">
        <v>6175</v>
      </c>
      <c r="AA566" s="7">
        <v>3</v>
      </c>
      <c r="AB566" s="7">
        <v>3</v>
      </c>
      <c r="AC566" s="7">
        <f t="shared" si="87"/>
        <v>0</v>
      </c>
      <c r="AD566" s="7" t="s">
        <v>6175</v>
      </c>
      <c r="AE566" s="7" t="s">
        <v>6175</v>
      </c>
      <c r="AF566" s="7" t="s">
        <v>6175</v>
      </c>
      <c r="AG566" s="7" t="s">
        <v>6175</v>
      </c>
      <c r="AH566" s="37">
        <v>31.5</v>
      </c>
      <c r="AI566" s="37">
        <f t="shared" si="88"/>
        <v>94.5</v>
      </c>
      <c r="AJ566" s="33">
        <v>14.972506643835704</v>
      </c>
      <c r="AK566" s="33">
        <f t="shared" si="93"/>
        <v>44.917519931507115</v>
      </c>
      <c r="AL566" s="33">
        <f t="shared" si="89"/>
        <v>5.3901023917808537</v>
      </c>
      <c r="AM566" s="33">
        <f t="shared" si="90"/>
        <v>50.307622323287973</v>
      </c>
      <c r="AN566" s="33">
        <f t="shared" si="91"/>
        <v>13.475255979452134</v>
      </c>
      <c r="AO566" s="33">
        <f t="shared" si="92"/>
        <v>40.425767938356401</v>
      </c>
      <c r="AP566" s="33">
        <f t="shared" si="94"/>
        <v>4.8510921526027682</v>
      </c>
      <c r="AQ566" s="33">
        <f t="shared" si="95"/>
        <v>45.276860090959168</v>
      </c>
      <c r="AR566" s="15" t="s">
        <v>6300</v>
      </c>
      <c r="AS566" s="15" t="s">
        <v>6300</v>
      </c>
      <c r="AT566" s="15" t="s">
        <v>6292</v>
      </c>
      <c r="AU566" s="27" t="s">
        <v>6280</v>
      </c>
      <c r="AV566" s="74"/>
      <c r="AW566" s="75"/>
      <c r="AX566" s="75"/>
      <c r="AY566" s="75"/>
      <c r="AZ566" s="52" t="s">
        <v>6389</v>
      </c>
    </row>
    <row r="567" spans="1:52" s="52" customFormat="1" ht="39.950000000000003" customHeight="1" x14ac:dyDescent="0.25">
      <c r="A567" s="9">
        <v>725</v>
      </c>
      <c r="B567" s="7" t="s">
        <v>2811</v>
      </c>
      <c r="C567" s="7" t="s">
        <v>2812</v>
      </c>
      <c r="D567" s="7" t="s">
        <v>18</v>
      </c>
      <c r="E567" s="7" t="s">
        <v>18</v>
      </c>
      <c r="F567" s="7" t="s">
        <v>1673</v>
      </c>
      <c r="G567" s="7" t="s">
        <v>6182</v>
      </c>
      <c r="H567" s="7" t="s">
        <v>2100</v>
      </c>
      <c r="I567" s="7" t="s">
        <v>6175</v>
      </c>
      <c r="J567" s="7" t="s">
        <v>1394</v>
      </c>
      <c r="K567" s="7" t="s">
        <v>1394</v>
      </c>
      <c r="L567" s="7" t="s">
        <v>2813</v>
      </c>
      <c r="M567" s="7" t="s">
        <v>2813</v>
      </c>
      <c r="N567" s="8" t="s">
        <v>6175</v>
      </c>
      <c r="O567" s="7" t="s">
        <v>1388</v>
      </c>
      <c r="P567" s="8" t="s">
        <v>6175</v>
      </c>
      <c r="Q567" s="7" t="s">
        <v>28</v>
      </c>
      <c r="R567" s="7" t="s">
        <v>28</v>
      </c>
      <c r="S567" s="28" t="s">
        <v>6175</v>
      </c>
      <c r="T567" s="28" t="s">
        <v>28</v>
      </c>
      <c r="U567" s="28" t="s">
        <v>28</v>
      </c>
      <c r="V567" s="28" t="s">
        <v>28</v>
      </c>
      <c r="W567" s="7" t="s">
        <v>29</v>
      </c>
      <c r="X567" s="28" t="s">
        <v>28</v>
      </c>
      <c r="Y567" s="36" t="s">
        <v>28</v>
      </c>
      <c r="Z567" s="7" t="s">
        <v>6175</v>
      </c>
      <c r="AA567" s="7">
        <v>45</v>
      </c>
      <c r="AB567" s="7">
        <v>45</v>
      </c>
      <c r="AC567" s="7">
        <f t="shared" si="87"/>
        <v>0</v>
      </c>
      <c r="AD567" s="7" t="s">
        <v>6175</v>
      </c>
      <c r="AE567" s="7" t="s">
        <v>6175</v>
      </c>
      <c r="AF567" s="7" t="s">
        <v>6175</v>
      </c>
      <c r="AG567" s="7" t="s">
        <v>6175</v>
      </c>
      <c r="AH567" s="37">
        <v>15</v>
      </c>
      <c r="AI567" s="37">
        <f t="shared" si="88"/>
        <v>675</v>
      </c>
      <c r="AJ567" s="33">
        <v>7.1297650684931924</v>
      </c>
      <c r="AK567" s="33">
        <f t="shared" si="93"/>
        <v>320.83942808219365</v>
      </c>
      <c r="AL567" s="33">
        <f t="shared" si="89"/>
        <v>38.500731369863239</v>
      </c>
      <c r="AM567" s="33">
        <f t="shared" si="90"/>
        <v>359.34015945205687</v>
      </c>
      <c r="AN567" s="33">
        <f t="shared" si="91"/>
        <v>6.4167885616438731</v>
      </c>
      <c r="AO567" s="33">
        <f t="shared" si="92"/>
        <v>288.75548527397427</v>
      </c>
      <c r="AP567" s="33">
        <f t="shared" si="94"/>
        <v>34.650658232876914</v>
      </c>
      <c r="AQ567" s="33">
        <f t="shared" si="95"/>
        <v>323.40614350685121</v>
      </c>
      <c r="AR567" s="15" t="s">
        <v>6307</v>
      </c>
      <c r="AS567" s="15" t="s">
        <v>6307</v>
      </c>
      <c r="AT567" s="15" t="s">
        <v>6294</v>
      </c>
      <c r="AU567" s="27" t="s">
        <v>6279</v>
      </c>
      <c r="AV567" s="74"/>
      <c r="AW567" s="75"/>
      <c r="AX567" s="75"/>
      <c r="AY567" s="75"/>
      <c r="AZ567" s="52" t="s">
        <v>6389</v>
      </c>
    </row>
    <row r="568" spans="1:52" s="52" customFormat="1" ht="39.950000000000003" customHeight="1" x14ac:dyDescent="0.25">
      <c r="A568" s="9">
        <v>726</v>
      </c>
      <c r="B568" s="7" t="s">
        <v>2814</v>
      </c>
      <c r="C568" s="7" t="s">
        <v>2815</v>
      </c>
      <c r="D568" s="7" t="s">
        <v>18</v>
      </c>
      <c r="E568" s="7" t="s">
        <v>1551</v>
      </c>
      <c r="F568" s="7" t="s">
        <v>142</v>
      </c>
      <c r="G568" s="7" t="s">
        <v>6182</v>
      </c>
      <c r="H568" s="7" t="s">
        <v>2100</v>
      </c>
      <c r="I568" s="7" t="s">
        <v>6175</v>
      </c>
      <c r="J568" s="7" t="s">
        <v>1394</v>
      </c>
      <c r="K568" s="7" t="s">
        <v>1394</v>
      </c>
      <c r="L568" s="7" t="s">
        <v>2816</v>
      </c>
      <c r="M568" s="7" t="s">
        <v>2816</v>
      </c>
      <c r="N568" s="8" t="s">
        <v>6175</v>
      </c>
      <c r="O568" s="7" t="s">
        <v>2656</v>
      </c>
      <c r="P568" s="8" t="s">
        <v>6175</v>
      </c>
      <c r="Q568" s="7" t="s">
        <v>28</v>
      </c>
      <c r="R568" s="28" t="s">
        <v>28</v>
      </c>
      <c r="S568" s="28" t="s">
        <v>6175</v>
      </c>
      <c r="T568" s="28" t="s">
        <v>28</v>
      </c>
      <c r="U568" s="28" t="s">
        <v>28</v>
      </c>
      <c r="V568" s="28" t="s">
        <v>28</v>
      </c>
      <c r="W568" s="7" t="s">
        <v>29</v>
      </c>
      <c r="X568" s="28" t="s">
        <v>28</v>
      </c>
      <c r="Y568" s="36" t="s">
        <v>2689</v>
      </c>
      <c r="Z568" s="7" t="s">
        <v>6175</v>
      </c>
      <c r="AA568" s="7">
        <v>9</v>
      </c>
      <c r="AB568" s="7">
        <v>9</v>
      </c>
      <c r="AC568" s="7">
        <f t="shared" si="87"/>
        <v>0</v>
      </c>
      <c r="AD568" s="7" t="s">
        <v>6175</v>
      </c>
      <c r="AE568" s="7" t="s">
        <v>6175</v>
      </c>
      <c r="AF568" s="7" t="s">
        <v>6175</v>
      </c>
      <c r="AG568" s="7" t="s">
        <v>6175</v>
      </c>
      <c r="AH568" s="37">
        <v>0.02</v>
      </c>
      <c r="AI568" s="37">
        <f t="shared" si="88"/>
        <v>0.18</v>
      </c>
      <c r="AJ568" s="33">
        <v>9.5063534246575907E-3</v>
      </c>
      <c r="AK568" s="33">
        <f t="shared" si="93"/>
        <v>8.5557180821918322E-2</v>
      </c>
      <c r="AL568" s="33">
        <f t="shared" si="89"/>
        <v>1.0266861698630197E-2</v>
      </c>
      <c r="AM568" s="33">
        <f t="shared" si="90"/>
        <v>9.5824042520548519E-2</v>
      </c>
      <c r="AN568" s="33">
        <f t="shared" si="91"/>
        <v>8.5557180821918318E-3</v>
      </c>
      <c r="AO568" s="33">
        <f t="shared" si="92"/>
        <v>7.7001462739726481E-2</v>
      </c>
      <c r="AP568" s="33">
        <f t="shared" si="94"/>
        <v>9.2401755287671774E-3</v>
      </c>
      <c r="AQ568" s="33">
        <f t="shared" si="95"/>
        <v>8.6241638268493653E-2</v>
      </c>
      <c r="AR568" s="15" t="s">
        <v>6290</v>
      </c>
      <c r="AS568" s="15" t="s">
        <v>6302</v>
      </c>
      <c r="AT568" s="15" t="s">
        <v>6294</v>
      </c>
      <c r="AU568" s="27" t="s">
        <v>6279</v>
      </c>
      <c r="AV568" s="74"/>
      <c r="AW568" s="75"/>
      <c r="AX568" s="75"/>
      <c r="AY568" s="75"/>
      <c r="AZ568" s="52" t="s">
        <v>6389</v>
      </c>
    </row>
    <row r="569" spans="1:52" s="52" customFormat="1" ht="39.950000000000003" customHeight="1" x14ac:dyDescent="0.25">
      <c r="A569" s="9">
        <v>727</v>
      </c>
      <c r="B569" s="7" t="s">
        <v>2817</v>
      </c>
      <c r="C569" s="7" t="s">
        <v>2818</v>
      </c>
      <c r="D569" s="7" t="s">
        <v>18</v>
      </c>
      <c r="E569" s="7" t="s">
        <v>1551</v>
      </c>
      <c r="F569" s="7" t="s">
        <v>142</v>
      </c>
      <c r="G569" s="7" t="s">
        <v>6182</v>
      </c>
      <c r="H569" s="7" t="s">
        <v>2100</v>
      </c>
      <c r="I569" s="7" t="s">
        <v>6175</v>
      </c>
      <c r="J569" s="7" t="s">
        <v>1394</v>
      </c>
      <c r="K569" s="7" t="s">
        <v>1394</v>
      </c>
      <c r="L569" s="7" t="s">
        <v>2819</v>
      </c>
      <c r="M569" s="7" t="s">
        <v>2819</v>
      </c>
      <c r="N569" s="8" t="s">
        <v>6175</v>
      </c>
      <c r="O569" s="7" t="s">
        <v>1388</v>
      </c>
      <c r="P569" s="8" t="s">
        <v>6175</v>
      </c>
      <c r="Q569" s="7" t="s">
        <v>1604</v>
      </c>
      <c r="R569" s="28" t="s">
        <v>2820</v>
      </c>
      <c r="S569" s="28" t="s">
        <v>6175</v>
      </c>
      <c r="T569" s="28" t="s">
        <v>28</v>
      </c>
      <c r="U569" s="28" t="s">
        <v>28</v>
      </c>
      <c r="V569" s="28" t="s">
        <v>28</v>
      </c>
      <c r="W569" s="7" t="s">
        <v>29</v>
      </c>
      <c r="X569" s="28" t="s">
        <v>28</v>
      </c>
      <c r="Y569" s="36" t="s">
        <v>28</v>
      </c>
      <c r="Z569" s="7" t="s">
        <v>6175</v>
      </c>
      <c r="AA569" s="7">
        <v>12</v>
      </c>
      <c r="AB569" s="7">
        <v>12</v>
      </c>
      <c r="AC569" s="7">
        <f t="shared" si="87"/>
        <v>0</v>
      </c>
      <c r="AD569" s="7" t="s">
        <v>6175</v>
      </c>
      <c r="AE569" s="7" t="s">
        <v>6175</v>
      </c>
      <c r="AF569" s="7" t="s">
        <v>6175</v>
      </c>
      <c r="AG569" s="7" t="s">
        <v>6175</v>
      </c>
      <c r="AH569" s="37">
        <v>24</v>
      </c>
      <c r="AI569" s="37">
        <f t="shared" si="88"/>
        <v>288</v>
      </c>
      <c r="AJ569" s="33">
        <v>11.32486904109596</v>
      </c>
      <c r="AK569" s="33">
        <f t="shared" si="93"/>
        <v>135.89842849315153</v>
      </c>
      <c r="AL569" s="33">
        <f t="shared" si="89"/>
        <v>16.307811419178183</v>
      </c>
      <c r="AM569" s="33">
        <f t="shared" si="90"/>
        <v>152.20623991232972</v>
      </c>
      <c r="AN569" s="33">
        <f t="shared" si="91"/>
        <v>10.192382136986364</v>
      </c>
      <c r="AO569" s="33">
        <f t="shared" si="92"/>
        <v>122.30858564383637</v>
      </c>
      <c r="AP569" s="33">
        <f t="shared" si="94"/>
        <v>14.677030277260364</v>
      </c>
      <c r="AQ569" s="33">
        <f t="shared" si="95"/>
        <v>136.98561592109672</v>
      </c>
      <c r="AR569" s="15" t="s">
        <v>6290</v>
      </c>
      <c r="AS569" s="15" t="s">
        <v>6302</v>
      </c>
      <c r="AT569" s="15" t="s">
        <v>6294</v>
      </c>
      <c r="AU569" s="27" t="s">
        <v>6279</v>
      </c>
      <c r="AV569" s="74"/>
      <c r="AW569" s="75"/>
      <c r="AX569" s="75"/>
      <c r="AY569" s="75"/>
      <c r="AZ569" s="52" t="s">
        <v>6389</v>
      </c>
    </row>
    <row r="570" spans="1:52" s="52" customFormat="1" ht="39.950000000000003" customHeight="1" x14ac:dyDescent="0.25">
      <c r="A570" s="9">
        <v>728</v>
      </c>
      <c r="B570" s="7" t="s">
        <v>2821</v>
      </c>
      <c r="C570" s="7" t="s">
        <v>2822</v>
      </c>
      <c r="D570" s="7" t="s">
        <v>18</v>
      </c>
      <c r="E570" s="7" t="s">
        <v>1391</v>
      </c>
      <c r="F570" s="7" t="s">
        <v>175</v>
      </c>
      <c r="G570" s="7" t="s">
        <v>6182</v>
      </c>
      <c r="H570" s="7" t="s">
        <v>2100</v>
      </c>
      <c r="I570" s="7" t="s">
        <v>6175</v>
      </c>
      <c r="J570" s="7" t="s">
        <v>1394</v>
      </c>
      <c r="K570" s="7" t="s">
        <v>1394</v>
      </c>
      <c r="L570" s="7" t="s">
        <v>2823</v>
      </c>
      <c r="M570" s="7" t="s">
        <v>2823</v>
      </c>
      <c r="N570" s="8" t="s">
        <v>6175</v>
      </c>
      <c r="O570" s="7" t="s">
        <v>1388</v>
      </c>
      <c r="P570" s="8" t="s">
        <v>6175</v>
      </c>
      <c r="Q570" s="7" t="s">
        <v>2824</v>
      </c>
      <c r="R570" s="28" t="s">
        <v>28</v>
      </c>
      <c r="S570" s="28" t="s">
        <v>6175</v>
      </c>
      <c r="T570" s="28" t="s">
        <v>28</v>
      </c>
      <c r="U570" s="28" t="s">
        <v>28</v>
      </c>
      <c r="V570" s="28" t="s">
        <v>28</v>
      </c>
      <c r="W570" s="7" t="s">
        <v>1400</v>
      </c>
      <c r="X570" s="28" t="s">
        <v>28</v>
      </c>
      <c r="Y570" s="36" t="s">
        <v>2825</v>
      </c>
      <c r="Z570" s="7" t="s">
        <v>6175</v>
      </c>
      <c r="AA570" s="7">
        <v>6</v>
      </c>
      <c r="AB570" s="7">
        <v>6</v>
      </c>
      <c r="AC570" s="7">
        <f t="shared" si="87"/>
        <v>0</v>
      </c>
      <c r="AD570" s="7" t="s">
        <v>6175</v>
      </c>
      <c r="AE570" s="7" t="s">
        <v>6175</v>
      </c>
      <c r="AF570" s="7" t="s">
        <v>6175</v>
      </c>
      <c r="AG570" s="7" t="s">
        <v>6175</v>
      </c>
      <c r="AH570" s="37">
        <v>1</v>
      </c>
      <c r="AI570" s="37">
        <f t="shared" si="88"/>
        <v>6</v>
      </c>
      <c r="AJ570" s="33">
        <v>0.5940770319634735</v>
      </c>
      <c r="AK570" s="33">
        <f t="shared" si="93"/>
        <v>3.5644621917808408</v>
      </c>
      <c r="AL570" s="33">
        <f t="shared" si="89"/>
        <v>0.42773546301370086</v>
      </c>
      <c r="AM570" s="33">
        <f t="shared" si="90"/>
        <v>3.9921976547945417</v>
      </c>
      <c r="AN570" s="33">
        <f t="shared" si="91"/>
        <v>0.53466932876712614</v>
      </c>
      <c r="AO570" s="33">
        <f t="shared" si="92"/>
        <v>3.2080159726027571</v>
      </c>
      <c r="AP570" s="33">
        <f t="shared" si="94"/>
        <v>0.38496191671233082</v>
      </c>
      <c r="AQ570" s="33">
        <f t="shared" si="95"/>
        <v>3.5929778893150877</v>
      </c>
      <c r="AR570" s="15" t="s">
        <v>6290</v>
      </c>
      <c r="AS570" s="15" t="s">
        <v>6302</v>
      </c>
      <c r="AT570" s="15" t="s">
        <v>6294</v>
      </c>
      <c r="AU570" s="27" t="s">
        <v>6279</v>
      </c>
      <c r="AV570" s="74"/>
      <c r="AW570" s="75"/>
      <c r="AX570" s="75"/>
      <c r="AY570" s="75"/>
      <c r="AZ570" s="52" t="s">
        <v>6389</v>
      </c>
    </row>
    <row r="571" spans="1:52" s="52" customFormat="1" ht="39.950000000000003" customHeight="1" x14ac:dyDescent="0.25">
      <c r="A571" s="9">
        <v>729</v>
      </c>
      <c r="B571" s="7" t="s">
        <v>2826</v>
      </c>
      <c r="C571" s="7" t="s">
        <v>2827</v>
      </c>
      <c r="D571" s="7" t="s">
        <v>18</v>
      </c>
      <c r="E571" s="7" t="s">
        <v>1391</v>
      </c>
      <c r="F571" s="7" t="s">
        <v>105</v>
      </c>
      <c r="G571" s="7" t="s">
        <v>6182</v>
      </c>
      <c r="H571" s="7" t="s">
        <v>2100</v>
      </c>
      <c r="I571" s="7" t="s">
        <v>6175</v>
      </c>
      <c r="J571" s="7" t="s">
        <v>1394</v>
      </c>
      <c r="K571" s="7" t="s">
        <v>1394</v>
      </c>
      <c r="L571" s="7" t="s">
        <v>2828</v>
      </c>
      <c r="M571" s="7" t="s">
        <v>2828</v>
      </c>
      <c r="N571" s="8" t="s">
        <v>6175</v>
      </c>
      <c r="O571" s="7" t="s">
        <v>1388</v>
      </c>
      <c r="P571" s="8" t="s">
        <v>6175</v>
      </c>
      <c r="Q571" s="7" t="s">
        <v>2829</v>
      </c>
      <c r="R571" s="28">
        <v>16047</v>
      </c>
      <c r="S571" s="28" t="s">
        <v>6175</v>
      </c>
      <c r="T571" s="28" t="s">
        <v>28</v>
      </c>
      <c r="U571" s="28" t="s">
        <v>28</v>
      </c>
      <c r="V571" s="28" t="s">
        <v>28</v>
      </c>
      <c r="W571" s="7" t="s">
        <v>29</v>
      </c>
      <c r="X571" s="28" t="s">
        <v>28</v>
      </c>
      <c r="Y571" s="36" t="s">
        <v>28</v>
      </c>
      <c r="Z571" s="7" t="s">
        <v>6175</v>
      </c>
      <c r="AA571" s="7">
        <v>19</v>
      </c>
      <c r="AB571" s="7">
        <v>19</v>
      </c>
      <c r="AC571" s="7">
        <f t="shared" si="87"/>
        <v>0</v>
      </c>
      <c r="AD571" s="7" t="s">
        <v>6175</v>
      </c>
      <c r="AE571" s="7" t="s">
        <v>6175</v>
      </c>
      <c r="AF571" s="7" t="s">
        <v>6175</v>
      </c>
      <c r="AG571" s="7" t="s">
        <v>6175</v>
      </c>
      <c r="AH571" s="37">
        <v>3.11</v>
      </c>
      <c r="AI571" s="37">
        <f t="shared" si="88"/>
        <v>59.089999999999996</v>
      </c>
      <c r="AJ571" s="33">
        <v>1.4675142799086847</v>
      </c>
      <c r="AK571" s="33">
        <f t="shared" si="93"/>
        <v>27.882771318265007</v>
      </c>
      <c r="AL571" s="33">
        <f t="shared" si="89"/>
        <v>3.3459325581918007</v>
      </c>
      <c r="AM571" s="33">
        <f t="shared" si="90"/>
        <v>31.228703876456809</v>
      </c>
      <c r="AN571" s="33">
        <f t="shared" si="91"/>
        <v>1.3207628519178163</v>
      </c>
      <c r="AO571" s="33">
        <f t="shared" si="92"/>
        <v>25.09449418643851</v>
      </c>
      <c r="AP571" s="33">
        <f t="shared" si="94"/>
        <v>3.0113393023726212</v>
      </c>
      <c r="AQ571" s="33">
        <f t="shared" si="95"/>
        <v>28.105833488811133</v>
      </c>
      <c r="AR571" s="15" t="s">
        <v>6290</v>
      </c>
      <c r="AS571" s="15" t="s">
        <v>6302</v>
      </c>
      <c r="AT571" s="15" t="s">
        <v>6294</v>
      </c>
      <c r="AU571" s="27" t="s">
        <v>6279</v>
      </c>
      <c r="AV571" s="74"/>
      <c r="AW571" s="75"/>
      <c r="AX571" s="75"/>
      <c r="AY571" s="75"/>
      <c r="AZ571" s="52" t="s">
        <v>6389</v>
      </c>
    </row>
    <row r="572" spans="1:52" s="52" customFormat="1" ht="39.950000000000003" customHeight="1" x14ac:dyDescent="0.25">
      <c r="A572" s="9">
        <v>730</v>
      </c>
      <c r="B572" s="7" t="s">
        <v>2830</v>
      </c>
      <c r="C572" s="7" t="s">
        <v>2831</v>
      </c>
      <c r="D572" s="7" t="s">
        <v>18</v>
      </c>
      <c r="E572" s="7" t="s">
        <v>1391</v>
      </c>
      <c r="F572" s="7" t="s">
        <v>105</v>
      </c>
      <c r="G572" s="7" t="s">
        <v>6182</v>
      </c>
      <c r="H572" s="7" t="s">
        <v>2100</v>
      </c>
      <c r="I572" s="7" t="s">
        <v>6175</v>
      </c>
      <c r="J572" s="7" t="s">
        <v>1394</v>
      </c>
      <c r="K572" s="7" t="s">
        <v>1394</v>
      </c>
      <c r="L572" s="7" t="s">
        <v>2832</v>
      </c>
      <c r="M572" s="7" t="s">
        <v>2832</v>
      </c>
      <c r="N572" s="8" t="s">
        <v>6175</v>
      </c>
      <c r="O572" s="7" t="s">
        <v>1388</v>
      </c>
      <c r="P572" s="8" t="s">
        <v>6175</v>
      </c>
      <c r="Q572" s="7" t="s">
        <v>2829</v>
      </c>
      <c r="R572" s="28">
        <v>16054</v>
      </c>
      <c r="S572" s="28" t="s">
        <v>6175</v>
      </c>
      <c r="T572" s="28" t="s">
        <v>28</v>
      </c>
      <c r="U572" s="28" t="s">
        <v>28</v>
      </c>
      <c r="V572" s="28" t="s">
        <v>28</v>
      </c>
      <c r="W572" s="7" t="s">
        <v>29</v>
      </c>
      <c r="X572" s="28" t="s">
        <v>28</v>
      </c>
      <c r="Y572" s="36" t="s">
        <v>28</v>
      </c>
      <c r="Z572" s="7" t="s">
        <v>6175</v>
      </c>
      <c r="AA572" s="7">
        <v>20</v>
      </c>
      <c r="AB572" s="7">
        <v>20</v>
      </c>
      <c r="AC572" s="7">
        <f t="shared" ref="AC572:AC635" si="96">AA572-AB572</f>
        <v>0</v>
      </c>
      <c r="AD572" s="7" t="s">
        <v>6175</v>
      </c>
      <c r="AE572" s="7" t="s">
        <v>6175</v>
      </c>
      <c r="AF572" s="7" t="s">
        <v>6175</v>
      </c>
      <c r="AG572" s="7" t="s">
        <v>6175</v>
      </c>
      <c r="AH572" s="37">
        <v>3.11</v>
      </c>
      <c r="AI572" s="37">
        <f t="shared" ref="AI572:AI635" si="97">AH572*AB572</f>
        <v>62.199999999999996</v>
      </c>
      <c r="AJ572" s="33">
        <v>1.4246195694064021</v>
      </c>
      <c r="AK572" s="33">
        <f t="shared" si="93"/>
        <v>28.492391388128041</v>
      </c>
      <c r="AL572" s="33">
        <f t="shared" si="89"/>
        <v>3.4190869665753647</v>
      </c>
      <c r="AM572" s="33">
        <f t="shared" si="90"/>
        <v>31.911478354703405</v>
      </c>
      <c r="AN572" s="33">
        <f t="shared" si="91"/>
        <v>1.2821576124657619</v>
      </c>
      <c r="AO572" s="33">
        <f t="shared" si="92"/>
        <v>25.643152249315236</v>
      </c>
      <c r="AP572" s="33">
        <f t="shared" si="94"/>
        <v>3.0771782699178281</v>
      </c>
      <c r="AQ572" s="33">
        <f t="shared" si="95"/>
        <v>28.720330519233062</v>
      </c>
      <c r="AR572" s="15" t="s">
        <v>6290</v>
      </c>
      <c r="AS572" s="15" t="s">
        <v>6302</v>
      </c>
      <c r="AT572" s="15" t="s">
        <v>6294</v>
      </c>
      <c r="AU572" s="27" t="s">
        <v>6279</v>
      </c>
      <c r="AV572" s="74"/>
      <c r="AW572" s="75"/>
      <c r="AX572" s="75"/>
      <c r="AY572" s="75"/>
      <c r="AZ572" s="52" t="s">
        <v>6389</v>
      </c>
    </row>
    <row r="573" spans="1:52" s="52" customFormat="1" ht="39.950000000000003" customHeight="1" x14ac:dyDescent="0.25">
      <c r="A573" s="9">
        <v>731</v>
      </c>
      <c r="B573" s="7" t="s">
        <v>2833</v>
      </c>
      <c r="C573" s="7" t="s">
        <v>2834</v>
      </c>
      <c r="D573" s="7" t="s">
        <v>18</v>
      </c>
      <c r="E573" s="7" t="s">
        <v>1551</v>
      </c>
      <c r="F573" s="7" t="s">
        <v>175</v>
      </c>
      <c r="G573" s="7" t="s">
        <v>6182</v>
      </c>
      <c r="H573" s="7" t="s">
        <v>2100</v>
      </c>
      <c r="I573" s="7" t="s">
        <v>6175</v>
      </c>
      <c r="J573" s="7" t="s">
        <v>1394</v>
      </c>
      <c r="K573" s="7" t="s">
        <v>1394</v>
      </c>
      <c r="L573" s="7" t="s">
        <v>2835</v>
      </c>
      <c r="M573" s="7" t="s">
        <v>2835</v>
      </c>
      <c r="N573" s="8" t="s">
        <v>6175</v>
      </c>
      <c r="O573" s="7" t="s">
        <v>1388</v>
      </c>
      <c r="P573" s="8" t="s">
        <v>6175</v>
      </c>
      <c r="Q573" s="7" t="s">
        <v>2836</v>
      </c>
      <c r="R573" s="28">
        <v>22985</v>
      </c>
      <c r="S573" s="28" t="s">
        <v>6175</v>
      </c>
      <c r="T573" s="28" t="s">
        <v>28</v>
      </c>
      <c r="U573" s="28" t="s">
        <v>28</v>
      </c>
      <c r="V573" s="28" t="s">
        <v>28</v>
      </c>
      <c r="W573" s="7" t="s">
        <v>29</v>
      </c>
      <c r="X573" s="28" t="s">
        <v>28</v>
      </c>
      <c r="Y573" s="36" t="s">
        <v>28</v>
      </c>
      <c r="Z573" s="7" t="s">
        <v>6175</v>
      </c>
      <c r="AA573" s="7">
        <v>2</v>
      </c>
      <c r="AB573" s="7">
        <v>2</v>
      </c>
      <c r="AC573" s="7">
        <f t="shared" si="96"/>
        <v>0</v>
      </c>
      <c r="AD573" s="7" t="s">
        <v>6175</v>
      </c>
      <c r="AE573" s="7" t="s">
        <v>6175</v>
      </c>
      <c r="AF573" s="7" t="s">
        <v>6175</v>
      </c>
      <c r="AG573" s="7" t="s">
        <v>6175</v>
      </c>
      <c r="AH573" s="37">
        <v>32</v>
      </c>
      <c r="AI573" s="37">
        <f t="shared" si="97"/>
        <v>64</v>
      </c>
      <c r="AJ573" s="33">
        <v>15.099825388127947</v>
      </c>
      <c r="AK573" s="33">
        <f t="shared" si="93"/>
        <v>30.199650776255893</v>
      </c>
      <c r="AL573" s="33">
        <f t="shared" si="89"/>
        <v>3.6239580931507072</v>
      </c>
      <c r="AM573" s="33">
        <f t="shared" si="90"/>
        <v>33.823608869406598</v>
      </c>
      <c r="AN573" s="33">
        <f t="shared" si="91"/>
        <v>13.589842849315152</v>
      </c>
      <c r="AO573" s="33">
        <f t="shared" si="92"/>
        <v>27.179685698630305</v>
      </c>
      <c r="AP573" s="33">
        <f t="shared" si="94"/>
        <v>3.2615622838356364</v>
      </c>
      <c r="AQ573" s="33">
        <f t="shared" si="95"/>
        <v>30.441247982465942</v>
      </c>
      <c r="AR573" s="15" t="s">
        <v>6290</v>
      </c>
      <c r="AS573" s="15" t="s">
        <v>6302</v>
      </c>
      <c r="AT573" s="15" t="s">
        <v>6294</v>
      </c>
      <c r="AU573" s="27" t="s">
        <v>6279</v>
      </c>
      <c r="AV573" s="74"/>
      <c r="AW573" s="75"/>
      <c r="AX573" s="75"/>
      <c r="AY573" s="75"/>
      <c r="AZ573" s="52" t="s">
        <v>6389</v>
      </c>
    </row>
    <row r="574" spans="1:52" s="52" customFormat="1" ht="39.950000000000003" customHeight="1" x14ac:dyDescent="0.25">
      <c r="A574" s="9">
        <v>732</v>
      </c>
      <c r="B574" s="7" t="s">
        <v>2837</v>
      </c>
      <c r="C574" s="126" t="s">
        <v>2838</v>
      </c>
      <c r="D574" s="7" t="s">
        <v>18</v>
      </c>
      <c r="E574" s="7" t="s">
        <v>1551</v>
      </c>
      <c r="F574" s="7" t="s">
        <v>175</v>
      </c>
      <c r="G574" s="7" t="s">
        <v>6182</v>
      </c>
      <c r="H574" s="7" t="s">
        <v>2100</v>
      </c>
      <c r="I574" s="7" t="s">
        <v>6175</v>
      </c>
      <c r="J574" s="7" t="s">
        <v>1394</v>
      </c>
      <c r="K574" s="7" t="s">
        <v>1394</v>
      </c>
      <c r="L574" s="7" t="s">
        <v>2839</v>
      </c>
      <c r="M574" s="7" t="s">
        <v>2839</v>
      </c>
      <c r="N574" s="8" t="s">
        <v>6175</v>
      </c>
      <c r="O574" s="7" t="s">
        <v>1388</v>
      </c>
      <c r="P574" s="8" t="s">
        <v>6175</v>
      </c>
      <c r="Q574" s="7" t="s">
        <v>2836</v>
      </c>
      <c r="R574" s="28">
        <v>22980</v>
      </c>
      <c r="S574" s="28" t="s">
        <v>6175</v>
      </c>
      <c r="T574" s="28" t="s">
        <v>28</v>
      </c>
      <c r="U574" s="28" t="s">
        <v>28</v>
      </c>
      <c r="V574" s="28" t="s">
        <v>28</v>
      </c>
      <c r="W574" s="7" t="s">
        <v>1400</v>
      </c>
      <c r="X574" s="28" t="s">
        <v>28</v>
      </c>
      <c r="Y574" s="36" t="s">
        <v>28</v>
      </c>
      <c r="Z574" s="7" t="s">
        <v>6175</v>
      </c>
      <c r="AA574" s="7">
        <v>3</v>
      </c>
      <c r="AB574" s="7">
        <v>2</v>
      </c>
      <c r="AC574" s="7">
        <f t="shared" si="96"/>
        <v>1</v>
      </c>
      <c r="AD574" s="7" t="s">
        <v>6175</v>
      </c>
      <c r="AE574" s="7" t="s">
        <v>6175</v>
      </c>
      <c r="AF574" s="7" t="s">
        <v>6175</v>
      </c>
      <c r="AG574" s="7" t="s">
        <v>6175</v>
      </c>
      <c r="AH574" s="37">
        <v>40.53</v>
      </c>
      <c r="AI574" s="37">
        <f t="shared" si="97"/>
        <v>81.06</v>
      </c>
      <c r="AJ574" s="33">
        <v>24.77670521506861</v>
      </c>
      <c r="AK574" s="33">
        <f t="shared" si="93"/>
        <v>49.55341043013722</v>
      </c>
      <c r="AL574" s="33">
        <f t="shared" si="89"/>
        <v>5.9464092516164664</v>
      </c>
      <c r="AM574" s="33">
        <f t="shared" si="90"/>
        <v>55.499819681753685</v>
      </c>
      <c r="AN574" s="33">
        <f t="shared" si="91"/>
        <v>22.299034693561751</v>
      </c>
      <c r="AO574" s="33">
        <f t="shared" si="92"/>
        <v>44.598069387123502</v>
      </c>
      <c r="AP574" s="33">
        <f t="shared" si="94"/>
        <v>5.3517683264548204</v>
      </c>
      <c r="AQ574" s="33">
        <f t="shared" si="95"/>
        <v>49.949837713578319</v>
      </c>
      <c r="AR574" s="15" t="s">
        <v>6290</v>
      </c>
      <c r="AS574" s="15" t="s">
        <v>6302</v>
      </c>
      <c r="AT574" s="15" t="s">
        <v>6294</v>
      </c>
      <c r="AU574" s="27" t="s">
        <v>6279</v>
      </c>
      <c r="AV574" s="74"/>
      <c r="AW574" s="75"/>
      <c r="AX574" s="75"/>
      <c r="AY574" s="75"/>
      <c r="AZ574" s="52" t="s">
        <v>6389</v>
      </c>
    </row>
    <row r="575" spans="1:52" s="52" customFormat="1" ht="39.950000000000003" customHeight="1" x14ac:dyDescent="0.25">
      <c r="A575" s="9">
        <v>733</v>
      </c>
      <c r="B575" s="7" t="s">
        <v>2837</v>
      </c>
      <c r="C575" s="127"/>
      <c r="D575" s="7" t="s">
        <v>18</v>
      </c>
      <c r="E575" s="7" t="s">
        <v>1551</v>
      </c>
      <c r="F575" s="7" t="s">
        <v>175</v>
      </c>
      <c r="G575" s="7" t="s">
        <v>6182</v>
      </c>
      <c r="H575" s="7" t="s">
        <v>2100</v>
      </c>
      <c r="I575" s="7" t="s">
        <v>6175</v>
      </c>
      <c r="J575" s="7" t="s">
        <v>1394</v>
      </c>
      <c r="K575" s="7" t="s">
        <v>1394</v>
      </c>
      <c r="L575" s="7" t="s">
        <v>2839</v>
      </c>
      <c r="M575" s="7" t="s">
        <v>2839</v>
      </c>
      <c r="N575" s="8" t="s">
        <v>6175</v>
      </c>
      <c r="O575" s="7" t="s">
        <v>1388</v>
      </c>
      <c r="P575" s="8" t="s">
        <v>6175</v>
      </c>
      <c r="Q575" s="7" t="s">
        <v>2836</v>
      </c>
      <c r="R575" s="28">
        <v>22980</v>
      </c>
      <c r="S575" s="28" t="s">
        <v>6175</v>
      </c>
      <c r="T575" s="28" t="s">
        <v>28</v>
      </c>
      <c r="U575" s="28" t="s">
        <v>28</v>
      </c>
      <c r="V575" s="28" t="s">
        <v>28</v>
      </c>
      <c r="W575" s="7" t="s">
        <v>29</v>
      </c>
      <c r="X575" s="28" t="s">
        <v>28</v>
      </c>
      <c r="Y575" s="36" t="s">
        <v>28</v>
      </c>
      <c r="Z575" s="7" t="s">
        <v>6175</v>
      </c>
      <c r="AA575" s="7">
        <v>1</v>
      </c>
      <c r="AB575" s="7">
        <v>1</v>
      </c>
      <c r="AC575" s="7">
        <f t="shared" si="96"/>
        <v>0</v>
      </c>
      <c r="AD575" s="7" t="s">
        <v>6175</v>
      </c>
      <c r="AE575" s="7" t="s">
        <v>6175</v>
      </c>
      <c r="AF575" s="7" t="s">
        <v>6175</v>
      </c>
      <c r="AG575" s="7" t="s">
        <v>6175</v>
      </c>
      <c r="AH575" s="37">
        <v>40.53</v>
      </c>
      <c r="AI575" s="37">
        <f t="shared" si="97"/>
        <v>40.53</v>
      </c>
      <c r="AJ575" s="33">
        <v>18.565862105479578</v>
      </c>
      <c r="AK575" s="33">
        <f t="shared" si="93"/>
        <v>18.565862105479578</v>
      </c>
      <c r="AL575" s="33">
        <f t="shared" si="89"/>
        <v>2.2279034526575492</v>
      </c>
      <c r="AM575" s="33">
        <f t="shared" si="90"/>
        <v>20.793765558137128</v>
      </c>
      <c r="AN575" s="33">
        <f t="shared" si="91"/>
        <v>16.709275894931622</v>
      </c>
      <c r="AO575" s="33">
        <f t="shared" si="92"/>
        <v>16.709275894931622</v>
      </c>
      <c r="AP575" s="33">
        <f t="shared" si="94"/>
        <v>2.0051131073917947</v>
      </c>
      <c r="AQ575" s="33">
        <f t="shared" si="95"/>
        <v>18.714389002323415</v>
      </c>
      <c r="AR575" s="15" t="s">
        <v>6290</v>
      </c>
      <c r="AS575" s="15" t="s">
        <v>6302</v>
      </c>
      <c r="AT575" s="15" t="s">
        <v>6294</v>
      </c>
      <c r="AU575" s="27" t="s">
        <v>6279</v>
      </c>
      <c r="AV575" s="74"/>
      <c r="AW575" s="75"/>
      <c r="AX575" s="75"/>
      <c r="AY575" s="75"/>
      <c r="AZ575" s="52" t="s">
        <v>6389</v>
      </c>
    </row>
    <row r="576" spans="1:52" s="52" customFormat="1" ht="39.950000000000003" customHeight="1" x14ac:dyDescent="0.25">
      <c r="A576" s="9">
        <v>734</v>
      </c>
      <c r="B576" s="7" t="s">
        <v>2840</v>
      </c>
      <c r="C576" s="7" t="s">
        <v>2841</v>
      </c>
      <c r="D576" s="7" t="s">
        <v>18</v>
      </c>
      <c r="E576" s="7" t="s">
        <v>1391</v>
      </c>
      <c r="F576" s="7" t="s">
        <v>113</v>
      </c>
      <c r="G576" s="7" t="s">
        <v>6182</v>
      </c>
      <c r="H576" s="7" t="s">
        <v>2100</v>
      </c>
      <c r="I576" s="7" t="s">
        <v>6175</v>
      </c>
      <c r="J576" s="7" t="s">
        <v>1394</v>
      </c>
      <c r="K576" s="7" t="s">
        <v>1394</v>
      </c>
      <c r="L576" s="7" t="s">
        <v>2842</v>
      </c>
      <c r="M576" s="7" t="s">
        <v>2842</v>
      </c>
      <c r="N576" s="8" t="s">
        <v>6175</v>
      </c>
      <c r="O576" s="7" t="s">
        <v>1388</v>
      </c>
      <c r="P576" s="8" t="s">
        <v>6175</v>
      </c>
      <c r="Q576" s="7" t="s">
        <v>1553</v>
      </c>
      <c r="R576" s="28" t="s">
        <v>28</v>
      </c>
      <c r="S576" s="28" t="s">
        <v>6175</v>
      </c>
      <c r="T576" s="28" t="s">
        <v>28</v>
      </c>
      <c r="U576" s="28" t="s">
        <v>28</v>
      </c>
      <c r="V576" s="28" t="s">
        <v>28</v>
      </c>
      <c r="W576" s="7" t="s">
        <v>29</v>
      </c>
      <c r="X576" s="28" t="s">
        <v>28</v>
      </c>
      <c r="Y576" s="36" t="s">
        <v>28</v>
      </c>
      <c r="Z576" s="7" t="s">
        <v>6175</v>
      </c>
      <c r="AA576" s="7">
        <v>7</v>
      </c>
      <c r="AB576" s="7">
        <v>7</v>
      </c>
      <c r="AC576" s="7">
        <f t="shared" si="96"/>
        <v>0</v>
      </c>
      <c r="AD576" s="7" t="s">
        <v>6175</v>
      </c>
      <c r="AE576" s="7" t="s">
        <v>6175</v>
      </c>
      <c r="AF576" s="7" t="s">
        <v>6175</v>
      </c>
      <c r="AG576" s="7" t="s">
        <v>6175</v>
      </c>
      <c r="AH576" s="37">
        <v>2.5</v>
      </c>
      <c r="AI576" s="37">
        <f t="shared" si="97"/>
        <v>17.5</v>
      </c>
      <c r="AJ576" s="33">
        <v>1.1451925799086835</v>
      </c>
      <c r="AK576" s="33">
        <f t="shared" si="93"/>
        <v>8.0163480593607837</v>
      </c>
      <c r="AL576" s="33">
        <f t="shared" si="89"/>
        <v>0.96196176712329395</v>
      </c>
      <c r="AM576" s="33">
        <f t="shared" si="90"/>
        <v>8.978309826484077</v>
      </c>
      <c r="AN576" s="33">
        <f t="shared" si="91"/>
        <v>1.0306733219178152</v>
      </c>
      <c r="AO576" s="33">
        <f t="shared" si="92"/>
        <v>7.2147132534247067</v>
      </c>
      <c r="AP576" s="33">
        <f t="shared" si="94"/>
        <v>0.86576559041096479</v>
      </c>
      <c r="AQ576" s="33">
        <f t="shared" si="95"/>
        <v>8.0804788438356709</v>
      </c>
      <c r="AR576" s="15" t="s">
        <v>6290</v>
      </c>
      <c r="AS576" s="15" t="s">
        <v>6302</v>
      </c>
      <c r="AT576" s="15" t="s">
        <v>6294</v>
      </c>
      <c r="AU576" s="27" t="s">
        <v>6279</v>
      </c>
      <c r="AV576" s="74"/>
      <c r="AW576" s="75"/>
      <c r="AX576" s="75"/>
      <c r="AY576" s="75"/>
      <c r="AZ576" s="52" t="s">
        <v>6389</v>
      </c>
    </row>
    <row r="577" spans="1:52" s="52" customFormat="1" ht="39.950000000000003" customHeight="1" x14ac:dyDescent="0.25">
      <c r="A577" s="9">
        <v>735</v>
      </c>
      <c r="B577" s="7" t="s">
        <v>2843</v>
      </c>
      <c r="C577" s="7" t="s">
        <v>2844</v>
      </c>
      <c r="D577" s="7" t="s">
        <v>18</v>
      </c>
      <c r="E577" s="7" t="s">
        <v>1391</v>
      </c>
      <c r="F577" s="7" t="s">
        <v>113</v>
      </c>
      <c r="G577" s="7" t="s">
        <v>6182</v>
      </c>
      <c r="H577" s="7" t="s">
        <v>2100</v>
      </c>
      <c r="I577" s="7" t="s">
        <v>6175</v>
      </c>
      <c r="J577" s="7" t="s">
        <v>1394</v>
      </c>
      <c r="K577" s="7" t="s">
        <v>1394</v>
      </c>
      <c r="L577" s="7" t="s">
        <v>2845</v>
      </c>
      <c r="M577" s="7" t="s">
        <v>2845</v>
      </c>
      <c r="N577" s="8" t="s">
        <v>6175</v>
      </c>
      <c r="O577" s="7" t="s">
        <v>1388</v>
      </c>
      <c r="P577" s="8" t="s">
        <v>6175</v>
      </c>
      <c r="Q577" s="7" t="s">
        <v>1553</v>
      </c>
      <c r="R577" s="28" t="s">
        <v>28</v>
      </c>
      <c r="S577" s="28" t="s">
        <v>6175</v>
      </c>
      <c r="T577" s="28" t="s">
        <v>28</v>
      </c>
      <c r="U577" s="28" t="s">
        <v>28</v>
      </c>
      <c r="V577" s="28" t="s">
        <v>28</v>
      </c>
      <c r="W577" s="7" t="s">
        <v>29</v>
      </c>
      <c r="X577" s="28" t="s">
        <v>28</v>
      </c>
      <c r="Y577" s="36" t="s">
        <v>2846</v>
      </c>
      <c r="Z577" s="7" t="s">
        <v>6175</v>
      </c>
      <c r="AA577" s="7">
        <v>4</v>
      </c>
      <c r="AB577" s="7">
        <v>4</v>
      </c>
      <c r="AC577" s="7">
        <f t="shared" si="96"/>
        <v>0</v>
      </c>
      <c r="AD577" s="7" t="s">
        <v>6175</v>
      </c>
      <c r="AE577" s="7" t="s">
        <v>6175</v>
      </c>
      <c r="AF577" s="7" t="s">
        <v>6175</v>
      </c>
      <c r="AG577" s="7" t="s">
        <v>6175</v>
      </c>
      <c r="AH577" s="37">
        <v>13</v>
      </c>
      <c r="AI577" s="37">
        <f t="shared" si="97"/>
        <v>52</v>
      </c>
      <c r="AJ577" s="33">
        <v>6.1791297260274334</v>
      </c>
      <c r="AK577" s="33">
        <f t="shared" si="93"/>
        <v>24.716518904109734</v>
      </c>
      <c r="AL577" s="33">
        <f t="shared" si="89"/>
        <v>2.965982268493168</v>
      </c>
      <c r="AM577" s="33">
        <f t="shared" si="90"/>
        <v>27.682501172602901</v>
      </c>
      <c r="AN577" s="33">
        <f t="shared" si="91"/>
        <v>5.5612167534246906</v>
      </c>
      <c r="AO577" s="33">
        <f t="shared" si="92"/>
        <v>22.244867013698762</v>
      </c>
      <c r="AP577" s="33">
        <f t="shared" si="94"/>
        <v>2.6693840416438515</v>
      </c>
      <c r="AQ577" s="33">
        <f t="shared" si="95"/>
        <v>24.914251055342614</v>
      </c>
      <c r="AR577" s="15" t="s">
        <v>6290</v>
      </c>
      <c r="AS577" s="15" t="s">
        <v>6302</v>
      </c>
      <c r="AT577" s="15" t="s">
        <v>6294</v>
      </c>
      <c r="AU577" s="27" t="s">
        <v>6279</v>
      </c>
      <c r="AV577" s="74"/>
      <c r="AW577" s="75"/>
      <c r="AX577" s="75"/>
      <c r="AY577" s="75"/>
      <c r="AZ577" s="52" t="s">
        <v>6389</v>
      </c>
    </row>
    <row r="578" spans="1:52" s="52" customFormat="1" ht="39.950000000000003" customHeight="1" x14ac:dyDescent="0.25">
      <c r="A578" s="9">
        <v>736</v>
      </c>
      <c r="B578" s="7" t="s">
        <v>2847</v>
      </c>
      <c r="C578" s="7" t="s">
        <v>2848</v>
      </c>
      <c r="D578" s="7" t="s">
        <v>18</v>
      </c>
      <c r="E578" s="7" t="s">
        <v>1556</v>
      </c>
      <c r="F578" s="7" t="s">
        <v>2849</v>
      </c>
      <c r="G578" s="7" t="s">
        <v>6182</v>
      </c>
      <c r="H578" s="7" t="s">
        <v>2100</v>
      </c>
      <c r="I578" s="7" t="s">
        <v>6175</v>
      </c>
      <c r="J578" s="7" t="s">
        <v>1394</v>
      </c>
      <c r="K578" s="7" t="s">
        <v>1394</v>
      </c>
      <c r="L578" s="7" t="s">
        <v>2850</v>
      </c>
      <c r="M578" s="7" t="s">
        <v>2850</v>
      </c>
      <c r="N578" s="8" t="s">
        <v>6175</v>
      </c>
      <c r="O578" s="7" t="s">
        <v>1388</v>
      </c>
      <c r="P578" s="8" t="s">
        <v>6175</v>
      </c>
      <c r="Q578" s="7" t="s">
        <v>28</v>
      </c>
      <c r="R578" s="28" t="s">
        <v>28</v>
      </c>
      <c r="S578" s="28" t="s">
        <v>6175</v>
      </c>
      <c r="T578" s="28" t="s">
        <v>28</v>
      </c>
      <c r="U578" s="28" t="s">
        <v>28</v>
      </c>
      <c r="V578" s="28" t="s">
        <v>28</v>
      </c>
      <c r="W578" s="7" t="s">
        <v>29</v>
      </c>
      <c r="X578" s="28" t="s">
        <v>28</v>
      </c>
      <c r="Y578" s="36" t="s">
        <v>2851</v>
      </c>
      <c r="Z578" s="7" t="s">
        <v>6175</v>
      </c>
      <c r="AA578" s="7">
        <v>3</v>
      </c>
      <c r="AB578" s="7">
        <v>3</v>
      </c>
      <c r="AC578" s="7">
        <f t="shared" si="96"/>
        <v>0</v>
      </c>
      <c r="AD578" s="7" t="s">
        <v>6175</v>
      </c>
      <c r="AE578" s="7" t="s">
        <v>6175</v>
      </c>
      <c r="AF578" s="7" t="s">
        <v>6175</v>
      </c>
      <c r="AG578" s="7" t="s">
        <v>6175</v>
      </c>
      <c r="AH578" s="37">
        <v>110</v>
      </c>
      <c r="AI578" s="37">
        <f t="shared" si="97"/>
        <v>330</v>
      </c>
      <c r="AJ578" s="33">
        <v>52.284943835616744</v>
      </c>
      <c r="AK578" s="33">
        <f t="shared" si="93"/>
        <v>156.85483150685025</v>
      </c>
      <c r="AL578" s="33">
        <f t="shared" si="89"/>
        <v>18.822579780822029</v>
      </c>
      <c r="AM578" s="33">
        <f t="shared" si="90"/>
        <v>175.67741128767227</v>
      </c>
      <c r="AN578" s="33">
        <f t="shared" si="91"/>
        <v>47.05644945205507</v>
      </c>
      <c r="AO578" s="33">
        <f t="shared" si="92"/>
        <v>141.16934835616522</v>
      </c>
      <c r="AP578" s="33">
        <f t="shared" si="94"/>
        <v>16.940321802739824</v>
      </c>
      <c r="AQ578" s="33">
        <f t="shared" si="95"/>
        <v>158.10967015890503</v>
      </c>
      <c r="AR578" s="15" t="s">
        <v>6290</v>
      </c>
      <c r="AS578" s="15" t="s">
        <v>6302</v>
      </c>
      <c r="AT578" s="15" t="s">
        <v>6294</v>
      </c>
      <c r="AU578" s="27" t="s">
        <v>6279</v>
      </c>
      <c r="AV578" s="74"/>
      <c r="AW578" s="75"/>
      <c r="AX578" s="75"/>
      <c r="AY578" s="75"/>
      <c r="AZ578" s="52" t="s">
        <v>6389</v>
      </c>
    </row>
    <row r="579" spans="1:52" s="52" customFormat="1" ht="39.950000000000003" customHeight="1" x14ac:dyDescent="0.25">
      <c r="A579" s="9">
        <v>737</v>
      </c>
      <c r="B579" s="7" t="s">
        <v>2852</v>
      </c>
      <c r="C579" s="7" t="s">
        <v>2853</v>
      </c>
      <c r="D579" s="7" t="s">
        <v>18</v>
      </c>
      <c r="E579" s="7" t="s">
        <v>1391</v>
      </c>
      <c r="F579" s="7" t="s">
        <v>113</v>
      </c>
      <c r="G579" s="7" t="s">
        <v>6182</v>
      </c>
      <c r="H579" s="7" t="s">
        <v>2100</v>
      </c>
      <c r="I579" s="7" t="s">
        <v>6175</v>
      </c>
      <c r="J579" s="7" t="s">
        <v>1394</v>
      </c>
      <c r="K579" s="7" t="s">
        <v>1394</v>
      </c>
      <c r="L579" s="7" t="s">
        <v>2854</v>
      </c>
      <c r="M579" s="7" t="s">
        <v>2854</v>
      </c>
      <c r="N579" s="8" t="s">
        <v>6175</v>
      </c>
      <c r="O579" s="7" t="s">
        <v>1388</v>
      </c>
      <c r="P579" s="8" t="s">
        <v>6175</v>
      </c>
      <c r="Q579" s="7" t="s">
        <v>2855</v>
      </c>
      <c r="R579" s="28" t="s">
        <v>2856</v>
      </c>
      <c r="S579" s="28" t="s">
        <v>6175</v>
      </c>
      <c r="T579" s="28" t="s">
        <v>28</v>
      </c>
      <c r="U579" s="28" t="s">
        <v>28</v>
      </c>
      <c r="V579" s="28" t="s">
        <v>28</v>
      </c>
      <c r="W579" s="7" t="s">
        <v>29</v>
      </c>
      <c r="X579" s="28" t="s">
        <v>28</v>
      </c>
      <c r="Y579" s="36" t="s">
        <v>28</v>
      </c>
      <c r="Z579" s="7" t="s">
        <v>6175</v>
      </c>
      <c r="AA579" s="7">
        <v>4</v>
      </c>
      <c r="AB579" s="7">
        <v>4</v>
      </c>
      <c r="AC579" s="7">
        <f t="shared" si="96"/>
        <v>0</v>
      </c>
      <c r="AD579" s="7" t="s">
        <v>6175</v>
      </c>
      <c r="AE579" s="7" t="s">
        <v>6175</v>
      </c>
      <c r="AF579" s="7" t="s">
        <v>6175</v>
      </c>
      <c r="AG579" s="7" t="s">
        <v>6175</v>
      </c>
      <c r="AH579" s="37">
        <v>6.7</v>
      </c>
      <c r="AI579" s="37">
        <f t="shared" si="97"/>
        <v>26.8</v>
      </c>
      <c r="AJ579" s="33">
        <v>3.1846283972602927</v>
      </c>
      <c r="AK579" s="33">
        <f t="shared" si="93"/>
        <v>12.738513589041171</v>
      </c>
      <c r="AL579" s="33">
        <f t="shared" si="89"/>
        <v>1.5286216306849405</v>
      </c>
      <c r="AM579" s="33">
        <f t="shared" si="90"/>
        <v>14.267135219726111</v>
      </c>
      <c r="AN579" s="33">
        <f t="shared" si="91"/>
        <v>2.8661655575342633</v>
      </c>
      <c r="AO579" s="33">
        <f t="shared" si="92"/>
        <v>11.464662230137053</v>
      </c>
      <c r="AP579" s="33">
        <f t="shared" si="94"/>
        <v>1.3757594676164464</v>
      </c>
      <c r="AQ579" s="33">
        <f t="shared" si="95"/>
        <v>12.840421697753499</v>
      </c>
      <c r="AR579" s="15" t="s">
        <v>6290</v>
      </c>
      <c r="AS579" s="15" t="s">
        <v>6306</v>
      </c>
      <c r="AT579" s="15" t="s">
        <v>6292</v>
      </c>
      <c r="AU579" s="27" t="s">
        <v>6277</v>
      </c>
      <c r="AV579" s="74"/>
      <c r="AW579" s="75"/>
      <c r="AX579" s="75"/>
      <c r="AY579" s="75"/>
      <c r="AZ579" s="52" t="s">
        <v>6389</v>
      </c>
    </row>
    <row r="580" spans="1:52" s="52" customFormat="1" ht="39.950000000000003" customHeight="1" x14ac:dyDescent="0.25">
      <c r="A580" s="9">
        <v>738</v>
      </c>
      <c r="B580" s="7" t="s">
        <v>2857</v>
      </c>
      <c r="C580" s="7" t="s">
        <v>2858</v>
      </c>
      <c r="D580" s="7" t="s">
        <v>18</v>
      </c>
      <c r="E580" s="7" t="s">
        <v>1391</v>
      </c>
      <c r="F580" s="7" t="s">
        <v>113</v>
      </c>
      <c r="G580" s="7" t="s">
        <v>6182</v>
      </c>
      <c r="H580" s="7" t="s">
        <v>2100</v>
      </c>
      <c r="I580" s="7" t="s">
        <v>6175</v>
      </c>
      <c r="J580" s="7" t="s">
        <v>1394</v>
      </c>
      <c r="K580" s="7" t="s">
        <v>1394</v>
      </c>
      <c r="L580" s="7" t="s">
        <v>2859</v>
      </c>
      <c r="M580" s="7" t="s">
        <v>2859</v>
      </c>
      <c r="N580" s="8" t="s">
        <v>6175</v>
      </c>
      <c r="O580" s="7" t="s">
        <v>1388</v>
      </c>
      <c r="P580" s="8" t="s">
        <v>6175</v>
      </c>
      <c r="Q580" s="7" t="s">
        <v>2855</v>
      </c>
      <c r="R580" s="28" t="s">
        <v>2860</v>
      </c>
      <c r="S580" s="28" t="s">
        <v>6175</v>
      </c>
      <c r="T580" s="28" t="s">
        <v>28</v>
      </c>
      <c r="U580" s="28" t="s">
        <v>28</v>
      </c>
      <c r="V580" s="28" t="s">
        <v>28</v>
      </c>
      <c r="W580" s="7" t="s">
        <v>29</v>
      </c>
      <c r="X580" s="28" t="s">
        <v>28</v>
      </c>
      <c r="Y580" s="36" t="s">
        <v>28</v>
      </c>
      <c r="Z580" s="7" t="s">
        <v>6175</v>
      </c>
      <c r="AA580" s="7">
        <v>3</v>
      </c>
      <c r="AB580" s="7">
        <v>3</v>
      </c>
      <c r="AC580" s="7">
        <f t="shared" si="96"/>
        <v>0</v>
      </c>
      <c r="AD580" s="7" t="s">
        <v>6175</v>
      </c>
      <c r="AE580" s="7" t="s">
        <v>6175</v>
      </c>
      <c r="AF580" s="7" t="s">
        <v>6175</v>
      </c>
      <c r="AG580" s="7" t="s">
        <v>6175</v>
      </c>
      <c r="AH580" s="37">
        <v>8</v>
      </c>
      <c r="AI580" s="37">
        <f t="shared" si="97"/>
        <v>24</v>
      </c>
      <c r="AJ580" s="33">
        <v>3.8025413698630359</v>
      </c>
      <c r="AK580" s="33">
        <f t="shared" si="93"/>
        <v>11.407624109589108</v>
      </c>
      <c r="AL580" s="33">
        <f t="shared" si="89"/>
        <v>1.3689148931506929</v>
      </c>
      <c r="AM580" s="33">
        <f t="shared" si="90"/>
        <v>12.776539002739801</v>
      </c>
      <c r="AN580" s="33">
        <f t="shared" si="91"/>
        <v>3.4222872328767324</v>
      </c>
      <c r="AO580" s="33">
        <f t="shared" si="92"/>
        <v>10.266861698630198</v>
      </c>
      <c r="AP580" s="33">
        <f t="shared" si="94"/>
        <v>1.2320234038356237</v>
      </c>
      <c r="AQ580" s="33">
        <f t="shared" si="95"/>
        <v>11.498885102465822</v>
      </c>
      <c r="AR580" s="15" t="s">
        <v>6290</v>
      </c>
      <c r="AS580" s="15" t="s">
        <v>6306</v>
      </c>
      <c r="AT580" s="15" t="s">
        <v>6292</v>
      </c>
      <c r="AU580" s="27" t="s">
        <v>6277</v>
      </c>
      <c r="AV580" s="74"/>
      <c r="AW580" s="75"/>
      <c r="AX580" s="75"/>
      <c r="AY580" s="75"/>
      <c r="AZ580" s="52" t="s">
        <v>6389</v>
      </c>
    </row>
    <row r="581" spans="1:52" s="52" customFormat="1" ht="39.950000000000003" customHeight="1" x14ac:dyDescent="0.25">
      <c r="A581" s="9">
        <v>739</v>
      </c>
      <c r="B581" s="7" t="s">
        <v>2861</v>
      </c>
      <c r="C581" s="7" t="s">
        <v>2862</v>
      </c>
      <c r="D581" s="7" t="s">
        <v>18</v>
      </c>
      <c r="E581" s="7" t="s">
        <v>1391</v>
      </c>
      <c r="F581" s="7" t="s">
        <v>113</v>
      </c>
      <c r="G581" s="7" t="s">
        <v>6182</v>
      </c>
      <c r="H581" s="7" t="s">
        <v>2100</v>
      </c>
      <c r="I581" s="7" t="s">
        <v>6175</v>
      </c>
      <c r="J581" s="7" t="s">
        <v>1394</v>
      </c>
      <c r="K581" s="7" t="s">
        <v>1394</v>
      </c>
      <c r="L581" s="7" t="s">
        <v>2863</v>
      </c>
      <c r="M581" s="7" t="s">
        <v>2863</v>
      </c>
      <c r="N581" s="8" t="s">
        <v>6175</v>
      </c>
      <c r="O581" s="7" t="s">
        <v>1388</v>
      </c>
      <c r="P581" s="8" t="s">
        <v>6175</v>
      </c>
      <c r="Q581" s="7" t="s">
        <v>2855</v>
      </c>
      <c r="R581" s="28" t="s">
        <v>2820</v>
      </c>
      <c r="S581" s="28" t="s">
        <v>6175</v>
      </c>
      <c r="T581" s="28" t="s">
        <v>28</v>
      </c>
      <c r="U581" s="28" t="s">
        <v>28</v>
      </c>
      <c r="V581" s="28" t="s">
        <v>28</v>
      </c>
      <c r="W581" s="7" t="s">
        <v>29</v>
      </c>
      <c r="X581" s="28" t="s">
        <v>28</v>
      </c>
      <c r="Y581" s="36" t="s">
        <v>28</v>
      </c>
      <c r="Z581" s="7" t="s">
        <v>6175</v>
      </c>
      <c r="AA581" s="7">
        <v>3</v>
      </c>
      <c r="AB581" s="7">
        <v>3</v>
      </c>
      <c r="AC581" s="7">
        <f t="shared" si="96"/>
        <v>0</v>
      </c>
      <c r="AD581" s="7" t="s">
        <v>6175</v>
      </c>
      <c r="AE581" s="7" t="s">
        <v>6175</v>
      </c>
      <c r="AF581" s="7" t="s">
        <v>6175</v>
      </c>
      <c r="AG581" s="7" t="s">
        <v>6175</v>
      </c>
      <c r="AH581" s="37">
        <v>9</v>
      </c>
      <c r="AI581" s="37">
        <f t="shared" si="97"/>
        <v>27</v>
      </c>
      <c r="AJ581" s="33">
        <v>4.122693287671261</v>
      </c>
      <c r="AK581" s="33">
        <f t="shared" si="93"/>
        <v>12.368079863013783</v>
      </c>
      <c r="AL581" s="33">
        <f t="shared" si="89"/>
        <v>1.484169583561654</v>
      </c>
      <c r="AM581" s="33">
        <f t="shared" si="90"/>
        <v>13.852249446575437</v>
      </c>
      <c r="AN581" s="33">
        <f t="shared" si="91"/>
        <v>3.7104239589041348</v>
      </c>
      <c r="AO581" s="33">
        <f t="shared" si="92"/>
        <v>11.131271876712404</v>
      </c>
      <c r="AP581" s="33">
        <f t="shared" si="94"/>
        <v>1.3357526252054883</v>
      </c>
      <c r="AQ581" s="33">
        <f t="shared" si="95"/>
        <v>12.467024501917892</v>
      </c>
      <c r="AR581" s="15" t="s">
        <v>6290</v>
      </c>
      <c r="AS581" s="15" t="s">
        <v>6306</v>
      </c>
      <c r="AT581" s="15" t="s">
        <v>6292</v>
      </c>
      <c r="AU581" s="27" t="s">
        <v>6277</v>
      </c>
      <c r="AV581" s="74"/>
      <c r="AW581" s="75"/>
      <c r="AX581" s="75"/>
      <c r="AY581" s="75"/>
      <c r="AZ581" s="52" t="s">
        <v>6389</v>
      </c>
    </row>
    <row r="582" spans="1:52" s="52" customFormat="1" ht="39.950000000000003" customHeight="1" x14ac:dyDescent="0.25">
      <c r="A582" s="9">
        <v>740</v>
      </c>
      <c r="B582" s="7" t="s">
        <v>2864</v>
      </c>
      <c r="C582" s="7" t="s">
        <v>2865</v>
      </c>
      <c r="D582" s="7" t="s">
        <v>18</v>
      </c>
      <c r="E582" s="7" t="s">
        <v>1391</v>
      </c>
      <c r="F582" s="7" t="s">
        <v>142</v>
      </c>
      <c r="G582" s="7" t="s">
        <v>6182</v>
      </c>
      <c r="H582" s="7" t="s">
        <v>2100</v>
      </c>
      <c r="I582" s="7" t="s">
        <v>6175</v>
      </c>
      <c r="J582" s="7" t="s">
        <v>1394</v>
      </c>
      <c r="K582" s="7" t="s">
        <v>1394</v>
      </c>
      <c r="L582" s="7" t="s">
        <v>2866</v>
      </c>
      <c r="M582" s="7" t="s">
        <v>2866</v>
      </c>
      <c r="N582" s="8" t="s">
        <v>6175</v>
      </c>
      <c r="O582" s="7" t="s">
        <v>1388</v>
      </c>
      <c r="P582" s="8" t="s">
        <v>6175</v>
      </c>
      <c r="Q582" s="7" t="s">
        <v>2867</v>
      </c>
      <c r="R582" s="28" t="s">
        <v>2868</v>
      </c>
      <c r="S582" s="28" t="s">
        <v>6175</v>
      </c>
      <c r="T582" s="28" t="s">
        <v>28</v>
      </c>
      <c r="U582" s="28" t="s">
        <v>28</v>
      </c>
      <c r="V582" s="28" t="s">
        <v>28</v>
      </c>
      <c r="W582" s="7" t="s">
        <v>1400</v>
      </c>
      <c r="X582" s="28" t="s">
        <v>28</v>
      </c>
      <c r="Y582" s="36" t="s">
        <v>28</v>
      </c>
      <c r="Z582" s="7" t="s">
        <v>6175</v>
      </c>
      <c r="AA582" s="7">
        <v>9</v>
      </c>
      <c r="AB582" s="7">
        <v>9</v>
      </c>
      <c r="AC582" s="7">
        <f t="shared" si="96"/>
        <v>0</v>
      </c>
      <c r="AD582" s="7" t="s">
        <v>6175</v>
      </c>
      <c r="AE582" s="7" t="s">
        <v>6175</v>
      </c>
      <c r="AF582" s="7" t="s">
        <v>6175</v>
      </c>
      <c r="AG582" s="7" t="s">
        <v>6175</v>
      </c>
      <c r="AH582" s="37">
        <v>12.5</v>
      </c>
      <c r="AI582" s="37">
        <f t="shared" si="97"/>
        <v>112.5</v>
      </c>
      <c r="AJ582" s="33">
        <v>7.6414708904109947</v>
      </c>
      <c r="AK582" s="33">
        <f t="shared" si="93"/>
        <v>68.773238013698958</v>
      </c>
      <c r="AL582" s="33">
        <f t="shared" si="89"/>
        <v>8.2527885616438752</v>
      </c>
      <c r="AM582" s="33">
        <f t="shared" si="90"/>
        <v>77.026026575342826</v>
      </c>
      <c r="AN582" s="33">
        <f t="shared" si="91"/>
        <v>6.8773238013698954</v>
      </c>
      <c r="AO582" s="33">
        <f t="shared" si="92"/>
        <v>61.89591421232906</v>
      </c>
      <c r="AP582" s="33">
        <f t="shared" si="94"/>
        <v>7.427509705479487</v>
      </c>
      <c r="AQ582" s="33">
        <f t="shared" si="95"/>
        <v>69.323423917808555</v>
      </c>
      <c r="AR582" s="15" t="s">
        <v>6290</v>
      </c>
      <c r="AS582" s="15" t="s">
        <v>6302</v>
      </c>
      <c r="AT582" s="15" t="s">
        <v>6294</v>
      </c>
      <c r="AU582" s="27" t="s">
        <v>6279</v>
      </c>
      <c r="AV582" s="74"/>
      <c r="AW582" s="75"/>
      <c r="AX582" s="75"/>
      <c r="AY582" s="75"/>
      <c r="AZ582" s="52" t="s">
        <v>6389</v>
      </c>
    </row>
    <row r="583" spans="1:52" s="52" customFormat="1" ht="39.950000000000003" customHeight="1" x14ac:dyDescent="0.25">
      <c r="A583" s="9">
        <v>741</v>
      </c>
      <c r="B583" s="7" t="s">
        <v>2869</v>
      </c>
      <c r="C583" s="7" t="s">
        <v>2870</v>
      </c>
      <c r="D583" s="7" t="s">
        <v>18</v>
      </c>
      <c r="E583" s="7" t="s">
        <v>18</v>
      </c>
      <c r="F583" s="7" t="s">
        <v>1667</v>
      </c>
      <c r="G583" s="7" t="s">
        <v>6182</v>
      </c>
      <c r="H583" s="7" t="s">
        <v>2100</v>
      </c>
      <c r="I583" s="7" t="s">
        <v>6175</v>
      </c>
      <c r="J583" s="7" t="s">
        <v>1394</v>
      </c>
      <c r="K583" s="7" t="s">
        <v>1394</v>
      </c>
      <c r="L583" s="7" t="s">
        <v>2871</v>
      </c>
      <c r="M583" s="7" t="s">
        <v>2871</v>
      </c>
      <c r="N583" s="8" t="s">
        <v>6175</v>
      </c>
      <c r="O583" s="7" t="s">
        <v>1388</v>
      </c>
      <c r="P583" s="8" t="s">
        <v>6175</v>
      </c>
      <c r="Q583" s="7" t="s">
        <v>1669</v>
      </c>
      <c r="R583" s="28" t="s">
        <v>2872</v>
      </c>
      <c r="S583" s="28" t="s">
        <v>6175</v>
      </c>
      <c r="T583" s="28" t="s">
        <v>28</v>
      </c>
      <c r="U583" s="28" t="s">
        <v>28</v>
      </c>
      <c r="V583" s="28" t="s">
        <v>28</v>
      </c>
      <c r="W583" s="7" t="s">
        <v>1400</v>
      </c>
      <c r="X583" s="28" t="s">
        <v>28</v>
      </c>
      <c r="Y583" s="36" t="s">
        <v>28</v>
      </c>
      <c r="Z583" s="7" t="s">
        <v>6175</v>
      </c>
      <c r="AA583" s="7">
        <v>36</v>
      </c>
      <c r="AB583" s="7">
        <v>36</v>
      </c>
      <c r="AC583" s="7">
        <f t="shared" si="96"/>
        <v>0</v>
      </c>
      <c r="AD583" s="7" t="s">
        <v>6175</v>
      </c>
      <c r="AE583" s="7" t="s">
        <v>6175</v>
      </c>
      <c r="AF583" s="7" t="s">
        <v>6175</v>
      </c>
      <c r="AG583" s="7" t="s">
        <v>6175</v>
      </c>
      <c r="AH583" s="37">
        <v>214</v>
      </c>
      <c r="AI583" s="37">
        <f t="shared" si="97"/>
        <v>7704</v>
      </c>
      <c r="AJ583" s="33">
        <v>16.241071428571427</v>
      </c>
      <c r="AK583" s="33">
        <f t="shared" si="93"/>
        <v>584.67857142857133</v>
      </c>
      <c r="AL583" s="33">
        <f t="shared" si="89"/>
        <v>70.161428571428559</v>
      </c>
      <c r="AM583" s="33">
        <f t="shared" si="90"/>
        <v>654.83999999999992</v>
      </c>
      <c r="AN583" s="33">
        <f t="shared" si="91"/>
        <v>14.616964285714285</v>
      </c>
      <c r="AO583" s="33">
        <f t="shared" si="92"/>
        <v>526.21071428571429</v>
      </c>
      <c r="AP583" s="33">
        <f t="shared" si="94"/>
        <v>63.145285714285713</v>
      </c>
      <c r="AQ583" s="33">
        <f t="shared" si="95"/>
        <v>589.35599999999999</v>
      </c>
      <c r="AR583" s="15" t="s">
        <v>6300</v>
      </c>
      <c r="AS583" s="15" t="s">
        <v>6300</v>
      </c>
      <c r="AT583" s="15" t="s">
        <v>6292</v>
      </c>
      <c r="AU583" s="27" t="s">
        <v>6280</v>
      </c>
      <c r="AV583" s="74"/>
      <c r="AW583" s="75"/>
      <c r="AX583" s="75"/>
      <c r="AY583" s="75"/>
      <c r="AZ583" s="52" t="s">
        <v>6389</v>
      </c>
    </row>
    <row r="584" spans="1:52" s="52" customFormat="1" ht="39.950000000000003" customHeight="1" x14ac:dyDescent="0.25">
      <c r="A584" s="9">
        <v>742</v>
      </c>
      <c r="B584" s="7" t="s">
        <v>2873</v>
      </c>
      <c r="C584" s="7" t="s">
        <v>2874</v>
      </c>
      <c r="D584" s="7" t="s">
        <v>18</v>
      </c>
      <c r="E584" s="7" t="s">
        <v>18</v>
      </c>
      <c r="F584" s="7" t="s">
        <v>1667</v>
      </c>
      <c r="G584" s="7" t="s">
        <v>6182</v>
      </c>
      <c r="H584" s="7" t="s">
        <v>2100</v>
      </c>
      <c r="I584" s="7" t="s">
        <v>6175</v>
      </c>
      <c r="J584" s="7" t="s">
        <v>1394</v>
      </c>
      <c r="K584" s="7" t="s">
        <v>1394</v>
      </c>
      <c r="L584" s="7" t="s">
        <v>2875</v>
      </c>
      <c r="M584" s="7" t="s">
        <v>2875</v>
      </c>
      <c r="N584" s="8" t="s">
        <v>6175</v>
      </c>
      <c r="O584" s="7" t="s">
        <v>1388</v>
      </c>
      <c r="P584" s="8" t="s">
        <v>6175</v>
      </c>
      <c r="Q584" s="7" t="s">
        <v>1669</v>
      </c>
      <c r="R584" s="28" t="s">
        <v>2876</v>
      </c>
      <c r="S584" s="28" t="s">
        <v>6175</v>
      </c>
      <c r="T584" s="28" t="s">
        <v>28</v>
      </c>
      <c r="U584" s="28" t="s">
        <v>28</v>
      </c>
      <c r="V584" s="28" t="s">
        <v>28</v>
      </c>
      <c r="W584" s="7" t="s">
        <v>1400</v>
      </c>
      <c r="X584" s="28" t="s">
        <v>28</v>
      </c>
      <c r="Y584" s="36" t="s">
        <v>28</v>
      </c>
      <c r="Z584" s="7" t="s">
        <v>6175</v>
      </c>
      <c r="AA584" s="7">
        <v>72</v>
      </c>
      <c r="AB584" s="7">
        <v>72</v>
      </c>
      <c r="AC584" s="7">
        <f t="shared" si="96"/>
        <v>0</v>
      </c>
      <c r="AD584" s="7" t="s">
        <v>6175</v>
      </c>
      <c r="AE584" s="7" t="s">
        <v>6175</v>
      </c>
      <c r="AF584" s="7" t="s">
        <v>6175</v>
      </c>
      <c r="AG584" s="7" t="s">
        <v>6175</v>
      </c>
      <c r="AH584" s="37">
        <v>145</v>
      </c>
      <c r="AI584" s="37">
        <f t="shared" si="97"/>
        <v>10440</v>
      </c>
      <c r="AJ584" s="33">
        <v>88.141083789954749</v>
      </c>
      <c r="AK584" s="33">
        <f t="shared" si="93"/>
        <v>6346.1580328767423</v>
      </c>
      <c r="AL584" s="33">
        <f t="shared" si="89"/>
        <v>761.53896394520905</v>
      </c>
      <c r="AM584" s="33">
        <f t="shared" si="90"/>
        <v>7107.696996821951</v>
      </c>
      <c r="AN584" s="33">
        <f t="shared" si="91"/>
        <v>79.326975410959278</v>
      </c>
      <c r="AO584" s="33">
        <f t="shared" si="92"/>
        <v>5711.5422295890676</v>
      </c>
      <c r="AP584" s="33">
        <f t="shared" si="94"/>
        <v>685.38506755068806</v>
      </c>
      <c r="AQ584" s="33">
        <f t="shared" si="95"/>
        <v>6396.9272971397559</v>
      </c>
      <c r="AR584" s="15" t="s">
        <v>6300</v>
      </c>
      <c r="AS584" s="15" t="s">
        <v>6300</v>
      </c>
      <c r="AT584" s="15" t="s">
        <v>6292</v>
      </c>
      <c r="AU584" s="27" t="s">
        <v>6280</v>
      </c>
      <c r="AV584" s="74"/>
      <c r="AW584" s="75"/>
      <c r="AX584" s="75"/>
      <c r="AY584" s="75"/>
      <c r="AZ584" s="52" t="s">
        <v>6389</v>
      </c>
    </row>
    <row r="585" spans="1:52" s="52" customFormat="1" ht="39.950000000000003" customHeight="1" x14ac:dyDescent="0.25">
      <c r="A585" s="9">
        <v>743</v>
      </c>
      <c r="B585" s="7" t="s">
        <v>2877</v>
      </c>
      <c r="C585" s="7" t="s">
        <v>2878</v>
      </c>
      <c r="D585" s="7" t="s">
        <v>18</v>
      </c>
      <c r="E585" s="7" t="s">
        <v>18</v>
      </c>
      <c r="F585" s="7" t="s">
        <v>1688</v>
      </c>
      <c r="G585" s="7" t="s">
        <v>6182</v>
      </c>
      <c r="H585" s="7" t="s">
        <v>2100</v>
      </c>
      <c r="I585" s="7" t="s">
        <v>6175</v>
      </c>
      <c r="J585" s="7" t="s">
        <v>1394</v>
      </c>
      <c r="K585" s="7" t="s">
        <v>1394</v>
      </c>
      <c r="L585" s="7" t="s">
        <v>2879</v>
      </c>
      <c r="M585" s="7" t="s">
        <v>2879</v>
      </c>
      <c r="N585" s="8" t="s">
        <v>6175</v>
      </c>
      <c r="O585" s="7" t="s">
        <v>1388</v>
      </c>
      <c r="P585" s="8" t="s">
        <v>6175</v>
      </c>
      <c r="Q585" s="7" t="s">
        <v>2880</v>
      </c>
      <c r="R585" s="28" t="s">
        <v>28</v>
      </c>
      <c r="S585" s="28" t="s">
        <v>6175</v>
      </c>
      <c r="T585" s="28" t="s">
        <v>28</v>
      </c>
      <c r="U585" s="28" t="s">
        <v>28</v>
      </c>
      <c r="V585" s="28" t="s">
        <v>28</v>
      </c>
      <c r="W585" s="7" t="s">
        <v>1400</v>
      </c>
      <c r="X585" s="28" t="s">
        <v>28</v>
      </c>
      <c r="Y585" s="36" t="s">
        <v>28</v>
      </c>
      <c r="Z585" s="7" t="s">
        <v>6175</v>
      </c>
      <c r="AA585" s="7">
        <v>22</v>
      </c>
      <c r="AB585" s="7">
        <v>22</v>
      </c>
      <c r="AC585" s="7">
        <f t="shared" si="96"/>
        <v>0</v>
      </c>
      <c r="AD585" s="7" t="s">
        <v>6175</v>
      </c>
      <c r="AE585" s="7" t="s">
        <v>6175</v>
      </c>
      <c r="AF585" s="7" t="s">
        <v>6175</v>
      </c>
      <c r="AG585" s="7" t="s">
        <v>6175</v>
      </c>
      <c r="AH585" s="37">
        <v>4.3499999999999996</v>
      </c>
      <c r="AI585" s="37">
        <f t="shared" si="97"/>
        <v>95.699999999999989</v>
      </c>
      <c r="AJ585" s="33">
        <v>2.5842350890411092</v>
      </c>
      <c r="AK585" s="33">
        <f t="shared" si="93"/>
        <v>56.853171958904404</v>
      </c>
      <c r="AL585" s="33">
        <f t="shared" si="89"/>
        <v>6.8223806350685283</v>
      </c>
      <c r="AM585" s="33">
        <f t="shared" si="90"/>
        <v>63.675552593972931</v>
      </c>
      <c r="AN585" s="33">
        <f t="shared" si="91"/>
        <v>2.3258115801369983</v>
      </c>
      <c r="AO585" s="33">
        <f t="shared" si="92"/>
        <v>51.167854763013963</v>
      </c>
      <c r="AP585" s="33">
        <f t="shared" si="94"/>
        <v>6.1401425715616753</v>
      </c>
      <c r="AQ585" s="33">
        <f t="shared" si="95"/>
        <v>57.307997334575639</v>
      </c>
      <c r="AR585" s="15" t="s">
        <v>6290</v>
      </c>
      <c r="AS585" s="15" t="s">
        <v>6302</v>
      </c>
      <c r="AT585" s="15" t="s">
        <v>6294</v>
      </c>
      <c r="AU585" s="27" t="s">
        <v>6279</v>
      </c>
      <c r="AV585" s="74"/>
      <c r="AW585" s="75"/>
      <c r="AX585" s="75"/>
      <c r="AY585" s="75"/>
      <c r="AZ585" s="52" t="s">
        <v>6389</v>
      </c>
    </row>
    <row r="586" spans="1:52" s="52" customFormat="1" ht="39.950000000000003" customHeight="1" x14ac:dyDescent="0.25">
      <c r="A586" s="9">
        <v>744</v>
      </c>
      <c r="B586" s="7" t="s">
        <v>2881</v>
      </c>
      <c r="C586" s="7" t="s">
        <v>2882</v>
      </c>
      <c r="D586" s="7" t="s">
        <v>18</v>
      </c>
      <c r="E586" s="7" t="s">
        <v>1391</v>
      </c>
      <c r="F586" s="7" t="s">
        <v>20</v>
      </c>
      <c r="G586" s="7" t="s">
        <v>6182</v>
      </c>
      <c r="H586" s="7" t="s">
        <v>2100</v>
      </c>
      <c r="I586" s="7" t="s">
        <v>6175</v>
      </c>
      <c r="J586" s="7" t="s">
        <v>1394</v>
      </c>
      <c r="K586" s="7" t="s">
        <v>1394</v>
      </c>
      <c r="L586" s="7" t="s">
        <v>2883</v>
      </c>
      <c r="M586" s="7" t="s">
        <v>2883</v>
      </c>
      <c r="N586" s="8" t="s">
        <v>6175</v>
      </c>
      <c r="O586" s="7" t="s">
        <v>1388</v>
      </c>
      <c r="P586" s="8" t="s">
        <v>6175</v>
      </c>
      <c r="Q586" s="7" t="s">
        <v>1611</v>
      </c>
      <c r="R586" s="28" t="s">
        <v>28</v>
      </c>
      <c r="S586" s="28" t="s">
        <v>6175</v>
      </c>
      <c r="T586" s="28" t="s">
        <v>28</v>
      </c>
      <c r="U586" s="28" t="s">
        <v>28</v>
      </c>
      <c r="V586" s="28" t="s">
        <v>28</v>
      </c>
      <c r="W586" s="7" t="s">
        <v>29</v>
      </c>
      <c r="X586" s="28" t="s">
        <v>28</v>
      </c>
      <c r="Y586" s="36" t="s">
        <v>140</v>
      </c>
      <c r="Z586" s="7" t="s">
        <v>6175</v>
      </c>
      <c r="AA586" s="7">
        <v>1</v>
      </c>
      <c r="AB586" s="7">
        <v>1</v>
      </c>
      <c r="AC586" s="7">
        <f t="shared" si="96"/>
        <v>0</v>
      </c>
      <c r="AD586" s="7" t="s">
        <v>6175</v>
      </c>
      <c r="AE586" s="7" t="s">
        <v>6175</v>
      </c>
      <c r="AF586" s="7" t="s">
        <v>6175</v>
      </c>
      <c r="AG586" s="7" t="s">
        <v>6175</v>
      </c>
      <c r="AH586" s="37">
        <v>7</v>
      </c>
      <c r="AI586" s="37">
        <f t="shared" si="97"/>
        <v>7</v>
      </c>
      <c r="AJ586" s="33">
        <v>3.3272236986301564</v>
      </c>
      <c r="AK586" s="33">
        <f t="shared" si="93"/>
        <v>3.3272236986301564</v>
      </c>
      <c r="AL586" s="33">
        <f t="shared" si="89"/>
        <v>0.39926684383561878</v>
      </c>
      <c r="AM586" s="33">
        <f t="shared" si="90"/>
        <v>3.726490542465775</v>
      </c>
      <c r="AN586" s="33">
        <f t="shared" si="91"/>
        <v>2.9945013287671407</v>
      </c>
      <c r="AO586" s="33">
        <f t="shared" si="92"/>
        <v>2.9945013287671407</v>
      </c>
      <c r="AP586" s="33">
        <f t="shared" si="94"/>
        <v>0.35934015945205688</v>
      </c>
      <c r="AQ586" s="33">
        <f t="shared" si="95"/>
        <v>3.3538414882191976</v>
      </c>
      <c r="AR586" s="15" t="s">
        <v>6290</v>
      </c>
      <c r="AS586" s="15" t="s">
        <v>6302</v>
      </c>
      <c r="AT586" s="15" t="s">
        <v>6294</v>
      </c>
      <c r="AU586" s="27" t="s">
        <v>6279</v>
      </c>
      <c r="AV586" s="74"/>
      <c r="AW586" s="75"/>
      <c r="AX586" s="75"/>
      <c r="AY586" s="75"/>
      <c r="AZ586" s="52" t="s">
        <v>6389</v>
      </c>
    </row>
    <row r="587" spans="1:52" s="52" customFormat="1" ht="39.950000000000003" customHeight="1" x14ac:dyDescent="0.25">
      <c r="A587" s="9">
        <v>745</v>
      </c>
      <c r="B587" s="7" t="s">
        <v>2884</v>
      </c>
      <c r="C587" s="7" t="s">
        <v>2885</v>
      </c>
      <c r="D587" s="7" t="s">
        <v>18</v>
      </c>
      <c r="E587" s="7" t="s">
        <v>1391</v>
      </c>
      <c r="F587" s="7" t="s">
        <v>142</v>
      </c>
      <c r="G587" s="7" t="s">
        <v>6182</v>
      </c>
      <c r="H587" s="7" t="s">
        <v>2100</v>
      </c>
      <c r="I587" s="7" t="s">
        <v>6175</v>
      </c>
      <c r="J587" s="7" t="s">
        <v>1394</v>
      </c>
      <c r="K587" s="7" t="s">
        <v>1394</v>
      </c>
      <c r="L587" s="7" t="s">
        <v>2886</v>
      </c>
      <c r="M587" s="7" t="s">
        <v>2886</v>
      </c>
      <c r="N587" s="8" t="s">
        <v>6175</v>
      </c>
      <c r="O587" s="7" t="s">
        <v>1388</v>
      </c>
      <c r="P587" s="8" t="s">
        <v>6175</v>
      </c>
      <c r="Q587" s="7" t="s">
        <v>2708</v>
      </c>
      <c r="R587" s="28" t="s">
        <v>28</v>
      </c>
      <c r="S587" s="28" t="s">
        <v>6175</v>
      </c>
      <c r="T587" s="28" t="s">
        <v>28</v>
      </c>
      <c r="U587" s="28" t="s">
        <v>28</v>
      </c>
      <c r="V587" s="28" t="s">
        <v>28</v>
      </c>
      <c r="W587" s="7" t="s">
        <v>1400</v>
      </c>
      <c r="X587" s="28" t="s">
        <v>28</v>
      </c>
      <c r="Y587" s="36" t="s">
        <v>28</v>
      </c>
      <c r="Z587" s="7" t="s">
        <v>6175</v>
      </c>
      <c r="AA587" s="7">
        <v>6</v>
      </c>
      <c r="AB587" s="7">
        <v>6</v>
      </c>
      <c r="AC587" s="7">
        <f t="shared" si="96"/>
        <v>0</v>
      </c>
      <c r="AD587" s="7" t="s">
        <v>6175</v>
      </c>
      <c r="AE587" s="7" t="s">
        <v>6175</v>
      </c>
      <c r="AF587" s="7" t="s">
        <v>6175</v>
      </c>
      <c r="AG587" s="7" t="s">
        <v>6175</v>
      </c>
      <c r="AH587" s="37">
        <v>3.5</v>
      </c>
      <c r="AI587" s="37">
        <f t="shared" si="97"/>
        <v>21</v>
      </c>
      <c r="AJ587" s="33">
        <v>7.2740671232877041</v>
      </c>
      <c r="AK587" s="33">
        <f t="shared" si="93"/>
        <v>43.644402739726225</v>
      </c>
      <c r="AL587" s="33">
        <f t="shared" si="89"/>
        <v>5.2373283287671466</v>
      </c>
      <c r="AM587" s="33">
        <f t="shared" si="90"/>
        <v>48.881731068493373</v>
      </c>
      <c r="AN587" s="33">
        <f t="shared" si="91"/>
        <v>6.5466604109589337</v>
      </c>
      <c r="AO587" s="33">
        <f t="shared" si="92"/>
        <v>39.279962465753599</v>
      </c>
      <c r="AP587" s="33">
        <f t="shared" si="94"/>
        <v>4.7135954958904316</v>
      </c>
      <c r="AQ587" s="33">
        <f t="shared" si="95"/>
        <v>43.993557961644029</v>
      </c>
      <c r="AR587" s="15" t="s">
        <v>6290</v>
      </c>
      <c r="AS587" s="15" t="s">
        <v>6302</v>
      </c>
      <c r="AT587" s="15" t="s">
        <v>6294</v>
      </c>
      <c r="AU587" s="27" t="s">
        <v>6279</v>
      </c>
      <c r="AV587" s="74"/>
      <c r="AW587" s="75"/>
      <c r="AX587" s="75"/>
      <c r="AY587" s="75"/>
      <c r="AZ587" s="52" t="s">
        <v>6389</v>
      </c>
    </row>
    <row r="588" spans="1:52" s="52" customFormat="1" ht="39.950000000000003" customHeight="1" x14ac:dyDescent="0.25">
      <c r="A588" s="9">
        <v>746</v>
      </c>
      <c r="B588" s="7" t="s">
        <v>2887</v>
      </c>
      <c r="C588" s="7" t="s">
        <v>2888</v>
      </c>
      <c r="D588" s="7" t="s">
        <v>18</v>
      </c>
      <c r="E588" s="7" t="s">
        <v>1556</v>
      </c>
      <c r="F588" s="7" t="s">
        <v>1556</v>
      </c>
      <c r="G588" s="7" t="s">
        <v>6182</v>
      </c>
      <c r="H588" s="7" t="s">
        <v>2100</v>
      </c>
      <c r="I588" s="7" t="s">
        <v>6175</v>
      </c>
      <c r="J588" s="7" t="s">
        <v>1394</v>
      </c>
      <c r="K588" s="7" t="s">
        <v>1394</v>
      </c>
      <c r="L588" s="7" t="s">
        <v>2889</v>
      </c>
      <c r="M588" s="7" t="s">
        <v>2889</v>
      </c>
      <c r="N588" s="8" t="s">
        <v>6175</v>
      </c>
      <c r="O588" s="7" t="s">
        <v>1563</v>
      </c>
      <c r="P588" s="8" t="s">
        <v>6175</v>
      </c>
      <c r="Q588" s="7" t="s">
        <v>28</v>
      </c>
      <c r="R588" s="7" t="s">
        <v>28</v>
      </c>
      <c r="S588" s="28" t="s">
        <v>6175</v>
      </c>
      <c r="T588" s="28" t="s">
        <v>28</v>
      </c>
      <c r="U588" s="28" t="s">
        <v>28</v>
      </c>
      <c r="V588" s="28" t="s">
        <v>28</v>
      </c>
      <c r="W588" s="7" t="s">
        <v>29</v>
      </c>
      <c r="X588" s="28" t="s">
        <v>28</v>
      </c>
      <c r="Y588" s="36" t="s">
        <v>28</v>
      </c>
      <c r="Z588" s="7" t="s">
        <v>6175</v>
      </c>
      <c r="AA588" s="38">
        <v>1325</v>
      </c>
      <c r="AB588" s="7">
        <v>1400</v>
      </c>
      <c r="AC588" s="7">
        <f t="shared" si="96"/>
        <v>-75</v>
      </c>
      <c r="AD588" s="7" t="s">
        <v>6175</v>
      </c>
      <c r="AE588" s="7" t="s">
        <v>6175</v>
      </c>
      <c r="AF588" s="7" t="s">
        <v>6175</v>
      </c>
      <c r="AG588" s="7" t="s">
        <v>6175</v>
      </c>
      <c r="AH588" s="37">
        <v>1.9</v>
      </c>
      <c r="AI588" s="37">
        <f t="shared" si="97"/>
        <v>2660</v>
      </c>
      <c r="AJ588" s="33">
        <v>0.87034636073059923</v>
      </c>
      <c r="AK588" s="33">
        <f t="shared" si="93"/>
        <v>1218.484905022839</v>
      </c>
      <c r="AL588" s="33">
        <f t="shared" si="89"/>
        <v>146.21818860274067</v>
      </c>
      <c r="AM588" s="33">
        <f t="shared" si="90"/>
        <v>1364.7030936255796</v>
      </c>
      <c r="AN588" s="33">
        <f t="shared" si="91"/>
        <v>0.78331172465753929</v>
      </c>
      <c r="AO588" s="33">
        <f t="shared" si="92"/>
        <v>1096.636414520555</v>
      </c>
      <c r="AP588" s="33">
        <f t="shared" si="94"/>
        <v>131.59636974246661</v>
      </c>
      <c r="AQ588" s="33">
        <f t="shared" si="95"/>
        <v>1228.2327842630216</v>
      </c>
      <c r="AR588" s="15" t="s">
        <v>6290</v>
      </c>
      <c r="AS588" s="15" t="s">
        <v>6302</v>
      </c>
      <c r="AT588" s="15" t="s">
        <v>6294</v>
      </c>
      <c r="AU588" s="27" t="s">
        <v>6279</v>
      </c>
      <c r="AV588" s="74"/>
      <c r="AW588" s="75"/>
      <c r="AX588" s="75"/>
      <c r="AY588" s="75"/>
      <c r="AZ588" s="52" t="s">
        <v>6389</v>
      </c>
    </row>
    <row r="589" spans="1:52" s="52" customFormat="1" ht="39.950000000000003" customHeight="1" x14ac:dyDescent="0.25">
      <c r="A589" s="9">
        <v>747</v>
      </c>
      <c r="B589" s="7" t="s">
        <v>2890</v>
      </c>
      <c r="C589" s="7" t="s">
        <v>2891</v>
      </c>
      <c r="D589" s="7" t="s">
        <v>18</v>
      </c>
      <c r="E589" s="7" t="s">
        <v>1391</v>
      </c>
      <c r="F589" s="7" t="s">
        <v>105</v>
      </c>
      <c r="G589" s="7" t="s">
        <v>6182</v>
      </c>
      <c r="H589" s="7" t="s">
        <v>2100</v>
      </c>
      <c r="I589" s="7" t="s">
        <v>6175</v>
      </c>
      <c r="J589" s="7" t="s">
        <v>1394</v>
      </c>
      <c r="K589" s="7" t="s">
        <v>1394</v>
      </c>
      <c r="L589" s="7" t="s">
        <v>2892</v>
      </c>
      <c r="M589" s="7" t="s">
        <v>2892</v>
      </c>
      <c r="N589" s="8" t="s">
        <v>6175</v>
      </c>
      <c r="O589" s="7" t="s">
        <v>1388</v>
      </c>
      <c r="P589" s="8" t="s">
        <v>6175</v>
      </c>
      <c r="Q589" s="7" t="s">
        <v>28</v>
      </c>
      <c r="R589" s="28" t="s">
        <v>28</v>
      </c>
      <c r="S589" s="28" t="s">
        <v>6175</v>
      </c>
      <c r="T589" s="28" t="s">
        <v>28</v>
      </c>
      <c r="U589" s="28" t="s">
        <v>28</v>
      </c>
      <c r="V589" s="28" t="s">
        <v>28</v>
      </c>
      <c r="W589" s="7" t="s">
        <v>29</v>
      </c>
      <c r="X589" s="28" t="s">
        <v>28</v>
      </c>
      <c r="Y589" s="36" t="s">
        <v>2893</v>
      </c>
      <c r="Z589" s="7" t="s">
        <v>6175</v>
      </c>
      <c r="AA589" s="7">
        <v>4</v>
      </c>
      <c r="AB589" s="7">
        <v>4</v>
      </c>
      <c r="AC589" s="7">
        <f t="shared" si="96"/>
        <v>0</v>
      </c>
      <c r="AD589" s="7" t="s">
        <v>6175</v>
      </c>
      <c r="AE589" s="7" t="s">
        <v>6175</v>
      </c>
      <c r="AF589" s="7" t="s">
        <v>6175</v>
      </c>
      <c r="AG589" s="7" t="s">
        <v>6175</v>
      </c>
      <c r="AH589" s="37">
        <v>20</v>
      </c>
      <c r="AI589" s="37">
        <f t="shared" si="97"/>
        <v>80</v>
      </c>
      <c r="AJ589" s="33">
        <v>9.5063534246575898</v>
      </c>
      <c r="AK589" s="33">
        <f t="shared" si="93"/>
        <v>38.025413698630359</v>
      </c>
      <c r="AL589" s="33">
        <f t="shared" si="89"/>
        <v>4.5630496438356429</v>
      </c>
      <c r="AM589" s="33">
        <f t="shared" si="90"/>
        <v>42.588463342466</v>
      </c>
      <c r="AN589" s="33">
        <f t="shared" si="91"/>
        <v>8.5557180821918308</v>
      </c>
      <c r="AO589" s="33">
        <f t="shared" si="92"/>
        <v>34.222872328767323</v>
      </c>
      <c r="AP589" s="33">
        <f t="shared" si="94"/>
        <v>4.1067446794520786</v>
      </c>
      <c r="AQ589" s="33">
        <f t="shared" si="95"/>
        <v>38.329617008219401</v>
      </c>
      <c r="AR589" s="15" t="s">
        <v>6290</v>
      </c>
      <c r="AS589" s="15" t="s">
        <v>6302</v>
      </c>
      <c r="AT589" s="15" t="s">
        <v>6294</v>
      </c>
      <c r="AU589" s="27" t="s">
        <v>6279</v>
      </c>
      <c r="AV589" s="74"/>
      <c r="AW589" s="75"/>
      <c r="AX589" s="75"/>
      <c r="AY589" s="75"/>
      <c r="AZ589" s="52" t="s">
        <v>6389</v>
      </c>
    </row>
    <row r="590" spans="1:52" s="52" customFormat="1" ht="39.950000000000003" customHeight="1" x14ac:dyDescent="0.25">
      <c r="A590" s="9">
        <v>748</v>
      </c>
      <c r="B590" s="7" t="s">
        <v>2894</v>
      </c>
      <c r="C590" s="7" t="s">
        <v>2895</v>
      </c>
      <c r="D590" s="7" t="s">
        <v>18</v>
      </c>
      <c r="E590" s="7" t="s">
        <v>1556</v>
      </c>
      <c r="F590" s="7" t="s">
        <v>1688</v>
      </c>
      <c r="G590" s="7" t="s">
        <v>6182</v>
      </c>
      <c r="H590" s="7" t="s">
        <v>2100</v>
      </c>
      <c r="I590" s="7" t="s">
        <v>6175</v>
      </c>
      <c r="J590" s="7" t="s">
        <v>1394</v>
      </c>
      <c r="K590" s="7" t="s">
        <v>1394</v>
      </c>
      <c r="L590" s="7" t="s">
        <v>2896</v>
      </c>
      <c r="M590" s="7" t="s">
        <v>2896</v>
      </c>
      <c r="N590" s="8" t="s">
        <v>6175</v>
      </c>
      <c r="O590" s="7" t="s">
        <v>1388</v>
      </c>
      <c r="P590" s="8" t="s">
        <v>6175</v>
      </c>
      <c r="Q590" s="7" t="s">
        <v>28</v>
      </c>
      <c r="R590" s="7" t="s">
        <v>28</v>
      </c>
      <c r="S590" s="28" t="s">
        <v>6175</v>
      </c>
      <c r="T590" s="28" t="s">
        <v>28</v>
      </c>
      <c r="U590" s="28" t="s">
        <v>28</v>
      </c>
      <c r="V590" s="28" t="s">
        <v>28</v>
      </c>
      <c r="W590" s="7" t="s">
        <v>1400</v>
      </c>
      <c r="X590" s="28" t="s">
        <v>28</v>
      </c>
      <c r="Y590" s="36" t="s">
        <v>28</v>
      </c>
      <c r="Z590" s="7" t="s">
        <v>6175</v>
      </c>
      <c r="AA590" s="7">
        <v>1</v>
      </c>
      <c r="AB590" s="7">
        <v>1</v>
      </c>
      <c r="AC590" s="7">
        <f t="shared" si="96"/>
        <v>0</v>
      </c>
      <c r="AD590" s="7" t="s">
        <v>6175</v>
      </c>
      <c r="AE590" s="7" t="s">
        <v>6175</v>
      </c>
      <c r="AF590" s="7" t="s">
        <v>6175</v>
      </c>
      <c r="AG590" s="7" t="s">
        <v>6175</v>
      </c>
      <c r="AH590" s="37">
        <v>13</v>
      </c>
      <c r="AI590" s="37">
        <f t="shared" si="97"/>
        <v>13</v>
      </c>
      <c r="AJ590" s="33">
        <v>7.9471297260274349</v>
      </c>
      <c r="AK590" s="33">
        <f t="shared" si="93"/>
        <v>7.9471297260274349</v>
      </c>
      <c r="AL590" s="33">
        <f t="shared" si="89"/>
        <v>0.95365556712329214</v>
      </c>
      <c r="AM590" s="33">
        <f t="shared" si="90"/>
        <v>8.9007852931507276</v>
      </c>
      <c r="AN590" s="33">
        <f t="shared" si="91"/>
        <v>7.1524167534246912</v>
      </c>
      <c r="AO590" s="33">
        <f t="shared" si="92"/>
        <v>7.1524167534246912</v>
      </c>
      <c r="AP590" s="33">
        <f t="shared" si="94"/>
        <v>0.85829001041096287</v>
      </c>
      <c r="AQ590" s="33">
        <f t="shared" si="95"/>
        <v>8.0107067638356533</v>
      </c>
      <c r="AR590" s="15" t="s">
        <v>6290</v>
      </c>
      <c r="AS590" s="15" t="s">
        <v>6293</v>
      </c>
      <c r="AT590" s="15" t="s">
        <v>6292</v>
      </c>
      <c r="AU590" s="27" t="s">
        <v>6277</v>
      </c>
      <c r="AV590" s="74"/>
      <c r="AW590" s="75"/>
      <c r="AX590" s="75"/>
      <c r="AY590" s="75"/>
      <c r="AZ590" s="52" t="s">
        <v>6389</v>
      </c>
    </row>
    <row r="591" spans="1:52" s="52" customFormat="1" ht="39.950000000000003" customHeight="1" x14ac:dyDescent="0.25">
      <c r="A591" s="9">
        <v>749</v>
      </c>
      <c r="B591" s="7" t="s">
        <v>2897</v>
      </c>
      <c r="C591" s="7" t="s">
        <v>2898</v>
      </c>
      <c r="D591" s="7" t="s">
        <v>18</v>
      </c>
      <c r="E591" s="7" t="s">
        <v>1556</v>
      </c>
      <c r="F591" s="7" t="s">
        <v>1409</v>
      </c>
      <c r="G591" s="7" t="s">
        <v>6182</v>
      </c>
      <c r="H591" s="7" t="s">
        <v>2100</v>
      </c>
      <c r="I591" s="7" t="s">
        <v>6175</v>
      </c>
      <c r="J591" s="7" t="s">
        <v>1394</v>
      </c>
      <c r="K591" s="7" t="s">
        <v>1394</v>
      </c>
      <c r="L591" s="7" t="s">
        <v>2899</v>
      </c>
      <c r="M591" s="7" t="s">
        <v>2899</v>
      </c>
      <c r="N591" s="8" t="s">
        <v>6175</v>
      </c>
      <c r="O591" s="7" t="s">
        <v>1388</v>
      </c>
      <c r="P591" s="8" t="s">
        <v>6175</v>
      </c>
      <c r="Q591" s="7" t="s">
        <v>28</v>
      </c>
      <c r="R591" s="7" t="s">
        <v>28</v>
      </c>
      <c r="S591" s="28" t="s">
        <v>6175</v>
      </c>
      <c r="T591" s="28" t="s">
        <v>28</v>
      </c>
      <c r="U591" s="28" t="s">
        <v>28</v>
      </c>
      <c r="V591" s="28" t="s">
        <v>28</v>
      </c>
      <c r="W591" s="7" t="s">
        <v>1400</v>
      </c>
      <c r="X591" s="28" t="s">
        <v>28</v>
      </c>
      <c r="Y591" s="36" t="s">
        <v>28</v>
      </c>
      <c r="Z591" s="7" t="s">
        <v>6175</v>
      </c>
      <c r="AA591" s="7">
        <v>1</v>
      </c>
      <c r="AB591" s="7">
        <v>1</v>
      </c>
      <c r="AC591" s="7">
        <f t="shared" si="96"/>
        <v>0</v>
      </c>
      <c r="AD591" s="7" t="s">
        <v>6175</v>
      </c>
      <c r="AE591" s="7" t="s">
        <v>6175</v>
      </c>
      <c r="AF591" s="7" t="s">
        <v>6175</v>
      </c>
      <c r="AG591" s="7" t="s">
        <v>6175</v>
      </c>
      <c r="AH591" s="37">
        <v>5.5</v>
      </c>
      <c r="AI591" s="37">
        <f t="shared" si="97"/>
        <v>5.5</v>
      </c>
      <c r="AJ591" s="33">
        <v>3.3622471917808379</v>
      </c>
      <c r="AK591" s="33">
        <f t="shared" si="93"/>
        <v>3.3622471917808379</v>
      </c>
      <c r="AL591" s="33">
        <f t="shared" si="89"/>
        <v>0.40346966301370052</v>
      </c>
      <c r="AM591" s="33">
        <f t="shared" si="90"/>
        <v>3.7657168547945385</v>
      </c>
      <c r="AN591" s="33">
        <f t="shared" si="91"/>
        <v>3.026022472602754</v>
      </c>
      <c r="AO591" s="33">
        <f t="shared" si="92"/>
        <v>3.026022472602754</v>
      </c>
      <c r="AP591" s="33">
        <f t="shared" si="94"/>
        <v>0.36312269671233049</v>
      </c>
      <c r="AQ591" s="33">
        <f t="shared" si="95"/>
        <v>3.3891451693150847</v>
      </c>
      <c r="AR591" s="15" t="s">
        <v>6290</v>
      </c>
      <c r="AS591" s="15" t="s">
        <v>6293</v>
      </c>
      <c r="AT591" s="15" t="s">
        <v>6292</v>
      </c>
      <c r="AU591" s="27" t="s">
        <v>6277</v>
      </c>
      <c r="AV591" s="74"/>
      <c r="AW591" s="75"/>
      <c r="AX591" s="75"/>
      <c r="AY591" s="75"/>
      <c r="AZ591" s="52" t="s">
        <v>6389</v>
      </c>
    </row>
    <row r="592" spans="1:52" s="52" customFormat="1" ht="39.950000000000003" customHeight="1" x14ac:dyDescent="0.25">
      <c r="A592" s="9">
        <v>750</v>
      </c>
      <c r="B592" s="7" t="s">
        <v>2900</v>
      </c>
      <c r="C592" s="7" t="s">
        <v>2901</v>
      </c>
      <c r="D592" s="7" t="s">
        <v>18</v>
      </c>
      <c r="E592" s="7" t="s">
        <v>1556</v>
      </c>
      <c r="F592" s="7" t="s">
        <v>1688</v>
      </c>
      <c r="G592" s="7" t="s">
        <v>6182</v>
      </c>
      <c r="H592" s="7" t="s">
        <v>2100</v>
      </c>
      <c r="I592" s="7" t="s">
        <v>6175</v>
      </c>
      <c r="J592" s="7" t="s">
        <v>1394</v>
      </c>
      <c r="K592" s="7" t="s">
        <v>1394</v>
      </c>
      <c r="L592" s="7" t="s">
        <v>2902</v>
      </c>
      <c r="M592" s="7" t="s">
        <v>2902</v>
      </c>
      <c r="N592" s="8" t="s">
        <v>6175</v>
      </c>
      <c r="O592" s="7" t="s">
        <v>1388</v>
      </c>
      <c r="P592" s="8" t="s">
        <v>6175</v>
      </c>
      <c r="Q592" s="7" t="s">
        <v>28</v>
      </c>
      <c r="R592" s="28" t="s">
        <v>2903</v>
      </c>
      <c r="S592" s="28" t="s">
        <v>6175</v>
      </c>
      <c r="T592" s="28" t="s">
        <v>28</v>
      </c>
      <c r="U592" s="28" t="s">
        <v>28</v>
      </c>
      <c r="V592" s="28" t="s">
        <v>28</v>
      </c>
      <c r="W592" s="7" t="s">
        <v>1400</v>
      </c>
      <c r="X592" s="28" t="s">
        <v>28</v>
      </c>
      <c r="Y592" s="36" t="s">
        <v>28</v>
      </c>
      <c r="Z592" s="7" t="s">
        <v>6175</v>
      </c>
      <c r="AA592" s="7">
        <v>3</v>
      </c>
      <c r="AB592" s="7">
        <v>2</v>
      </c>
      <c r="AC592" s="7">
        <f t="shared" si="96"/>
        <v>1</v>
      </c>
      <c r="AD592" s="7" t="s">
        <v>6175</v>
      </c>
      <c r="AE592" s="7" t="s">
        <v>6175</v>
      </c>
      <c r="AF592" s="7" t="s">
        <v>6175</v>
      </c>
      <c r="AG592" s="7" t="s">
        <v>6175</v>
      </c>
      <c r="AH592" s="37">
        <v>10</v>
      </c>
      <c r="AI592" s="37">
        <f t="shared" si="97"/>
        <v>20</v>
      </c>
      <c r="AJ592" s="33">
        <v>5.9407703196347352</v>
      </c>
      <c r="AK592" s="33">
        <f t="shared" si="93"/>
        <v>11.88154063926947</v>
      </c>
      <c r="AL592" s="33">
        <f t="shared" si="89"/>
        <v>1.4257848767123364</v>
      </c>
      <c r="AM592" s="33">
        <f t="shared" si="90"/>
        <v>13.307325515981807</v>
      </c>
      <c r="AN592" s="33">
        <f t="shared" si="91"/>
        <v>5.3466932876712621</v>
      </c>
      <c r="AO592" s="33">
        <f t="shared" si="92"/>
        <v>10.693386575342524</v>
      </c>
      <c r="AP592" s="33">
        <f t="shared" si="94"/>
        <v>1.283206389041103</v>
      </c>
      <c r="AQ592" s="33">
        <f t="shared" si="95"/>
        <v>11.976592964383627</v>
      </c>
      <c r="AR592" s="15" t="s">
        <v>6290</v>
      </c>
      <c r="AS592" s="15" t="s">
        <v>6302</v>
      </c>
      <c r="AT592" s="15" t="s">
        <v>6294</v>
      </c>
      <c r="AU592" s="27" t="s">
        <v>6279</v>
      </c>
      <c r="AV592" s="74"/>
      <c r="AW592" s="75"/>
      <c r="AX592" s="75"/>
      <c r="AY592" s="75"/>
      <c r="AZ592" s="52" t="s">
        <v>6389</v>
      </c>
    </row>
    <row r="593" spans="1:52" s="52" customFormat="1" ht="39.950000000000003" customHeight="1" x14ac:dyDescent="0.25">
      <c r="A593" s="9">
        <v>751</v>
      </c>
      <c r="B593" s="7" t="s">
        <v>2904</v>
      </c>
      <c r="C593" s="7" t="s">
        <v>2905</v>
      </c>
      <c r="D593" s="7" t="s">
        <v>18</v>
      </c>
      <c r="E593" s="7" t="s">
        <v>1556</v>
      </c>
      <c r="F593" s="7" t="s">
        <v>1688</v>
      </c>
      <c r="G593" s="7" t="s">
        <v>6182</v>
      </c>
      <c r="H593" s="7" t="s">
        <v>2100</v>
      </c>
      <c r="I593" s="7" t="s">
        <v>6175</v>
      </c>
      <c r="J593" s="7" t="s">
        <v>1394</v>
      </c>
      <c r="K593" s="7" t="s">
        <v>1394</v>
      </c>
      <c r="L593" s="7" t="s">
        <v>2906</v>
      </c>
      <c r="M593" s="7" t="s">
        <v>2906</v>
      </c>
      <c r="N593" s="8" t="s">
        <v>6175</v>
      </c>
      <c r="O593" s="7" t="s">
        <v>1388</v>
      </c>
      <c r="P593" s="8" t="s">
        <v>6175</v>
      </c>
      <c r="Q593" s="7" t="s">
        <v>2907</v>
      </c>
      <c r="R593" s="28" t="s">
        <v>28</v>
      </c>
      <c r="S593" s="28" t="s">
        <v>6175</v>
      </c>
      <c r="T593" s="28" t="s">
        <v>28</v>
      </c>
      <c r="U593" s="28" t="s">
        <v>28</v>
      </c>
      <c r="V593" s="28" t="s">
        <v>28</v>
      </c>
      <c r="W593" s="7" t="s">
        <v>1400</v>
      </c>
      <c r="X593" s="28" t="s">
        <v>28</v>
      </c>
      <c r="Y593" s="36" t="s">
        <v>28</v>
      </c>
      <c r="Z593" s="7" t="s">
        <v>6175</v>
      </c>
      <c r="AA593" s="7">
        <v>2</v>
      </c>
      <c r="AB593" s="7">
        <v>2</v>
      </c>
      <c r="AC593" s="7">
        <f t="shared" si="96"/>
        <v>0</v>
      </c>
      <c r="AD593" s="7" t="s">
        <v>6175</v>
      </c>
      <c r="AE593" s="7" t="s">
        <v>6175</v>
      </c>
      <c r="AF593" s="7" t="s">
        <v>6175</v>
      </c>
      <c r="AG593" s="7" t="s">
        <v>6175</v>
      </c>
      <c r="AH593" s="37">
        <v>11</v>
      </c>
      <c r="AI593" s="37">
        <f t="shared" si="97"/>
        <v>22</v>
      </c>
      <c r="AJ593" s="33">
        <v>6.686564977168981</v>
      </c>
      <c r="AK593" s="33">
        <f t="shared" si="93"/>
        <v>13.373129954337962</v>
      </c>
      <c r="AL593" s="33">
        <f t="shared" si="89"/>
        <v>1.6047755945205553</v>
      </c>
      <c r="AM593" s="33">
        <f t="shared" si="90"/>
        <v>14.977905548858518</v>
      </c>
      <c r="AN593" s="33">
        <f t="shared" si="91"/>
        <v>6.0179084794520827</v>
      </c>
      <c r="AO593" s="33">
        <f t="shared" si="92"/>
        <v>12.035816958904165</v>
      </c>
      <c r="AP593" s="33">
        <f t="shared" si="94"/>
        <v>1.4442980350684997</v>
      </c>
      <c r="AQ593" s="33">
        <f t="shared" si="95"/>
        <v>13.480114993972665</v>
      </c>
      <c r="AR593" s="15" t="s">
        <v>6290</v>
      </c>
      <c r="AS593" s="15" t="s">
        <v>6302</v>
      </c>
      <c r="AT593" s="15" t="s">
        <v>6294</v>
      </c>
      <c r="AU593" s="27" t="s">
        <v>6279</v>
      </c>
      <c r="AV593" s="74"/>
      <c r="AW593" s="75"/>
      <c r="AX593" s="75"/>
      <c r="AY593" s="75"/>
      <c r="AZ593" s="52" t="s">
        <v>6389</v>
      </c>
    </row>
    <row r="594" spans="1:52" s="52" customFormat="1" ht="39.950000000000003" customHeight="1" x14ac:dyDescent="0.25">
      <c r="A594" s="9">
        <v>752</v>
      </c>
      <c r="B594" s="7" t="s">
        <v>2908</v>
      </c>
      <c r="C594" s="7" t="s">
        <v>2909</v>
      </c>
      <c r="D594" s="7" t="s">
        <v>18</v>
      </c>
      <c r="E594" s="7" t="s">
        <v>1391</v>
      </c>
      <c r="F594" s="7" t="s">
        <v>175</v>
      </c>
      <c r="G594" s="7" t="s">
        <v>6182</v>
      </c>
      <c r="H594" s="7" t="s">
        <v>2100</v>
      </c>
      <c r="I594" s="7" t="s">
        <v>6175</v>
      </c>
      <c r="J594" s="7" t="s">
        <v>1394</v>
      </c>
      <c r="K594" s="7" t="s">
        <v>1394</v>
      </c>
      <c r="L594" s="7" t="s">
        <v>2910</v>
      </c>
      <c r="M594" s="7" t="s">
        <v>2910</v>
      </c>
      <c r="N594" s="8" t="s">
        <v>6175</v>
      </c>
      <c r="O594" s="7" t="s">
        <v>1388</v>
      </c>
      <c r="P594" s="8" t="s">
        <v>6175</v>
      </c>
      <c r="Q594" s="7" t="s">
        <v>2911</v>
      </c>
      <c r="R594" s="28">
        <v>8003</v>
      </c>
      <c r="S594" s="28" t="s">
        <v>6175</v>
      </c>
      <c r="T594" s="28" t="s">
        <v>28</v>
      </c>
      <c r="U594" s="28" t="s">
        <v>28</v>
      </c>
      <c r="V594" s="28" t="s">
        <v>28</v>
      </c>
      <c r="W594" s="7" t="s">
        <v>29</v>
      </c>
      <c r="X594" s="28" t="s">
        <v>28</v>
      </c>
      <c r="Y594" s="36" t="s">
        <v>2912</v>
      </c>
      <c r="Z594" s="7" t="s">
        <v>6175</v>
      </c>
      <c r="AA594" s="7">
        <v>1</v>
      </c>
      <c r="AB594" s="7">
        <v>1</v>
      </c>
      <c r="AC594" s="7">
        <f t="shared" si="96"/>
        <v>0</v>
      </c>
      <c r="AD594" s="7" t="s">
        <v>6175</v>
      </c>
      <c r="AE594" s="7" t="s">
        <v>6175</v>
      </c>
      <c r="AF594" s="7" t="s">
        <v>6175</v>
      </c>
      <c r="AG594" s="7" t="s">
        <v>6175</v>
      </c>
      <c r="AH594" s="37">
        <v>4.5</v>
      </c>
      <c r="AI594" s="37">
        <f t="shared" si="97"/>
        <v>4.5</v>
      </c>
      <c r="AJ594" s="33">
        <v>2.0613466438356305</v>
      </c>
      <c r="AK594" s="33">
        <f t="shared" si="93"/>
        <v>2.0613466438356305</v>
      </c>
      <c r="AL594" s="33">
        <f t="shared" si="89"/>
        <v>0.24736159726027565</v>
      </c>
      <c r="AM594" s="33">
        <f t="shared" si="90"/>
        <v>2.3087082410959061</v>
      </c>
      <c r="AN594" s="33">
        <f t="shared" si="91"/>
        <v>1.8552119794520674</v>
      </c>
      <c r="AO594" s="33">
        <f t="shared" si="92"/>
        <v>1.8552119794520674</v>
      </c>
      <c r="AP594" s="33">
        <f t="shared" si="94"/>
        <v>0.22262543753424807</v>
      </c>
      <c r="AQ594" s="33">
        <f t="shared" si="95"/>
        <v>2.0778374169863154</v>
      </c>
      <c r="AR594" s="15" t="s">
        <v>6290</v>
      </c>
      <c r="AS594" s="15" t="s">
        <v>6302</v>
      </c>
      <c r="AT594" s="15" t="s">
        <v>6294</v>
      </c>
      <c r="AU594" s="27" t="s">
        <v>6279</v>
      </c>
      <c r="AV594" s="74"/>
      <c r="AW594" s="75"/>
      <c r="AX594" s="75"/>
      <c r="AY594" s="75"/>
      <c r="AZ594" s="52" t="s">
        <v>6389</v>
      </c>
    </row>
    <row r="595" spans="1:52" s="52" customFormat="1" ht="39.950000000000003" customHeight="1" x14ac:dyDescent="0.25">
      <c r="A595" s="9">
        <v>753</v>
      </c>
      <c r="B595" s="7" t="s">
        <v>2913</v>
      </c>
      <c r="C595" s="7" t="s">
        <v>2914</v>
      </c>
      <c r="D595" s="7" t="s">
        <v>18</v>
      </c>
      <c r="E595" s="7" t="s">
        <v>1556</v>
      </c>
      <c r="F595" s="7" t="s">
        <v>1688</v>
      </c>
      <c r="G595" s="7" t="s">
        <v>6182</v>
      </c>
      <c r="H595" s="7" t="s">
        <v>2100</v>
      </c>
      <c r="I595" s="7" t="s">
        <v>6175</v>
      </c>
      <c r="J595" s="7" t="s">
        <v>1394</v>
      </c>
      <c r="K595" s="7" t="s">
        <v>1394</v>
      </c>
      <c r="L595" s="7" t="s">
        <v>2915</v>
      </c>
      <c r="M595" s="7" t="s">
        <v>2915</v>
      </c>
      <c r="N595" s="8" t="s">
        <v>6175</v>
      </c>
      <c r="O595" s="7" t="s">
        <v>1388</v>
      </c>
      <c r="P595" s="8" t="s">
        <v>6175</v>
      </c>
      <c r="Q595" s="7" t="s">
        <v>28</v>
      </c>
      <c r="R595" s="7" t="s">
        <v>28</v>
      </c>
      <c r="S595" s="28" t="s">
        <v>6175</v>
      </c>
      <c r="T595" s="28" t="s">
        <v>28</v>
      </c>
      <c r="U595" s="28" t="s">
        <v>28</v>
      </c>
      <c r="V595" s="28" t="s">
        <v>28</v>
      </c>
      <c r="W595" s="7" t="s">
        <v>29</v>
      </c>
      <c r="X595" s="28" t="s">
        <v>28</v>
      </c>
      <c r="Y595" s="36" t="s">
        <v>28</v>
      </c>
      <c r="Z595" s="7" t="s">
        <v>6175</v>
      </c>
      <c r="AA595" s="7">
        <v>18</v>
      </c>
      <c r="AB595" s="7">
        <v>18</v>
      </c>
      <c r="AC595" s="7">
        <f t="shared" si="96"/>
        <v>0</v>
      </c>
      <c r="AD595" s="7" t="s">
        <v>6175</v>
      </c>
      <c r="AE595" s="7" t="s">
        <v>6175</v>
      </c>
      <c r="AF595" s="7" t="s">
        <v>6175</v>
      </c>
      <c r="AG595" s="7" t="s">
        <v>6175</v>
      </c>
      <c r="AH595" s="37">
        <v>21</v>
      </c>
      <c r="AI595" s="37">
        <f t="shared" si="97"/>
        <v>378</v>
      </c>
      <c r="AJ595" s="33">
        <v>9.9816710958904693</v>
      </c>
      <c r="AK595" s="33">
        <f t="shared" si="93"/>
        <v>179.67007972602846</v>
      </c>
      <c r="AL595" s="33">
        <f t="shared" si="89"/>
        <v>21.560409567123415</v>
      </c>
      <c r="AM595" s="33">
        <f t="shared" si="90"/>
        <v>201.23048929315189</v>
      </c>
      <c r="AN595" s="33">
        <f t="shared" si="91"/>
        <v>8.9835039863014234</v>
      </c>
      <c r="AO595" s="33">
        <f t="shared" si="92"/>
        <v>161.70307175342563</v>
      </c>
      <c r="AP595" s="33">
        <f t="shared" si="94"/>
        <v>19.404368610411076</v>
      </c>
      <c r="AQ595" s="33">
        <f t="shared" si="95"/>
        <v>181.1074403638367</v>
      </c>
      <c r="AR595" s="15" t="s">
        <v>6290</v>
      </c>
      <c r="AS595" s="15" t="s">
        <v>6302</v>
      </c>
      <c r="AT595" s="15" t="s">
        <v>6294</v>
      </c>
      <c r="AU595" s="27" t="s">
        <v>6279</v>
      </c>
      <c r="AV595" s="74"/>
      <c r="AW595" s="75"/>
      <c r="AX595" s="75"/>
      <c r="AY595" s="75"/>
      <c r="AZ595" s="52" t="s">
        <v>6389</v>
      </c>
    </row>
    <row r="596" spans="1:52" s="52" customFormat="1" ht="39.950000000000003" customHeight="1" x14ac:dyDescent="0.25">
      <c r="A596" s="9">
        <v>754</v>
      </c>
      <c r="B596" s="7" t="s">
        <v>2916</v>
      </c>
      <c r="C596" s="7" t="s">
        <v>2917</v>
      </c>
      <c r="D596" s="7" t="s">
        <v>18</v>
      </c>
      <c r="E596" s="7" t="s">
        <v>2126</v>
      </c>
      <c r="F596" s="7" t="s">
        <v>175</v>
      </c>
      <c r="G596" s="7" t="s">
        <v>6182</v>
      </c>
      <c r="H596" s="7" t="s">
        <v>2100</v>
      </c>
      <c r="I596" s="7" t="s">
        <v>6175</v>
      </c>
      <c r="J596" s="7" t="s">
        <v>1394</v>
      </c>
      <c r="K596" s="7" t="s">
        <v>1394</v>
      </c>
      <c r="L596" s="7" t="s">
        <v>2918</v>
      </c>
      <c r="M596" s="7" t="s">
        <v>2918</v>
      </c>
      <c r="N596" s="8" t="s">
        <v>6175</v>
      </c>
      <c r="O596" s="7" t="s">
        <v>1388</v>
      </c>
      <c r="P596" s="8" t="s">
        <v>6175</v>
      </c>
      <c r="Q596" s="7" t="s">
        <v>2279</v>
      </c>
      <c r="R596" s="28" t="s">
        <v>2919</v>
      </c>
      <c r="S596" s="28" t="s">
        <v>6175</v>
      </c>
      <c r="T596" s="28" t="s">
        <v>28</v>
      </c>
      <c r="U596" s="28" t="s">
        <v>28</v>
      </c>
      <c r="V596" s="28" t="s">
        <v>28</v>
      </c>
      <c r="W596" s="7" t="s">
        <v>29</v>
      </c>
      <c r="X596" s="28" t="s">
        <v>28</v>
      </c>
      <c r="Y596" s="36" t="s">
        <v>28</v>
      </c>
      <c r="Z596" s="7" t="s">
        <v>6175</v>
      </c>
      <c r="AA596" s="7">
        <v>45</v>
      </c>
      <c r="AB596" s="7">
        <v>45</v>
      </c>
      <c r="AC596" s="7">
        <f t="shared" si="96"/>
        <v>0</v>
      </c>
      <c r="AD596" s="7" t="s">
        <v>6175</v>
      </c>
      <c r="AE596" s="7" t="s">
        <v>6175</v>
      </c>
      <c r="AF596" s="7" t="s">
        <v>6175</v>
      </c>
      <c r="AG596" s="7" t="s">
        <v>6175</v>
      </c>
      <c r="AH596" s="37">
        <v>4.1100000000000003</v>
      </c>
      <c r="AI596" s="37">
        <f t="shared" si="97"/>
        <v>184.95000000000002</v>
      </c>
      <c r="AJ596" s="33">
        <v>1.8826966013698756</v>
      </c>
      <c r="AK596" s="33">
        <f t="shared" si="93"/>
        <v>84.721347061644408</v>
      </c>
      <c r="AL596" s="33">
        <f t="shared" si="89"/>
        <v>10.166561647397328</v>
      </c>
      <c r="AM596" s="33">
        <f t="shared" si="90"/>
        <v>94.887908709041739</v>
      </c>
      <c r="AN596" s="33">
        <f t="shared" si="91"/>
        <v>1.6944269412328881</v>
      </c>
      <c r="AO596" s="33">
        <f t="shared" si="92"/>
        <v>76.249212355479969</v>
      </c>
      <c r="AP596" s="33">
        <f t="shared" si="94"/>
        <v>9.1499054826575961</v>
      </c>
      <c r="AQ596" s="33">
        <f t="shared" si="95"/>
        <v>85.39911783813757</v>
      </c>
      <c r="AR596" s="15" t="s">
        <v>1404</v>
      </c>
      <c r="AS596" s="15" t="s">
        <v>1404</v>
      </c>
      <c r="AT596" s="15" t="s">
        <v>6294</v>
      </c>
      <c r="AU596" s="27" t="s">
        <v>6279</v>
      </c>
      <c r="AV596" s="74"/>
      <c r="AW596" s="75"/>
      <c r="AX596" s="75"/>
      <c r="AY596" s="75"/>
      <c r="AZ596" s="52" t="s">
        <v>6389</v>
      </c>
    </row>
    <row r="597" spans="1:52" s="52" customFormat="1" ht="39.950000000000003" customHeight="1" x14ac:dyDescent="0.25">
      <c r="A597" s="9">
        <v>755</v>
      </c>
      <c r="B597" s="7" t="s">
        <v>2920</v>
      </c>
      <c r="C597" s="7" t="s">
        <v>2921</v>
      </c>
      <c r="D597" s="7" t="s">
        <v>18</v>
      </c>
      <c r="E597" s="7" t="s">
        <v>2126</v>
      </c>
      <c r="F597" s="7" t="s">
        <v>113</v>
      </c>
      <c r="G597" s="7" t="s">
        <v>6182</v>
      </c>
      <c r="H597" s="7" t="s">
        <v>2100</v>
      </c>
      <c r="I597" s="7" t="s">
        <v>6175</v>
      </c>
      <c r="J597" s="7" t="s">
        <v>1394</v>
      </c>
      <c r="K597" s="7" t="s">
        <v>1394</v>
      </c>
      <c r="L597" s="7" t="s">
        <v>2922</v>
      </c>
      <c r="M597" s="7" t="s">
        <v>2922</v>
      </c>
      <c r="N597" s="8" t="s">
        <v>6175</v>
      </c>
      <c r="O597" s="7" t="s">
        <v>1388</v>
      </c>
      <c r="P597" s="8" t="s">
        <v>6175</v>
      </c>
      <c r="Q597" s="7" t="s">
        <v>2923</v>
      </c>
      <c r="R597" s="28" t="s">
        <v>2919</v>
      </c>
      <c r="S597" s="28" t="s">
        <v>6175</v>
      </c>
      <c r="T597" s="28" t="s">
        <v>28</v>
      </c>
      <c r="U597" s="28" t="s">
        <v>28</v>
      </c>
      <c r="V597" s="28" t="s">
        <v>28</v>
      </c>
      <c r="W597" s="7" t="s">
        <v>29</v>
      </c>
      <c r="X597" s="28" t="s">
        <v>28</v>
      </c>
      <c r="Y597" s="36" t="s">
        <v>28</v>
      </c>
      <c r="Z597" s="7" t="s">
        <v>6175</v>
      </c>
      <c r="AA597" s="7">
        <v>20</v>
      </c>
      <c r="AB597" s="7">
        <v>20</v>
      </c>
      <c r="AC597" s="7">
        <f t="shared" si="96"/>
        <v>0</v>
      </c>
      <c r="AD597" s="7" t="s">
        <v>6175</v>
      </c>
      <c r="AE597" s="7" t="s">
        <v>6175</v>
      </c>
      <c r="AF597" s="7" t="s">
        <v>6175</v>
      </c>
      <c r="AG597" s="7" t="s">
        <v>6175</v>
      </c>
      <c r="AH597" s="37">
        <v>4</v>
      </c>
      <c r="AI597" s="37">
        <f t="shared" si="97"/>
        <v>80</v>
      </c>
      <c r="AJ597" s="33">
        <v>1.901270684931518</v>
      </c>
      <c r="AK597" s="33">
        <f t="shared" si="93"/>
        <v>38.025413698630359</v>
      </c>
      <c r="AL597" s="33">
        <f t="shared" si="89"/>
        <v>4.5630496438356429</v>
      </c>
      <c r="AM597" s="33">
        <f t="shared" si="90"/>
        <v>42.588463342466</v>
      </c>
      <c r="AN597" s="33">
        <f t="shared" si="91"/>
        <v>1.7111436164383662</v>
      </c>
      <c r="AO597" s="33">
        <f t="shared" si="92"/>
        <v>34.222872328767323</v>
      </c>
      <c r="AP597" s="33">
        <f t="shared" si="94"/>
        <v>4.1067446794520786</v>
      </c>
      <c r="AQ597" s="33">
        <f t="shared" si="95"/>
        <v>38.329617008219401</v>
      </c>
      <c r="AR597" s="15" t="s">
        <v>1404</v>
      </c>
      <c r="AS597" s="15" t="s">
        <v>1404</v>
      </c>
      <c r="AT597" s="15" t="s">
        <v>6294</v>
      </c>
      <c r="AU597" s="27" t="s">
        <v>6279</v>
      </c>
      <c r="AV597" s="74"/>
      <c r="AW597" s="75"/>
      <c r="AX597" s="75"/>
      <c r="AY597" s="75"/>
      <c r="AZ597" s="52" t="s">
        <v>6389</v>
      </c>
    </row>
    <row r="598" spans="1:52" s="52" customFormat="1" ht="39.950000000000003" customHeight="1" x14ac:dyDescent="0.25">
      <c r="A598" s="9">
        <v>756</v>
      </c>
      <c r="B598" s="7" t="s">
        <v>2924</v>
      </c>
      <c r="C598" s="7" t="s">
        <v>2925</v>
      </c>
      <c r="D598" s="7" t="s">
        <v>18</v>
      </c>
      <c r="E598" s="7" t="s">
        <v>2416</v>
      </c>
      <c r="F598" s="7" t="s">
        <v>2416</v>
      </c>
      <c r="G598" s="7" t="s">
        <v>6182</v>
      </c>
      <c r="H598" s="7" t="s">
        <v>2100</v>
      </c>
      <c r="I598" s="7" t="s">
        <v>6175</v>
      </c>
      <c r="J598" s="7" t="s">
        <v>1394</v>
      </c>
      <c r="K598" s="7" t="s">
        <v>1394</v>
      </c>
      <c r="L598" s="7" t="s">
        <v>2926</v>
      </c>
      <c r="M598" s="7" t="s">
        <v>2926</v>
      </c>
      <c r="N598" s="8" t="s">
        <v>6175</v>
      </c>
      <c r="O598" s="7" t="s">
        <v>1388</v>
      </c>
      <c r="P598" s="8" t="s">
        <v>6175</v>
      </c>
      <c r="Q598" s="7" t="s">
        <v>2279</v>
      </c>
      <c r="R598" s="28" t="s">
        <v>2927</v>
      </c>
      <c r="S598" s="28" t="s">
        <v>6175</v>
      </c>
      <c r="T598" s="28" t="s">
        <v>28</v>
      </c>
      <c r="U598" s="28" t="s">
        <v>28</v>
      </c>
      <c r="V598" s="28" t="s">
        <v>28</v>
      </c>
      <c r="W598" s="7" t="s">
        <v>29</v>
      </c>
      <c r="X598" s="28" t="s">
        <v>28</v>
      </c>
      <c r="Y598" s="36" t="s">
        <v>28</v>
      </c>
      <c r="Z598" s="7" t="s">
        <v>6175</v>
      </c>
      <c r="AA598" s="7">
        <v>4</v>
      </c>
      <c r="AB598" s="7">
        <v>4</v>
      </c>
      <c r="AC598" s="7">
        <f t="shared" si="96"/>
        <v>0</v>
      </c>
      <c r="AD598" s="7" t="s">
        <v>6175</v>
      </c>
      <c r="AE598" s="7" t="s">
        <v>6175</v>
      </c>
      <c r="AF598" s="7" t="s">
        <v>6175</v>
      </c>
      <c r="AG598" s="7" t="s">
        <v>6175</v>
      </c>
      <c r="AH598" s="37">
        <v>2.5</v>
      </c>
      <c r="AI598" s="37">
        <f t="shared" si="97"/>
        <v>10</v>
      </c>
      <c r="AJ598" s="33">
        <v>1.1882941780821987</v>
      </c>
      <c r="AK598" s="33">
        <f t="shared" si="93"/>
        <v>4.7531767123287949</v>
      </c>
      <c r="AL598" s="33">
        <f t="shared" si="89"/>
        <v>0.57038120547945537</v>
      </c>
      <c r="AM598" s="33">
        <f t="shared" si="90"/>
        <v>5.3235579178082499</v>
      </c>
      <c r="AN598" s="33">
        <f t="shared" si="91"/>
        <v>1.0694647602739789</v>
      </c>
      <c r="AO598" s="33">
        <f t="shared" si="92"/>
        <v>4.2778590410959154</v>
      </c>
      <c r="AP598" s="33">
        <f t="shared" si="94"/>
        <v>0.51334308493150982</v>
      </c>
      <c r="AQ598" s="33">
        <f t="shared" si="95"/>
        <v>4.7912021260274251</v>
      </c>
      <c r="AR598" s="15" t="s">
        <v>1404</v>
      </c>
      <c r="AS598" s="15" t="s">
        <v>1404</v>
      </c>
      <c r="AT598" s="15" t="s">
        <v>6294</v>
      </c>
      <c r="AU598" s="27" t="s">
        <v>6279</v>
      </c>
      <c r="AV598" s="74"/>
      <c r="AW598" s="75"/>
      <c r="AX598" s="75"/>
      <c r="AY598" s="75"/>
      <c r="AZ598" s="52" t="s">
        <v>6389</v>
      </c>
    </row>
    <row r="599" spans="1:52" s="52" customFormat="1" ht="39.950000000000003" customHeight="1" x14ac:dyDescent="0.25">
      <c r="A599" s="9">
        <v>757</v>
      </c>
      <c r="B599" s="7" t="s">
        <v>2928</v>
      </c>
      <c r="C599" s="7" t="s">
        <v>2929</v>
      </c>
      <c r="D599" s="7" t="s">
        <v>18</v>
      </c>
      <c r="E599" s="7" t="s">
        <v>1556</v>
      </c>
      <c r="F599" s="7" t="s">
        <v>1403</v>
      </c>
      <c r="G599" s="7" t="s">
        <v>6182</v>
      </c>
      <c r="H599" s="7" t="s">
        <v>2100</v>
      </c>
      <c r="I599" s="7" t="s">
        <v>6175</v>
      </c>
      <c r="J599" s="7" t="s">
        <v>1394</v>
      </c>
      <c r="K599" s="7" t="s">
        <v>1394</v>
      </c>
      <c r="L599" s="7" t="s">
        <v>2930</v>
      </c>
      <c r="M599" s="7" t="s">
        <v>2930</v>
      </c>
      <c r="N599" s="8" t="s">
        <v>6175</v>
      </c>
      <c r="O599" s="7" t="s">
        <v>1742</v>
      </c>
      <c r="P599" s="8" t="s">
        <v>6175</v>
      </c>
      <c r="Q599" s="7" t="s">
        <v>2931</v>
      </c>
      <c r="R599" s="28" t="s">
        <v>2932</v>
      </c>
      <c r="S599" s="28" t="s">
        <v>6175</v>
      </c>
      <c r="T599" s="28" t="s">
        <v>28</v>
      </c>
      <c r="U599" s="28" t="s">
        <v>28</v>
      </c>
      <c r="V599" s="28" t="s">
        <v>28</v>
      </c>
      <c r="W599" s="7" t="s">
        <v>771</v>
      </c>
      <c r="X599" s="28" t="s">
        <v>28</v>
      </c>
      <c r="Y599" s="36" t="s">
        <v>2933</v>
      </c>
      <c r="Z599" s="7" t="s">
        <v>6175</v>
      </c>
      <c r="AA599" s="7">
        <v>2</v>
      </c>
      <c r="AB599" s="7">
        <v>2</v>
      </c>
      <c r="AC599" s="7">
        <f t="shared" si="96"/>
        <v>0</v>
      </c>
      <c r="AD599" s="7" t="s">
        <v>6175</v>
      </c>
      <c r="AE599" s="7" t="s">
        <v>6175</v>
      </c>
      <c r="AF599" s="7" t="s">
        <v>6175</v>
      </c>
      <c r="AG599" s="7" t="s">
        <v>6175</v>
      </c>
      <c r="AH599" s="37">
        <v>4.95</v>
      </c>
      <c r="AI599" s="37">
        <f t="shared" si="97"/>
        <v>9.9</v>
      </c>
      <c r="AJ599" s="33">
        <v>0.5</v>
      </c>
      <c r="AK599" s="33">
        <f t="shared" si="93"/>
        <v>1</v>
      </c>
      <c r="AL599" s="33">
        <f t="shared" si="89"/>
        <v>0.12</v>
      </c>
      <c r="AM599" s="33">
        <f t="shared" si="90"/>
        <v>1.1200000000000001</v>
      </c>
      <c r="AN599" s="33">
        <f t="shared" si="91"/>
        <v>0.45</v>
      </c>
      <c r="AO599" s="33">
        <f t="shared" si="92"/>
        <v>0.9</v>
      </c>
      <c r="AP599" s="33">
        <f t="shared" si="94"/>
        <v>0.108</v>
      </c>
      <c r="AQ599" s="33">
        <f t="shared" si="95"/>
        <v>1.008</v>
      </c>
      <c r="AR599" s="15" t="s">
        <v>6290</v>
      </c>
      <c r="AS599" s="15" t="s">
        <v>6302</v>
      </c>
      <c r="AT599" s="15" t="s">
        <v>6294</v>
      </c>
      <c r="AU599" s="27" t="s">
        <v>6279</v>
      </c>
      <c r="AV599" s="74"/>
      <c r="AW599" s="75"/>
      <c r="AX599" s="75"/>
      <c r="AY599" s="75"/>
      <c r="AZ599" s="52" t="s">
        <v>6389</v>
      </c>
    </row>
    <row r="600" spans="1:52" s="52" customFormat="1" ht="39.950000000000003" customHeight="1" x14ac:dyDescent="0.25">
      <c r="A600" s="9">
        <v>758</v>
      </c>
      <c r="B600" s="7" t="s">
        <v>2934</v>
      </c>
      <c r="C600" s="7" t="s">
        <v>2935</v>
      </c>
      <c r="D600" s="7" t="s">
        <v>18</v>
      </c>
      <c r="E600" s="7" t="s">
        <v>1391</v>
      </c>
      <c r="F600" s="7" t="s">
        <v>175</v>
      </c>
      <c r="G600" s="7" t="s">
        <v>6182</v>
      </c>
      <c r="H600" s="7" t="s">
        <v>2100</v>
      </c>
      <c r="I600" s="7" t="s">
        <v>6175</v>
      </c>
      <c r="J600" s="7" t="s">
        <v>1394</v>
      </c>
      <c r="K600" s="7" t="s">
        <v>1394</v>
      </c>
      <c r="L600" s="7" t="s">
        <v>2936</v>
      </c>
      <c r="M600" s="7" t="s">
        <v>2936</v>
      </c>
      <c r="N600" s="8" t="s">
        <v>6175</v>
      </c>
      <c r="O600" s="7" t="s">
        <v>1388</v>
      </c>
      <c r="P600" s="8" t="s">
        <v>6175</v>
      </c>
      <c r="Q600" s="7" t="s">
        <v>2937</v>
      </c>
      <c r="R600" s="28" t="s">
        <v>2938</v>
      </c>
      <c r="S600" s="28" t="s">
        <v>6175</v>
      </c>
      <c r="T600" s="28" t="s">
        <v>28</v>
      </c>
      <c r="U600" s="28" t="s">
        <v>28</v>
      </c>
      <c r="V600" s="28" t="s">
        <v>28</v>
      </c>
      <c r="W600" s="7" t="s">
        <v>1400</v>
      </c>
      <c r="X600" s="28" t="s">
        <v>28</v>
      </c>
      <c r="Y600" s="36" t="s">
        <v>28</v>
      </c>
      <c r="Z600" s="7" t="s">
        <v>6175</v>
      </c>
      <c r="AA600" s="7">
        <v>2</v>
      </c>
      <c r="AB600" s="7">
        <v>2</v>
      </c>
      <c r="AC600" s="7">
        <f t="shared" si="96"/>
        <v>0</v>
      </c>
      <c r="AD600" s="7" t="s">
        <v>6175</v>
      </c>
      <c r="AE600" s="7" t="s">
        <v>6175</v>
      </c>
      <c r="AF600" s="7" t="s">
        <v>6175</v>
      </c>
      <c r="AG600" s="7" t="s">
        <v>6175</v>
      </c>
      <c r="AH600" s="37">
        <v>60.131999999999998</v>
      </c>
      <c r="AI600" s="37">
        <f t="shared" si="97"/>
        <v>120.264</v>
      </c>
      <c r="AJ600" s="33">
        <v>35.723040086027588</v>
      </c>
      <c r="AK600" s="33">
        <f t="shared" si="93"/>
        <v>71.446080172055176</v>
      </c>
      <c r="AL600" s="33">
        <f t="shared" si="89"/>
        <v>8.5735296206466209</v>
      </c>
      <c r="AM600" s="33">
        <f t="shared" si="90"/>
        <v>80.0196097927018</v>
      </c>
      <c r="AN600" s="33">
        <f t="shared" si="91"/>
        <v>32.150736077424831</v>
      </c>
      <c r="AO600" s="33">
        <f t="shared" si="92"/>
        <v>64.301472154849662</v>
      </c>
      <c r="AP600" s="33">
        <f t="shared" si="94"/>
        <v>7.7161766585819596</v>
      </c>
      <c r="AQ600" s="33">
        <f t="shared" si="95"/>
        <v>72.01764881343162</v>
      </c>
      <c r="AR600" s="15" t="s">
        <v>6290</v>
      </c>
      <c r="AS600" s="15" t="s">
        <v>6302</v>
      </c>
      <c r="AT600" s="15" t="s">
        <v>6294</v>
      </c>
      <c r="AU600" s="27" t="s">
        <v>6279</v>
      </c>
      <c r="AV600" s="74"/>
      <c r="AW600" s="75"/>
      <c r="AX600" s="75"/>
      <c r="AY600" s="75"/>
      <c r="AZ600" s="52" t="s">
        <v>6389</v>
      </c>
    </row>
    <row r="601" spans="1:52" s="52" customFormat="1" ht="39.950000000000003" customHeight="1" x14ac:dyDescent="0.25">
      <c r="A601" s="9">
        <v>759</v>
      </c>
      <c r="B601" s="7" t="s">
        <v>2939</v>
      </c>
      <c r="C601" s="7" t="s">
        <v>2940</v>
      </c>
      <c r="D601" s="7" t="s">
        <v>18</v>
      </c>
      <c r="E601" s="7" t="s">
        <v>18</v>
      </c>
      <c r="F601" s="7" t="s">
        <v>2849</v>
      </c>
      <c r="G601" s="7" t="s">
        <v>6182</v>
      </c>
      <c r="H601" s="7" t="s">
        <v>2100</v>
      </c>
      <c r="I601" s="7" t="s">
        <v>6175</v>
      </c>
      <c r="J601" s="7" t="s">
        <v>1394</v>
      </c>
      <c r="K601" s="7" t="s">
        <v>1394</v>
      </c>
      <c r="L601" s="7" t="s">
        <v>2941</v>
      </c>
      <c r="M601" s="7" t="s">
        <v>2941</v>
      </c>
      <c r="N601" s="8" t="s">
        <v>6175</v>
      </c>
      <c r="O601" s="7" t="s">
        <v>1388</v>
      </c>
      <c r="P601" s="8" t="s">
        <v>6175</v>
      </c>
      <c r="Q601" s="7" t="s">
        <v>28</v>
      </c>
      <c r="R601" s="28" t="s">
        <v>28</v>
      </c>
      <c r="S601" s="28" t="s">
        <v>6175</v>
      </c>
      <c r="T601" s="28" t="s">
        <v>28</v>
      </c>
      <c r="U601" s="28" t="s">
        <v>28</v>
      </c>
      <c r="V601" s="28" t="s">
        <v>28</v>
      </c>
      <c r="W601" s="7" t="s">
        <v>29</v>
      </c>
      <c r="X601" s="28" t="s">
        <v>28</v>
      </c>
      <c r="Y601" s="36" t="s">
        <v>2942</v>
      </c>
      <c r="Z601" s="7" t="s">
        <v>6175</v>
      </c>
      <c r="AA601" s="7">
        <v>0.5</v>
      </c>
      <c r="AB601" s="7">
        <v>0.5</v>
      </c>
      <c r="AC601" s="7">
        <f t="shared" si="96"/>
        <v>0</v>
      </c>
      <c r="AD601" s="7" t="s">
        <v>6175</v>
      </c>
      <c r="AE601" s="7" t="s">
        <v>6175</v>
      </c>
      <c r="AF601" s="7" t="s">
        <v>6175</v>
      </c>
      <c r="AG601" s="7" t="s">
        <v>6175</v>
      </c>
      <c r="AH601" s="37">
        <v>110</v>
      </c>
      <c r="AI601" s="37">
        <f t="shared" si="97"/>
        <v>55</v>
      </c>
      <c r="AJ601" s="33">
        <v>52.284943835616744</v>
      </c>
      <c r="AK601" s="33">
        <f t="shared" si="93"/>
        <v>26.142471917808372</v>
      </c>
      <c r="AL601" s="33">
        <f t="shared" si="89"/>
        <v>3.1370966301370045</v>
      </c>
      <c r="AM601" s="33">
        <f t="shared" si="90"/>
        <v>29.279568547945377</v>
      </c>
      <c r="AN601" s="33">
        <f t="shared" si="91"/>
        <v>47.05644945205507</v>
      </c>
      <c r="AO601" s="33">
        <f t="shared" si="92"/>
        <v>23.528224726027535</v>
      </c>
      <c r="AP601" s="33">
        <f t="shared" si="94"/>
        <v>2.8233869671233043</v>
      </c>
      <c r="AQ601" s="33">
        <f t="shared" si="95"/>
        <v>26.35161169315084</v>
      </c>
      <c r="AR601" s="15" t="s">
        <v>6290</v>
      </c>
      <c r="AS601" s="15" t="s">
        <v>6302</v>
      </c>
      <c r="AT601" s="15" t="s">
        <v>6294</v>
      </c>
      <c r="AU601" s="27" t="s">
        <v>6279</v>
      </c>
      <c r="AV601" s="74"/>
      <c r="AW601" s="75"/>
      <c r="AX601" s="75"/>
      <c r="AY601" s="75"/>
      <c r="AZ601" s="52" t="s">
        <v>6389</v>
      </c>
    </row>
    <row r="602" spans="1:52" s="52" customFormat="1" ht="39.950000000000003" customHeight="1" x14ac:dyDescent="0.25">
      <c r="A602" s="9">
        <v>760</v>
      </c>
      <c r="B602" s="7" t="s">
        <v>2943</v>
      </c>
      <c r="C602" s="7" t="s">
        <v>2944</v>
      </c>
      <c r="D602" s="7" t="s">
        <v>18</v>
      </c>
      <c r="E602" s="7" t="s">
        <v>1551</v>
      </c>
      <c r="F602" s="7" t="s">
        <v>175</v>
      </c>
      <c r="G602" s="7" t="s">
        <v>6182</v>
      </c>
      <c r="H602" s="7" t="s">
        <v>2100</v>
      </c>
      <c r="I602" s="7" t="s">
        <v>6175</v>
      </c>
      <c r="J602" s="7" t="s">
        <v>1394</v>
      </c>
      <c r="K602" s="7" t="s">
        <v>1394</v>
      </c>
      <c r="L602" s="7" t="s">
        <v>2945</v>
      </c>
      <c r="M602" s="7" t="s">
        <v>2945</v>
      </c>
      <c r="N602" s="8" t="s">
        <v>6175</v>
      </c>
      <c r="O602" s="7" t="s">
        <v>1388</v>
      </c>
      <c r="P602" s="8" t="s">
        <v>6175</v>
      </c>
      <c r="Q602" s="7" t="s">
        <v>2946</v>
      </c>
      <c r="R602" s="28" t="s">
        <v>2947</v>
      </c>
      <c r="S602" s="28" t="s">
        <v>6175</v>
      </c>
      <c r="T602" s="28" t="s">
        <v>28</v>
      </c>
      <c r="U602" s="28" t="s">
        <v>28</v>
      </c>
      <c r="V602" s="28" t="s">
        <v>28</v>
      </c>
      <c r="W602" s="7" t="s">
        <v>29</v>
      </c>
      <c r="X602" s="28" t="s">
        <v>28</v>
      </c>
      <c r="Y602" s="36" t="s">
        <v>28</v>
      </c>
      <c r="Z602" s="7" t="s">
        <v>6175</v>
      </c>
      <c r="AA602" s="7">
        <v>4</v>
      </c>
      <c r="AB602" s="7">
        <v>5</v>
      </c>
      <c r="AC602" s="7">
        <f t="shared" si="96"/>
        <v>-1</v>
      </c>
      <c r="AD602" s="7" t="s">
        <v>6175</v>
      </c>
      <c r="AE602" s="7" t="s">
        <v>6175</v>
      </c>
      <c r="AF602" s="7" t="s">
        <v>6175</v>
      </c>
      <c r="AG602" s="7" t="s">
        <v>6175</v>
      </c>
      <c r="AH602" s="37">
        <v>3.71</v>
      </c>
      <c r="AI602" s="37">
        <f t="shared" si="97"/>
        <v>18.55</v>
      </c>
      <c r="AJ602" s="33">
        <v>1.7634285602739828</v>
      </c>
      <c r="AK602" s="33">
        <f t="shared" si="93"/>
        <v>8.8171428013699131</v>
      </c>
      <c r="AL602" s="33">
        <f t="shared" si="89"/>
        <v>1.0580571361643896</v>
      </c>
      <c r="AM602" s="33">
        <f t="shared" si="90"/>
        <v>9.8751999375343029</v>
      </c>
      <c r="AN602" s="33">
        <f t="shared" si="91"/>
        <v>1.5870857042465845</v>
      </c>
      <c r="AO602" s="33">
        <f t="shared" si="92"/>
        <v>7.9354285212329225</v>
      </c>
      <c r="AP602" s="33">
        <f t="shared" si="94"/>
        <v>0.9522514225479507</v>
      </c>
      <c r="AQ602" s="33">
        <f t="shared" si="95"/>
        <v>8.8876799437808724</v>
      </c>
      <c r="AR602" s="15" t="s">
        <v>6290</v>
      </c>
      <c r="AS602" s="15" t="s">
        <v>6302</v>
      </c>
      <c r="AT602" s="15" t="s">
        <v>6294</v>
      </c>
      <c r="AU602" s="27" t="s">
        <v>6279</v>
      </c>
      <c r="AV602" s="74"/>
      <c r="AW602" s="75"/>
      <c r="AX602" s="75"/>
      <c r="AY602" s="75"/>
      <c r="AZ602" s="52" t="s">
        <v>6389</v>
      </c>
    </row>
    <row r="603" spans="1:52" s="52" customFormat="1" ht="39.950000000000003" customHeight="1" x14ac:dyDescent="0.25">
      <c r="A603" s="9">
        <v>761</v>
      </c>
      <c r="B603" s="7" t="s">
        <v>2948</v>
      </c>
      <c r="C603" s="7" t="s">
        <v>2949</v>
      </c>
      <c r="D603" s="7" t="s">
        <v>18</v>
      </c>
      <c r="E603" s="7" t="s">
        <v>1391</v>
      </c>
      <c r="F603" s="7" t="s">
        <v>142</v>
      </c>
      <c r="G603" s="7" t="s">
        <v>6182</v>
      </c>
      <c r="H603" s="7" t="s">
        <v>2100</v>
      </c>
      <c r="I603" s="7" t="s">
        <v>6175</v>
      </c>
      <c r="J603" s="7" t="s">
        <v>1394</v>
      </c>
      <c r="K603" s="7" t="s">
        <v>1394</v>
      </c>
      <c r="L603" s="7" t="s">
        <v>2950</v>
      </c>
      <c r="M603" s="7" t="s">
        <v>2950</v>
      </c>
      <c r="N603" s="8" t="s">
        <v>6175</v>
      </c>
      <c r="O603" s="7" t="s">
        <v>1388</v>
      </c>
      <c r="P603" s="8" t="s">
        <v>6175</v>
      </c>
      <c r="Q603" s="7" t="s">
        <v>28</v>
      </c>
      <c r="R603" s="28" t="s">
        <v>28</v>
      </c>
      <c r="S603" s="28" t="s">
        <v>6175</v>
      </c>
      <c r="T603" s="28" t="s">
        <v>28</v>
      </c>
      <c r="U603" s="28" t="s">
        <v>28</v>
      </c>
      <c r="V603" s="28" t="s">
        <v>28</v>
      </c>
      <c r="W603" s="7" t="s">
        <v>29</v>
      </c>
      <c r="X603" s="28" t="s">
        <v>28</v>
      </c>
      <c r="Y603" s="36" t="s">
        <v>28</v>
      </c>
      <c r="Z603" s="7" t="s">
        <v>6175</v>
      </c>
      <c r="AA603" s="7">
        <v>1</v>
      </c>
      <c r="AB603" s="7">
        <v>1</v>
      </c>
      <c r="AC603" s="7">
        <f t="shared" si="96"/>
        <v>0</v>
      </c>
      <c r="AD603" s="7" t="s">
        <v>6175</v>
      </c>
      <c r="AE603" s="7" t="s">
        <v>6175</v>
      </c>
      <c r="AF603" s="7" t="s">
        <v>6175</v>
      </c>
      <c r="AG603" s="7" t="s">
        <v>6175</v>
      </c>
      <c r="AH603" s="37">
        <v>1.5</v>
      </c>
      <c r="AI603" s="37">
        <f t="shared" si="97"/>
        <v>1.5</v>
      </c>
      <c r="AJ603" s="33">
        <v>0.71297650684931924</v>
      </c>
      <c r="AK603" s="33">
        <f t="shared" si="93"/>
        <v>0.71297650684931924</v>
      </c>
      <c r="AL603" s="33">
        <f t="shared" si="89"/>
        <v>8.5557180821918308E-2</v>
      </c>
      <c r="AM603" s="33">
        <f t="shared" si="90"/>
        <v>0.79853368767123756</v>
      </c>
      <c r="AN603" s="33">
        <f t="shared" si="91"/>
        <v>0.64167885616438736</v>
      </c>
      <c r="AO603" s="33">
        <f t="shared" si="92"/>
        <v>0.64167885616438736</v>
      </c>
      <c r="AP603" s="33">
        <f t="shared" si="94"/>
        <v>7.7001462739726481E-2</v>
      </c>
      <c r="AQ603" s="33">
        <f t="shared" si="95"/>
        <v>0.71868031890411388</v>
      </c>
      <c r="AR603" s="15" t="s">
        <v>6290</v>
      </c>
      <c r="AS603" s="15" t="s">
        <v>6302</v>
      </c>
      <c r="AT603" s="15" t="s">
        <v>6294</v>
      </c>
      <c r="AU603" s="27" t="s">
        <v>6279</v>
      </c>
      <c r="AV603" s="74"/>
      <c r="AW603" s="75"/>
      <c r="AX603" s="75"/>
      <c r="AY603" s="75"/>
      <c r="AZ603" s="52" t="s">
        <v>6389</v>
      </c>
    </row>
    <row r="604" spans="1:52" s="52" customFormat="1" ht="39.950000000000003" customHeight="1" x14ac:dyDescent="0.25">
      <c r="A604" s="9">
        <v>762</v>
      </c>
      <c r="B604" s="7" t="s">
        <v>2951</v>
      </c>
      <c r="C604" s="7" t="s">
        <v>2952</v>
      </c>
      <c r="D604" s="7" t="s">
        <v>18</v>
      </c>
      <c r="E604" s="7" t="s">
        <v>1391</v>
      </c>
      <c r="F604" s="7" t="s">
        <v>142</v>
      </c>
      <c r="G604" s="7" t="s">
        <v>6182</v>
      </c>
      <c r="H604" s="7" t="s">
        <v>2100</v>
      </c>
      <c r="I604" s="7" t="s">
        <v>6175</v>
      </c>
      <c r="J604" s="7" t="s">
        <v>1394</v>
      </c>
      <c r="K604" s="7" t="s">
        <v>1394</v>
      </c>
      <c r="L604" s="7" t="s">
        <v>2953</v>
      </c>
      <c r="M604" s="7" t="s">
        <v>2953</v>
      </c>
      <c r="N604" s="8" t="s">
        <v>6175</v>
      </c>
      <c r="O604" s="7" t="s">
        <v>1388</v>
      </c>
      <c r="P604" s="8" t="s">
        <v>6175</v>
      </c>
      <c r="Q604" s="7" t="s">
        <v>28</v>
      </c>
      <c r="R604" s="28" t="s">
        <v>28</v>
      </c>
      <c r="S604" s="28" t="s">
        <v>6175</v>
      </c>
      <c r="T604" s="28" t="s">
        <v>28</v>
      </c>
      <c r="U604" s="28" t="s">
        <v>28</v>
      </c>
      <c r="V604" s="28" t="s">
        <v>28</v>
      </c>
      <c r="W604" s="7" t="s">
        <v>29</v>
      </c>
      <c r="X604" s="28" t="s">
        <v>28</v>
      </c>
      <c r="Y604" s="36" t="s">
        <v>28</v>
      </c>
      <c r="Z604" s="7" t="s">
        <v>6175</v>
      </c>
      <c r="AA604" s="7">
        <v>1</v>
      </c>
      <c r="AB604" s="7">
        <v>1</v>
      </c>
      <c r="AC604" s="7">
        <f t="shared" si="96"/>
        <v>0</v>
      </c>
      <c r="AD604" s="7" t="s">
        <v>6175</v>
      </c>
      <c r="AE604" s="7" t="s">
        <v>6175</v>
      </c>
      <c r="AF604" s="7" t="s">
        <v>6175</v>
      </c>
      <c r="AG604" s="7" t="s">
        <v>6175</v>
      </c>
      <c r="AH604" s="37">
        <v>0.84</v>
      </c>
      <c r="AI604" s="37">
        <f t="shared" si="97"/>
        <v>0.84</v>
      </c>
      <c r="AJ604" s="33">
        <v>0.38478470684931759</v>
      </c>
      <c r="AK604" s="33">
        <f t="shared" si="93"/>
        <v>0.38478470684931759</v>
      </c>
      <c r="AL604" s="33">
        <f t="shared" si="89"/>
        <v>4.6174164821918107E-2</v>
      </c>
      <c r="AM604" s="33">
        <f t="shared" si="90"/>
        <v>0.4309588716712357</v>
      </c>
      <c r="AN604" s="33">
        <f t="shared" si="91"/>
        <v>0.34630623616438583</v>
      </c>
      <c r="AO604" s="33">
        <f t="shared" si="92"/>
        <v>0.34630623616438583</v>
      </c>
      <c r="AP604" s="33">
        <f t="shared" si="94"/>
        <v>4.15567483397263E-2</v>
      </c>
      <c r="AQ604" s="33">
        <f t="shared" si="95"/>
        <v>0.38786298450411211</v>
      </c>
      <c r="AR604" s="15" t="s">
        <v>6290</v>
      </c>
      <c r="AS604" s="15" t="s">
        <v>6302</v>
      </c>
      <c r="AT604" s="15" t="s">
        <v>6294</v>
      </c>
      <c r="AU604" s="27" t="s">
        <v>6279</v>
      </c>
      <c r="AV604" s="74"/>
      <c r="AW604" s="75"/>
      <c r="AX604" s="75"/>
      <c r="AY604" s="75"/>
      <c r="AZ604" s="52" t="s">
        <v>6389</v>
      </c>
    </row>
    <row r="605" spans="1:52" s="52" customFormat="1" ht="39.950000000000003" customHeight="1" x14ac:dyDescent="0.25">
      <c r="A605" s="9">
        <v>763</v>
      </c>
      <c r="B605" s="7" t="s">
        <v>2954</v>
      </c>
      <c r="C605" s="7" t="s">
        <v>2957</v>
      </c>
      <c r="D605" s="7" t="s">
        <v>18</v>
      </c>
      <c r="E605" s="7" t="s">
        <v>1551</v>
      </c>
      <c r="F605" s="7" t="s">
        <v>20</v>
      </c>
      <c r="G605" s="7" t="s">
        <v>6182</v>
      </c>
      <c r="H605" s="7" t="s">
        <v>2100</v>
      </c>
      <c r="I605" s="7" t="s">
        <v>6175</v>
      </c>
      <c r="J605" s="7" t="s">
        <v>1394</v>
      </c>
      <c r="K605" s="7" t="s">
        <v>1394</v>
      </c>
      <c r="L605" s="7" t="s">
        <v>2955</v>
      </c>
      <c r="M605" s="7" t="s">
        <v>2955</v>
      </c>
      <c r="N605" s="8" t="s">
        <v>6175</v>
      </c>
      <c r="O605" s="7" t="s">
        <v>1395</v>
      </c>
      <c r="P605" s="8" t="s">
        <v>6175</v>
      </c>
      <c r="Q605" s="7" t="s">
        <v>2958</v>
      </c>
      <c r="R605" s="28" t="s">
        <v>28</v>
      </c>
      <c r="S605" s="28" t="s">
        <v>6175</v>
      </c>
      <c r="T605" s="28" t="s">
        <v>28</v>
      </c>
      <c r="U605" s="28" t="s">
        <v>28</v>
      </c>
      <c r="V605" s="28" t="s">
        <v>28</v>
      </c>
      <c r="W605" s="7" t="s">
        <v>78</v>
      </c>
      <c r="X605" s="28" t="s">
        <v>28</v>
      </c>
      <c r="Y605" s="36" t="s">
        <v>28</v>
      </c>
      <c r="Z605" s="7" t="s">
        <v>6175</v>
      </c>
      <c r="AA605" s="7">
        <v>1</v>
      </c>
      <c r="AB605" s="7">
        <v>1</v>
      </c>
      <c r="AC605" s="7">
        <f t="shared" si="96"/>
        <v>0</v>
      </c>
      <c r="AD605" s="7" t="s">
        <v>6175</v>
      </c>
      <c r="AE605" s="7" t="s">
        <v>6175</v>
      </c>
      <c r="AF605" s="7" t="s">
        <v>6175</v>
      </c>
      <c r="AG605" s="7" t="s">
        <v>6175</v>
      </c>
      <c r="AH605" s="37">
        <v>3.2</v>
      </c>
      <c r="AI605" s="37">
        <f t="shared" si="97"/>
        <v>3.2</v>
      </c>
      <c r="AJ605" s="33">
        <v>1.1394465022831151</v>
      </c>
      <c r="AK605" s="33">
        <f t="shared" si="93"/>
        <v>1.1394465022831151</v>
      </c>
      <c r="AL605" s="33">
        <f t="shared" si="89"/>
        <v>0.13673358027397381</v>
      </c>
      <c r="AM605" s="33">
        <f t="shared" si="90"/>
        <v>1.2761800825570888</v>
      </c>
      <c r="AN605" s="33">
        <f t="shared" si="91"/>
        <v>1.0255018520548036</v>
      </c>
      <c r="AO605" s="33">
        <f t="shared" si="92"/>
        <v>1.0255018520548036</v>
      </c>
      <c r="AP605" s="33">
        <f t="shared" si="94"/>
        <v>0.12306022224657642</v>
      </c>
      <c r="AQ605" s="33">
        <f t="shared" si="95"/>
        <v>1.14856207430138</v>
      </c>
      <c r="AR605" s="15" t="s">
        <v>6290</v>
      </c>
      <c r="AS605" s="15" t="s">
        <v>6302</v>
      </c>
      <c r="AT605" s="15" t="s">
        <v>6294</v>
      </c>
      <c r="AU605" s="27" t="s">
        <v>6279</v>
      </c>
      <c r="AV605" s="74"/>
      <c r="AW605" s="75"/>
      <c r="AX605" s="75"/>
      <c r="AY605" s="75"/>
      <c r="AZ605" s="52" t="s">
        <v>6389</v>
      </c>
    </row>
    <row r="606" spans="1:52" s="52" customFormat="1" ht="39.950000000000003" customHeight="1" x14ac:dyDescent="0.25">
      <c r="A606" s="9">
        <v>764</v>
      </c>
      <c r="B606" s="7" t="s">
        <v>2959</v>
      </c>
      <c r="C606" s="7" t="s">
        <v>2960</v>
      </c>
      <c r="D606" s="7" t="s">
        <v>18</v>
      </c>
      <c r="E606" s="7" t="s">
        <v>1391</v>
      </c>
      <c r="F606" s="7" t="s">
        <v>142</v>
      </c>
      <c r="G606" s="7" t="s">
        <v>6182</v>
      </c>
      <c r="H606" s="7" t="s">
        <v>2100</v>
      </c>
      <c r="I606" s="7" t="s">
        <v>6175</v>
      </c>
      <c r="J606" s="7" t="s">
        <v>1394</v>
      </c>
      <c r="K606" s="7" t="s">
        <v>1394</v>
      </c>
      <c r="L606" s="7" t="s">
        <v>2961</v>
      </c>
      <c r="M606" s="7" t="s">
        <v>2961</v>
      </c>
      <c r="N606" s="8" t="s">
        <v>6175</v>
      </c>
      <c r="O606" s="7" t="s">
        <v>1388</v>
      </c>
      <c r="P606" s="8" t="s">
        <v>6175</v>
      </c>
      <c r="Q606" s="7" t="s">
        <v>2962</v>
      </c>
      <c r="R606" s="28">
        <v>2142</v>
      </c>
      <c r="S606" s="28" t="s">
        <v>6175</v>
      </c>
      <c r="T606" s="28" t="s">
        <v>28</v>
      </c>
      <c r="U606" s="28" t="s">
        <v>28</v>
      </c>
      <c r="V606" s="28" t="s">
        <v>28</v>
      </c>
      <c r="W606" s="7" t="s">
        <v>1400</v>
      </c>
      <c r="X606" s="28" t="s">
        <v>28</v>
      </c>
      <c r="Y606" s="36" t="s">
        <v>28</v>
      </c>
      <c r="Z606" s="7" t="s">
        <v>6175</v>
      </c>
      <c r="AA606" s="7">
        <v>2</v>
      </c>
      <c r="AB606" s="7">
        <v>2</v>
      </c>
      <c r="AC606" s="7">
        <f t="shared" si="96"/>
        <v>0</v>
      </c>
      <c r="AD606" s="7" t="s">
        <v>6175</v>
      </c>
      <c r="AE606" s="7" t="s">
        <v>6175</v>
      </c>
      <c r="AF606" s="7" t="s">
        <v>6175</v>
      </c>
      <c r="AG606" s="7" t="s">
        <v>6175</v>
      </c>
      <c r="AH606" s="37">
        <v>3</v>
      </c>
      <c r="AI606" s="37">
        <f t="shared" si="97"/>
        <v>6</v>
      </c>
      <c r="AJ606" s="33">
        <v>1.8339530136986388</v>
      </c>
      <c r="AK606" s="33">
        <f t="shared" si="93"/>
        <v>3.6679060273972777</v>
      </c>
      <c r="AL606" s="33">
        <f t="shared" si="89"/>
        <v>0.44014872328767329</v>
      </c>
      <c r="AM606" s="33">
        <f t="shared" si="90"/>
        <v>4.1080547506849507</v>
      </c>
      <c r="AN606" s="33">
        <f t="shared" si="91"/>
        <v>1.6505577123287749</v>
      </c>
      <c r="AO606" s="33">
        <f t="shared" si="92"/>
        <v>3.3011154246575498</v>
      </c>
      <c r="AP606" s="33">
        <f t="shared" si="94"/>
        <v>0.39613385095890596</v>
      </c>
      <c r="AQ606" s="33">
        <f t="shared" si="95"/>
        <v>3.6972492756164557</v>
      </c>
      <c r="AR606" s="15" t="s">
        <v>6290</v>
      </c>
      <c r="AS606" s="15" t="s">
        <v>6302</v>
      </c>
      <c r="AT606" s="15" t="s">
        <v>6294</v>
      </c>
      <c r="AU606" s="27" t="s">
        <v>6279</v>
      </c>
      <c r="AV606" s="74"/>
      <c r="AW606" s="75"/>
      <c r="AX606" s="75"/>
      <c r="AY606" s="75"/>
      <c r="AZ606" s="52" t="s">
        <v>6389</v>
      </c>
    </row>
    <row r="607" spans="1:52" s="52" customFormat="1" ht="39.950000000000003" customHeight="1" x14ac:dyDescent="0.25">
      <c r="A607" s="9">
        <v>765</v>
      </c>
      <c r="B607" s="7" t="s">
        <v>2963</v>
      </c>
      <c r="C607" s="7" t="s">
        <v>2964</v>
      </c>
      <c r="D607" s="7" t="s">
        <v>18</v>
      </c>
      <c r="E607" s="7" t="s">
        <v>1391</v>
      </c>
      <c r="F607" s="7" t="s">
        <v>142</v>
      </c>
      <c r="G607" s="7" t="s">
        <v>6182</v>
      </c>
      <c r="H607" s="7" t="s">
        <v>2100</v>
      </c>
      <c r="I607" s="7" t="s">
        <v>6175</v>
      </c>
      <c r="J607" s="7" t="s">
        <v>1394</v>
      </c>
      <c r="K607" s="7" t="s">
        <v>1394</v>
      </c>
      <c r="L607" s="7" t="s">
        <v>2965</v>
      </c>
      <c r="M607" s="7" t="s">
        <v>2965</v>
      </c>
      <c r="N607" s="8" t="s">
        <v>6175</v>
      </c>
      <c r="O607" s="7" t="s">
        <v>1388</v>
      </c>
      <c r="P607" s="8" t="s">
        <v>6175</v>
      </c>
      <c r="Q607" s="7" t="s">
        <v>28</v>
      </c>
      <c r="R607" s="28" t="s">
        <v>28</v>
      </c>
      <c r="S607" s="28" t="s">
        <v>6175</v>
      </c>
      <c r="T607" s="28" t="s">
        <v>28</v>
      </c>
      <c r="U607" s="28" t="s">
        <v>28</v>
      </c>
      <c r="V607" s="28" t="s">
        <v>28</v>
      </c>
      <c r="W607" s="7" t="s">
        <v>29</v>
      </c>
      <c r="X607" s="28" t="s">
        <v>28</v>
      </c>
      <c r="Y607" s="36" t="s">
        <v>28</v>
      </c>
      <c r="Z607" s="7" t="s">
        <v>6175</v>
      </c>
      <c r="AA607" s="7">
        <v>10</v>
      </c>
      <c r="AB607" s="7">
        <v>10</v>
      </c>
      <c r="AC607" s="7">
        <f t="shared" si="96"/>
        <v>0</v>
      </c>
      <c r="AD607" s="7" t="s">
        <v>6175</v>
      </c>
      <c r="AE607" s="7" t="s">
        <v>6175</v>
      </c>
      <c r="AF607" s="7" t="s">
        <v>6175</v>
      </c>
      <c r="AG607" s="7" t="s">
        <v>6175</v>
      </c>
      <c r="AH607" s="37">
        <v>0.25</v>
      </c>
      <c r="AI607" s="37">
        <f t="shared" si="97"/>
        <v>2.5</v>
      </c>
      <c r="AJ607" s="33">
        <v>0.11882941780821987</v>
      </c>
      <c r="AK607" s="33">
        <f t="shared" si="93"/>
        <v>1.1882941780821987</v>
      </c>
      <c r="AL607" s="33">
        <f t="shared" si="89"/>
        <v>0.14259530136986384</v>
      </c>
      <c r="AM607" s="33">
        <f t="shared" si="90"/>
        <v>1.3308894794520625</v>
      </c>
      <c r="AN607" s="33">
        <f t="shared" si="91"/>
        <v>0.10694647602739789</v>
      </c>
      <c r="AO607" s="33">
        <f t="shared" si="92"/>
        <v>1.0694647602739789</v>
      </c>
      <c r="AP607" s="33">
        <f t="shared" si="94"/>
        <v>0.12833577123287745</v>
      </c>
      <c r="AQ607" s="33">
        <f t="shared" si="95"/>
        <v>1.1978005315068563</v>
      </c>
      <c r="AR607" s="15" t="s">
        <v>6290</v>
      </c>
      <c r="AS607" s="15" t="s">
        <v>6302</v>
      </c>
      <c r="AT607" s="15" t="s">
        <v>6294</v>
      </c>
      <c r="AU607" s="27" t="s">
        <v>6279</v>
      </c>
      <c r="AV607" s="74"/>
      <c r="AW607" s="75"/>
      <c r="AX607" s="75"/>
      <c r="AY607" s="75"/>
      <c r="AZ607" s="52" t="s">
        <v>6389</v>
      </c>
    </row>
    <row r="608" spans="1:52" s="52" customFormat="1" ht="39.950000000000003" customHeight="1" x14ac:dyDescent="0.25">
      <c r="A608" s="9">
        <v>766</v>
      </c>
      <c r="B608" s="7" t="s">
        <v>2966</v>
      </c>
      <c r="C608" s="7" t="s">
        <v>2967</v>
      </c>
      <c r="D608" s="7" t="s">
        <v>18</v>
      </c>
      <c r="E608" s="7" t="s">
        <v>1391</v>
      </c>
      <c r="F608" s="7" t="s">
        <v>175</v>
      </c>
      <c r="G608" s="7" t="s">
        <v>6182</v>
      </c>
      <c r="H608" s="7" t="s">
        <v>2100</v>
      </c>
      <c r="I608" s="7" t="s">
        <v>6175</v>
      </c>
      <c r="J608" s="7" t="s">
        <v>1394</v>
      </c>
      <c r="K608" s="7" t="s">
        <v>1394</v>
      </c>
      <c r="L608" s="7" t="s">
        <v>2968</v>
      </c>
      <c r="M608" s="7" t="s">
        <v>2968</v>
      </c>
      <c r="N608" s="8" t="s">
        <v>6175</v>
      </c>
      <c r="O608" s="7" t="s">
        <v>1388</v>
      </c>
      <c r="P608" s="8" t="s">
        <v>6175</v>
      </c>
      <c r="Q608" s="7" t="s">
        <v>2969</v>
      </c>
      <c r="R608" s="28" t="s">
        <v>28</v>
      </c>
      <c r="S608" s="28" t="s">
        <v>6175</v>
      </c>
      <c r="T608" s="28" t="s">
        <v>28</v>
      </c>
      <c r="U608" s="28" t="s">
        <v>28</v>
      </c>
      <c r="V608" s="28" t="s">
        <v>28</v>
      </c>
      <c r="W608" s="7" t="s">
        <v>1400</v>
      </c>
      <c r="X608" s="28" t="s">
        <v>28</v>
      </c>
      <c r="Y608" s="36" t="s">
        <v>28</v>
      </c>
      <c r="Z608" s="7" t="s">
        <v>6175</v>
      </c>
      <c r="AA608" s="7">
        <v>1</v>
      </c>
      <c r="AB608" s="7">
        <v>2</v>
      </c>
      <c r="AC608" s="7">
        <f t="shared" si="96"/>
        <v>-1</v>
      </c>
      <c r="AD608" s="7" t="s">
        <v>6175</v>
      </c>
      <c r="AE608" s="7" t="s">
        <v>6175</v>
      </c>
      <c r="AF608" s="7" t="s">
        <v>6175</v>
      </c>
      <c r="AG608" s="7" t="s">
        <v>6175</v>
      </c>
      <c r="AH608" s="37">
        <v>6</v>
      </c>
      <c r="AI608" s="37">
        <f t="shared" si="97"/>
        <v>12</v>
      </c>
      <c r="AJ608" s="33">
        <v>3.6679060273972777</v>
      </c>
      <c r="AK608" s="33">
        <f t="shared" si="93"/>
        <v>7.3358120547945553</v>
      </c>
      <c r="AL608" s="33">
        <f t="shared" si="89"/>
        <v>0.88029744657534659</v>
      </c>
      <c r="AM608" s="33">
        <f t="shared" si="90"/>
        <v>8.2161095013699015</v>
      </c>
      <c r="AN608" s="33">
        <f t="shared" si="91"/>
        <v>3.3011154246575498</v>
      </c>
      <c r="AO608" s="33">
        <f t="shared" si="92"/>
        <v>6.6022308493150996</v>
      </c>
      <c r="AP608" s="33">
        <f t="shared" si="94"/>
        <v>0.79226770191781193</v>
      </c>
      <c r="AQ608" s="33">
        <f t="shared" si="95"/>
        <v>7.3944985512329113</v>
      </c>
      <c r="AR608" s="15" t="s">
        <v>1404</v>
      </c>
      <c r="AS608" s="15" t="s">
        <v>1404</v>
      </c>
      <c r="AT608" s="15" t="s">
        <v>6294</v>
      </c>
      <c r="AU608" s="27" t="s">
        <v>6279</v>
      </c>
      <c r="AV608" s="74"/>
      <c r="AW608" s="75"/>
      <c r="AX608" s="75"/>
      <c r="AY608" s="75"/>
      <c r="AZ608" s="52" t="s">
        <v>6389</v>
      </c>
    </row>
    <row r="609" spans="1:52" s="52" customFormat="1" ht="39.950000000000003" customHeight="1" x14ac:dyDescent="0.25">
      <c r="A609" s="9">
        <v>767</v>
      </c>
      <c r="B609" s="7" t="s">
        <v>2970</v>
      </c>
      <c r="C609" s="7" t="s">
        <v>2971</v>
      </c>
      <c r="D609" s="7" t="s">
        <v>18</v>
      </c>
      <c r="E609" s="7" t="s">
        <v>1556</v>
      </c>
      <c r="F609" s="7" t="s">
        <v>1688</v>
      </c>
      <c r="G609" s="7" t="s">
        <v>6182</v>
      </c>
      <c r="H609" s="7" t="s">
        <v>2100</v>
      </c>
      <c r="I609" s="7" t="s">
        <v>6175</v>
      </c>
      <c r="J609" s="7" t="s">
        <v>1394</v>
      </c>
      <c r="K609" s="7" t="s">
        <v>1394</v>
      </c>
      <c r="L609" s="7" t="s">
        <v>2972</v>
      </c>
      <c r="M609" s="7" t="s">
        <v>2972</v>
      </c>
      <c r="N609" s="8" t="s">
        <v>6175</v>
      </c>
      <c r="O609" s="7" t="s">
        <v>1388</v>
      </c>
      <c r="P609" s="8" t="s">
        <v>6175</v>
      </c>
      <c r="Q609" s="7" t="s">
        <v>2973</v>
      </c>
      <c r="R609" s="28" t="s">
        <v>28</v>
      </c>
      <c r="S609" s="28" t="s">
        <v>6175</v>
      </c>
      <c r="T609" s="28" t="s">
        <v>28</v>
      </c>
      <c r="U609" s="28" t="s">
        <v>28</v>
      </c>
      <c r="V609" s="28" t="s">
        <v>28</v>
      </c>
      <c r="W609" s="7" t="s">
        <v>1400</v>
      </c>
      <c r="X609" s="28" t="s">
        <v>28</v>
      </c>
      <c r="Y609" s="36" t="s">
        <v>28</v>
      </c>
      <c r="Z609" s="7" t="s">
        <v>6175</v>
      </c>
      <c r="AA609" s="7">
        <v>2</v>
      </c>
      <c r="AB609" s="7">
        <v>2</v>
      </c>
      <c r="AC609" s="7">
        <f t="shared" si="96"/>
        <v>0</v>
      </c>
      <c r="AD609" s="7" t="s">
        <v>6175</v>
      </c>
      <c r="AE609" s="7" t="s">
        <v>6175</v>
      </c>
      <c r="AF609" s="7" t="s">
        <v>6175</v>
      </c>
      <c r="AG609" s="7" t="s">
        <v>6175</v>
      </c>
      <c r="AH609" s="37">
        <v>6.5</v>
      </c>
      <c r="AI609" s="37">
        <f t="shared" si="97"/>
        <v>13</v>
      </c>
      <c r="AJ609" s="33">
        <v>3.9735648630137175</v>
      </c>
      <c r="AK609" s="33">
        <f t="shared" si="93"/>
        <v>7.9471297260274349</v>
      </c>
      <c r="AL609" s="33">
        <f t="shared" si="89"/>
        <v>0.95365556712329214</v>
      </c>
      <c r="AM609" s="33">
        <f t="shared" si="90"/>
        <v>8.9007852931507276</v>
      </c>
      <c r="AN609" s="33">
        <f t="shared" si="91"/>
        <v>3.5762083767123456</v>
      </c>
      <c r="AO609" s="33">
        <f t="shared" si="92"/>
        <v>7.1524167534246912</v>
      </c>
      <c r="AP609" s="33">
        <f t="shared" si="94"/>
        <v>0.85829001041096287</v>
      </c>
      <c r="AQ609" s="33">
        <f t="shared" si="95"/>
        <v>8.0107067638356533</v>
      </c>
      <c r="AR609" s="15" t="s">
        <v>6290</v>
      </c>
      <c r="AS609" s="15" t="s">
        <v>6306</v>
      </c>
      <c r="AT609" s="15" t="s">
        <v>6292</v>
      </c>
      <c r="AU609" s="27" t="s">
        <v>6277</v>
      </c>
      <c r="AV609" s="74"/>
      <c r="AW609" s="75"/>
      <c r="AX609" s="75"/>
      <c r="AY609" s="75"/>
      <c r="AZ609" s="52" t="s">
        <v>6389</v>
      </c>
    </row>
    <row r="610" spans="1:52" s="52" customFormat="1" ht="39.950000000000003" customHeight="1" x14ac:dyDescent="0.25">
      <c r="A610" s="9">
        <v>768</v>
      </c>
      <c r="B610" s="7" t="s">
        <v>2974</v>
      </c>
      <c r="C610" s="7" t="s">
        <v>2975</v>
      </c>
      <c r="D610" s="7" t="s">
        <v>18</v>
      </c>
      <c r="E610" s="7" t="s">
        <v>1391</v>
      </c>
      <c r="F610" s="7" t="s">
        <v>105</v>
      </c>
      <c r="G610" s="7" t="s">
        <v>6182</v>
      </c>
      <c r="H610" s="7" t="s">
        <v>2100</v>
      </c>
      <c r="I610" s="7" t="s">
        <v>6175</v>
      </c>
      <c r="J610" s="7" t="s">
        <v>1394</v>
      </c>
      <c r="K610" s="7" t="s">
        <v>1394</v>
      </c>
      <c r="L610" s="7" t="s">
        <v>2976</v>
      </c>
      <c r="M610" s="7" t="s">
        <v>2976</v>
      </c>
      <c r="N610" s="8" t="s">
        <v>6175</v>
      </c>
      <c r="O610" s="7" t="s">
        <v>1388</v>
      </c>
      <c r="P610" s="8" t="s">
        <v>6175</v>
      </c>
      <c r="Q610" s="7" t="s">
        <v>2956</v>
      </c>
      <c r="R610" s="28">
        <v>1200</v>
      </c>
      <c r="S610" s="28" t="s">
        <v>6175</v>
      </c>
      <c r="T610" s="28" t="s">
        <v>28</v>
      </c>
      <c r="U610" s="28" t="s">
        <v>28</v>
      </c>
      <c r="V610" s="28" t="s">
        <v>28</v>
      </c>
      <c r="W610" s="7" t="s">
        <v>29</v>
      </c>
      <c r="X610" s="28" t="s">
        <v>28</v>
      </c>
      <c r="Y610" s="36" t="s">
        <v>28</v>
      </c>
      <c r="Z610" s="7" t="s">
        <v>6175</v>
      </c>
      <c r="AA610" s="7">
        <v>3</v>
      </c>
      <c r="AB610" s="7">
        <v>3</v>
      </c>
      <c r="AC610" s="7">
        <f t="shared" si="96"/>
        <v>0</v>
      </c>
      <c r="AD610" s="7" t="s">
        <v>6175</v>
      </c>
      <c r="AE610" s="7" t="s">
        <v>6175</v>
      </c>
      <c r="AF610" s="7" t="s">
        <v>6175</v>
      </c>
      <c r="AG610" s="7" t="s">
        <v>6175</v>
      </c>
      <c r="AH610" s="37">
        <v>3.06</v>
      </c>
      <c r="AI610" s="37">
        <f t="shared" si="97"/>
        <v>9.18</v>
      </c>
      <c r="AJ610" s="33">
        <v>1.443920802739735</v>
      </c>
      <c r="AK610" s="33">
        <f t="shared" si="93"/>
        <v>4.3317624082192054</v>
      </c>
      <c r="AL610" s="33">
        <f t="shared" si="89"/>
        <v>0.51981148898630458</v>
      </c>
      <c r="AM610" s="33">
        <f t="shared" si="90"/>
        <v>4.85157389720551</v>
      </c>
      <c r="AN610" s="33">
        <f t="shared" si="91"/>
        <v>1.2995287224657615</v>
      </c>
      <c r="AO610" s="33">
        <f t="shared" si="92"/>
        <v>3.8985861673972844</v>
      </c>
      <c r="AP610" s="33">
        <f t="shared" si="94"/>
        <v>0.4678303400876741</v>
      </c>
      <c r="AQ610" s="33">
        <f t="shared" si="95"/>
        <v>4.3664165074849581</v>
      </c>
      <c r="AR610" s="15" t="s">
        <v>6290</v>
      </c>
      <c r="AS610" s="15" t="s">
        <v>6302</v>
      </c>
      <c r="AT610" s="15" t="s">
        <v>6294</v>
      </c>
      <c r="AU610" s="27" t="s">
        <v>6279</v>
      </c>
      <c r="AV610" s="74"/>
      <c r="AW610" s="75"/>
      <c r="AX610" s="75"/>
      <c r="AY610" s="75"/>
      <c r="AZ610" s="52" t="s">
        <v>6389</v>
      </c>
    </row>
    <row r="611" spans="1:52" s="52" customFormat="1" ht="39.950000000000003" customHeight="1" x14ac:dyDescent="0.25">
      <c r="A611" s="9">
        <v>769</v>
      </c>
      <c r="B611" s="7" t="s">
        <v>2977</v>
      </c>
      <c r="C611" s="7" t="s">
        <v>2978</v>
      </c>
      <c r="D611" s="7" t="s">
        <v>18</v>
      </c>
      <c r="E611" s="7" t="s">
        <v>2416</v>
      </c>
      <c r="F611" s="7" t="s">
        <v>2416</v>
      </c>
      <c r="G611" s="7" t="s">
        <v>6182</v>
      </c>
      <c r="H611" s="7" t="s">
        <v>2100</v>
      </c>
      <c r="I611" s="7" t="s">
        <v>6175</v>
      </c>
      <c r="J611" s="7" t="s">
        <v>1394</v>
      </c>
      <c r="K611" s="7" t="s">
        <v>1394</v>
      </c>
      <c r="L611" s="7" t="s">
        <v>2979</v>
      </c>
      <c r="M611" s="7" t="s">
        <v>2979</v>
      </c>
      <c r="N611" s="8" t="s">
        <v>6175</v>
      </c>
      <c r="O611" s="7" t="s">
        <v>1388</v>
      </c>
      <c r="P611" s="8" t="s">
        <v>6175</v>
      </c>
      <c r="Q611" s="7" t="s">
        <v>2980</v>
      </c>
      <c r="R611" s="28" t="s">
        <v>2981</v>
      </c>
      <c r="S611" s="28" t="s">
        <v>6175</v>
      </c>
      <c r="T611" s="28" t="s">
        <v>28</v>
      </c>
      <c r="U611" s="28" t="s">
        <v>28</v>
      </c>
      <c r="V611" s="28" t="s">
        <v>28</v>
      </c>
      <c r="W611" s="7" t="s">
        <v>29</v>
      </c>
      <c r="X611" s="28" t="s">
        <v>28</v>
      </c>
      <c r="Y611" s="36" t="s">
        <v>28</v>
      </c>
      <c r="Z611" s="7" t="s">
        <v>6175</v>
      </c>
      <c r="AA611" s="7">
        <v>3</v>
      </c>
      <c r="AB611" s="7">
        <v>3</v>
      </c>
      <c r="AC611" s="7">
        <f t="shared" si="96"/>
        <v>0</v>
      </c>
      <c r="AD611" s="7" t="s">
        <v>6175</v>
      </c>
      <c r="AE611" s="7" t="s">
        <v>6175</v>
      </c>
      <c r="AF611" s="7" t="s">
        <v>6175</v>
      </c>
      <c r="AG611" s="7" t="s">
        <v>6175</v>
      </c>
      <c r="AH611" s="37">
        <v>1.7</v>
      </c>
      <c r="AI611" s="37">
        <f t="shared" si="97"/>
        <v>5.0999999999999996</v>
      </c>
      <c r="AJ611" s="33">
        <v>0.80804004109589511</v>
      </c>
      <c r="AK611" s="33">
        <f t="shared" si="93"/>
        <v>2.4241201232876852</v>
      </c>
      <c r="AL611" s="33">
        <f t="shared" ref="AL611:AL674" si="98">AK611*0.12</f>
        <v>0.29089441479452222</v>
      </c>
      <c r="AM611" s="33">
        <f t="shared" ref="AM611:AM674" si="99">AL611+AK611</f>
        <v>2.7150145380822073</v>
      </c>
      <c r="AN611" s="33">
        <f t="shared" ref="AN611:AN674" si="100">AJ611*0.9</f>
        <v>0.72723603698630557</v>
      </c>
      <c r="AO611" s="33">
        <f t="shared" ref="AO611:AO674" si="101">AN611*AB611</f>
        <v>2.1817081109589167</v>
      </c>
      <c r="AP611" s="33">
        <f t="shared" si="94"/>
        <v>0.26180497331507002</v>
      </c>
      <c r="AQ611" s="33">
        <f t="shared" si="95"/>
        <v>2.4435130842739867</v>
      </c>
      <c r="AR611" s="15" t="s">
        <v>1404</v>
      </c>
      <c r="AS611" s="15" t="s">
        <v>1404</v>
      </c>
      <c r="AT611" s="15" t="s">
        <v>6294</v>
      </c>
      <c r="AU611" s="27" t="s">
        <v>6279</v>
      </c>
      <c r="AV611" s="74"/>
      <c r="AW611" s="75">
        <v>3</v>
      </c>
      <c r="AX611" s="75"/>
      <c r="AY611" s="75"/>
      <c r="AZ611" s="52" t="s">
        <v>6389</v>
      </c>
    </row>
    <row r="612" spans="1:52" s="52" customFormat="1" ht="39.950000000000003" customHeight="1" x14ac:dyDescent="0.25">
      <c r="A612" s="9">
        <v>770</v>
      </c>
      <c r="B612" s="7" t="s">
        <v>2982</v>
      </c>
      <c r="C612" s="7" t="s">
        <v>2983</v>
      </c>
      <c r="D612" s="7" t="s">
        <v>18</v>
      </c>
      <c r="E612" s="7" t="s">
        <v>2416</v>
      </c>
      <c r="F612" s="7" t="s">
        <v>2416</v>
      </c>
      <c r="G612" s="7" t="s">
        <v>6182</v>
      </c>
      <c r="H612" s="7" t="s">
        <v>2100</v>
      </c>
      <c r="I612" s="7" t="s">
        <v>6175</v>
      </c>
      <c r="J612" s="7" t="s">
        <v>1394</v>
      </c>
      <c r="K612" s="7" t="s">
        <v>1394</v>
      </c>
      <c r="L612" s="7" t="s">
        <v>2984</v>
      </c>
      <c r="M612" s="7" t="s">
        <v>2984</v>
      </c>
      <c r="N612" s="8" t="s">
        <v>6175</v>
      </c>
      <c r="O612" s="7" t="s">
        <v>1388</v>
      </c>
      <c r="P612" s="8" t="s">
        <v>6175</v>
      </c>
      <c r="Q612" s="7" t="s">
        <v>2980</v>
      </c>
      <c r="R612" s="28" t="s">
        <v>2985</v>
      </c>
      <c r="S612" s="28" t="s">
        <v>6175</v>
      </c>
      <c r="T612" s="28" t="s">
        <v>28</v>
      </c>
      <c r="U612" s="28" t="s">
        <v>28</v>
      </c>
      <c r="V612" s="28" t="s">
        <v>28</v>
      </c>
      <c r="W612" s="7" t="s">
        <v>29</v>
      </c>
      <c r="X612" s="28" t="s">
        <v>28</v>
      </c>
      <c r="Y612" s="36" t="s">
        <v>28</v>
      </c>
      <c r="Z612" s="7" t="s">
        <v>6175</v>
      </c>
      <c r="AA612" s="7">
        <v>4</v>
      </c>
      <c r="AB612" s="7">
        <v>4</v>
      </c>
      <c r="AC612" s="7">
        <f t="shared" si="96"/>
        <v>0</v>
      </c>
      <c r="AD612" s="7" t="s">
        <v>6175</v>
      </c>
      <c r="AE612" s="7" t="s">
        <v>6175</v>
      </c>
      <c r="AF612" s="7" t="s">
        <v>6175</v>
      </c>
      <c r="AG612" s="7" t="s">
        <v>6175</v>
      </c>
      <c r="AH612" s="37">
        <v>2.2000000000000002</v>
      </c>
      <c r="AI612" s="37">
        <f t="shared" si="97"/>
        <v>8.8000000000000007</v>
      </c>
      <c r="AJ612" s="33">
        <v>1.0456988767123347</v>
      </c>
      <c r="AK612" s="33">
        <f t="shared" si="93"/>
        <v>4.182795506849339</v>
      </c>
      <c r="AL612" s="33">
        <f t="shared" si="98"/>
        <v>0.50193546082192064</v>
      </c>
      <c r="AM612" s="33">
        <f t="shared" si="99"/>
        <v>4.6847309676712596</v>
      </c>
      <c r="AN612" s="33">
        <f t="shared" si="100"/>
        <v>0.94112898904110132</v>
      </c>
      <c r="AO612" s="33">
        <f t="shared" si="101"/>
        <v>3.7645159561644053</v>
      </c>
      <c r="AP612" s="33">
        <f t="shared" si="94"/>
        <v>0.45174191473972863</v>
      </c>
      <c r="AQ612" s="33">
        <f t="shared" si="95"/>
        <v>4.2162578709041343</v>
      </c>
      <c r="AR612" s="15" t="s">
        <v>1404</v>
      </c>
      <c r="AS612" s="15" t="s">
        <v>1404</v>
      </c>
      <c r="AT612" s="15" t="s">
        <v>6294</v>
      </c>
      <c r="AU612" s="27" t="s">
        <v>6279</v>
      </c>
      <c r="AV612" s="74"/>
      <c r="AW612" s="75"/>
      <c r="AX612" s="75"/>
      <c r="AY612" s="75"/>
      <c r="AZ612" s="52" t="s">
        <v>6389</v>
      </c>
    </row>
    <row r="613" spans="1:52" s="52" customFormat="1" ht="39.950000000000003" customHeight="1" x14ac:dyDescent="0.25">
      <c r="A613" s="9">
        <v>771</v>
      </c>
      <c r="B613" s="7" t="s">
        <v>2986</v>
      </c>
      <c r="C613" s="7" t="s">
        <v>2987</v>
      </c>
      <c r="D613" s="7" t="s">
        <v>18</v>
      </c>
      <c r="E613" s="7" t="s">
        <v>2416</v>
      </c>
      <c r="F613" s="7" t="s">
        <v>20</v>
      </c>
      <c r="G613" s="7" t="s">
        <v>6182</v>
      </c>
      <c r="H613" s="7" t="s">
        <v>2100</v>
      </c>
      <c r="I613" s="7" t="s">
        <v>6175</v>
      </c>
      <c r="J613" s="7" t="s">
        <v>1394</v>
      </c>
      <c r="K613" s="7" t="s">
        <v>1394</v>
      </c>
      <c r="L613" s="7" t="s">
        <v>2988</v>
      </c>
      <c r="M613" s="7" t="s">
        <v>2988</v>
      </c>
      <c r="N613" s="8" t="s">
        <v>6175</v>
      </c>
      <c r="O613" s="7" t="s">
        <v>1388</v>
      </c>
      <c r="P613" s="8" t="s">
        <v>6175</v>
      </c>
      <c r="Q613" s="7" t="s">
        <v>2989</v>
      </c>
      <c r="R613" s="28" t="s">
        <v>2990</v>
      </c>
      <c r="S613" s="28" t="s">
        <v>6175</v>
      </c>
      <c r="T613" s="28" t="s">
        <v>28</v>
      </c>
      <c r="U613" s="28" t="s">
        <v>28</v>
      </c>
      <c r="V613" s="28" t="s">
        <v>28</v>
      </c>
      <c r="W613" s="7" t="s">
        <v>1400</v>
      </c>
      <c r="X613" s="28" t="s">
        <v>28</v>
      </c>
      <c r="Y613" s="36" t="s">
        <v>28</v>
      </c>
      <c r="Z613" s="7" t="s">
        <v>6175</v>
      </c>
      <c r="AA613" s="7">
        <v>1</v>
      </c>
      <c r="AB613" s="7">
        <v>1</v>
      </c>
      <c r="AC613" s="7">
        <f t="shared" si="96"/>
        <v>0</v>
      </c>
      <c r="AD613" s="7" t="s">
        <v>6175</v>
      </c>
      <c r="AE613" s="7" t="s">
        <v>6175</v>
      </c>
      <c r="AF613" s="7" t="s">
        <v>6175</v>
      </c>
      <c r="AG613" s="7" t="s">
        <v>6175</v>
      </c>
      <c r="AH613" s="37">
        <v>156</v>
      </c>
      <c r="AI613" s="37">
        <f t="shared" si="97"/>
        <v>156</v>
      </c>
      <c r="AJ613" s="33">
        <v>92.676016986301875</v>
      </c>
      <c r="AK613" s="33">
        <f t="shared" si="93"/>
        <v>92.676016986301875</v>
      </c>
      <c r="AL613" s="33">
        <f t="shared" si="98"/>
        <v>11.121122038356225</v>
      </c>
      <c r="AM613" s="33">
        <f t="shared" si="99"/>
        <v>103.79713902465809</v>
      </c>
      <c r="AN613" s="33">
        <f t="shared" si="100"/>
        <v>83.408415287671687</v>
      </c>
      <c r="AO613" s="33">
        <f t="shared" si="101"/>
        <v>83.408415287671687</v>
      </c>
      <c r="AP613" s="33">
        <f t="shared" si="94"/>
        <v>10.009009834520603</v>
      </c>
      <c r="AQ613" s="33">
        <f t="shared" si="95"/>
        <v>93.417425122192284</v>
      </c>
      <c r="AR613" s="15" t="s">
        <v>6295</v>
      </c>
      <c r="AS613" s="15"/>
      <c r="AT613" s="15" t="s">
        <v>6292</v>
      </c>
      <c r="AU613" s="27" t="s">
        <v>6278</v>
      </c>
      <c r="AV613" s="74"/>
      <c r="AW613" s="75"/>
      <c r="AX613" s="75"/>
      <c r="AY613" s="75"/>
      <c r="AZ613" s="52" t="s">
        <v>6389</v>
      </c>
    </row>
    <row r="614" spans="1:52" s="52" customFormat="1" ht="39.950000000000003" customHeight="1" x14ac:dyDescent="0.25">
      <c r="A614" s="9">
        <v>772</v>
      </c>
      <c r="B614" s="7" t="s">
        <v>2991</v>
      </c>
      <c r="C614" s="7" t="s">
        <v>2992</v>
      </c>
      <c r="D614" s="7" t="s">
        <v>18</v>
      </c>
      <c r="E614" s="7" t="s">
        <v>1391</v>
      </c>
      <c r="F614" s="7" t="s">
        <v>105</v>
      </c>
      <c r="G614" s="7" t="s">
        <v>6182</v>
      </c>
      <c r="H614" s="7" t="s">
        <v>2100</v>
      </c>
      <c r="I614" s="7" t="s">
        <v>6175</v>
      </c>
      <c r="J614" s="7" t="s">
        <v>1394</v>
      </c>
      <c r="K614" s="7" t="s">
        <v>1394</v>
      </c>
      <c r="L614" s="7" t="s">
        <v>2993</v>
      </c>
      <c r="M614" s="7" t="s">
        <v>2993</v>
      </c>
      <c r="N614" s="8" t="s">
        <v>6175</v>
      </c>
      <c r="O614" s="7" t="s">
        <v>1388</v>
      </c>
      <c r="P614" s="8" t="s">
        <v>6175</v>
      </c>
      <c r="Q614" s="7" t="s">
        <v>28</v>
      </c>
      <c r="R614" s="28" t="s">
        <v>28</v>
      </c>
      <c r="S614" s="28" t="s">
        <v>6175</v>
      </c>
      <c r="T614" s="28" t="s">
        <v>28</v>
      </c>
      <c r="U614" s="28" t="s">
        <v>28</v>
      </c>
      <c r="V614" s="28" t="s">
        <v>28</v>
      </c>
      <c r="W614" s="7" t="s">
        <v>29</v>
      </c>
      <c r="X614" s="28" t="s">
        <v>28</v>
      </c>
      <c r="Y614" s="36" t="s">
        <v>28</v>
      </c>
      <c r="Z614" s="7" t="s">
        <v>6175</v>
      </c>
      <c r="AA614" s="7">
        <v>100</v>
      </c>
      <c r="AB614" s="7">
        <v>100</v>
      </c>
      <c r="AC614" s="7">
        <f t="shared" si="96"/>
        <v>0</v>
      </c>
      <c r="AD614" s="7" t="s">
        <v>6175</v>
      </c>
      <c r="AE614" s="7" t="s">
        <v>6175</v>
      </c>
      <c r="AF614" s="7" t="s">
        <v>6175</v>
      </c>
      <c r="AG614" s="7" t="s">
        <v>6175</v>
      </c>
      <c r="AH614" s="37">
        <v>0.04</v>
      </c>
      <c r="AI614" s="37">
        <f t="shared" si="97"/>
        <v>4</v>
      </c>
      <c r="AJ614" s="33">
        <v>1.8323081278538936E-2</v>
      </c>
      <c r="AK614" s="33">
        <f t="shared" si="93"/>
        <v>1.8323081278538937</v>
      </c>
      <c r="AL614" s="33">
        <f t="shared" si="98"/>
        <v>0.21987697534246725</v>
      </c>
      <c r="AM614" s="33">
        <f t="shared" si="99"/>
        <v>2.0521851031963609</v>
      </c>
      <c r="AN614" s="33">
        <f t="shared" si="100"/>
        <v>1.6490773150685045E-2</v>
      </c>
      <c r="AO614" s="33">
        <f t="shared" si="101"/>
        <v>1.6490773150685045</v>
      </c>
      <c r="AP614" s="33">
        <f t="shared" si="94"/>
        <v>0.19788927780822055</v>
      </c>
      <c r="AQ614" s="33">
        <f t="shared" si="95"/>
        <v>1.8469665928767252</v>
      </c>
      <c r="AR614" s="15" t="s">
        <v>6290</v>
      </c>
      <c r="AS614" s="15" t="s">
        <v>6302</v>
      </c>
      <c r="AT614" s="15" t="s">
        <v>6294</v>
      </c>
      <c r="AU614" s="27" t="s">
        <v>6279</v>
      </c>
      <c r="AV614" s="74"/>
      <c r="AW614" s="75"/>
      <c r="AX614" s="75"/>
      <c r="AY614" s="75"/>
      <c r="AZ614" s="52" t="s">
        <v>6389</v>
      </c>
    </row>
    <row r="615" spans="1:52" s="52" customFormat="1" ht="39.950000000000003" customHeight="1" x14ac:dyDescent="0.25">
      <c r="A615" s="9">
        <v>773</v>
      </c>
      <c r="B615" s="7" t="s">
        <v>2994</v>
      </c>
      <c r="C615" s="7" t="s">
        <v>2995</v>
      </c>
      <c r="D615" s="7" t="s">
        <v>18</v>
      </c>
      <c r="E615" s="7" t="s">
        <v>1391</v>
      </c>
      <c r="F615" s="7" t="s">
        <v>105</v>
      </c>
      <c r="G615" s="7" t="s">
        <v>6182</v>
      </c>
      <c r="H615" s="7" t="s">
        <v>2100</v>
      </c>
      <c r="I615" s="7" t="s">
        <v>6175</v>
      </c>
      <c r="J615" s="7" t="s">
        <v>1394</v>
      </c>
      <c r="K615" s="7" t="s">
        <v>1394</v>
      </c>
      <c r="L615" s="7" t="s">
        <v>2996</v>
      </c>
      <c r="M615" s="7" t="s">
        <v>2996</v>
      </c>
      <c r="N615" s="8" t="s">
        <v>6175</v>
      </c>
      <c r="O615" s="7" t="s">
        <v>1388</v>
      </c>
      <c r="P615" s="8" t="s">
        <v>6175</v>
      </c>
      <c r="Q615" s="7" t="s">
        <v>28</v>
      </c>
      <c r="R615" s="28" t="s">
        <v>28</v>
      </c>
      <c r="S615" s="28" t="s">
        <v>6175</v>
      </c>
      <c r="T615" s="28" t="s">
        <v>28</v>
      </c>
      <c r="U615" s="28" t="s">
        <v>28</v>
      </c>
      <c r="V615" s="28" t="s">
        <v>28</v>
      </c>
      <c r="W615" s="7" t="s">
        <v>29</v>
      </c>
      <c r="X615" s="28" t="s">
        <v>28</v>
      </c>
      <c r="Y615" s="36" t="s">
        <v>28</v>
      </c>
      <c r="Z615" s="7" t="s">
        <v>6175</v>
      </c>
      <c r="AA615" s="7">
        <v>100</v>
      </c>
      <c r="AB615" s="7">
        <v>100</v>
      </c>
      <c r="AC615" s="7">
        <f t="shared" si="96"/>
        <v>0</v>
      </c>
      <c r="AD615" s="7" t="s">
        <v>6175</v>
      </c>
      <c r="AE615" s="7" t="s">
        <v>6175</v>
      </c>
      <c r="AF615" s="7" t="s">
        <v>6175</v>
      </c>
      <c r="AG615" s="7" t="s">
        <v>6175</v>
      </c>
      <c r="AH615" s="37">
        <v>0.04</v>
      </c>
      <c r="AI615" s="37">
        <f t="shared" si="97"/>
        <v>4</v>
      </c>
      <c r="AJ615" s="33">
        <v>1.9012706849315181E-2</v>
      </c>
      <c r="AK615" s="33">
        <f t="shared" si="93"/>
        <v>1.9012706849315182</v>
      </c>
      <c r="AL615" s="33">
        <f t="shared" si="98"/>
        <v>0.22815248219178216</v>
      </c>
      <c r="AM615" s="33">
        <f t="shared" si="99"/>
        <v>2.1294231671233002</v>
      </c>
      <c r="AN615" s="33">
        <f t="shared" si="100"/>
        <v>1.7111436164383664E-2</v>
      </c>
      <c r="AO615" s="33">
        <f t="shared" si="101"/>
        <v>1.7111436164383664</v>
      </c>
      <c r="AP615" s="33">
        <f t="shared" si="94"/>
        <v>0.20533723397260398</v>
      </c>
      <c r="AQ615" s="33">
        <f t="shared" si="95"/>
        <v>1.9164808504109705</v>
      </c>
      <c r="AR615" s="15" t="s">
        <v>6290</v>
      </c>
      <c r="AS615" s="15" t="s">
        <v>6302</v>
      </c>
      <c r="AT615" s="15" t="s">
        <v>6294</v>
      </c>
      <c r="AU615" s="27" t="s">
        <v>6279</v>
      </c>
      <c r="AV615" s="74"/>
      <c r="AW615" s="75"/>
      <c r="AX615" s="75"/>
      <c r="AY615" s="75"/>
      <c r="AZ615" s="52" t="s">
        <v>6389</v>
      </c>
    </row>
    <row r="616" spans="1:52" s="52" customFormat="1" ht="39.950000000000003" customHeight="1" x14ac:dyDescent="0.25">
      <c r="A616" s="9">
        <v>774</v>
      </c>
      <c r="B616" s="7" t="s">
        <v>2997</v>
      </c>
      <c r="C616" s="7" t="s">
        <v>2998</v>
      </c>
      <c r="D616" s="7" t="s">
        <v>18</v>
      </c>
      <c r="E616" s="7" t="s">
        <v>1391</v>
      </c>
      <c r="F616" s="7" t="s">
        <v>105</v>
      </c>
      <c r="G616" s="7" t="s">
        <v>6182</v>
      </c>
      <c r="H616" s="7" t="s">
        <v>2100</v>
      </c>
      <c r="I616" s="7" t="s">
        <v>6175</v>
      </c>
      <c r="J616" s="7" t="s">
        <v>1394</v>
      </c>
      <c r="K616" s="7" t="s">
        <v>1394</v>
      </c>
      <c r="L616" s="7" t="s">
        <v>2999</v>
      </c>
      <c r="M616" s="7" t="s">
        <v>2999</v>
      </c>
      <c r="N616" s="8" t="s">
        <v>6175</v>
      </c>
      <c r="O616" s="7" t="s">
        <v>1388</v>
      </c>
      <c r="P616" s="8" t="s">
        <v>6175</v>
      </c>
      <c r="Q616" s="7" t="s">
        <v>2712</v>
      </c>
      <c r="R616" s="28" t="s">
        <v>28</v>
      </c>
      <c r="S616" s="28" t="s">
        <v>6175</v>
      </c>
      <c r="T616" s="28" t="s">
        <v>28</v>
      </c>
      <c r="U616" s="28" t="s">
        <v>28</v>
      </c>
      <c r="V616" s="28" t="s">
        <v>28</v>
      </c>
      <c r="W616" s="7" t="s">
        <v>29</v>
      </c>
      <c r="X616" s="28" t="s">
        <v>28</v>
      </c>
      <c r="Y616" s="36" t="s">
        <v>28</v>
      </c>
      <c r="Z616" s="7" t="s">
        <v>6175</v>
      </c>
      <c r="AA616" s="7">
        <v>3</v>
      </c>
      <c r="AB616" s="7">
        <v>3</v>
      </c>
      <c r="AC616" s="7">
        <f t="shared" si="96"/>
        <v>0</v>
      </c>
      <c r="AD616" s="7" t="s">
        <v>6175</v>
      </c>
      <c r="AE616" s="7" t="s">
        <v>6175</v>
      </c>
      <c r="AF616" s="7" t="s">
        <v>6175</v>
      </c>
      <c r="AG616" s="7" t="s">
        <v>6175</v>
      </c>
      <c r="AH616" s="37">
        <v>5</v>
      </c>
      <c r="AI616" s="37">
        <f t="shared" si="97"/>
        <v>15</v>
      </c>
      <c r="AJ616" s="33">
        <v>2.3765883561643975</v>
      </c>
      <c r="AK616" s="33">
        <f t="shared" ref="AK616:AK679" si="102">AJ616*AB616</f>
        <v>7.1297650684931924</v>
      </c>
      <c r="AL616" s="33">
        <f t="shared" si="98"/>
        <v>0.85557180821918311</v>
      </c>
      <c r="AM616" s="33">
        <f t="shared" si="99"/>
        <v>7.9853368767123758</v>
      </c>
      <c r="AN616" s="33">
        <f t="shared" si="100"/>
        <v>2.1389295205479577</v>
      </c>
      <c r="AO616" s="33">
        <f t="shared" si="101"/>
        <v>6.4167885616438731</v>
      </c>
      <c r="AP616" s="33">
        <f t="shared" ref="AP616:AP679" si="103">AO616*0.12</f>
        <v>0.77001462739726478</v>
      </c>
      <c r="AQ616" s="33">
        <f t="shared" ref="AQ616:AQ679" si="104">AO616+AP616</f>
        <v>7.1868031890411377</v>
      </c>
      <c r="AR616" s="15" t="s">
        <v>6290</v>
      </c>
      <c r="AS616" s="15" t="s">
        <v>6302</v>
      </c>
      <c r="AT616" s="15" t="s">
        <v>6294</v>
      </c>
      <c r="AU616" s="27" t="s">
        <v>6279</v>
      </c>
      <c r="AV616" s="74"/>
      <c r="AW616" s="75"/>
      <c r="AX616" s="75"/>
      <c r="AY616" s="75"/>
      <c r="AZ616" s="52" t="s">
        <v>6389</v>
      </c>
    </row>
    <row r="617" spans="1:52" s="52" customFormat="1" ht="39.950000000000003" customHeight="1" x14ac:dyDescent="0.25">
      <c r="A617" s="9">
        <v>775</v>
      </c>
      <c r="B617" s="7" t="s">
        <v>3000</v>
      </c>
      <c r="C617" s="7" t="s">
        <v>3001</v>
      </c>
      <c r="D617" s="7" t="s">
        <v>18</v>
      </c>
      <c r="E617" s="7" t="s">
        <v>18</v>
      </c>
      <c r="F617" s="7" t="s">
        <v>1403</v>
      </c>
      <c r="G617" s="7" t="s">
        <v>6182</v>
      </c>
      <c r="H617" s="7" t="s">
        <v>2100</v>
      </c>
      <c r="I617" s="7" t="s">
        <v>6175</v>
      </c>
      <c r="J617" s="7" t="s">
        <v>1394</v>
      </c>
      <c r="K617" s="7" t="s">
        <v>1394</v>
      </c>
      <c r="L617" s="7" t="s">
        <v>3002</v>
      </c>
      <c r="M617" s="7" t="s">
        <v>3002</v>
      </c>
      <c r="N617" s="8" t="s">
        <v>6175</v>
      </c>
      <c r="O617" s="7" t="s">
        <v>1388</v>
      </c>
      <c r="P617" s="8" t="s">
        <v>6175</v>
      </c>
      <c r="Q617" s="7" t="s">
        <v>28</v>
      </c>
      <c r="R617" s="28" t="s">
        <v>28</v>
      </c>
      <c r="S617" s="28" t="s">
        <v>6175</v>
      </c>
      <c r="T617" s="28" t="s">
        <v>28</v>
      </c>
      <c r="U617" s="28" t="s">
        <v>28</v>
      </c>
      <c r="V617" s="28" t="s">
        <v>28</v>
      </c>
      <c r="W617" s="7" t="s">
        <v>29</v>
      </c>
      <c r="X617" s="28" t="s">
        <v>28</v>
      </c>
      <c r="Y617" s="36" t="s">
        <v>28</v>
      </c>
      <c r="Z617" s="7" t="s">
        <v>6175</v>
      </c>
      <c r="AA617" s="7">
        <v>1</v>
      </c>
      <c r="AB617" s="7">
        <v>1</v>
      </c>
      <c r="AC617" s="7">
        <f t="shared" si="96"/>
        <v>0</v>
      </c>
      <c r="AD617" s="7" t="s">
        <v>6175</v>
      </c>
      <c r="AE617" s="7" t="s">
        <v>6175</v>
      </c>
      <c r="AF617" s="7" t="s">
        <v>6175</v>
      </c>
      <c r="AG617" s="7" t="s">
        <v>6175</v>
      </c>
      <c r="AH617" s="37">
        <v>89</v>
      </c>
      <c r="AI617" s="37">
        <f t="shared" si="97"/>
        <v>89</v>
      </c>
      <c r="AJ617" s="33">
        <v>42.303272739726275</v>
      </c>
      <c r="AK617" s="33">
        <f t="shared" si="102"/>
        <v>42.303272739726275</v>
      </c>
      <c r="AL617" s="33">
        <f t="shared" si="98"/>
        <v>5.0763927287671526</v>
      </c>
      <c r="AM617" s="33">
        <f t="shared" si="99"/>
        <v>47.379665468493428</v>
      </c>
      <c r="AN617" s="33">
        <f t="shared" si="100"/>
        <v>38.072945465753648</v>
      </c>
      <c r="AO617" s="33">
        <f t="shared" si="101"/>
        <v>38.072945465753648</v>
      </c>
      <c r="AP617" s="33">
        <f t="shared" si="103"/>
        <v>4.5687534558904375</v>
      </c>
      <c r="AQ617" s="33">
        <f t="shared" si="104"/>
        <v>42.641698921644085</v>
      </c>
      <c r="AR617" s="15" t="s">
        <v>6290</v>
      </c>
      <c r="AS617" s="15" t="s">
        <v>6302</v>
      </c>
      <c r="AT617" s="15" t="s">
        <v>6294</v>
      </c>
      <c r="AU617" s="27" t="s">
        <v>6279</v>
      </c>
      <c r="AV617" s="74"/>
      <c r="AW617" s="75"/>
      <c r="AX617" s="75"/>
      <c r="AY617" s="75"/>
      <c r="AZ617" s="52" t="s">
        <v>6389</v>
      </c>
    </row>
    <row r="618" spans="1:52" s="52" customFormat="1" ht="39.950000000000003" customHeight="1" x14ac:dyDescent="0.25">
      <c r="A618" s="9">
        <v>776</v>
      </c>
      <c r="B618" s="7" t="s">
        <v>3003</v>
      </c>
      <c r="C618" s="7" t="s">
        <v>3004</v>
      </c>
      <c r="D618" s="7" t="s">
        <v>18</v>
      </c>
      <c r="E618" s="7" t="s">
        <v>1391</v>
      </c>
      <c r="F618" s="7" t="s">
        <v>142</v>
      </c>
      <c r="G618" s="7" t="s">
        <v>6182</v>
      </c>
      <c r="H618" s="7" t="s">
        <v>2100</v>
      </c>
      <c r="I618" s="7" t="s">
        <v>6175</v>
      </c>
      <c r="J618" s="7" t="s">
        <v>1394</v>
      </c>
      <c r="K618" s="7" t="s">
        <v>1394</v>
      </c>
      <c r="L618" s="7" t="s">
        <v>3005</v>
      </c>
      <c r="M618" s="7" t="s">
        <v>3005</v>
      </c>
      <c r="N618" s="8" t="s">
        <v>6175</v>
      </c>
      <c r="O618" s="7" t="s">
        <v>1388</v>
      </c>
      <c r="P618" s="8" t="s">
        <v>6175</v>
      </c>
      <c r="Q618" s="7" t="s">
        <v>28</v>
      </c>
      <c r="R618" s="28" t="s">
        <v>28</v>
      </c>
      <c r="S618" s="28" t="s">
        <v>6175</v>
      </c>
      <c r="T618" s="28" t="s">
        <v>28</v>
      </c>
      <c r="U618" s="28" t="s">
        <v>28</v>
      </c>
      <c r="V618" s="28" t="s">
        <v>28</v>
      </c>
      <c r="W618" s="7" t="s">
        <v>29</v>
      </c>
      <c r="X618" s="28" t="s">
        <v>28</v>
      </c>
      <c r="Y618" s="36" t="s">
        <v>28</v>
      </c>
      <c r="Z618" s="7" t="s">
        <v>6175</v>
      </c>
      <c r="AA618" s="7">
        <v>100</v>
      </c>
      <c r="AB618" s="7">
        <v>100</v>
      </c>
      <c r="AC618" s="7">
        <f t="shared" si="96"/>
        <v>0</v>
      </c>
      <c r="AD618" s="7" t="s">
        <v>6175</v>
      </c>
      <c r="AE618" s="7" t="s">
        <v>6175</v>
      </c>
      <c r="AF618" s="7" t="s">
        <v>6175</v>
      </c>
      <c r="AG618" s="7" t="s">
        <v>6175</v>
      </c>
      <c r="AH618" s="37">
        <v>2</v>
      </c>
      <c r="AI618" s="37">
        <f t="shared" si="97"/>
        <v>200</v>
      </c>
      <c r="AJ618" s="33">
        <v>0.91615406392694676</v>
      </c>
      <c r="AK618" s="33">
        <f t="shared" si="102"/>
        <v>91.61540639269468</v>
      </c>
      <c r="AL618" s="33">
        <f t="shared" si="98"/>
        <v>10.993848767123362</v>
      </c>
      <c r="AM618" s="33">
        <f t="shared" si="99"/>
        <v>102.60925515981805</v>
      </c>
      <c r="AN618" s="33">
        <f t="shared" si="100"/>
        <v>0.82453865753425215</v>
      </c>
      <c r="AO618" s="33">
        <f t="shared" si="101"/>
        <v>82.45386575342522</v>
      </c>
      <c r="AP618" s="33">
        <f t="shared" si="103"/>
        <v>9.8944638904110267</v>
      </c>
      <c r="AQ618" s="33">
        <f t="shared" si="104"/>
        <v>92.348329643836252</v>
      </c>
      <c r="AR618" s="15" t="s">
        <v>6290</v>
      </c>
      <c r="AS618" s="15" t="s">
        <v>6302</v>
      </c>
      <c r="AT618" s="15" t="s">
        <v>6294</v>
      </c>
      <c r="AU618" s="27" t="s">
        <v>6279</v>
      </c>
      <c r="AV618" s="74"/>
      <c r="AW618" s="75"/>
      <c r="AX618" s="75"/>
      <c r="AY618" s="75"/>
      <c r="AZ618" s="52" t="s">
        <v>6389</v>
      </c>
    </row>
    <row r="619" spans="1:52" s="52" customFormat="1" ht="39.950000000000003" customHeight="1" x14ac:dyDescent="0.25">
      <c r="A619" s="9">
        <v>777</v>
      </c>
      <c r="B619" s="7" t="s">
        <v>3006</v>
      </c>
      <c r="C619" s="7" t="s">
        <v>3007</v>
      </c>
      <c r="D619" s="7" t="s">
        <v>18</v>
      </c>
      <c r="E619" s="7" t="s">
        <v>1391</v>
      </c>
      <c r="F619" s="7" t="s">
        <v>142</v>
      </c>
      <c r="G619" s="7" t="s">
        <v>6182</v>
      </c>
      <c r="H619" s="7" t="s">
        <v>2100</v>
      </c>
      <c r="I619" s="7" t="s">
        <v>6175</v>
      </c>
      <c r="J619" s="7" t="s">
        <v>1394</v>
      </c>
      <c r="K619" s="7" t="s">
        <v>1394</v>
      </c>
      <c r="L619" s="7" t="s">
        <v>3008</v>
      </c>
      <c r="M619" s="7" t="s">
        <v>3008</v>
      </c>
      <c r="N619" s="8" t="s">
        <v>6175</v>
      </c>
      <c r="O619" s="7" t="s">
        <v>1388</v>
      </c>
      <c r="P619" s="8" t="s">
        <v>6175</v>
      </c>
      <c r="Q619" s="7" t="s">
        <v>28</v>
      </c>
      <c r="R619" s="28" t="s">
        <v>28</v>
      </c>
      <c r="S619" s="28" t="s">
        <v>6175</v>
      </c>
      <c r="T619" s="28" t="s">
        <v>28</v>
      </c>
      <c r="U619" s="28" t="s">
        <v>28</v>
      </c>
      <c r="V619" s="28" t="s">
        <v>28</v>
      </c>
      <c r="W619" s="7" t="s">
        <v>29</v>
      </c>
      <c r="X619" s="28" t="s">
        <v>28</v>
      </c>
      <c r="Y619" s="36" t="s">
        <v>28</v>
      </c>
      <c r="Z619" s="7" t="s">
        <v>6175</v>
      </c>
      <c r="AA619" s="7">
        <v>100</v>
      </c>
      <c r="AB619" s="7">
        <v>100</v>
      </c>
      <c r="AC619" s="7">
        <f t="shared" si="96"/>
        <v>0</v>
      </c>
      <c r="AD619" s="7" t="s">
        <v>6175</v>
      </c>
      <c r="AE619" s="7" t="s">
        <v>6175</v>
      </c>
      <c r="AF619" s="7" t="s">
        <v>6175</v>
      </c>
      <c r="AG619" s="7" t="s">
        <v>6175</v>
      </c>
      <c r="AH619" s="37">
        <v>2.25</v>
      </c>
      <c r="AI619" s="37">
        <f t="shared" si="97"/>
        <v>225</v>
      </c>
      <c r="AJ619" s="33">
        <v>0.17075892857142855</v>
      </c>
      <c r="AK619" s="33">
        <f t="shared" si="102"/>
        <v>17.075892857142854</v>
      </c>
      <c r="AL619" s="33">
        <f t="shared" si="98"/>
        <v>2.0491071428571423</v>
      </c>
      <c r="AM619" s="33">
        <f t="shared" si="99"/>
        <v>19.124999999999996</v>
      </c>
      <c r="AN619" s="33">
        <f t="shared" si="100"/>
        <v>0.15368303571428571</v>
      </c>
      <c r="AO619" s="33">
        <f t="shared" si="101"/>
        <v>15.368303571428571</v>
      </c>
      <c r="AP619" s="33">
        <f t="shared" si="103"/>
        <v>1.8441964285714285</v>
      </c>
      <c r="AQ619" s="33">
        <f t="shared" si="104"/>
        <v>17.212499999999999</v>
      </c>
      <c r="AR619" s="15" t="s">
        <v>6290</v>
      </c>
      <c r="AS619" s="15" t="s">
        <v>6302</v>
      </c>
      <c r="AT619" s="15" t="s">
        <v>6294</v>
      </c>
      <c r="AU619" s="27" t="s">
        <v>6279</v>
      </c>
      <c r="AV619" s="74"/>
      <c r="AW619" s="75"/>
      <c r="AX619" s="75"/>
      <c r="AY619" s="75"/>
      <c r="AZ619" s="52" t="s">
        <v>6389</v>
      </c>
    </row>
    <row r="620" spans="1:52" s="52" customFormat="1" ht="39.950000000000003" customHeight="1" x14ac:dyDescent="0.25">
      <c r="A620" s="9">
        <v>778</v>
      </c>
      <c r="B620" s="7" t="s">
        <v>3009</v>
      </c>
      <c r="C620" s="7" t="s">
        <v>3010</v>
      </c>
      <c r="D620" s="7" t="s">
        <v>18</v>
      </c>
      <c r="E620" s="7" t="s">
        <v>1391</v>
      </c>
      <c r="F620" s="7" t="s">
        <v>142</v>
      </c>
      <c r="G620" s="7" t="s">
        <v>6182</v>
      </c>
      <c r="H620" s="7" t="s">
        <v>2100</v>
      </c>
      <c r="I620" s="7" t="s">
        <v>6175</v>
      </c>
      <c r="J620" s="7" t="s">
        <v>1394</v>
      </c>
      <c r="K620" s="7" t="s">
        <v>1394</v>
      </c>
      <c r="L620" s="7" t="s">
        <v>3011</v>
      </c>
      <c r="M620" s="7" t="s">
        <v>3011</v>
      </c>
      <c r="N620" s="8" t="s">
        <v>6175</v>
      </c>
      <c r="O620" s="7" t="s">
        <v>1388</v>
      </c>
      <c r="P620" s="8" t="s">
        <v>6175</v>
      </c>
      <c r="Q620" s="7" t="s">
        <v>28</v>
      </c>
      <c r="R620" s="28" t="s">
        <v>28</v>
      </c>
      <c r="S620" s="28" t="s">
        <v>6175</v>
      </c>
      <c r="T620" s="28" t="s">
        <v>28</v>
      </c>
      <c r="U620" s="28" t="s">
        <v>28</v>
      </c>
      <c r="V620" s="28" t="s">
        <v>28</v>
      </c>
      <c r="W620" s="7" t="s">
        <v>29</v>
      </c>
      <c r="X620" s="28" t="s">
        <v>28</v>
      </c>
      <c r="Y620" s="36" t="s">
        <v>28</v>
      </c>
      <c r="Z620" s="7" t="s">
        <v>6175</v>
      </c>
      <c r="AA620" s="7">
        <v>4</v>
      </c>
      <c r="AB620" s="7">
        <v>4</v>
      </c>
      <c r="AC620" s="7">
        <f t="shared" si="96"/>
        <v>0</v>
      </c>
      <c r="AD620" s="7" t="s">
        <v>6175</v>
      </c>
      <c r="AE620" s="7" t="s">
        <v>6175</v>
      </c>
      <c r="AF620" s="7" t="s">
        <v>6175</v>
      </c>
      <c r="AG620" s="7" t="s">
        <v>6175</v>
      </c>
      <c r="AH620" s="37">
        <v>0.79</v>
      </c>
      <c r="AI620" s="37">
        <f t="shared" si="97"/>
        <v>3.16</v>
      </c>
      <c r="AJ620" s="33">
        <v>0.37277693926940869</v>
      </c>
      <c r="AK620" s="33">
        <f t="shared" si="102"/>
        <v>1.4911077570776348</v>
      </c>
      <c r="AL620" s="33">
        <f t="shared" si="98"/>
        <v>0.17893293084931616</v>
      </c>
      <c r="AM620" s="33">
        <f t="shared" si="99"/>
        <v>1.6700406879269509</v>
      </c>
      <c r="AN620" s="33">
        <f t="shared" si="100"/>
        <v>0.33549924534246783</v>
      </c>
      <c r="AO620" s="33">
        <f t="shared" si="101"/>
        <v>1.3419969813698713</v>
      </c>
      <c r="AP620" s="33">
        <f t="shared" si="103"/>
        <v>0.16103963776438454</v>
      </c>
      <c r="AQ620" s="33">
        <f t="shared" si="104"/>
        <v>1.5030366191342559</v>
      </c>
      <c r="AR620" s="15" t="s">
        <v>6290</v>
      </c>
      <c r="AS620" s="15" t="s">
        <v>6302</v>
      </c>
      <c r="AT620" s="15" t="s">
        <v>6294</v>
      </c>
      <c r="AU620" s="27" t="s">
        <v>6279</v>
      </c>
      <c r="AV620" s="74"/>
      <c r="AW620" s="75"/>
      <c r="AX620" s="75"/>
      <c r="AY620" s="75"/>
      <c r="AZ620" s="52" t="s">
        <v>6389</v>
      </c>
    </row>
    <row r="621" spans="1:52" s="52" customFormat="1" ht="39.950000000000003" customHeight="1" x14ac:dyDescent="0.25">
      <c r="A621" s="9">
        <v>779</v>
      </c>
      <c r="B621" s="7" t="s">
        <v>3012</v>
      </c>
      <c r="C621" s="7" t="s">
        <v>3013</v>
      </c>
      <c r="D621" s="7" t="s">
        <v>18</v>
      </c>
      <c r="E621" s="7" t="s">
        <v>1741</v>
      </c>
      <c r="F621" s="7" t="s">
        <v>175</v>
      </c>
      <c r="G621" s="7" t="s">
        <v>6182</v>
      </c>
      <c r="H621" s="7" t="s">
        <v>2100</v>
      </c>
      <c r="I621" s="7" t="s">
        <v>6175</v>
      </c>
      <c r="J621" s="7" t="s">
        <v>1702</v>
      </c>
      <c r="K621" s="7" t="s">
        <v>1702</v>
      </c>
      <c r="L621" s="7" t="s">
        <v>3014</v>
      </c>
      <c r="M621" s="7" t="s">
        <v>3014</v>
      </c>
      <c r="N621" s="8" t="s">
        <v>6175</v>
      </c>
      <c r="O621" s="7" t="s">
        <v>1388</v>
      </c>
      <c r="P621" s="8" t="s">
        <v>6175</v>
      </c>
      <c r="Q621" s="7" t="s">
        <v>3015</v>
      </c>
      <c r="R621" s="28" t="s">
        <v>28</v>
      </c>
      <c r="S621" s="28" t="s">
        <v>6175</v>
      </c>
      <c r="T621" s="28" t="s">
        <v>28</v>
      </c>
      <c r="U621" s="28" t="s">
        <v>28</v>
      </c>
      <c r="V621" s="28" t="s">
        <v>28</v>
      </c>
      <c r="W621" s="7" t="s">
        <v>78</v>
      </c>
      <c r="X621" s="28" t="s">
        <v>28</v>
      </c>
      <c r="Y621" s="36" t="s">
        <v>3016</v>
      </c>
      <c r="Z621" s="7" t="s">
        <v>6175</v>
      </c>
      <c r="AA621" s="7">
        <v>4</v>
      </c>
      <c r="AB621" s="7">
        <v>4</v>
      </c>
      <c r="AC621" s="7">
        <f t="shared" si="96"/>
        <v>0</v>
      </c>
      <c r="AD621" s="7" t="s">
        <v>6175</v>
      </c>
      <c r="AE621" s="7" t="s">
        <v>6175</v>
      </c>
      <c r="AF621" s="7" t="s">
        <v>6175</v>
      </c>
      <c r="AG621" s="7" t="s">
        <v>6175</v>
      </c>
      <c r="AH621" s="37">
        <v>2.4900000000000002</v>
      </c>
      <c r="AI621" s="37">
        <f t="shared" si="97"/>
        <v>9.9600000000000009</v>
      </c>
      <c r="AJ621" s="33">
        <v>0.35185673483367585</v>
      </c>
      <c r="AK621" s="33">
        <f t="shared" si="102"/>
        <v>1.4074269393347034</v>
      </c>
      <c r="AL621" s="33">
        <f t="shared" si="98"/>
        <v>0.1688912327201644</v>
      </c>
      <c r="AM621" s="33">
        <f t="shared" si="99"/>
        <v>1.5763181720548678</v>
      </c>
      <c r="AN621" s="33">
        <f t="shared" si="100"/>
        <v>0.31667106135030826</v>
      </c>
      <c r="AO621" s="33">
        <f t="shared" si="101"/>
        <v>1.266684245401233</v>
      </c>
      <c r="AP621" s="33">
        <f t="shared" si="103"/>
        <v>0.15200210944814796</v>
      </c>
      <c r="AQ621" s="33">
        <f t="shared" si="104"/>
        <v>1.4186863548493811</v>
      </c>
      <c r="AR621" s="15" t="s">
        <v>1404</v>
      </c>
      <c r="AS621" s="15" t="s">
        <v>1404</v>
      </c>
      <c r="AT621" s="15" t="s">
        <v>6282</v>
      </c>
      <c r="AU621" s="27" t="s">
        <v>6282</v>
      </c>
      <c r="AV621" s="74"/>
      <c r="AW621" s="75">
        <v>4</v>
      </c>
      <c r="AX621" s="75"/>
      <c r="AY621" s="75"/>
      <c r="AZ621" s="52" t="s">
        <v>6389</v>
      </c>
    </row>
    <row r="622" spans="1:52" s="52" customFormat="1" ht="39.950000000000003" customHeight="1" x14ac:dyDescent="0.25">
      <c r="A622" s="9">
        <v>780</v>
      </c>
      <c r="B622" s="7" t="s">
        <v>3017</v>
      </c>
      <c r="C622" s="7" t="s">
        <v>3018</v>
      </c>
      <c r="D622" s="7" t="s">
        <v>18</v>
      </c>
      <c r="E622" s="7" t="s">
        <v>2108</v>
      </c>
      <c r="F622" s="7" t="s">
        <v>875</v>
      </c>
      <c r="G622" s="7" t="s">
        <v>6182</v>
      </c>
      <c r="H622" s="7" t="s">
        <v>2100</v>
      </c>
      <c r="I622" s="7" t="s">
        <v>6175</v>
      </c>
      <c r="J622" s="7" t="s">
        <v>1702</v>
      </c>
      <c r="K622" s="7" t="s">
        <v>1702</v>
      </c>
      <c r="L622" s="7" t="s">
        <v>3019</v>
      </c>
      <c r="M622" s="7" t="s">
        <v>3019</v>
      </c>
      <c r="N622" s="8" t="s">
        <v>6175</v>
      </c>
      <c r="O622" s="7" t="s">
        <v>1388</v>
      </c>
      <c r="P622" s="8" t="s">
        <v>6175</v>
      </c>
      <c r="Q622" s="7" t="s">
        <v>3020</v>
      </c>
      <c r="R622" s="28" t="s">
        <v>28</v>
      </c>
      <c r="S622" s="28" t="s">
        <v>6175</v>
      </c>
      <c r="T622" s="28" t="s">
        <v>28</v>
      </c>
      <c r="U622" s="28" t="s">
        <v>28</v>
      </c>
      <c r="V622" s="28" t="s">
        <v>28</v>
      </c>
      <c r="W622" s="7" t="s">
        <v>1400</v>
      </c>
      <c r="X622" s="28" t="s">
        <v>28</v>
      </c>
      <c r="Y622" s="36" t="s">
        <v>28</v>
      </c>
      <c r="Z622" s="7" t="s">
        <v>6175</v>
      </c>
      <c r="AA622" s="7">
        <v>1</v>
      </c>
      <c r="AB622" s="7">
        <v>1</v>
      </c>
      <c r="AC622" s="7">
        <f t="shared" si="96"/>
        <v>0</v>
      </c>
      <c r="AD622" s="7" t="s">
        <v>6175</v>
      </c>
      <c r="AE622" s="7" t="s">
        <v>6175</v>
      </c>
      <c r="AF622" s="7" t="s">
        <v>6175</v>
      </c>
      <c r="AG622" s="7" t="s">
        <v>6175</v>
      </c>
      <c r="AH622" s="37">
        <v>4.8</v>
      </c>
      <c r="AI622" s="37">
        <f t="shared" si="97"/>
        <v>4.8</v>
      </c>
      <c r="AJ622" s="33">
        <v>1.8206780430528691</v>
      </c>
      <c r="AK622" s="33">
        <f t="shared" si="102"/>
        <v>1.8206780430528691</v>
      </c>
      <c r="AL622" s="33">
        <f t="shared" si="98"/>
        <v>0.21848136516634428</v>
      </c>
      <c r="AM622" s="33">
        <f t="shared" si="99"/>
        <v>2.0391594082192133</v>
      </c>
      <c r="AN622" s="33">
        <f t="shared" si="100"/>
        <v>1.6386102387475823</v>
      </c>
      <c r="AO622" s="33">
        <f t="shared" si="101"/>
        <v>1.6386102387475823</v>
      </c>
      <c r="AP622" s="33">
        <f t="shared" si="103"/>
        <v>0.19663322864970986</v>
      </c>
      <c r="AQ622" s="33">
        <f t="shared" si="104"/>
        <v>1.8352434673972922</v>
      </c>
      <c r="AR622" s="15" t="s">
        <v>1404</v>
      </c>
      <c r="AS622" s="15" t="s">
        <v>1404</v>
      </c>
      <c r="AT622" s="15" t="s">
        <v>6294</v>
      </c>
      <c r="AU622" s="27" t="s">
        <v>6279</v>
      </c>
      <c r="AV622" s="74"/>
      <c r="AW622" s="75"/>
      <c r="AX622" s="75"/>
      <c r="AY622" s="75"/>
      <c r="AZ622" s="52" t="s">
        <v>6389</v>
      </c>
    </row>
    <row r="623" spans="1:52" s="52" customFormat="1" ht="39.950000000000003" customHeight="1" x14ac:dyDescent="0.25">
      <c r="A623" s="9">
        <v>781</v>
      </c>
      <c r="B623" s="7" t="s">
        <v>3021</v>
      </c>
      <c r="C623" s="7" t="s">
        <v>3022</v>
      </c>
      <c r="D623" s="7" t="s">
        <v>18</v>
      </c>
      <c r="E623" s="7" t="s">
        <v>1741</v>
      </c>
      <c r="F623" s="7" t="s">
        <v>113</v>
      </c>
      <c r="G623" s="7" t="s">
        <v>6182</v>
      </c>
      <c r="H623" s="7" t="s">
        <v>2100</v>
      </c>
      <c r="I623" s="7" t="s">
        <v>6175</v>
      </c>
      <c r="J623" s="7" t="s">
        <v>1702</v>
      </c>
      <c r="K623" s="7" t="s">
        <v>1702</v>
      </c>
      <c r="L623" s="7" t="s">
        <v>3023</v>
      </c>
      <c r="M623" s="7" t="s">
        <v>3023</v>
      </c>
      <c r="N623" s="8" t="s">
        <v>6175</v>
      </c>
      <c r="O623" s="7" t="s">
        <v>1388</v>
      </c>
      <c r="P623" s="8" t="s">
        <v>6175</v>
      </c>
      <c r="Q623" s="7" t="s">
        <v>3024</v>
      </c>
      <c r="R623" s="28" t="s">
        <v>1749</v>
      </c>
      <c r="S623" s="28" t="s">
        <v>6175</v>
      </c>
      <c r="T623" s="28" t="s">
        <v>28</v>
      </c>
      <c r="U623" s="28" t="s">
        <v>28</v>
      </c>
      <c r="V623" s="28" t="s">
        <v>28</v>
      </c>
      <c r="W623" s="7" t="s">
        <v>78</v>
      </c>
      <c r="X623" s="28" t="s">
        <v>28</v>
      </c>
      <c r="Y623" s="36" t="s">
        <v>3016</v>
      </c>
      <c r="Z623" s="7" t="s">
        <v>6175</v>
      </c>
      <c r="AA623" s="7">
        <v>12</v>
      </c>
      <c r="AB623" s="7">
        <v>12</v>
      </c>
      <c r="AC623" s="7">
        <f t="shared" si="96"/>
        <v>0</v>
      </c>
      <c r="AD623" s="7" t="s">
        <v>6175</v>
      </c>
      <c r="AE623" s="7" t="s">
        <v>6175</v>
      </c>
      <c r="AF623" s="7" t="s">
        <v>6175</v>
      </c>
      <c r="AG623" s="7" t="s">
        <v>6175</v>
      </c>
      <c r="AH623" s="37">
        <v>1.87</v>
      </c>
      <c r="AI623" s="37">
        <f t="shared" si="97"/>
        <v>22.44</v>
      </c>
      <c r="AJ623" s="33">
        <v>0.33333152544032429</v>
      </c>
      <c r="AK623" s="33">
        <f t="shared" si="102"/>
        <v>3.9999783052838915</v>
      </c>
      <c r="AL623" s="33">
        <f t="shared" si="98"/>
        <v>0.47999739663406699</v>
      </c>
      <c r="AM623" s="33">
        <f t="shared" si="99"/>
        <v>4.4799757019179589</v>
      </c>
      <c r="AN623" s="33">
        <f t="shared" si="100"/>
        <v>0.29999837289629189</v>
      </c>
      <c r="AO623" s="33">
        <f t="shared" si="101"/>
        <v>3.5999804747555029</v>
      </c>
      <c r="AP623" s="33">
        <f t="shared" si="103"/>
        <v>0.43199765697066034</v>
      </c>
      <c r="AQ623" s="33">
        <f t="shared" si="104"/>
        <v>4.0319781317261629</v>
      </c>
      <c r="AR623" s="15" t="s">
        <v>1404</v>
      </c>
      <c r="AS623" s="15" t="s">
        <v>1404</v>
      </c>
      <c r="AT623" s="15" t="s">
        <v>6294</v>
      </c>
      <c r="AU623" s="27" t="s">
        <v>6279</v>
      </c>
      <c r="AV623" s="74"/>
      <c r="AW623" s="75">
        <v>12</v>
      </c>
      <c r="AX623" s="75"/>
      <c r="AY623" s="75"/>
      <c r="AZ623" s="52" t="s">
        <v>6389</v>
      </c>
    </row>
    <row r="624" spans="1:52" s="52" customFormat="1" ht="39.950000000000003" customHeight="1" x14ac:dyDescent="0.25">
      <c r="A624" s="9">
        <v>782</v>
      </c>
      <c r="B624" s="7" t="s">
        <v>3025</v>
      </c>
      <c r="C624" s="7" t="s">
        <v>3026</v>
      </c>
      <c r="D624" s="7" t="s">
        <v>18</v>
      </c>
      <c r="E624" s="7" t="s">
        <v>1551</v>
      </c>
      <c r="F624" s="7" t="s">
        <v>105</v>
      </c>
      <c r="G624" s="7" t="s">
        <v>6182</v>
      </c>
      <c r="H624" s="7" t="s">
        <v>2100</v>
      </c>
      <c r="I624" s="7" t="s">
        <v>6175</v>
      </c>
      <c r="J624" s="7" t="s">
        <v>1702</v>
      </c>
      <c r="K624" s="7" t="s">
        <v>1702</v>
      </c>
      <c r="L624" s="7" t="s">
        <v>3027</v>
      </c>
      <c r="M624" s="7" t="s">
        <v>3027</v>
      </c>
      <c r="N624" s="8" t="s">
        <v>6175</v>
      </c>
      <c r="O624" s="7" t="s">
        <v>1388</v>
      </c>
      <c r="P624" s="8" t="s">
        <v>6175</v>
      </c>
      <c r="Q624" s="7" t="s">
        <v>3028</v>
      </c>
      <c r="R624" s="28" t="s">
        <v>3029</v>
      </c>
      <c r="S624" s="28" t="s">
        <v>6175</v>
      </c>
      <c r="T624" s="28" t="s">
        <v>28</v>
      </c>
      <c r="U624" s="28" t="s">
        <v>28</v>
      </c>
      <c r="V624" s="28" t="s">
        <v>28</v>
      </c>
      <c r="W624" s="7" t="s">
        <v>29</v>
      </c>
      <c r="X624" s="28" t="s">
        <v>28</v>
      </c>
      <c r="Y624" s="36" t="s">
        <v>28</v>
      </c>
      <c r="Z624" s="7" t="s">
        <v>6175</v>
      </c>
      <c r="AA624" s="7">
        <v>3</v>
      </c>
      <c r="AB624" s="7">
        <v>3</v>
      </c>
      <c r="AC624" s="7">
        <f t="shared" si="96"/>
        <v>0</v>
      </c>
      <c r="AD624" s="7" t="s">
        <v>6175</v>
      </c>
      <c r="AE624" s="7" t="s">
        <v>6175</v>
      </c>
      <c r="AF624" s="7" t="s">
        <v>6175</v>
      </c>
      <c r="AG624" s="7" t="s">
        <v>6175</v>
      </c>
      <c r="AH624" s="37">
        <v>10</v>
      </c>
      <c r="AI624" s="37">
        <f t="shared" si="97"/>
        <v>30</v>
      </c>
      <c r="AJ624" s="33">
        <v>2.8025215264188468</v>
      </c>
      <c r="AK624" s="33">
        <f t="shared" si="102"/>
        <v>8.4075645792565403</v>
      </c>
      <c r="AL624" s="33">
        <f t="shared" si="98"/>
        <v>1.0089077495107848</v>
      </c>
      <c r="AM624" s="33">
        <f t="shared" si="99"/>
        <v>9.4164723287673251</v>
      </c>
      <c r="AN624" s="33">
        <f t="shared" si="100"/>
        <v>2.5222693737769624</v>
      </c>
      <c r="AO624" s="33">
        <f t="shared" si="101"/>
        <v>7.5668081213308866</v>
      </c>
      <c r="AP624" s="33">
        <f t="shared" si="103"/>
        <v>0.90801697455970631</v>
      </c>
      <c r="AQ624" s="33">
        <f t="shared" si="104"/>
        <v>8.4748250958905924</v>
      </c>
      <c r="AR624" s="15" t="s">
        <v>1404</v>
      </c>
      <c r="AS624" s="15" t="s">
        <v>1404</v>
      </c>
      <c r="AT624" s="15" t="s">
        <v>6294</v>
      </c>
      <c r="AU624" s="27" t="s">
        <v>6279</v>
      </c>
      <c r="AV624" s="74"/>
      <c r="AW624" s="75"/>
      <c r="AX624" s="75"/>
      <c r="AY624" s="75"/>
      <c r="AZ624" s="52" t="s">
        <v>6389</v>
      </c>
    </row>
    <row r="625" spans="1:52" s="52" customFormat="1" ht="39.950000000000003" customHeight="1" x14ac:dyDescent="0.25">
      <c r="A625" s="9">
        <v>783</v>
      </c>
      <c r="B625" s="7" t="s">
        <v>3030</v>
      </c>
      <c r="C625" s="7" t="s">
        <v>3031</v>
      </c>
      <c r="D625" s="7" t="s">
        <v>18</v>
      </c>
      <c r="E625" s="7" t="s">
        <v>1551</v>
      </c>
      <c r="F625" s="7" t="s">
        <v>105</v>
      </c>
      <c r="G625" s="7" t="s">
        <v>6182</v>
      </c>
      <c r="H625" s="7" t="s">
        <v>2100</v>
      </c>
      <c r="I625" s="7" t="s">
        <v>6175</v>
      </c>
      <c r="J625" s="7" t="s">
        <v>1702</v>
      </c>
      <c r="K625" s="7" t="s">
        <v>1702</v>
      </c>
      <c r="L625" s="7" t="s">
        <v>3032</v>
      </c>
      <c r="M625" s="7" t="s">
        <v>3032</v>
      </c>
      <c r="N625" s="8" t="s">
        <v>6175</v>
      </c>
      <c r="O625" s="7" t="s">
        <v>1388</v>
      </c>
      <c r="P625" s="8" t="s">
        <v>6175</v>
      </c>
      <c r="Q625" s="7" t="s">
        <v>1764</v>
      </c>
      <c r="R625" s="28">
        <v>83410</v>
      </c>
      <c r="S625" s="28" t="s">
        <v>6175</v>
      </c>
      <c r="T625" s="28" t="s">
        <v>28</v>
      </c>
      <c r="U625" s="28" t="s">
        <v>28</v>
      </c>
      <c r="V625" s="28" t="s">
        <v>28</v>
      </c>
      <c r="W625" s="7" t="s">
        <v>29</v>
      </c>
      <c r="X625" s="28" t="s">
        <v>28</v>
      </c>
      <c r="Y625" s="36" t="s">
        <v>28</v>
      </c>
      <c r="Z625" s="7" t="s">
        <v>6175</v>
      </c>
      <c r="AA625" s="7">
        <v>2</v>
      </c>
      <c r="AB625" s="7">
        <v>2</v>
      </c>
      <c r="AC625" s="7">
        <f t="shared" si="96"/>
        <v>0</v>
      </c>
      <c r="AD625" s="7" t="s">
        <v>6175</v>
      </c>
      <c r="AE625" s="7" t="s">
        <v>6175</v>
      </c>
      <c r="AF625" s="7" t="s">
        <v>6175</v>
      </c>
      <c r="AG625" s="7" t="s">
        <v>6175</v>
      </c>
      <c r="AH625" s="37">
        <v>9.99</v>
      </c>
      <c r="AI625" s="37">
        <f t="shared" si="97"/>
        <v>19.98</v>
      </c>
      <c r="AJ625" s="33">
        <v>2.7997190048924279</v>
      </c>
      <c r="AK625" s="33">
        <f t="shared" si="102"/>
        <v>5.5994380097848557</v>
      </c>
      <c r="AL625" s="33">
        <f t="shared" si="98"/>
        <v>0.67193256117418265</v>
      </c>
      <c r="AM625" s="33">
        <f t="shared" si="99"/>
        <v>6.2713705709590384</v>
      </c>
      <c r="AN625" s="33">
        <f t="shared" si="100"/>
        <v>2.5197471044031849</v>
      </c>
      <c r="AO625" s="33">
        <f t="shared" si="101"/>
        <v>5.0394942088063699</v>
      </c>
      <c r="AP625" s="33">
        <f t="shared" si="103"/>
        <v>0.60473930505676432</v>
      </c>
      <c r="AQ625" s="33">
        <f t="shared" si="104"/>
        <v>5.6442335138631341</v>
      </c>
      <c r="AR625" s="15" t="s">
        <v>1404</v>
      </c>
      <c r="AS625" s="15" t="s">
        <v>1404</v>
      </c>
      <c r="AT625" s="15" t="s">
        <v>6294</v>
      </c>
      <c r="AU625" s="27" t="s">
        <v>6279</v>
      </c>
      <c r="AV625" s="74"/>
      <c r="AW625" s="75"/>
      <c r="AX625" s="75"/>
      <c r="AY625" s="75"/>
      <c r="AZ625" s="52" t="s">
        <v>6389</v>
      </c>
    </row>
    <row r="626" spans="1:52" s="52" customFormat="1" ht="39.950000000000003" customHeight="1" x14ac:dyDescent="0.25">
      <c r="A626" s="9">
        <v>784</v>
      </c>
      <c r="B626" s="7" t="s">
        <v>3033</v>
      </c>
      <c r="C626" s="7" t="s">
        <v>3034</v>
      </c>
      <c r="D626" s="7" t="s">
        <v>18</v>
      </c>
      <c r="E626" s="7" t="s">
        <v>1551</v>
      </c>
      <c r="F626" s="7" t="s">
        <v>113</v>
      </c>
      <c r="G626" s="7" t="s">
        <v>6182</v>
      </c>
      <c r="H626" s="7" t="s">
        <v>2100</v>
      </c>
      <c r="I626" s="7" t="s">
        <v>6175</v>
      </c>
      <c r="J626" s="7" t="s">
        <v>1702</v>
      </c>
      <c r="K626" s="7" t="s">
        <v>1702</v>
      </c>
      <c r="L626" s="7" t="s">
        <v>3035</v>
      </c>
      <c r="M626" s="7" t="s">
        <v>3035</v>
      </c>
      <c r="N626" s="8" t="s">
        <v>6175</v>
      </c>
      <c r="O626" s="7" t="s">
        <v>1599</v>
      </c>
      <c r="P626" s="8" t="s">
        <v>6175</v>
      </c>
      <c r="Q626" s="7" t="s">
        <v>3036</v>
      </c>
      <c r="R626" s="28" t="s">
        <v>3037</v>
      </c>
      <c r="S626" s="28" t="s">
        <v>6175</v>
      </c>
      <c r="T626" s="28" t="s">
        <v>28</v>
      </c>
      <c r="U626" s="28" t="s">
        <v>28</v>
      </c>
      <c r="V626" s="28" t="s">
        <v>28</v>
      </c>
      <c r="W626" s="7" t="s">
        <v>78</v>
      </c>
      <c r="X626" s="28" t="s">
        <v>28</v>
      </c>
      <c r="Y626" s="36" t="s">
        <v>3038</v>
      </c>
      <c r="Z626" s="7" t="s">
        <v>6175</v>
      </c>
      <c r="AA626" s="7">
        <v>1</v>
      </c>
      <c r="AB626" s="7">
        <v>1</v>
      </c>
      <c r="AC626" s="7">
        <f t="shared" si="96"/>
        <v>0</v>
      </c>
      <c r="AD626" s="7" t="s">
        <v>6175</v>
      </c>
      <c r="AE626" s="7" t="s">
        <v>6175</v>
      </c>
      <c r="AF626" s="7" t="s">
        <v>6175</v>
      </c>
      <c r="AG626" s="7" t="s">
        <v>6175</v>
      </c>
      <c r="AH626" s="37">
        <v>3.3</v>
      </c>
      <c r="AI626" s="37">
        <f t="shared" si="97"/>
        <v>3.3</v>
      </c>
      <c r="AJ626" s="33">
        <v>0.4663161545988474</v>
      </c>
      <c r="AK626" s="33">
        <f t="shared" si="102"/>
        <v>0.4663161545988474</v>
      </c>
      <c r="AL626" s="33">
        <f t="shared" si="98"/>
        <v>5.5957938551861687E-2</v>
      </c>
      <c r="AM626" s="33">
        <f t="shared" si="99"/>
        <v>0.52227409315070905</v>
      </c>
      <c r="AN626" s="33">
        <f t="shared" si="100"/>
        <v>0.41968453913896264</v>
      </c>
      <c r="AO626" s="33">
        <f t="shared" si="101"/>
        <v>0.41968453913896264</v>
      </c>
      <c r="AP626" s="33">
        <f t="shared" si="103"/>
        <v>5.0362144696675513E-2</v>
      </c>
      <c r="AQ626" s="33">
        <f t="shared" si="104"/>
        <v>0.47004668383563813</v>
      </c>
      <c r="AR626" s="15" t="s">
        <v>6290</v>
      </c>
      <c r="AS626" s="15" t="s">
        <v>6302</v>
      </c>
      <c r="AT626" s="15" t="s">
        <v>6282</v>
      </c>
      <c r="AU626" s="27" t="s">
        <v>6282</v>
      </c>
      <c r="AV626" s="74"/>
      <c r="AW626" s="75"/>
      <c r="AX626" s="75"/>
      <c r="AY626" s="75"/>
      <c r="AZ626" s="52" t="s">
        <v>6389</v>
      </c>
    </row>
    <row r="627" spans="1:52" s="52" customFormat="1" ht="39.950000000000003" customHeight="1" x14ac:dyDescent="0.25">
      <c r="A627" s="9">
        <v>785</v>
      </c>
      <c r="B627" s="7" t="s">
        <v>3039</v>
      </c>
      <c r="C627" s="7" t="s">
        <v>3040</v>
      </c>
      <c r="D627" s="7" t="s">
        <v>18</v>
      </c>
      <c r="E627" s="7" t="s">
        <v>1551</v>
      </c>
      <c r="F627" s="7" t="s">
        <v>105</v>
      </c>
      <c r="G627" s="7" t="s">
        <v>6182</v>
      </c>
      <c r="H627" s="7" t="s">
        <v>2100</v>
      </c>
      <c r="I627" s="7" t="s">
        <v>6175</v>
      </c>
      <c r="J627" s="7" t="s">
        <v>1702</v>
      </c>
      <c r="K627" s="7" t="s">
        <v>1702</v>
      </c>
      <c r="L627" s="7" t="s">
        <v>3041</v>
      </c>
      <c r="M627" s="7" t="s">
        <v>3041</v>
      </c>
      <c r="N627" s="8" t="s">
        <v>6175</v>
      </c>
      <c r="O627" s="7" t="s">
        <v>1388</v>
      </c>
      <c r="P627" s="8" t="s">
        <v>6175</v>
      </c>
      <c r="Q627" s="7" t="s">
        <v>3042</v>
      </c>
      <c r="R627" s="28" t="s">
        <v>28</v>
      </c>
      <c r="S627" s="28" t="s">
        <v>6175</v>
      </c>
      <c r="T627" s="28" t="s">
        <v>28</v>
      </c>
      <c r="U627" s="28" t="s">
        <v>28</v>
      </c>
      <c r="V627" s="28" t="s">
        <v>28</v>
      </c>
      <c r="W627" s="7" t="s">
        <v>29</v>
      </c>
      <c r="X627" s="28" t="s">
        <v>28</v>
      </c>
      <c r="Y627" s="36" t="s">
        <v>28</v>
      </c>
      <c r="Z627" s="7" t="s">
        <v>6175</v>
      </c>
      <c r="AA627" s="7">
        <v>16</v>
      </c>
      <c r="AB627" s="7">
        <v>16</v>
      </c>
      <c r="AC627" s="7">
        <f t="shared" si="96"/>
        <v>0</v>
      </c>
      <c r="AD627" s="7" t="s">
        <v>6175</v>
      </c>
      <c r="AE627" s="7" t="s">
        <v>6175</v>
      </c>
      <c r="AF627" s="7" t="s">
        <v>6175</v>
      </c>
      <c r="AG627" s="7" t="s">
        <v>6175</v>
      </c>
      <c r="AH627" s="37">
        <v>1.1000000000000001</v>
      </c>
      <c r="AI627" s="37">
        <f t="shared" si="97"/>
        <v>17.600000000000001</v>
      </c>
      <c r="AJ627" s="33">
        <v>0.26763871819961588</v>
      </c>
      <c r="AK627" s="33">
        <f t="shared" si="102"/>
        <v>4.282219491193854</v>
      </c>
      <c r="AL627" s="33">
        <f t="shared" si="98"/>
        <v>0.5138663389432625</v>
      </c>
      <c r="AM627" s="33">
        <f t="shared" si="99"/>
        <v>4.7960858301371161</v>
      </c>
      <c r="AN627" s="33">
        <f t="shared" si="100"/>
        <v>0.24087484637965428</v>
      </c>
      <c r="AO627" s="33">
        <f t="shared" si="101"/>
        <v>3.8539975420744685</v>
      </c>
      <c r="AP627" s="33">
        <f t="shared" si="103"/>
        <v>0.46247970504893621</v>
      </c>
      <c r="AQ627" s="33">
        <f t="shared" si="104"/>
        <v>4.3164772471234052</v>
      </c>
      <c r="AR627" s="15" t="s">
        <v>1404</v>
      </c>
      <c r="AS627" s="15" t="s">
        <v>1404</v>
      </c>
      <c r="AT627" s="15" t="s">
        <v>6294</v>
      </c>
      <c r="AU627" s="27" t="s">
        <v>6279</v>
      </c>
      <c r="AV627" s="74"/>
      <c r="AW627" s="75"/>
      <c r="AX627" s="75"/>
      <c r="AY627" s="75"/>
      <c r="AZ627" s="52" t="s">
        <v>6389</v>
      </c>
    </row>
    <row r="628" spans="1:52" s="52" customFormat="1" ht="39.950000000000003" customHeight="1" x14ac:dyDescent="0.25">
      <c r="A628" s="9">
        <v>786</v>
      </c>
      <c r="B628" s="7" t="s">
        <v>3043</v>
      </c>
      <c r="C628" s="7" t="s">
        <v>3044</v>
      </c>
      <c r="D628" s="7" t="s">
        <v>18</v>
      </c>
      <c r="E628" s="7" t="s">
        <v>1551</v>
      </c>
      <c r="F628" s="7" t="s">
        <v>113</v>
      </c>
      <c r="G628" s="7" t="s">
        <v>6182</v>
      </c>
      <c r="H628" s="7" t="s">
        <v>2100</v>
      </c>
      <c r="I628" s="7" t="s">
        <v>6175</v>
      </c>
      <c r="J628" s="7" t="s">
        <v>1702</v>
      </c>
      <c r="K628" s="7" t="s">
        <v>1702</v>
      </c>
      <c r="L628" s="7" t="s">
        <v>3045</v>
      </c>
      <c r="M628" s="7" t="s">
        <v>3045</v>
      </c>
      <c r="N628" s="8" t="s">
        <v>6175</v>
      </c>
      <c r="O628" s="7" t="s">
        <v>1388</v>
      </c>
      <c r="P628" s="8" t="s">
        <v>6175</v>
      </c>
      <c r="Q628" s="7" t="s">
        <v>3046</v>
      </c>
      <c r="R628" s="28" t="s">
        <v>3047</v>
      </c>
      <c r="S628" s="28" t="s">
        <v>6175</v>
      </c>
      <c r="T628" s="28" t="s">
        <v>28</v>
      </c>
      <c r="U628" s="28" t="s">
        <v>28</v>
      </c>
      <c r="V628" s="28" t="s">
        <v>28</v>
      </c>
      <c r="W628" s="7" t="s">
        <v>29</v>
      </c>
      <c r="X628" s="28" t="s">
        <v>28</v>
      </c>
      <c r="Y628" s="36" t="s">
        <v>28</v>
      </c>
      <c r="Z628" s="7" t="s">
        <v>6175</v>
      </c>
      <c r="AA628" s="7">
        <v>14</v>
      </c>
      <c r="AB628" s="7">
        <v>14</v>
      </c>
      <c r="AC628" s="7">
        <f t="shared" si="96"/>
        <v>0</v>
      </c>
      <c r="AD628" s="7" t="s">
        <v>6175</v>
      </c>
      <c r="AE628" s="7" t="s">
        <v>6175</v>
      </c>
      <c r="AF628" s="7" t="s">
        <v>6175</v>
      </c>
      <c r="AG628" s="7" t="s">
        <v>6175</v>
      </c>
      <c r="AH628" s="37">
        <v>3.2</v>
      </c>
      <c r="AI628" s="37">
        <f t="shared" si="97"/>
        <v>44.800000000000004</v>
      </c>
      <c r="AJ628" s="33">
        <v>0.77858536203524609</v>
      </c>
      <c r="AK628" s="33">
        <f t="shared" si="102"/>
        <v>10.900195068493446</v>
      </c>
      <c r="AL628" s="33">
        <f t="shared" si="98"/>
        <v>1.3080234082192135</v>
      </c>
      <c r="AM628" s="33">
        <f t="shared" si="99"/>
        <v>12.208218476712659</v>
      </c>
      <c r="AN628" s="33">
        <f t="shared" si="100"/>
        <v>0.70072682583172152</v>
      </c>
      <c r="AO628" s="33">
        <f t="shared" si="101"/>
        <v>9.8101755616441011</v>
      </c>
      <c r="AP628" s="33">
        <f t="shared" si="103"/>
        <v>1.177221067397292</v>
      </c>
      <c r="AQ628" s="33">
        <f t="shared" si="104"/>
        <v>10.987396629041394</v>
      </c>
      <c r="AR628" s="15" t="s">
        <v>1404</v>
      </c>
      <c r="AS628" s="15" t="s">
        <v>1404</v>
      </c>
      <c r="AT628" s="15" t="s">
        <v>6294</v>
      </c>
      <c r="AU628" s="27" t="s">
        <v>6279</v>
      </c>
      <c r="AV628" s="74"/>
      <c r="AW628" s="75">
        <v>14</v>
      </c>
      <c r="AX628" s="75"/>
      <c r="AY628" s="75"/>
      <c r="AZ628" s="52" t="s">
        <v>6389</v>
      </c>
    </row>
    <row r="629" spans="1:52" s="52" customFormat="1" ht="39.950000000000003" customHeight="1" x14ac:dyDescent="0.25">
      <c r="A629" s="9">
        <v>787</v>
      </c>
      <c r="B629" s="7" t="s">
        <v>3048</v>
      </c>
      <c r="C629" s="7" t="s">
        <v>562</v>
      </c>
      <c r="D629" s="7" t="s">
        <v>18</v>
      </c>
      <c r="E629" s="7" t="s">
        <v>1551</v>
      </c>
      <c r="F629" s="7" t="s">
        <v>105</v>
      </c>
      <c r="G629" s="7" t="s">
        <v>6182</v>
      </c>
      <c r="H629" s="7" t="s">
        <v>2100</v>
      </c>
      <c r="I629" s="7" t="s">
        <v>6175</v>
      </c>
      <c r="J629" s="7" t="s">
        <v>1702</v>
      </c>
      <c r="K629" s="7" t="s">
        <v>1702</v>
      </c>
      <c r="L629" s="7" t="s">
        <v>3049</v>
      </c>
      <c r="M629" s="7" t="s">
        <v>3049</v>
      </c>
      <c r="N629" s="8" t="s">
        <v>6175</v>
      </c>
      <c r="O629" s="7" t="s">
        <v>1388</v>
      </c>
      <c r="P629" s="8" t="s">
        <v>6175</v>
      </c>
      <c r="Q629" s="7" t="s">
        <v>3050</v>
      </c>
      <c r="R629" s="28" t="s">
        <v>28</v>
      </c>
      <c r="S629" s="28" t="s">
        <v>6175</v>
      </c>
      <c r="T629" s="28" t="s">
        <v>28</v>
      </c>
      <c r="U629" s="28" t="s">
        <v>28</v>
      </c>
      <c r="V629" s="28" t="s">
        <v>28</v>
      </c>
      <c r="W629" s="7" t="s">
        <v>29</v>
      </c>
      <c r="X629" s="28" t="s">
        <v>28</v>
      </c>
      <c r="Y629" s="36" t="s">
        <v>28</v>
      </c>
      <c r="Z629" s="7" t="s">
        <v>6175</v>
      </c>
      <c r="AA629" s="7">
        <v>5</v>
      </c>
      <c r="AB629" s="7">
        <v>5</v>
      </c>
      <c r="AC629" s="7">
        <f t="shared" si="96"/>
        <v>0</v>
      </c>
      <c r="AD629" s="7" t="s">
        <v>6175</v>
      </c>
      <c r="AE629" s="7" t="s">
        <v>6175</v>
      </c>
      <c r="AF629" s="7" t="s">
        <v>6175</v>
      </c>
      <c r="AG629" s="7" t="s">
        <v>6175</v>
      </c>
      <c r="AH629" s="37">
        <v>3</v>
      </c>
      <c r="AI629" s="37">
        <f t="shared" si="97"/>
        <v>15</v>
      </c>
      <c r="AJ629" s="33">
        <v>0.84075645792565401</v>
      </c>
      <c r="AK629" s="33">
        <f t="shared" si="102"/>
        <v>4.2037822896282702</v>
      </c>
      <c r="AL629" s="33">
        <f t="shared" si="98"/>
        <v>0.50445387475539238</v>
      </c>
      <c r="AM629" s="33">
        <f t="shared" si="99"/>
        <v>4.7082361643836625</v>
      </c>
      <c r="AN629" s="33">
        <f t="shared" si="100"/>
        <v>0.75668081213308858</v>
      </c>
      <c r="AO629" s="33">
        <f t="shared" si="101"/>
        <v>3.7834040606654429</v>
      </c>
      <c r="AP629" s="33">
        <f t="shared" si="103"/>
        <v>0.4540084872798531</v>
      </c>
      <c r="AQ629" s="33">
        <f t="shared" si="104"/>
        <v>4.2374125479452962</v>
      </c>
      <c r="AR629" s="15" t="s">
        <v>1404</v>
      </c>
      <c r="AS629" s="15" t="s">
        <v>1404</v>
      </c>
      <c r="AT629" s="15" t="s">
        <v>6294</v>
      </c>
      <c r="AU629" s="27" t="s">
        <v>6279</v>
      </c>
      <c r="AV629" s="74"/>
      <c r="AW629" s="75"/>
      <c r="AX629" s="75"/>
      <c r="AY629" s="75"/>
      <c r="AZ629" s="52" t="s">
        <v>6389</v>
      </c>
    </row>
    <row r="630" spans="1:52" s="52" customFormat="1" ht="39.950000000000003" customHeight="1" x14ac:dyDescent="0.25">
      <c r="A630" s="9">
        <v>788</v>
      </c>
      <c r="B630" s="7" t="s">
        <v>3051</v>
      </c>
      <c r="C630" s="7" t="s">
        <v>3052</v>
      </c>
      <c r="D630" s="7" t="s">
        <v>18</v>
      </c>
      <c r="E630" s="7" t="s">
        <v>1551</v>
      </c>
      <c r="F630" s="7" t="s">
        <v>113</v>
      </c>
      <c r="G630" s="7" t="s">
        <v>6182</v>
      </c>
      <c r="H630" s="7" t="s">
        <v>2100</v>
      </c>
      <c r="I630" s="7" t="s">
        <v>6175</v>
      </c>
      <c r="J630" s="7" t="s">
        <v>1702</v>
      </c>
      <c r="K630" s="7" t="s">
        <v>1702</v>
      </c>
      <c r="L630" s="7" t="s">
        <v>3053</v>
      </c>
      <c r="M630" s="7" t="s">
        <v>3053</v>
      </c>
      <c r="N630" s="8" t="s">
        <v>6175</v>
      </c>
      <c r="O630" s="7" t="s">
        <v>1388</v>
      </c>
      <c r="P630" s="8" t="s">
        <v>6175</v>
      </c>
      <c r="Q630" s="7" t="s">
        <v>3054</v>
      </c>
      <c r="R630" s="28" t="s">
        <v>3055</v>
      </c>
      <c r="S630" s="28" t="s">
        <v>6175</v>
      </c>
      <c r="T630" s="28" t="s">
        <v>28</v>
      </c>
      <c r="U630" s="28" t="s">
        <v>28</v>
      </c>
      <c r="V630" s="28" t="s">
        <v>28</v>
      </c>
      <c r="W630" s="7" t="s">
        <v>29</v>
      </c>
      <c r="X630" s="28" t="s">
        <v>28</v>
      </c>
      <c r="Y630" s="36" t="s">
        <v>28</v>
      </c>
      <c r="Z630" s="7" t="s">
        <v>6175</v>
      </c>
      <c r="AA630" s="7">
        <v>6</v>
      </c>
      <c r="AB630" s="7">
        <f>5-3</f>
        <v>2</v>
      </c>
      <c r="AC630" s="7">
        <f t="shared" si="96"/>
        <v>4</v>
      </c>
      <c r="AD630" s="7" t="s">
        <v>6175</v>
      </c>
      <c r="AE630" s="7" t="s">
        <v>6175</v>
      </c>
      <c r="AF630" s="7" t="s">
        <v>6175</v>
      </c>
      <c r="AG630" s="7" t="s">
        <v>6175</v>
      </c>
      <c r="AH630" s="37">
        <v>6.56</v>
      </c>
      <c r="AI630" s="37">
        <f t="shared" si="97"/>
        <v>13.12</v>
      </c>
      <c r="AJ630" s="33">
        <v>1.5960999921722543</v>
      </c>
      <c r="AK630" s="33">
        <f t="shared" si="102"/>
        <v>3.1921999843445086</v>
      </c>
      <c r="AL630" s="33">
        <f t="shared" si="98"/>
        <v>0.38306399812134101</v>
      </c>
      <c r="AM630" s="33">
        <f t="shared" si="99"/>
        <v>3.5752639824658496</v>
      </c>
      <c r="AN630" s="33">
        <f t="shared" si="100"/>
        <v>1.436489992955029</v>
      </c>
      <c r="AO630" s="33">
        <f t="shared" si="101"/>
        <v>2.872979985910058</v>
      </c>
      <c r="AP630" s="33">
        <f t="shared" si="103"/>
        <v>0.34475759830920694</v>
      </c>
      <c r="AQ630" s="33">
        <f t="shared" si="104"/>
        <v>3.217737584219265</v>
      </c>
      <c r="AR630" s="15" t="s">
        <v>1404</v>
      </c>
      <c r="AS630" s="15" t="s">
        <v>1404</v>
      </c>
      <c r="AT630" s="15" t="s">
        <v>6282</v>
      </c>
      <c r="AU630" s="27" t="s">
        <v>6282</v>
      </c>
      <c r="AV630" s="74"/>
      <c r="AW630" s="75">
        <v>1</v>
      </c>
      <c r="AX630" s="75"/>
      <c r="AY630" s="75"/>
      <c r="AZ630" s="52" t="s">
        <v>6389</v>
      </c>
    </row>
    <row r="631" spans="1:52" s="52" customFormat="1" ht="39.950000000000003" customHeight="1" x14ac:dyDescent="0.25">
      <c r="A631" s="9">
        <v>789</v>
      </c>
      <c r="B631" s="7" t="s">
        <v>3056</v>
      </c>
      <c r="C631" s="7" t="s">
        <v>3057</v>
      </c>
      <c r="D631" s="7" t="s">
        <v>18</v>
      </c>
      <c r="E631" s="7" t="s">
        <v>1551</v>
      </c>
      <c r="F631" s="7" t="s">
        <v>875</v>
      </c>
      <c r="G631" s="7" t="s">
        <v>6182</v>
      </c>
      <c r="H631" s="7" t="s">
        <v>2100</v>
      </c>
      <c r="I631" s="7" t="s">
        <v>6175</v>
      </c>
      <c r="J631" s="7" t="s">
        <v>1702</v>
      </c>
      <c r="K631" s="7" t="s">
        <v>1702</v>
      </c>
      <c r="L631" s="7" t="s">
        <v>3058</v>
      </c>
      <c r="M631" s="7" t="s">
        <v>3058</v>
      </c>
      <c r="N631" s="8" t="s">
        <v>6175</v>
      </c>
      <c r="O631" s="7" t="s">
        <v>1388</v>
      </c>
      <c r="P631" s="8" t="s">
        <v>6175</v>
      </c>
      <c r="Q631" s="7" t="s">
        <v>28</v>
      </c>
      <c r="R631" s="28" t="s">
        <v>28</v>
      </c>
      <c r="S631" s="28" t="s">
        <v>6175</v>
      </c>
      <c r="T631" s="28" t="s">
        <v>28</v>
      </c>
      <c r="U631" s="28" t="s">
        <v>28</v>
      </c>
      <c r="V631" s="28" t="s">
        <v>28</v>
      </c>
      <c r="W631" s="7" t="s">
        <v>78</v>
      </c>
      <c r="X631" s="28" t="s">
        <v>28</v>
      </c>
      <c r="Y631" s="36" t="s">
        <v>28</v>
      </c>
      <c r="Z631" s="7" t="s">
        <v>6175</v>
      </c>
      <c r="AA631" s="7">
        <v>12</v>
      </c>
      <c r="AB631" s="7">
        <v>12</v>
      </c>
      <c r="AC631" s="7">
        <f t="shared" si="96"/>
        <v>0</v>
      </c>
      <c r="AD631" s="7" t="s">
        <v>6175</v>
      </c>
      <c r="AE631" s="7" t="s">
        <v>6175</v>
      </c>
      <c r="AF631" s="7" t="s">
        <v>6175</v>
      </c>
      <c r="AG631" s="7" t="s">
        <v>6175</v>
      </c>
      <c r="AH631" s="37">
        <v>7.5</v>
      </c>
      <c r="AI631" s="37">
        <f t="shared" si="97"/>
        <v>90</v>
      </c>
      <c r="AJ631" s="33">
        <v>1.336891144814135</v>
      </c>
      <c r="AK631" s="33">
        <f t="shared" si="102"/>
        <v>16.042693737769618</v>
      </c>
      <c r="AL631" s="33">
        <f t="shared" si="98"/>
        <v>1.9251232485323539</v>
      </c>
      <c r="AM631" s="33">
        <f t="shared" si="99"/>
        <v>17.967816986301973</v>
      </c>
      <c r="AN631" s="33">
        <f t="shared" si="100"/>
        <v>1.2032020303327216</v>
      </c>
      <c r="AO631" s="33">
        <f t="shared" si="101"/>
        <v>14.438424363992659</v>
      </c>
      <c r="AP631" s="33">
        <f t="shared" si="103"/>
        <v>1.7326109236791192</v>
      </c>
      <c r="AQ631" s="33">
        <f t="shared" si="104"/>
        <v>16.171035287671778</v>
      </c>
      <c r="AR631" s="15" t="s">
        <v>1404</v>
      </c>
      <c r="AS631" s="15" t="s">
        <v>1404</v>
      </c>
      <c r="AT631" s="15" t="s">
        <v>6294</v>
      </c>
      <c r="AU631" s="27" t="s">
        <v>6279</v>
      </c>
      <c r="AV631" s="74"/>
      <c r="AW631" s="75"/>
      <c r="AX631" s="75"/>
      <c r="AY631" s="75"/>
      <c r="AZ631" s="52" t="s">
        <v>6389</v>
      </c>
    </row>
    <row r="632" spans="1:52" s="52" customFormat="1" ht="39.950000000000003" customHeight="1" x14ac:dyDescent="0.25">
      <c r="A632" s="9">
        <v>790</v>
      </c>
      <c r="B632" s="7" t="s">
        <v>3059</v>
      </c>
      <c r="C632" s="7" t="s">
        <v>3060</v>
      </c>
      <c r="D632" s="7" t="s">
        <v>18</v>
      </c>
      <c r="E632" s="7" t="s">
        <v>1551</v>
      </c>
      <c r="F632" s="7" t="s">
        <v>113</v>
      </c>
      <c r="G632" s="7" t="s">
        <v>6182</v>
      </c>
      <c r="H632" s="7" t="s">
        <v>2100</v>
      </c>
      <c r="I632" s="7" t="s">
        <v>6175</v>
      </c>
      <c r="J632" s="7" t="s">
        <v>1702</v>
      </c>
      <c r="K632" s="7" t="s">
        <v>1702</v>
      </c>
      <c r="L632" s="7" t="s">
        <v>3061</v>
      </c>
      <c r="M632" s="7" t="s">
        <v>3061</v>
      </c>
      <c r="N632" s="8" t="s">
        <v>6175</v>
      </c>
      <c r="O632" s="7" t="s">
        <v>1388</v>
      </c>
      <c r="P632" s="8" t="s">
        <v>6175</v>
      </c>
      <c r="Q632" s="7" t="s">
        <v>3062</v>
      </c>
      <c r="R632" s="28" t="s">
        <v>3063</v>
      </c>
      <c r="S632" s="28" t="s">
        <v>6175</v>
      </c>
      <c r="T632" s="28" t="s">
        <v>28</v>
      </c>
      <c r="U632" s="28" t="s">
        <v>28</v>
      </c>
      <c r="V632" s="28" t="s">
        <v>28</v>
      </c>
      <c r="W632" s="7" t="s">
        <v>29</v>
      </c>
      <c r="X632" s="28" t="s">
        <v>28</v>
      </c>
      <c r="Y632" s="36" t="s">
        <v>28</v>
      </c>
      <c r="Z632" s="7" t="s">
        <v>6175</v>
      </c>
      <c r="AA632" s="7">
        <v>10</v>
      </c>
      <c r="AB632" s="7">
        <v>10</v>
      </c>
      <c r="AC632" s="7">
        <f t="shared" si="96"/>
        <v>0</v>
      </c>
      <c r="AD632" s="7" t="s">
        <v>6175</v>
      </c>
      <c r="AE632" s="7" t="s">
        <v>6175</v>
      </c>
      <c r="AF632" s="7" t="s">
        <v>6175</v>
      </c>
      <c r="AG632" s="7" t="s">
        <v>6175</v>
      </c>
      <c r="AH632" s="37">
        <v>3.12</v>
      </c>
      <c r="AI632" s="37">
        <f t="shared" si="97"/>
        <v>31.200000000000003</v>
      </c>
      <c r="AJ632" s="33">
        <v>0.87438671624268005</v>
      </c>
      <c r="AK632" s="33">
        <f t="shared" si="102"/>
        <v>8.7438671624268007</v>
      </c>
      <c r="AL632" s="33">
        <f t="shared" si="98"/>
        <v>1.0492640594912162</v>
      </c>
      <c r="AM632" s="33">
        <f t="shared" si="99"/>
        <v>9.7931312219180171</v>
      </c>
      <c r="AN632" s="33">
        <f t="shared" si="100"/>
        <v>0.78694804461841206</v>
      </c>
      <c r="AO632" s="33">
        <f t="shared" si="101"/>
        <v>7.8694804461841201</v>
      </c>
      <c r="AP632" s="33">
        <f t="shared" si="103"/>
        <v>0.94433765354209442</v>
      </c>
      <c r="AQ632" s="33">
        <f t="shared" si="104"/>
        <v>8.8138180997262143</v>
      </c>
      <c r="AR632" s="15" t="s">
        <v>1404</v>
      </c>
      <c r="AS632" s="15" t="s">
        <v>1404</v>
      </c>
      <c r="AT632" s="15" t="s">
        <v>6294</v>
      </c>
      <c r="AU632" s="27" t="s">
        <v>6279</v>
      </c>
      <c r="AV632" s="74"/>
      <c r="AW632" s="75"/>
      <c r="AX632" s="75"/>
      <c r="AY632" s="75"/>
      <c r="AZ632" s="52" t="s">
        <v>6389</v>
      </c>
    </row>
    <row r="633" spans="1:52" s="52" customFormat="1" ht="39.950000000000003" customHeight="1" x14ac:dyDescent="0.25">
      <c r="A633" s="9">
        <v>791</v>
      </c>
      <c r="B633" s="7" t="s">
        <v>3064</v>
      </c>
      <c r="C633" s="7" t="s">
        <v>3065</v>
      </c>
      <c r="D633" s="7" t="s">
        <v>18</v>
      </c>
      <c r="E633" s="7" t="s">
        <v>18</v>
      </c>
      <c r="F633" s="7" t="s">
        <v>1735</v>
      </c>
      <c r="G633" s="7" t="s">
        <v>6182</v>
      </c>
      <c r="H633" s="7" t="s">
        <v>2100</v>
      </c>
      <c r="I633" s="7" t="s">
        <v>6175</v>
      </c>
      <c r="J633" s="7" t="s">
        <v>1702</v>
      </c>
      <c r="K633" s="7" t="s">
        <v>1702</v>
      </c>
      <c r="L633" s="7" t="s">
        <v>3066</v>
      </c>
      <c r="M633" s="7" t="s">
        <v>3066</v>
      </c>
      <c r="N633" s="8" t="s">
        <v>6175</v>
      </c>
      <c r="O633" s="7" t="s">
        <v>1731</v>
      </c>
      <c r="P633" s="8" t="s">
        <v>6175</v>
      </c>
      <c r="Q633" s="7" t="s">
        <v>3067</v>
      </c>
      <c r="R633" s="28">
        <v>72302</v>
      </c>
      <c r="S633" s="28" t="s">
        <v>6175</v>
      </c>
      <c r="T633" s="28" t="s">
        <v>28</v>
      </c>
      <c r="U633" s="28" t="s">
        <v>28</v>
      </c>
      <c r="V633" s="28" t="s">
        <v>28</v>
      </c>
      <c r="W633" s="7" t="s">
        <v>29</v>
      </c>
      <c r="X633" s="28" t="s">
        <v>28</v>
      </c>
      <c r="Y633" s="36" t="s">
        <v>3068</v>
      </c>
      <c r="Z633" s="7" t="s">
        <v>6175</v>
      </c>
      <c r="AA633" s="7">
        <v>88</v>
      </c>
      <c r="AB633" s="7">
        <v>88</v>
      </c>
      <c r="AC633" s="7">
        <f t="shared" si="96"/>
        <v>0</v>
      </c>
      <c r="AD633" s="7" t="s">
        <v>6175</v>
      </c>
      <c r="AE633" s="7" t="s">
        <v>6175</v>
      </c>
      <c r="AF633" s="7" t="s">
        <v>6175</v>
      </c>
      <c r="AG633" s="7" t="s">
        <v>6175</v>
      </c>
      <c r="AH633" s="37">
        <v>0.6</v>
      </c>
      <c r="AI633" s="37">
        <f t="shared" si="97"/>
        <v>52.8</v>
      </c>
      <c r="AJ633" s="33">
        <v>0.16815129158513081</v>
      </c>
      <c r="AK633" s="33">
        <f t="shared" si="102"/>
        <v>14.797313659491511</v>
      </c>
      <c r="AL633" s="33">
        <f t="shared" si="98"/>
        <v>1.7756776391389812</v>
      </c>
      <c r="AM633" s="33">
        <f t="shared" si="99"/>
        <v>16.572991298630491</v>
      </c>
      <c r="AN633" s="33">
        <f t="shared" si="100"/>
        <v>0.15133616242661774</v>
      </c>
      <c r="AO633" s="33">
        <f t="shared" si="101"/>
        <v>13.317582293542362</v>
      </c>
      <c r="AP633" s="33">
        <f t="shared" si="103"/>
        <v>1.5981098752250833</v>
      </c>
      <c r="AQ633" s="33">
        <f t="shared" si="104"/>
        <v>14.915692168767444</v>
      </c>
      <c r="AR633" s="15" t="s">
        <v>1404</v>
      </c>
      <c r="AS633" s="15" t="s">
        <v>1404</v>
      </c>
      <c r="AT633" s="15" t="s">
        <v>6282</v>
      </c>
      <c r="AU633" s="27" t="s">
        <v>6282</v>
      </c>
      <c r="AV633" s="74"/>
      <c r="AW633" s="75"/>
      <c r="AX633" s="75"/>
      <c r="AY633" s="75"/>
      <c r="AZ633" s="52" t="s">
        <v>6389</v>
      </c>
    </row>
    <row r="634" spans="1:52" s="52" customFormat="1" ht="39.950000000000003" customHeight="1" x14ac:dyDescent="0.25">
      <c r="A634" s="9">
        <v>792</v>
      </c>
      <c r="B634" s="7" t="s">
        <v>3069</v>
      </c>
      <c r="C634" s="126" t="s">
        <v>3070</v>
      </c>
      <c r="D634" s="7" t="s">
        <v>18</v>
      </c>
      <c r="E634" s="7" t="s">
        <v>1551</v>
      </c>
      <c r="F634" s="7" t="s">
        <v>113</v>
      </c>
      <c r="G634" s="7" t="s">
        <v>6182</v>
      </c>
      <c r="H634" s="7" t="s">
        <v>2100</v>
      </c>
      <c r="I634" s="7" t="s">
        <v>6175</v>
      </c>
      <c r="J634" s="7" t="s">
        <v>1702</v>
      </c>
      <c r="K634" s="7" t="s">
        <v>1702</v>
      </c>
      <c r="L634" s="7" t="s">
        <v>3071</v>
      </c>
      <c r="M634" s="7" t="s">
        <v>3071</v>
      </c>
      <c r="N634" s="8" t="s">
        <v>6175</v>
      </c>
      <c r="O634" s="7" t="s">
        <v>3072</v>
      </c>
      <c r="P634" s="8" t="s">
        <v>6175</v>
      </c>
      <c r="Q634" s="7" t="s">
        <v>3073</v>
      </c>
      <c r="R634" s="28" t="s">
        <v>3074</v>
      </c>
      <c r="S634" s="28" t="s">
        <v>6175</v>
      </c>
      <c r="T634" s="28" t="s">
        <v>28</v>
      </c>
      <c r="U634" s="28" t="s">
        <v>28</v>
      </c>
      <c r="V634" s="28" t="s">
        <v>28</v>
      </c>
      <c r="W634" s="7" t="s">
        <v>1400</v>
      </c>
      <c r="X634" s="28" t="s">
        <v>28</v>
      </c>
      <c r="Y634" s="36" t="s">
        <v>28</v>
      </c>
      <c r="Z634" s="7" t="s">
        <v>6175</v>
      </c>
      <c r="AA634" s="7">
        <v>7</v>
      </c>
      <c r="AB634" s="7">
        <v>7</v>
      </c>
      <c r="AC634" s="7">
        <f t="shared" si="96"/>
        <v>0</v>
      </c>
      <c r="AD634" s="7" t="s">
        <v>6175</v>
      </c>
      <c r="AE634" s="7" t="s">
        <v>6175</v>
      </c>
      <c r="AF634" s="7" t="s">
        <v>6175</v>
      </c>
      <c r="AG634" s="7" t="s">
        <v>6175</v>
      </c>
      <c r="AH634" s="37">
        <v>1.3</v>
      </c>
      <c r="AI634" s="37">
        <f t="shared" si="97"/>
        <v>9.1</v>
      </c>
      <c r="AJ634" s="33">
        <v>0.54112779843445014</v>
      </c>
      <c r="AK634" s="33">
        <f t="shared" si="102"/>
        <v>3.7878945890411511</v>
      </c>
      <c r="AL634" s="33">
        <f t="shared" si="98"/>
        <v>0.45454735068493812</v>
      </c>
      <c r="AM634" s="33">
        <f t="shared" si="99"/>
        <v>4.2424419397260893</v>
      </c>
      <c r="AN634" s="33">
        <f t="shared" si="100"/>
        <v>0.48701501859100516</v>
      </c>
      <c r="AO634" s="33">
        <f t="shared" si="101"/>
        <v>3.4091051301370361</v>
      </c>
      <c r="AP634" s="33">
        <f t="shared" si="103"/>
        <v>0.40909261561644433</v>
      </c>
      <c r="AQ634" s="33">
        <f t="shared" si="104"/>
        <v>3.8181977457534804</v>
      </c>
      <c r="AR634" s="15" t="s">
        <v>1404</v>
      </c>
      <c r="AS634" s="15" t="s">
        <v>1404</v>
      </c>
      <c r="AT634" s="15" t="s">
        <v>6282</v>
      </c>
      <c r="AU634" s="27" t="s">
        <v>6282</v>
      </c>
      <c r="AV634" s="74"/>
      <c r="AW634" s="75">
        <v>5</v>
      </c>
      <c r="AX634" s="75"/>
      <c r="AY634" s="75"/>
      <c r="AZ634" s="52" t="s">
        <v>6389</v>
      </c>
    </row>
    <row r="635" spans="1:52" s="52" customFormat="1" ht="39.950000000000003" customHeight="1" x14ac:dyDescent="0.25">
      <c r="A635" s="9">
        <v>793</v>
      </c>
      <c r="B635" s="7" t="s">
        <v>3069</v>
      </c>
      <c r="C635" s="127"/>
      <c r="D635" s="7" t="s">
        <v>18</v>
      </c>
      <c r="E635" s="7" t="s">
        <v>1551</v>
      </c>
      <c r="F635" s="7" t="s">
        <v>113</v>
      </c>
      <c r="G635" s="7" t="s">
        <v>6182</v>
      </c>
      <c r="H635" s="7" t="s">
        <v>2100</v>
      </c>
      <c r="I635" s="7" t="s">
        <v>6175</v>
      </c>
      <c r="J635" s="7" t="s">
        <v>1702</v>
      </c>
      <c r="K635" s="7" t="s">
        <v>1702</v>
      </c>
      <c r="L635" s="7" t="s">
        <v>3071</v>
      </c>
      <c r="M635" s="7" t="s">
        <v>3071</v>
      </c>
      <c r="N635" s="8" t="s">
        <v>6175</v>
      </c>
      <c r="O635" s="7" t="s">
        <v>3072</v>
      </c>
      <c r="P635" s="8" t="s">
        <v>6175</v>
      </c>
      <c r="Q635" s="7" t="s">
        <v>3075</v>
      </c>
      <c r="R635" s="28" t="s">
        <v>3076</v>
      </c>
      <c r="S635" s="28" t="s">
        <v>6175</v>
      </c>
      <c r="T635" s="28" t="s">
        <v>28</v>
      </c>
      <c r="U635" s="28" t="s">
        <v>28</v>
      </c>
      <c r="V635" s="28" t="s">
        <v>28</v>
      </c>
      <c r="W635" s="7" t="s">
        <v>1400</v>
      </c>
      <c r="X635" s="28" t="s">
        <v>28</v>
      </c>
      <c r="Y635" s="36" t="s">
        <v>28</v>
      </c>
      <c r="Z635" s="7" t="s">
        <v>6175</v>
      </c>
      <c r="AA635" s="7">
        <v>2</v>
      </c>
      <c r="AB635" s="7">
        <v>2</v>
      </c>
      <c r="AC635" s="7">
        <f t="shared" si="96"/>
        <v>0</v>
      </c>
      <c r="AD635" s="7" t="s">
        <v>6175</v>
      </c>
      <c r="AE635" s="7" t="s">
        <v>6175</v>
      </c>
      <c r="AF635" s="7" t="s">
        <v>6175</v>
      </c>
      <c r="AG635" s="7" t="s">
        <v>6175</v>
      </c>
      <c r="AH635" s="37">
        <v>1.3</v>
      </c>
      <c r="AI635" s="37">
        <f t="shared" si="97"/>
        <v>2.6</v>
      </c>
      <c r="AJ635" s="33">
        <v>0.54112779843445014</v>
      </c>
      <c r="AK635" s="33">
        <f t="shared" si="102"/>
        <v>1.0822555968689003</v>
      </c>
      <c r="AL635" s="33">
        <f t="shared" si="98"/>
        <v>0.12987067162426802</v>
      </c>
      <c r="AM635" s="33">
        <f t="shared" si="99"/>
        <v>1.2121262684931682</v>
      </c>
      <c r="AN635" s="33">
        <f t="shared" si="100"/>
        <v>0.48701501859100516</v>
      </c>
      <c r="AO635" s="33">
        <f t="shared" si="101"/>
        <v>0.97403003718201031</v>
      </c>
      <c r="AP635" s="33">
        <f t="shared" si="103"/>
        <v>0.11688360446184123</v>
      </c>
      <c r="AQ635" s="33">
        <f t="shared" si="104"/>
        <v>1.0909136416438516</v>
      </c>
      <c r="AR635" s="15" t="s">
        <v>1404</v>
      </c>
      <c r="AS635" s="15" t="s">
        <v>1404</v>
      </c>
      <c r="AT635" s="15" t="s">
        <v>6282</v>
      </c>
      <c r="AU635" s="27" t="s">
        <v>6282</v>
      </c>
      <c r="AV635" s="74"/>
      <c r="AW635" s="75">
        <v>2</v>
      </c>
      <c r="AX635" s="75"/>
      <c r="AY635" s="75"/>
      <c r="AZ635" s="52" t="s">
        <v>6389</v>
      </c>
    </row>
    <row r="636" spans="1:52" s="52" customFormat="1" ht="39.950000000000003" customHeight="1" x14ac:dyDescent="0.25">
      <c r="A636" s="9">
        <v>794</v>
      </c>
      <c r="B636" s="7" t="s">
        <v>3077</v>
      </c>
      <c r="C636" s="7" t="s">
        <v>6272</v>
      </c>
      <c r="D636" s="7" t="s">
        <v>18</v>
      </c>
      <c r="E636" s="7" t="s">
        <v>18</v>
      </c>
      <c r="F636" s="7" t="s">
        <v>1409</v>
      </c>
      <c r="G636" s="7" t="s">
        <v>6182</v>
      </c>
      <c r="H636" s="7" t="s">
        <v>2100</v>
      </c>
      <c r="I636" s="7" t="s">
        <v>6175</v>
      </c>
      <c r="J636" s="7" t="s">
        <v>1702</v>
      </c>
      <c r="K636" s="7" t="s">
        <v>1702</v>
      </c>
      <c r="L636" s="7" t="s">
        <v>3078</v>
      </c>
      <c r="M636" s="7" t="s">
        <v>3078</v>
      </c>
      <c r="N636" s="8" t="s">
        <v>6175</v>
      </c>
      <c r="O636" s="7" t="s">
        <v>1388</v>
      </c>
      <c r="P636" s="8" t="s">
        <v>6175</v>
      </c>
      <c r="Q636" s="7" t="s">
        <v>28</v>
      </c>
      <c r="R636" s="28" t="s">
        <v>28</v>
      </c>
      <c r="S636" s="28" t="s">
        <v>6175</v>
      </c>
      <c r="T636" s="28" t="s">
        <v>28</v>
      </c>
      <c r="U636" s="28" t="s">
        <v>28</v>
      </c>
      <c r="V636" s="28" t="s">
        <v>28</v>
      </c>
      <c r="W636" s="7" t="s">
        <v>29</v>
      </c>
      <c r="X636" s="28" t="s">
        <v>28</v>
      </c>
      <c r="Y636" s="36" t="s">
        <v>6275</v>
      </c>
      <c r="Z636" s="7" t="s">
        <v>6175</v>
      </c>
      <c r="AA636" s="7">
        <v>5</v>
      </c>
      <c r="AB636" s="7">
        <v>5</v>
      </c>
      <c r="AC636" s="7">
        <f t="shared" ref="AC636:AC699" si="105">AA636-AB636</f>
        <v>0</v>
      </c>
      <c r="AD636" s="7" t="s">
        <v>6175</v>
      </c>
      <c r="AE636" s="7" t="s">
        <v>6175</v>
      </c>
      <c r="AF636" s="7" t="s">
        <v>6175</v>
      </c>
      <c r="AG636" s="7" t="s">
        <v>6175</v>
      </c>
      <c r="AH636" s="37">
        <v>82</v>
      </c>
      <c r="AI636" s="37">
        <f t="shared" ref="AI636:AI699" si="106">AH636*AB636</f>
        <v>410</v>
      </c>
      <c r="AJ636" s="33">
        <v>22.980676516634542</v>
      </c>
      <c r="AK636" s="33">
        <f t="shared" si="102"/>
        <v>114.90338258317271</v>
      </c>
      <c r="AL636" s="33">
        <f t="shared" si="98"/>
        <v>13.788405909980725</v>
      </c>
      <c r="AM636" s="33">
        <f t="shared" si="99"/>
        <v>128.69178849315344</v>
      </c>
      <c r="AN636" s="33">
        <f t="shared" si="100"/>
        <v>20.682608864971087</v>
      </c>
      <c r="AO636" s="33">
        <f t="shared" si="101"/>
        <v>103.41304432485543</v>
      </c>
      <c r="AP636" s="33">
        <f t="shared" si="103"/>
        <v>12.409565318982652</v>
      </c>
      <c r="AQ636" s="33">
        <f t="shared" si="104"/>
        <v>115.82260964383809</v>
      </c>
      <c r="AR636" s="15" t="s">
        <v>6303</v>
      </c>
      <c r="AS636" s="15" t="s">
        <v>6309</v>
      </c>
      <c r="AT636" s="15" t="s">
        <v>6292</v>
      </c>
      <c r="AU636" s="27" t="s">
        <v>6281</v>
      </c>
      <c r="AV636" s="74"/>
      <c r="AW636" s="75"/>
      <c r="AX636" s="75"/>
      <c r="AY636" s="75"/>
      <c r="AZ636" s="52" t="s">
        <v>6389</v>
      </c>
    </row>
    <row r="637" spans="1:52" s="52" customFormat="1" ht="39.950000000000003" customHeight="1" x14ac:dyDescent="0.25">
      <c r="A637" s="9">
        <v>795</v>
      </c>
      <c r="B637" s="7" t="s">
        <v>3079</v>
      </c>
      <c r="C637" s="7" t="s">
        <v>3080</v>
      </c>
      <c r="D637" s="7" t="s">
        <v>18</v>
      </c>
      <c r="E637" s="7" t="s">
        <v>3081</v>
      </c>
      <c r="F637" s="7" t="s">
        <v>926</v>
      </c>
      <c r="G637" s="7" t="s">
        <v>6182</v>
      </c>
      <c r="H637" s="7" t="s">
        <v>2100</v>
      </c>
      <c r="I637" s="7" t="s">
        <v>6175</v>
      </c>
      <c r="J637" s="7" t="s">
        <v>1702</v>
      </c>
      <c r="K637" s="7" t="s">
        <v>1702</v>
      </c>
      <c r="L637" s="7" t="s">
        <v>3082</v>
      </c>
      <c r="M637" s="7" t="s">
        <v>3082</v>
      </c>
      <c r="N637" s="8" t="s">
        <v>6175</v>
      </c>
      <c r="O637" s="7" t="s">
        <v>1388</v>
      </c>
      <c r="P637" s="8" t="s">
        <v>6175</v>
      </c>
      <c r="Q637" s="7" t="s">
        <v>28</v>
      </c>
      <c r="R637" s="28" t="s">
        <v>28</v>
      </c>
      <c r="S637" s="28" t="s">
        <v>6175</v>
      </c>
      <c r="T637" s="28" t="s">
        <v>28</v>
      </c>
      <c r="U637" s="28" t="s">
        <v>28</v>
      </c>
      <c r="V637" s="28" t="s">
        <v>28</v>
      </c>
      <c r="W637" s="7" t="s">
        <v>1400</v>
      </c>
      <c r="X637" s="28" t="s">
        <v>28</v>
      </c>
      <c r="Y637" s="36" t="s">
        <v>3083</v>
      </c>
      <c r="Z637" s="7" t="s">
        <v>6175</v>
      </c>
      <c r="AA637" s="7">
        <v>7</v>
      </c>
      <c r="AB637" s="7">
        <v>10</v>
      </c>
      <c r="AC637" s="7">
        <f t="shared" si="105"/>
        <v>-3</v>
      </c>
      <c r="AD637" s="7" t="s">
        <v>6175</v>
      </c>
      <c r="AE637" s="7" t="s">
        <v>6175</v>
      </c>
      <c r="AF637" s="7" t="s">
        <v>6175</v>
      </c>
      <c r="AG637" s="7" t="s">
        <v>6175</v>
      </c>
      <c r="AH637" s="37">
        <v>75</v>
      </c>
      <c r="AI637" s="37">
        <f t="shared" si="106"/>
        <v>750</v>
      </c>
      <c r="AJ637" s="33">
        <v>7.3342890410959214</v>
      </c>
      <c r="AK637" s="33">
        <f t="shared" si="102"/>
        <v>73.342890410959214</v>
      </c>
      <c r="AL637" s="33">
        <f t="shared" si="98"/>
        <v>8.8011468493151046</v>
      </c>
      <c r="AM637" s="33">
        <f t="shared" si="99"/>
        <v>82.144037260274317</v>
      </c>
      <c r="AN637" s="33">
        <f t="shared" si="100"/>
        <v>6.6008601369863298</v>
      </c>
      <c r="AO637" s="33">
        <f t="shared" si="101"/>
        <v>66.0086013698633</v>
      </c>
      <c r="AP637" s="33">
        <f t="shared" si="103"/>
        <v>7.9210321643835959</v>
      </c>
      <c r="AQ637" s="33">
        <f t="shared" si="104"/>
        <v>73.929633534246889</v>
      </c>
      <c r="AR637" s="15" t="s">
        <v>6303</v>
      </c>
      <c r="AS637" s="15" t="s">
        <v>6309</v>
      </c>
      <c r="AT637" s="15" t="s">
        <v>6292</v>
      </c>
      <c r="AU637" s="27" t="s">
        <v>6281</v>
      </c>
      <c r="AV637" s="74"/>
      <c r="AW637" s="75"/>
      <c r="AX637" s="75"/>
      <c r="AY637" s="75"/>
      <c r="AZ637" s="52" t="s">
        <v>6389</v>
      </c>
    </row>
    <row r="638" spans="1:52" s="52" customFormat="1" ht="39.950000000000003" customHeight="1" x14ac:dyDescent="0.25">
      <c r="A638" s="9">
        <v>796</v>
      </c>
      <c r="B638" s="7" t="s">
        <v>3084</v>
      </c>
      <c r="C638" s="7" t="s">
        <v>3085</v>
      </c>
      <c r="D638" s="7" t="s">
        <v>18</v>
      </c>
      <c r="E638" s="7" t="s">
        <v>3081</v>
      </c>
      <c r="F638" s="7" t="s">
        <v>926</v>
      </c>
      <c r="G638" s="7" t="s">
        <v>6182</v>
      </c>
      <c r="H638" s="7" t="s">
        <v>2100</v>
      </c>
      <c r="I638" s="7" t="s">
        <v>6175</v>
      </c>
      <c r="J638" s="7" t="s">
        <v>1702</v>
      </c>
      <c r="K638" s="7" t="s">
        <v>1702</v>
      </c>
      <c r="L638" s="7" t="s">
        <v>3086</v>
      </c>
      <c r="M638" s="7" t="s">
        <v>3086</v>
      </c>
      <c r="N638" s="8" t="s">
        <v>6175</v>
      </c>
      <c r="O638" s="7" t="s">
        <v>1388</v>
      </c>
      <c r="P638" s="8" t="s">
        <v>6175</v>
      </c>
      <c r="Q638" s="7" t="s">
        <v>28</v>
      </c>
      <c r="R638" s="28" t="s">
        <v>28</v>
      </c>
      <c r="S638" s="28" t="s">
        <v>6175</v>
      </c>
      <c r="T638" s="28" t="s">
        <v>28</v>
      </c>
      <c r="U638" s="28" t="s">
        <v>28</v>
      </c>
      <c r="V638" s="28" t="s">
        <v>28</v>
      </c>
      <c r="W638" s="7" t="s">
        <v>1400</v>
      </c>
      <c r="X638" s="28" t="s">
        <v>28</v>
      </c>
      <c r="Y638" s="36" t="s">
        <v>3087</v>
      </c>
      <c r="Z638" s="7" t="s">
        <v>6175</v>
      </c>
      <c r="AA638" s="7">
        <v>10</v>
      </c>
      <c r="AB638" s="7">
        <v>10</v>
      </c>
      <c r="AC638" s="7">
        <f t="shared" si="105"/>
        <v>0</v>
      </c>
      <c r="AD638" s="7" t="s">
        <v>6175</v>
      </c>
      <c r="AE638" s="7" t="s">
        <v>6175</v>
      </c>
      <c r="AF638" s="7" t="s">
        <v>6175</v>
      </c>
      <c r="AG638" s="7" t="s">
        <v>6175</v>
      </c>
      <c r="AH638" s="37">
        <v>15</v>
      </c>
      <c r="AI638" s="37">
        <f t="shared" si="106"/>
        <v>150</v>
      </c>
      <c r="AJ638" s="33">
        <v>5.6896188845402165</v>
      </c>
      <c r="AK638" s="33">
        <f t="shared" si="102"/>
        <v>56.896188845402165</v>
      </c>
      <c r="AL638" s="33">
        <f t="shared" si="98"/>
        <v>6.8275426614482599</v>
      </c>
      <c r="AM638" s="33">
        <f t="shared" si="99"/>
        <v>63.723731506850427</v>
      </c>
      <c r="AN638" s="33">
        <f t="shared" si="100"/>
        <v>5.1206569960861952</v>
      </c>
      <c r="AO638" s="33">
        <f t="shared" si="101"/>
        <v>51.206569960861955</v>
      </c>
      <c r="AP638" s="33">
        <f t="shared" si="103"/>
        <v>6.1447883953034346</v>
      </c>
      <c r="AQ638" s="33">
        <f t="shared" si="104"/>
        <v>57.351358356165392</v>
      </c>
      <c r="AR638" s="15" t="s">
        <v>6303</v>
      </c>
      <c r="AS638" s="15" t="s">
        <v>6309</v>
      </c>
      <c r="AT638" s="15" t="s">
        <v>6292</v>
      </c>
      <c r="AU638" s="27" t="s">
        <v>6281</v>
      </c>
      <c r="AV638" s="74"/>
      <c r="AW638" s="75"/>
      <c r="AX638" s="75"/>
      <c r="AY638" s="75"/>
      <c r="AZ638" s="52" t="s">
        <v>6389</v>
      </c>
    </row>
    <row r="639" spans="1:52" s="52" customFormat="1" ht="39.950000000000003" customHeight="1" x14ac:dyDescent="0.25">
      <c r="A639" s="9">
        <v>797</v>
      </c>
      <c r="B639" s="7" t="s">
        <v>3088</v>
      </c>
      <c r="C639" s="7" t="s">
        <v>3089</v>
      </c>
      <c r="D639" s="7" t="s">
        <v>18</v>
      </c>
      <c r="E639" s="7" t="s">
        <v>3090</v>
      </c>
      <c r="F639" s="7" t="s">
        <v>926</v>
      </c>
      <c r="G639" s="7" t="s">
        <v>6182</v>
      </c>
      <c r="H639" s="7" t="s">
        <v>2100</v>
      </c>
      <c r="I639" s="7" t="s">
        <v>6175</v>
      </c>
      <c r="J639" s="7" t="s">
        <v>1702</v>
      </c>
      <c r="K639" s="7" t="s">
        <v>1702</v>
      </c>
      <c r="L639" s="7" t="s">
        <v>3091</v>
      </c>
      <c r="M639" s="7" t="s">
        <v>3091</v>
      </c>
      <c r="N639" s="8" t="s">
        <v>6175</v>
      </c>
      <c r="O639" s="7" t="s">
        <v>1388</v>
      </c>
      <c r="P639" s="8" t="s">
        <v>6175</v>
      </c>
      <c r="Q639" s="7" t="s">
        <v>28</v>
      </c>
      <c r="R639" s="28" t="s">
        <v>28</v>
      </c>
      <c r="S639" s="28" t="s">
        <v>6175</v>
      </c>
      <c r="T639" s="28" t="s">
        <v>28</v>
      </c>
      <c r="U639" s="28" t="s">
        <v>28</v>
      </c>
      <c r="V639" s="28" t="s">
        <v>28</v>
      </c>
      <c r="W639" s="7" t="s">
        <v>1400</v>
      </c>
      <c r="X639" s="28" t="s">
        <v>28</v>
      </c>
      <c r="Y639" s="36" t="s">
        <v>3087</v>
      </c>
      <c r="Z639" s="7" t="s">
        <v>6175</v>
      </c>
      <c r="AA639" s="7">
        <v>8</v>
      </c>
      <c r="AB639" s="7">
        <v>8</v>
      </c>
      <c r="AC639" s="7">
        <f t="shared" si="105"/>
        <v>0</v>
      </c>
      <c r="AD639" s="7" t="s">
        <v>6175</v>
      </c>
      <c r="AE639" s="7" t="s">
        <v>6175</v>
      </c>
      <c r="AF639" s="7" t="s">
        <v>6175</v>
      </c>
      <c r="AG639" s="7" t="s">
        <v>6175</v>
      </c>
      <c r="AH639" s="37">
        <v>28.5</v>
      </c>
      <c r="AI639" s="37">
        <f t="shared" si="106"/>
        <v>228</v>
      </c>
      <c r="AJ639" s="33">
        <v>10.810275880626412</v>
      </c>
      <c r="AK639" s="33">
        <f t="shared" si="102"/>
        <v>86.482207045011293</v>
      </c>
      <c r="AL639" s="33">
        <f t="shared" si="98"/>
        <v>10.377864845401355</v>
      </c>
      <c r="AM639" s="33">
        <f t="shared" si="99"/>
        <v>96.860071890412655</v>
      </c>
      <c r="AN639" s="33">
        <f t="shared" si="100"/>
        <v>9.7292482925637707</v>
      </c>
      <c r="AO639" s="33">
        <f t="shared" si="101"/>
        <v>77.833986340510165</v>
      </c>
      <c r="AP639" s="33">
        <f t="shared" si="103"/>
        <v>9.3400783608612201</v>
      </c>
      <c r="AQ639" s="33">
        <f t="shared" si="104"/>
        <v>87.174064701371378</v>
      </c>
      <c r="AR639" s="15" t="s">
        <v>6303</v>
      </c>
      <c r="AS639" s="15" t="s">
        <v>6309</v>
      </c>
      <c r="AT639" s="15" t="s">
        <v>6292</v>
      </c>
      <c r="AU639" s="27" t="s">
        <v>6281</v>
      </c>
      <c r="AV639" s="74"/>
      <c r="AW639" s="75"/>
      <c r="AX639" s="75"/>
      <c r="AY639" s="75"/>
      <c r="AZ639" s="52" t="s">
        <v>6389</v>
      </c>
    </row>
    <row r="640" spans="1:52" s="52" customFormat="1" ht="39.950000000000003" customHeight="1" x14ac:dyDescent="0.25">
      <c r="A640" s="9">
        <v>798</v>
      </c>
      <c r="B640" s="7" t="s">
        <v>3092</v>
      </c>
      <c r="C640" s="7" t="s">
        <v>3093</v>
      </c>
      <c r="D640" s="7" t="s">
        <v>18</v>
      </c>
      <c r="E640" s="7" t="s">
        <v>3081</v>
      </c>
      <c r="F640" s="7" t="s">
        <v>926</v>
      </c>
      <c r="G640" s="7" t="s">
        <v>6182</v>
      </c>
      <c r="H640" s="7" t="s">
        <v>2100</v>
      </c>
      <c r="I640" s="7" t="s">
        <v>6175</v>
      </c>
      <c r="J640" s="7" t="s">
        <v>1702</v>
      </c>
      <c r="K640" s="7" t="s">
        <v>1702</v>
      </c>
      <c r="L640" s="7" t="s">
        <v>3094</v>
      </c>
      <c r="M640" s="7" t="s">
        <v>3094</v>
      </c>
      <c r="N640" s="8" t="s">
        <v>6175</v>
      </c>
      <c r="O640" s="7" t="s">
        <v>1388</v>
      </c>
      <c r="P640" s="8" t="s">
        <v>6175</v>
      </c>
      <c r="Q640" s="7" t="s">
        <v>28</v>
      </c>
      <c r="R640" s="28" t="s">
        <v>28</v>
      </c>
      <c r="S640" s="28" t="s">
        <v>6175</v>
      </c>
      <c r="T640" s="28" t="s">
        <v>28</v>
      </c>
      <c r="U640" s="28" t="s">
        <v>28</v>
      </c>
      <c r="V640" s="28" t="s">
        <v>28</v>
      </c>
      <c r="W640" s="7" t="s">
        <v>1400</v>
      </c>
      <c r="X640" s="28" t="s">
        <v>28</v>
      </c>
      <c r="Y640" s="36" t="s">
        <v>3087</v>
      </c>
      <c r="Z640" s="7" t="s">
        <v>6175</v>
      </c>
      <c r="AA640" s="7">
        <v>1</v>
      </c>
      <c r="AB640" s="7">
        <v>1</v>
      </c>
      <c r="AC640" s="7">
        <f t="shared" si="105"/>
        <v>0</v>
      </c>
      <c r="AD640" s="7" t="s">
        <v>6175</v>
      </c>
      <c r="AE640" s="7" t="s">
        <v>6175</v>
      </c>
      <c r="AF640" s="7" t="s">
        <v>6175</v>
      </c>
      <c r="AG640" s="7" t="s">
        <v>6175</v>
      </c>
      <c r="AH640" s="37">
        <v>28.5</v>
      </c>
      <c r="AI640" s="37">
        <f t="shared" si="106"/>
        <v>28.5</v>
      </c>
      <c r="AJ640" s="33">
        <v>11.863186350293715</v>
      </c>
      <c r="AK640" s="33">
        <f t="shared" si="102"/>
        <v>11.863186350293715</v>
      </c>
      <c r="AL640" s="33">
        <f t="shared" si="98"/>
        <v>1.4235823620352457</v>
      </c>
      <c r="AM640" s="33">
        <f t="shared" si="99"/>
        <v>13.286768712328961</v>
      </c>
      <c r="AN640" s="33">
        <f t="shared" si="100"/>
        <v>10.676867715264343</v>
      </c>
      <c r="AO640" s="33">
        <f t="shared" si="101"/>
        <v>10.676867715264343</v>
      </c>
      <c r="AP640" s="33">
        <f t="shared" si="103"/>
        <v>1.2812241258317212</v>
      </c>
      <c r="AQ640" s="33">
        <f t="shared" si="104"/>
        <v>11.958091841096065</v>
      </c>
      <c r="AR640" s="15" t="s">
        <v>6303</v>
      </c>
      <c r="AS640" s="15" t="s">
        <v>6309</v>
      </c>
      <c r="AT640" s="15" t="s">
        <v>6292</v>
      </c>
      <c r="AU640" s="27" t="s">
        <v>6281</v>
      </c>
      <c r="AV640" s="74"/>
      <c r="AW640" s="75"/>
      <c r="AX640" s="75"/>
      <c r="AY640" s="75"/>
      <c r="AZ640" s="52" t="s">
        <v>6389</v>
      </c>
    </row>
    <row r="641" spans="1:52" s="52" customFormat="1" ht="39.950000000000003" customHeight="1" x14ac:dyDescent="0.25">
      <c r="A641" s="9">
        <v>799</v>
      </c>
      <c r="B641" s="7" t="s">
        <v>3095</v>
      </c>
      <c r="C641" s="7" t="s">
        <v>3096</v>
      </c>
      <c r="D641" s="7" t="s">
        <v>18</v>
      </c>
      <c r="E641" s="7" t="s">
        <v>3097</v>
      </c>
      <c r="F641" s="7" t="s">
        <v>926</v>
      </c>
      <c r="G641" s="7" t="s">
        <v>6182</v>
      </c>
      <c r="H641" s="7" t="s">
        <v>2100</v>
      </c>
      <c r="I641" s="7" t="s">
        <v>6175</v>
      </c>
      <c r="J641" s="7" t="s">
        <v>1702</v>
      </c>
      <c r="K641" s="7" t="s">
        <v>1702</v>
      </c>
      <c r="L641" s="7" t="s">
        <v>3098</v>
      </c>
      <c r="M641" s="7" t="s">
        <v>3098</v>
      </c>
      <c r="N641" s="8" t="s">
        <v>6175</v>
      </c>
      <c r="O641" s="7" t="s">
        <v>1388</v>
      </c>
      <c r="P641" s="8" t="s">
        <v>6175</v>
      </c>
      <c r="Q641" s="7" t="s">
        <v>3099</v>
      </c>
      <c r="R641" s="28" t="s">
        <v>28</v>
      </c>
      <c r="S641" s="28" t="s">
        <v>6175</v>
      </c>
      <c r="T641" s="28" t="s">
        <v>28</v>
      </c>
      <c r="U641" s="28" t="s">
        <v>28</v>
      </c>
      <c r="V641" s="28" t="s">
        <v>28</v>
      </c>
      <c r="W641" s="7" t="s">
        <v>1400</v>
      </c>
      <c r="X641" s="28" t="s">
        <v>28</v>
      </c>
      <c r="Y641" s="36" t="s">
        <v>3100</v>
      </c>
      <c r="Z641" s="7" t="s">
        <v>6175</v>
      </c>
      <c r="AA641" s="7">
        <v>1</v>
      </c>
      <c r="AB641" s="7">
        <v>2</v>
      </c>
      <c r="AC641" s="7">
        <f t="shared" si="105"/>
        <v>-1</v>
      </c>
      <c r="AD641" s="7" t="s">
        <v>6175</v>
      </c>
      <c r="AE641" s="7" t="s">
        <v>6175</v>
      </c>
      <c r="AF641" s="7" t="s">
        <v>6175</v>
      </c>
      <c r="AG641" s="7" t="s">
        <v>6175</v>
      </c>
      <c r="AH641" s="37">
        <v>20.38</v>
      </c>
      <c r="AI641" s="37">
        <f t="shared" si="106"/>
        <v>40.76</v>
      </c>
      <c r="AJ641" s="33">
        <v>8.4832188708416094</v>
      </c>
      <c r="AK641" s="33">
        <f t="shared" si="102"/>
        <v>16.966437741683219</v>
      </c>
      <c r="AL641" s="33">
        <f t="shared" si="98"/>
        <v>2.0359725290019863</v>
      </c>
      <c r="AM641" s="33">
        <f t="shared" si="99"/>
        <v>19.002410270685203</v>
      </c>
      <c r="AN641" s="33">
        <f t="shared" si="100"/>
        <v>7.6348969837574483</v>
      </c>
      <c r="AO641" s="33">
        <f t="shared" si="101"/>
        <v>15.269793967514897</v>
      </c>
      <c r="AP641" s="33">
        <f t="shared" si="103"/>
        <v>1.8323752761017875</v>
      </c>
      <c r="AQ641" s="33">
        <f t="shared" si="104"/>
        <v>17.102169243616686</v>
      </c>
      <c r="AR641" s="15" t="s">
        <v>6303</v>
      </c>
      <c r="AS641" s="15" t="s">
        <v>6309</v>
      </c>
      <c r="AT641" s="15" t="s">
        <v>6292</v>
      </c>
      <c r="AU641" s="27" t="s">
        <v>6281</v>
      </c>
      <c r="AV641" s="74"/>
      <c r="AW641" s="75"/>
      <c r="AX641" s="75"/>
      <c r="AY641" s="75"/>
      <c r="AZ641" s="52" t="s">
        <v>6389</v>
      </c>
    </row>
    <row r="642" spans="1:52" s="52" customFormat="1" ht="39.950000000000003" customHeight="1" x14ac:dyDescent="0.25">
      <c r="A642" s="9">
        <v>800</v>
      </c>
      <c r="B642" s="7" t="s">
        <v>3101</v>
      </c>
      <c r="C642" s="7" t="s">
        <v>3102</v>
      </c>
      <c r="D642" s="7" t="s">
        <v>18</v>
      </c>
      <c r="E642" s="7" t="s">
        <v>1551</v>
      </c>
      <c r="F642" s="7" t="s">
        <v>875</v>
      </c>
      <c r="G642" s="7" t="s">
        <v>6182</v>
      </c>
      <c r="H642" s="7" t="s">
        <v>2100</v>
      </c>
      <c r="I642" s="7" t="s">
        <v>6175</v>
      </c>
      <c r="J642" s="7" t="s">
        <v>1702</v>
      </c>
      <c r="K642" s="7" t="s">
        <v>1702</v>
      </c>
      <c r="L642" s="7" t="s">
        <v>3103</v>
      </c>
      <c r="M642" s="7" t="s">
        <v>3103</v>
      </c>
      <c r="N642" s="8" t="s">
        <v>6175</v>
      </c>
      <c r="O642" s="7" t="s">
        <v>1388</v>
      </c>
      <c r="P642" s="8" t="s">
        <v>6175</v>
      </c>
      <c r="Q642" s="7" t="s">
        <v>3104</v>
      </c>
      <c r="R642" s="28" t="s">
        <v>28</v>
      </c>
      <c r="S642" s="28" t="s">
        <v>6175</v>
      </c>
      <c r="T642" s="28" t="s">
        <v>28</v>
      </c>
      <c r="U642" s="28" t="s">
        <v>28</v>
      </c>
      <c r="V642" s="28" t="s">
        <v>28</v>
      </c>
      <c r="W642" s="7" t="s">
        <v>29</v>
      </c>
      <c r="X642" s="28" t="s">
        <v>28</v>
      </c>
      <c r="Y642" s="36" t="s">
        <v>3105</v>
      </c>
      <c r="Z642" s="7" t="s">
        <v>6175</v>
      </c>
      <c r="AA642" s="7">
        <v>7</v>
      </c>
      <c r="AB642" s="7">
        <v>7</v>
      </c>
      <c r="AC642" s="7">
        <f t="shared" si="105"/>
        <v>0</v>
      </c>
      <c r="AD642" s="7" t="s">
        <v>6175</v>
      </c>
      <c r="AE642" s="7" t="s">
        <v>6175</v>
      </c>
      <c r="AF642" s="7" t="s">
        <v>6175</v>
      </c>
      <c r="AG642" s="7" t="s">
        <v>6175</v>
      </c>
      <c r="AH642" s="37">
        <v>6.5</v>
      </c>
      <c r="AI642" s="37">
        <f t="shared" si="106"/>
        <v>45.5</v>
      </c>
      <c r="AJ642" s="33">
        <v>1.8216389921722502</v>
      </c>
      <c r="AK642" s="33">
        <f t="shared" si="102"/>
        <v>12.751472945205752</v>
      </c>
      <c r="AL642" s="33">
        <f t="shared" si="98"/>
        <v>1.5301767534246902</v>
      </c>
      <c r="AM642" s="33">
        <f t="shared" si="99"/>
        <v>14.281649698630442</v>
      </c>
      <c r="AN642" s="33">
        <f t="shared" si="100"/>
        <v>1.6394750929550252</v>
      </c>
      <c r="AO642" s="33">
        <f t="shared" si="101"/>
        <v>11.476325650685176</v>
      </c>
      <c r="AP642" s="33">
        <f t="shared" si="103"/>
        <v>1.3771590780822212</v>
      </c>
      <c r="AQ642" s="33">
        <f t="shared" si="104"/>
        <v>12.853484728767397</v>
      </c>
      <c r="AR642" s="15" t="s">
        <v>1404</v>
      </c>
      <c r="AS642" s="15" t="s">
        <v>1404</v>
      </c>
      <c r="AT642" s="15" t="s">
        <v>6294</v>
      </c>
      <c r="AU642" s="27" t="s">
        <v>6279</v>
      </c>
      <c r="AV642" s="74"/>
      <c r="AW642" s="75"/>
      <c r="AX642" s="75"/>
      <c r="AY642" s="75"/>
      <c r="AZ642" s="52" t="s">
        <v>6389</v>
      </c>
    </row>
    <row r="643" spans="1:52" s="52" customFormat="1" ht="39.950000000000003" customHeight="1" x14ac:dyDescent="0.25">
      <c r="A643" s="9">
        <v>801</v>
      </c>
      <c r="B643" s="7" t="s">
        <v>3106</v>
      </c>
      <c r="C643" s="7" t="s">
        <v>3107</v>
      </c>
      <c r="D643" s="7" t="s">
        <v>18</v>
      </c>
      <c r="E643" s="7" t="s">
        <v>1741</v>
      </c>
      <c r="F643" s="7" t="s">
        <v>875</v>
      </c>
      <c r="G643" s="7" t="s">
        <v>6182</v>
      </c>
      <c r="H643" s="7" t="s">
        <v>2100</v>
      </c>
      <c r="I643" s="7" t="s">
        <v>6175</v>
      </c>
      <c r="J643" s="7" t="s">
        <v>1702</v>
      </c>
      <c r="K643" s="7" t="s">
        <v>1702</v>
      </c>
      <c r="L643" s="7" t="s">
        <v>3108</v>
      </c>
      <c r="M643" s="7" t="s">
        <v>3108</v>
      </c>
      <c r="N643" s="8" t="s">
        <v>6175</v>
      </c>
      <c r="O643" s="7" t="s">
        <v>1388</v>
      </c>
      <c r="P643" s="8" t="s">
        <v>6175</v>
      </c>
      <c r="Q643" s="7" t="s">
        <v>3109</v>
      </c>
      <c r="R643" s="28" t="s">
        <v>3110</v>
      </c>
      <c r="S643" s="28" t="s">
        <v>6175</v>
      </c>
      <c r="T643" s="28" t="s">
        <v>28</v>
      </c>
      <c r="U643" s="28" t="s">
        <v>28</v>
      </c>
      <c r="V643" s="28" t="s">
        <v>28</v>
      </c>
      <c r="W643" s="7" t="s">
        <v>29</v>
      </c>
      <c r="X643" s="28" t="s">
        <v>28</v>
      </c>
      <c r="Y643" s="36" t="s">
        <v>28</v>
      </c>
      <c r="Z643" s="7" t="s">
        <v>6175</v>
      </c>
      <c r="AA643" s="7">
        <v>26</v>
      </c>
      <c r="AB643" s="7">
        <v>26</v>
      </c>
      <c r="AC643" s="7">
        <f t="shared" si="105"/>
        <v>0</v>
      </c>
      <c r="AD643" s="7" t="s">
        <v>6175</v>
      </c>
      <c r="AE643" s="7" t="s">
        <v>6175</v>
      </c>
      <c r="AF643" s="7" t="s">
        <v>6175</v>
      </c>
      <c r="AG643" s="7" t="s">
        <v>6175</v>
      </c>
      <c r="AH643" s="37">
        <v>2.91</v>
      </c>
      <c r="AI643" s="37">
        <f t="shared" si="106"/>
        <v>75.66</v>
      </c>
      <c r="AJ643" s="33">
        <v>0.81553376418788448</v>
      </c>
      <c r="AK643" s="33">
        <f t="shared" si="102"/>
        <v>21.203877868884998</v>
      </c>
      <c r="AL643" s="33">
        <f t="shared" si="98"/>
        <v>2.5444653442661997</v>
      </c>
      <c r="AM643" s="33">
        <f t="shared" si="99"/>
        <v>23.748343213151198</v>
      </c>
      <c r="AN643" s="33">
        <f t="shared" si="100"/>
        <v>0.73398038776909602</v>
      </c>
      <c r="AO643" s="33">
        <f t="shared" si="101"/>
        <v>19.083490081996498</v>
      </c>
      <c r="AP643" s="33">
        <f t="shared" si="103"/>
        <v>2.2900188098395797</v>
      </c>
      <c r="AQ643" s="33">
        <f t="shared" si="104"/>
        <v>21.373508891836078</v>
      </c>
      <c r="AR643" s="15" t="s">
        <v>1404</v>
      </c>
      <c r="AS643" s="15" t="s">
        <v>1404</v>
      </c>
      <c r="AT643" s="15" t="s">
        <v>6282</v>
      </c>
      <c r="AU643" s="27" t="s">
        <v>6282</v>
      </c>
      <c r="AV643" s="74"/>
      <c r="AW643" s="75">
        <v>24</v>
      </c>
      <c r="AX643" s="75"/>
      <c r="AY643" s="75"/>
      <c r="AZ643" s="52" t="s">
        <v>6389</v>
      </c>
    </row>
    <row r="644" spans="1:52" s="52" customFormat="1" ht="39.950000000000003" customHeight="1" x14ac:dyDescent="0.25">
      <c r="A644" s="9">
        <v>802</v>
      </c>
      <c r="B644" s="7" t="s">
        <v>3112</v>
      </c>
      <c r="C644" s="7" t="s">
        <v>3113</v>
      </c>
      <c r="D644" s="7" t="s">
        <v>18</v>
      </c>
      <c r="E644" s="7" t="s">
        <v>1556</v>
      </c>
      <c r="F644" s="7" t="s">
        <v>2085</v>
      </c>
      <c r="G644" s="7" t="s">
        <v>6182</v>
      </c>
      <c r="H644" s="7" t="s">
        <v>2100</v>
      </c>
      <c r="I644" s="7" t="s">
        <v>6175</v>
      </c>
      <c r="J644" s="7" t="s">
        <v>1572</v>
      </c>
      <c r="K644" s="7" t="s">
        <v>1572</v>
      </c>
      <c r="L644" s="7" t="s">
        <v>3114</v>
      </c>
      <c r="M644" s="7" t="s">
        <v>3114</v>
      </c>
      <c r="N644" s="8" t="s">
        <v>6175</v>
      </c>
      <c r="O644" s="7" t="s">
        <v>1388</v>
      </c>
      <c r="P644" s="8" t="s">
        <v>6175</v>
      </c>
      <c r="Q644" s="7" t="s">
        <v>28</v>
      </c>
      <c r="R644" s="7" t="s">
        <v>28</v>
      </c>
      <c r="S644" s="28" t="s">
        <v>6175</v>
      </c>
      <c r="T644" s="28" t="s">
        <v>28</v>
      </c>
      <c r="U644" s="28" t="s">
        <v>28</v>
      </c>
      <c r="V644" s="28" t="s">
        <v>28</v>
      </c>
      <c r="W644" s="7" t="s">
        <v>1400</v>
      </c>
      <c r="X644" s="28" t="s">
        <v>28</v>
      </c>
      <c r="Y644" s="36" t="s">
        <v>28</v>
      </c>
      <c r="Z644" s="7" t="s">
        <v>6175</v>
      </c>
      <c r="AA644" s="7">
        <v>2</v>
      </c>
      <c r="AB644" s="7">
        <v>2</v>
      </c>
      <c r="AC644" s="7">
        <f t="shared" si="105"/>
        <v>0</v>
      </c>
      <c r="AD644" s="7" t="s">
        <v>6175</v>
      </c>
      <c r="AE644" s="7" t="s">
        <v>6175</v>
      </c>
      <c r="AF644" s="7" t="s">
        <v>6175</v>
      </c>
      <c r="AG644" s="7" t="s">
        <v>6175</v>
      </c>
      <c r="AH644" s="37">
        <v>96</v>
      </c>
      <c r="AI644" s="37">
        <f t="shared" si="106"/>
        <v>192</v>
      </c>
      <c r="AJ644" s="33">
        <v>58.35547616438383</v>
      </c>
      <c r="AK644" s="33">
        <f t="shared" si="102"/>
        <v>116.71095232876766</v>
      </c>
      <c r="AL644" s="33">
        <f t="shared" si="98"/>
        <v>14.005314279452119</v>
      </c>
      <c r="AM644" s="33">
        <f t="shared" si="99"/>
        <v>130.71626660821977</v>
      </c>
      <c r="AN644" s="33">
        <f t="shared" si="100"/>
        <v>52.519928547945447</v>
      </c>
      <c r="AO644" s="33">
        <f t="shared" si="101"/>
        <v>105.03985709589089</v>
      </c>
      <c r="AP644" s="33">
        <f t="shared" si="103"/>
        <v>12.604782851506906</v>
      </c>
      <c r="AQ644" s="33">
        <f t="shared" si="104"/>
        <v>117.64463994739781</v>
      </c>
      <c r="AR644" s="15" t="s">
        <v>6290</v>
      </c>
      <c r="AS644" s="15" t="s">
        <v>6302</v>
      </c>
      <c r="AT644" s="15" t="s">
        <v>6292</v>
      </c>
      <c r="AU644" s="27" t="s">
        <v>6277</v>
      </c>
      <c r="AV644" s="74"/>
      <c r="AW644" s="75"/>
      <c r="AX644" s="75"/>
      <c r="AY644" s="75"/>
      <c r="AZ644" s="52" t="s">
        <v>6389</v>
      </c>
    </row>
    <row r="645" spans="1:52" s="52" customFormat="1" ht="39.950000000000003" customHeight="1" x14ac:dyDescent="0.25">
      <c r="A645" s="9">
        <v>803</v>
      </c>
      <c r="B645" s="7" t="s">
        <v>3115</v>
      </c>
      <c r="C645" s="7" t="s">
        <v>3116</v>
      </c>
      <c r="D645" s="7" t="s">
        <v>18</v>
      </c>
      <c r="E645" s="7" t="s">
        <v>1556</v>
      </c>
      <c r="F645" s="7" t="s">
        <v>2085</v>
      </c>
      <c r="G645" s="7" t="s">
        <v>6182</v>
      </c>
      <c r="H645" s="7" t="s">
        <v>2100</v>
      </c>
      <c r="I645" s="7" t="s">
        <v>6175</v>
      </c>
      <c r="J645" s="7" t="s">
        <v>1572</v>
      </c>
      <c r="K645" s="7" t="s">
        <v>1572</v>
      </c>
      <c r="L645" s="7" t="s">
        <v>3117</v>
      </c>
      <c r="M645" s="7" t="s">
        <v>3117</v>
      </c>
      <c r="N645" s="8" t="s">
        <v>6175</v>
      </c>
      <c r="O645" s="7" t="s">
        <v>1388</v>
      </c>
      <c r="P645" s="8" t="s">
        <v>6175</v>
      </c>
      <c r="Q645" s="7" t="s">
        <v>28</v>
      </c>
      <c r="R645" s="7" t="s">
        <v>28</v>
      </c>
      <c r="S645" s="28" t="s">
        <v>6175</v>
      </c>
      <c r="T645" s="28" t="s">
        <v>28</v>
      </c>
      <c r="U645" s="28" t="s">
        <v>28</v>
      </c>
      <c r="V645" s="28" t="s">
        <v>28</v>
      </c>
      <c r="W645" s="7" t="s">
        <v>29</v>
      </c>
      <c r="X645" s="28" t="s">
        <v>28</v>
      </c>
      <c r="Y645" s="36" t="s">
        <v>28</v>
      </c>
      <c r="Z645" s="7" t="s">
        <v>6175</v>
      </c>
      <c r="AA645" s="7">
        <v>2</v>
      </c>
      <c r="AB645" s="7">
        <v>2</v>
      </c>
      <c r="AC645" s="7">
        <f t="shared" si="105"/>
        <v>0</v>
      </c>
      <c r="AD645" s="7" t="s">
        <v>6175</v>
      </c>
      <c r="AE645" s="7" t="s">
        <v>6175</v>
      </c>
      <c r="AF645" s="7" t="s">
        <v>6175</v>
      </c>
      <c r="AG645" s="7" t="s">
        <v>6175</v>
      </c>
      <c r="AH645" s="37">
        <v>96</v>
      </c>
      <c r="AI645" s="37">
        <f t="shared" si="106"/>
        <v>192</v>
      </c>
      <c r="AJ645" s="33">
        <v>45.630496438356431</v>
      </c>
      <c r="AK645" s="33">
        <f t="shared" si="102"/>
        <v>91.260992876712862</v>
      </c>
      <c r="AL645" s="33">
        <f t="shared" si="98"/>
        <v>10.951319145205543</v>
      </c>
      <c r="AM645" s="33">
        <f t="shared" si="99"/>
        <v>102.21231202191841</v>
      </c>
      <c r="AN645" s="33">
        <f t="shared" si="100"/>
        <v>41.067446794520791</v>
      </c>
      <c r="AO645" s="33">
        <f t="shared" si="101"/>
        <v>82.134893589041582</v>
      </c>
      <c r="AP645" s="33">
        <f t="shared" si="103"/>
        <v>9.8561872306849896</v>
      </c>
      <c r="AQ645" s="33">
        <f t="shared" si="104"/>
        <v>91.991080819726577</v>
      </c>
      <c r="AR645" s="15" t="s">
        <v>6290</v>
      </c>
      <c r="AS645" s="15" t="s">
        <v>6302</v>
      </c>
      <c r="AT645" s="15" t="s">
        <v>6292</v>
      </c>
      <c r="AU645" s="27" t="s">
        <v>6277</v>
      </c>
      <c r="AV645" s="74"/>
      <c r="AW645" s="75"/>
      <c r="AX645" s="75"/>
      <c r="AY645" s="75"/>
      <c r="AZ645" s="52" t="s">
        <v>6389</v>
      </c>
    </row>
    <row r="646" spans="1:52" s="52" customFormat="1" ht="39.950000000000003" customHeight="1" x14ac:dyDescent="0.25">
      <c r="A646" s="9">
        <v>804</v>
      </c>
      <c r="B646" s="7" t="s">
        <v>3119</v>
      </c>
      <c r="C646" s="7" t="s">
        <v>3120</v>
      </c>
      <c r="D646" s="7" t="s">
        <v>18</v>
      </c>
      <c r="E646" s="7" t="s">
        <v>1556</v>
      </c>
      <c r="F646" s="7" t="s">
        <v>2085</v>
      </c>
      <c r="G646" s="7" t="s">
        <v>6182</v>
      </c>
      <c r="H646" s="7" t="s">
        <v>2100</v>
      </c>
      <c r="I646" s="7" t="s">
        <v>6175</v>
      </c>
      <c r="J646" s="7" t="s">
        <v>1572</v>
      </c>
      <c r="K646" s="7" t="s">
        <v>1572</v>
      </c>
      <c r="L646" s="7" t="s">
        <v>3121</v>
      </c>
      <c r="M646" s="7" t="s">
        <v>3121</v>
      </c>
      <c r="N646" s="8" t="s">
        <v>6175</v>
      </c>
      <c r="O646" s="7" t="s">
        <v>1388</v>
      </c>
      <c r="P646" s="8" t="s">
        <v>6175</v>
      </c>
      <c r="Q646" s="7" t="s">
        <v>3111</v>
      </c>
      <c r="R646" s="28" t="s">
        <v>28</v>
      </c>
      <c r="S646" s="28" t="s">
        <v>6175</v>
      </c>
      <c r="T646" s="28" t="s">
        <v>28</v>
      </c>
      <c r="U646" s="28" t="s">
        <v>28</v>
      </c>
      <c r="V646" s="28" t="s">
        <v>28</v>
      </c>
      <c r="W646" s="7" t="s">
        <v>1400</v>
      </c>
      <c r="X646" s="28" t="s">
        <v>28</v>
      </c>
      <c r="Y646" s="36" t="s">
        <v>28</v>
      </c>
      <c r="Z646" s="7" t="s">
        <v>6175</v>
      </c>
      <c r="AA646" s="7">
        <v>2</v>
      </c>
      <c r="AB646" s="7">
        <v>2</v>
      </c>
      <c r="AC646" s="7">
        <f t="shared" si="105"/>
        <v>0</v>
      </c>
      <c r="AD646" s="7" t="s">
        <v>6175</v>
      </c>
      <c r="AE646" s="7" t="s">
        <v>6175</v>
      </c>
      <c r="AF646" s="7" t="s">
        <v>6175</v>
      </c>
      <c r="AG646" s="7" t="s">
        <v>6175</v>
      </c>
      <c r="AH646" s="37">
        <v>96</v>
      </c>
      <c r="AI646" s="37">
        <f t="shared" si="106"/>
        <v>192</v>
      </c>
      <c r="AJ646" s="33">
        <v>58.686496438356443</v>
      </c>
      <c r="AK646" s="33">
        <f t="shared" si="102"/>
        <v>117.37299287671289</v>
      </c>
      <c r="AL646" s="33">
        <f t="shared" si="98"/>
        <v>14.084759145205545</v>
      </c>
      <c r="AM646" s="33">
        <f t="shared" si="99"/>
        <v>131.45775202191842</v>
      </c>
      <c r="AN646" s="33">
        <f t="shared" si="100"/>
        <v>52.817846794520797</v>
      </c>
      <c r="AO646" s="33">
        <f t="shared" si="101"/>
        <v>105.63569358904159</v>
      </c>
      <c r="AP646" s="33">
        <f t="shared" si="103"/>
        <v>12.676283230684991</v>
      </c>
      <c r="AQ646" s="33">
        <f t="shared" si="104"/>
        <v>118.31197681972658</v>
      </c>
      <c r="AR646" s="15" t="s">
        <v>6290</v>
      </c>
      <c r="AS646" s="15" t="s">
        <v>6301</v>
      </c>
      <c r="AT646" s="15" t="s">
        <v>6294</v>
      </c>
      <c r="AU646" s="27" t="s">
        <v>6279</v>
      </c>
      <c r="AV646" s="74"/>
      <c r="AW646" s="75"/>
      <c r="AX646" s="75"/>
      <c r="AY646" s="75"/>
      <c r="AZ646" s="52" t="s">
        <v>6389</v>
      </c>
    </row>
    <row r="647" spans="1:52" s="52" customFormat="1" ht="39.950000000000003" customHeight="1" x14ac:dyDescent="0.25">
      <c r="A647" s="9">
        <v>805</v>
      </c>
      <c r="B647" s="7" t="s">
        <v>3122</v>
      </c>
      <c r="C647" s="7" t="s">
        <v>3123</v>
      </c>
      <c r="D647" s="7" t="s">
        <v>18</v>
      </c>
      <c r="E647" s="7" t="s">
        <v>1556</v>
      </c>
      <c r="F647" s="7" t="s">
        <v>2085</v>
      </c>
      <c r="G647" s="7" t="s">
        <v>6182</v>
      </c>
      <c r="H647" s="7" t="s">
        <v>2100</v>
      </c>
      <c r="I647" s="7" t="s">
        <v>6175</v>
      </c>
      <c r="J647" s="7" t="s">
        <v>1572</v>
      </c>
      <c r="K647" s="7" t="s">
        <v>1572</v>
      </c>
      <c r="L647" s="7" t="s">
        <v>3124</v>
      </c>
      <c r="M647" s="7" t="s">
        <v>3124</v>
      </c>
      <c r="N647" s="8" t="s">
        <v>6175</v>
      </c>
      <c r="O647" s="7" t="s">
        <v>1388</v>
      </c>
      <c r="P647" s="8" t="s">
        <v>6175</v>
      </c>
      <c r="Q647" s="7" t="s">
        <v>3111</v>
      </c>
      <c r="R647" s="7" t="s">
        <v>28</v>
      </c>
      <c r="S647" s="28" t="s">
        <v>6175</v>
      </c>
      <c r="T647" s="28" t="s">
        <v>28</v>
      </c>
      <c r="U647" s="28" t="s">
        <v>28</v>
      </c>
      <c r="V647" s="28" t="s">
        <v>28</v>
      </c>
      <c r="W647" s="7" t="s">
        <v>1400</v>
      </c>
      <c r="X647" s="28" t="s">
        <v>28</v>
      </c>
      <c r="Y647" s="36" t="s">
        <v>28</v>
      </c>
      <c r="Z647" s="7" t="s">
        <v>6175</v>
      </c>
      <c r="AA647" s="7">
        <v>2</v>
      </c>
      <c r="AB647" s="7">
        <v>2</v>
      </c>
      <c r="AC647" s="7">
        <f t="shared" si="105"/>
        <v>0</v>
      </c>
      <c r="AD647" s="7" t="s">
        <v>6175</v>
      </c>
      <c r="AE647" s="7" t="s">
        <v>6175</v>
      </c>
      <c r="AF647" s="7" t="s">
        <v>6175</v>
      </c>
      <c r="AG647" s="7" t="s">
        <v>6175</v>
      </c>
      <c r="AH647" s="37">
        <v>80</v>
      </c>
      <c r="AI647" s="37">
        <f t="shared" si="106"/>
        <v>160</v>
      </c>
      <c r="AJ647" s="33">
        <v>48.629563470319859</v>
      </c>
      <c r="AK647" s="33">
        <f t="shared" si="102"/>
        <v>97.259126940639717</v>
      </c>
      <c r="AL647" s="33">
        <f t="shared" si="98"/>
        <v>11.671095232876766</v>
      </c>
      <c r="AM647" s="33">
        <f t="shared" si="99"/>
        <v>108.93022217351648</v>
      </c>
      <c r="AN647" s="33">
        <f t="shared" si="100"/>
        <v>43.766607123287876</v>
      </c>
      <c r="AO647" s="33">
        <f t="shared" si="101"/>
        <v>87.533214246575753</v>
      </c>
      <c r="AP647" s="33">
        <f t="shared" si="103"/>
        <v>10.50398570958909</v>
      </c>
      <c r="AQ647" s="33">
        <f t="shared" si="104"/>
        <v>98.037199956164841</v>
      </c>
      <c r="AR647" s="15" t="s">
        <v>6290</v>
      </c>
      <c r="AS647" s="15" t="s">
        <v>6301</v>
      </c>
      <c r="AT647" s="15" t="s">
        <v>6292</v>
      </c>
      <c r="AU647" s="27" t="s">
        <v>6277</v>
      </c>
      <c r="AV647" s="74"/>
      <c r="AW647" s="75"/>
      <c r="AX647" s="75"/>
      <c r="AY647" s="75"/>
      <c r="AZ647" s="52" t="s">
        <v>6389</v>
      </c>
    </row>
    <row r="648" spans="1:52" s="52" customFormat="1" ht="39.950000000000003" customHeight="1" x14ac:dyDescent="0.25">
      <c r="A648" s="9">
        <v>806</v>
      </c>
      <c r="B648" s="7" t="s">
        <v>3125</v>
      </c>
      <c r="C648" s="7" t="s">
        <v>3126</v>
      </c>
      <c r="D648" s="7" t="s">
        <v>18</v>
      </c>
      <c r="E648" s="7" t="s">
        <v>18</v>
      </c>
      <c r="F648" s="7" t="s">
        <v>3127</v>
      </c>
      <c r="G648" s="7" t="s">
        <v>6182</v>
      </c>
      <c r="H648" s="7" t="s">
        <v>2100</v>
      </c>
      <c r="I648" s="7" t="s">
        <v>6175</v>
      </c>
      <c r="J648" s="7" t="s">
        <v>1572</v>
      </c>
      <c r="K648" s="7" t="s">
        <v>1572</v>
      </c>
      <c r="L648" s="7" t="s">
        <v>3128</v>
      </c>
      <c r="M648" s="7" t="s">
        <v>3128</v>
      </c>
      <c r="N648" s="8" t="s">
        <v>6175</v>
      </c>
      <c r="O648" s="7" t="s">
        <v>1388</v>
      </c>
      <c r="P648" s="8" t="s">
        <v>6175</v>
      </c>
      <c r="Q648" s="7" t="s">
        <v>28</v>
      </c>
      <c r="R648" s="7" t="s">
        <v>28</v>
      </c>
      <c r="S648" s="28" t="s">
        <v>6175</v>
      </c>
      <c r="T648" s="28" t="s">
        <v>28</v>
      </c>
      <c r="U648" s="28" t="s">
        <v>28</v>
      </c>
      <c r="V648" s="28" t="s">
        <v>28</v>
      </c>
      <c r="W648" s="7" t="s">
        <v>29</v>
      </c>
      <c r="X648" s="28" t="s">
        <v>28</v>
      </c>
      <c r="Y648" s="36" t="s">
        <v>28</v>
      </c>
      <c r="Z648" s="7" t="s">
        <v>6175</v>
      </c>
      <c r="AA648" s="7">
        <v>2</v>
      </c>
      <c r="AB648" s="7">
        <v>2</v>
      </c>
      <c r="AC648" s="7">
        <f t="shared" si="105"/>
        <v>0</v>
      </c>
      <c r="AD648" s="7" t="s">
        <v>6175</v>
      </c>
      <c r="AE648" s="7" t="s">
        <v>6175</v>
      </c>
      <c r="AF648" s="7" t="s">
        <v>6175</v>
      </c>
      <c r="AG648" s="7" t="s">
        <v>6175</v>
      </c>
      <c r="AH648" s="37">
        <v>40</v>
      </c>
      <c r="AI648" s="37">
        <f t="shared" si="106"/>
        <v>80</v>
      </c>
      <c r="AJ648" s="33">
        <v>18.874781735159932</v>
      </c>
      <c r="AK648" s="33">
        <f t="shared" si="102"/>
        <v>37.749563470319863</v>
      </c>
      <c r="AL648" s="33">
        <f t="shared" si="98"/>
        <v>4.5299476164383838</v>
      </c>
      <c r="AM648" s="33">
        <f t="shared" si="99"/>
        <v>42.279511086758248</v>
      </c>
      <c r="AN648" s="33">
        <f t="shared" si="100"/>
        <v>16.987303561643937</v>
      </c>
      <c r="AO648" s="33">
        <f t="shared" si="101"/>
        <v>33.974607123287875</v>
      </c>
      <c r="AP648" s="33">
        <f t="shared" si="103"/>
        <v>4.0769528547945448</v>
      </c>
      <c r="AQ648" s="33">
        <f t="shared" si="104"/>
        <v>38.051559978082423</v>
      </c>
      <c r="AR648" s="15" t="s">
        <v>6290</v>
      </c>
      <c r="AS648" s="15" t="s">
        <v>6302</v>
      </c>
      <c r="AT648" s="15" t="s">
        <v>6292</v>
      </c>
      <c r="AU648" s="27" t="s">
        <v>6277</v>
      </c>
      <c r="AV648" s="74"/>
      <c r="AW648" s="75"/>
      <c r="AX648" s="75"/>
      <c r="AY648" s="75"/>
      <c r="AZ648" s="52" t="s">
        <v>6389</v>
      </c>
    </row>
    <row r="649" spans="1:52" s="52" customFormat="1" ht="39.950000000000003" customHeight="1" x14ac:dyDescent="0.25">
      <c r="A649" s="9">
        <v>807</v>
      </c>
      <c r="B649" s="7" t="s">
        <v>3129</v>
      </c>
      <c r="C649" s="7" t="s">
        <v>3130</v>
      </c>
      <c r="D649" s="7" t="s">
        <v>18</v>
      </c>
      <c r="E649" s="7" t="s">
        <v>1556</v>
      </c>
      <c r="F649" s="7" t="s">
        <v>2085</v>
      </c>
      <c r="G649" s="7" t="s">
        <v>6182</v>
      </c>
      <c r="H649" s="7" t="s">
        <v>2100</v>
      </c>
      <c r="I649" s="7" t="s">
        <v>6175</v>
      </c>
      <c r="J649" s="7" t="s">
        <v>1572</v>
      </c>
      <c r="K649" s="7" t="s">
        <v>1572</v>
      </c>
      <c r="L649" s="7" t="s">
        <v>3131</v>
      </c>
      <c r="M649" s="7" t="s">
        <v>3131</v>
      </c>
      <c r="N649" s="8" t="s">
        <v>6175</v>
      </c>
      <c r="O649" s="7" t="s">
        <v>1388</v>
      </c>
      <c r="P649" s="8" t="s">
        <v>6175</v>
      </c>
      <c r="Q649" s="7" t="s">
        <v>3111</v>
      </c>
      <c r="R649" s="28" t="s">
        <v>28</v>
      </c>
      <c r="S649" s="28" t="s">
        <v>6175</v>
      </c>
      <c r="T649" s="28" t="s">
        <v>28</v>
      </c>
      <c r="U649" s="28" t="s">
        <v>28</v>
      </c>
      <c r="V649" s="28" t="s">
        <v>28</v>
      </c>
      <c r="W649" s="7" t="s">
        <v>1400</v>
      </c>
      <c r="X649" s="28" t="s">
        <v>28</v>
      </c>
      <c r="Y649" s="36" t="s">
        <v>28</v>
      </c>
      <c r="Z649" s="7" t="s">
        <v>6175</v>
      </c>
      <c r="AA649" s="7">
        <v>3</v>
      </c>
      <c r="AB649" s="7">
        <v>3</v>
      </c>
      <c r="AC649" s="7">
        <f t="shared" si="105"/>
        <v>0</v>
      </c>
      <c r="AD649" s="7" t="s">
        <v>6175</v>
      </c>
      <c r="AE649" s="7" t="s">
        <v>6175</v>
      </c>
      <c r="AF649" s="7" t="s">
        <v>6175</v>
      </c>
      <c r="AG649" s="7" t="s">
        <v>6175</v>
      </c>
      <c r="AH649" s="37">
        <v>90</v>
      </c>
      <c r="AI649" s="37">
        <f t="shared" si="106"/>
        <v>270</v>
      </c>
      <c r="AJ649" s="33">
        <v>54.708258904109847</v>
      </c>
      <c r="AK649" s="33">
        <f t="shared" si="102"/>
        <v>164.12477671232955</v>
      </c>
      <c r="AL649" s="33">
        <f t="shared" si="98"/>
        <v>19.694973205479545</v>
      </c>
      <c r="AM649" s="33">
        <f t="shared" si="99"/>
        <v>183.8197499178091</v>
      </c>
      <c r="AN649" s="33">
        <f t="shared" si="100"/>
        <v>49.237433013698862</v>
      </c>
      <c r="AO649" s="33">
        <f t="shared" si="101"/>
        <v>147.71229904109657</v>
      </c>
      <c r="AP649" s="33">
        <f t="shared" si="103"/>
        <v>17.725475884931587</v>
      </c>
      <c r="AQ649" s="33">
        <f t="shared" si="104"/>
        <v>165.43777492602817</v>
      </c>
      <c r="AR649" s="15" t="s">
        <v>6290</v>
      </c>
      <c r="AS649" s="15" t="s">
        <v>6302</v>
      </c>
      <c r="AT649" s="15" t="s">
        <v>6292</v>
      </c>
      <c r="AU649" s="27" t="s">
        <v>6277</v>
      </c>
      <c r="AV649" s="74"/>
      <c r="AW649" s="75"/>
      <c r="AX649" s="75"/>
      <c r="AY649" s="75"/>
      <c r="AZ649" s="52" t="s">
        <v>6389</v>
      </c>
    </row>
    <row r="650" spans="1:52" s="52" customFormat="1" ht="39.950000000000003" customHeight="1" x14ac:dyDescent="0.25">
      <c r="A650" s="9">
        <v>808</v>
      </c>
      <c r="B650" s="7" t="s">
        <v>3132</v>
      </c>
      <c r="C650" s="7" t="s">
        <v>3133</v>
      </c>
      <c r="D650" s="7" t="s">
        <v>18</v>
      </c>
      <c r="E650" s="7" t="s">
        <v>18</v>
      </c>
      <c r="F650" s="7" t="s">
        <v>3134</v>
      </c>
      <c r="G650" s="7" t="s">
        <v>6182</v>
      </c>
      <c r="H650" s="7" t="s">
        <v>2100</v>
      </c>
      <c r="I650" s="7" t="s">
        <v>6175</v>
      </c>
      <c r="J650" s="7" t="s">
        <v>1572</v>
      </c>
      <c r="K650" s="7" t="s">
        <v>1572</v>
      </c>
      <c r="L650" s="7" t="s">
        <v>3135</v>
      </c>
      <c r="M650" s="7" t="s">
        <v>3135</v>
      </c>
      <c r="N650" s="8" t="s">
        <v>6175</v>
      </c>
      <c r="O650" s="7" t="s">
        <v>1388</v>
      </c>
      <c r="P650" s="8" t="s">
        <v>6175</v>
      </c>
      <c r="Q650" s="7" t="s">
        <v>3111</v>
      </c>
      <c r="R650" s="28" t="s">
        <v>28</v>
      </c>
      <c r="S650" s="28" t="s">
        <v>6175</v>
      </c>
      <c r="T650" s="28" t="s">
        <v>28</v>
      </c>
      <c r="U650" s="28" t="s">
        <v>28</v>
      </c>
      <c r="V650" s="28" t="s">
        <v>28</v>
      </c>
      <c r="W650" s="7" t="s">
        <v>1400</v>
      </c>
      <c r="X650" s="28" t="s">
        <v>28</v>
      </c>
      <c r="Y650" s="36" t="s">
        <v>28</v>
      </c>
      <c r="Z650" s="7" t="s">
        <v>6175</v>
      </c>
      <c r="AA650" s="7">
        <v>11</v>
      </c>
      <c r="AB650" s="7">
        <v>11</v>
      </c>
      <c r="AC650" s="7">
        <f t="shared" si="105"/>
        <v>0</v>
      </c>
      <c r="AD650" s="7" t="s">
        <v>6175</v>
      </c>
      <c r="AE650" s="7" t="s">
        <v>6175</v>
      </c>
      <c r="AF650" s="7" t="s">
        <v>6175</v>
      </c>
      <c r="AG650" s="7" t="s">
        <v>6175</v>
      </c>
      <c r="AH650" s="37">
        <v>90</v>
      </c>
      <c r="AI650" s="37">
        <f t="shared" si="106"/>
        <v>990</v>
      </c>
      <c r="AJ650" s="33">
        <v>55.018590410959156</v>
      </c>
      <c r="AK650" s="33">
        <f t="shared" si="102"/>
        <v>605.20449452055072</v>
      </c>
      <c r="AL650" s="33">
        <f t="shared" si="98"/>
        <v>72.624539342466079</v>
      </c>
      <c r="AM650" s="33">
        <f t="shared" si="99"/>
        <v>677.82903386301678</v>
      </c>
      <c r="AN650" s="33">
        <f t="shared" si="100"/>
        <v>49.516731369863244</v>
      </c>
      <c r="AO650" s="33">
        <f t="shared" si="101"/>
        <v>544.68404506849572</v>
      </c>
      <c r="AP650" s="33">
        <f t="shared" si="103"/>
        <v>65.362085408219485</v>
      </c>
      <c r="AQ650" s="33">
        <f t="shared" si="104"/>
        <v>610.04613047671523</v>
      </c>
      <c r="AR650" s="15" t="s">
        <v>6290</v>
      </c>
      <c r="AS650" s="15" t="s">
        <v>6301</v>
      </c>
      <c r="AT650" s="15" t="s">
        <v>6294</v>
      </c>
      <c r="AU650" s="27" t="s">
        <v>6279</v>
      </c>
      <c r="AV650" s="74"/>
      <c r="AW650" s="75"/>
      <c r="AX650" s="75"/>
      <c r="AY650" s="75"/>
      <c r="AZ650" s="52" t="s">
        <v>6389</v>
      </c>
    </row>
    <row r="651" spans="1:52" s="52" customFormat="1" ht="39.950000000000003" customHeight="1" x14ac:dyDescent="0.25">
      <c r="A651" s="9">
        <v>809</v>
      </c>
      <c r="B651" s="7" t="s">
        <v>3136</v>
      </c>
      <c r="C651" s="7" t="s">
        <v>3137</v>
      </c>
      <c r="D651" s="7" t="s">
        <v>18</v>
      </c>
      <c r="E651" s="7" t="s">
        <v>18</v>
      </c>
      <c r="F651" s="7" t="s">
        <v>1869</v>
      </c>
      <c r="G651" s="7" t="s">
        <v>6182</v>
      </c>
      <c r="H651" s="7" t="s">
        <v>2100</v>
      </c>
      <c r="I651" s="7" t="s">
        <v>6175</v>
      </c>
      <c r="J651" s="7" t="s">
        <v>1572</v>
      </c>
      <c r="K651" s="7" t="s">
        <v>1572</v>
      </c>
      <c r="L651" s="7" t="s">
        <v>3138</v>
      </c>
      <c r="M651" s="7" t="s">
        <v>3138</v>
      </c>
      <c r="N651" s="8" t="s">
        <v>6175</v>
      </c>
      <c r="O651" s="7" t="s">
        <v>1388</v>
      </c>
      <c r="P651" s="8" t="s">
        <v>6175</v>
      </c>
      <c r="Q651" s="7" t="s">
        <v>28</v>
      </c>
      <c r="R651" s="28" t="s">
        <v>28</v>
      </c>
      <c r="S651" s="28" t="s">
        <v>6175</v>
      </c>
      <c r="T651" s="28" t="s">
        <v>28</v>
      </c>
      <c r="U651" s="28" t="s">
        <v>28</v>
      </c>
      <c r="V651" s="28" t="s">
        <v>28</v>
      </c>
      <c r="W651" s="7" t="s">
        <v>1400</v>
      </c>
      <c r="X651" s="28" t="s">
        <v>28</v>
      </c>
      <c r="Y651" s="36" t="s">
        <v>3139</v>
      </c>
      <c r="Z651" s="7" t="s">
        <v>6175</v>
      </c>
      <c r="AA651" s="7">
        <v>1</v>
      </c>
      <c r="AB651" s="7">
        <v>1</v>
      </c>
      <c r="AC651" s="7">
        <f t="shared" si="105"/>
        <v>0</v>
      </c>
      <c r="AD651" s="7" t="s">
        <v>6175</v>
      </c>
      <c r="AE651" s="7" t="s">
        <v>6175</v>
      </c>
      <c r="AF651" s="7" t="s">
        <v>6175</v>
      </c>
      <c r="AG651" s="7" t="s">
        <v>6175</v>
      </c>
      <c r="AH651" s="37">
        <v>17</v>
      </c>
      <c r="AI651" s="37">
        <f t="shared" si="106"/>
        <v>17</v>
      </c>
      <c r="AJ651" s="33">
        <v>10.392400410958953</v>
      </c>
      <c r="AK651" s="33">
        <f t="shared" si="102"/>
        <v>10.392400410958953</v>
      </c>
      <c r="AL651" s="33">
        <f t="shared" si="98"/>
        <v>1.2470880493150742</v>
      </c>
      <c r="AM651" s="33">
        <f t="shared" si="99"/>
        <v>11.639488460274027</v>
      </c>
      <c r="AN651" s="33">
        <f t="shared" si="100"/>
        <v>9.3531603698630583</v>
      </c>
      <c r="AO651" s="33">
        <f t="shared" si="101"/>
        <v>9.3531603698630583</v>
      </c>
      <c r="AP651" s="33">
        <f t="shared" si="103"/>
        <v>1.122379244383567</v>
      </c>
      <c r="AQ651" s="33">
        <f t="shared" si="104"/>
        <v>10.475539614246625</v>
      </c>
      <c r="AR651" s="15" t="s">
        <v>6290</v>
      </c>
      <c r="AS651" s="15" t="s">
        <v>6302</v>
      </c>
      <c r="AT651" s="15" t="s">
        <v>6292</v>
      </c>
      <c r="AU651" s="27" t="s">
        <v>6277</v>
      </c>
      <c r="AV651" s="74"/>
      <c r="AW651" s="75"/>
      <c r="AX651" s="75"/>
      <c r="AY651" s="75"/>
      <c r="AZ651" s="52" t="s">
        <v>6389</v>
      </c>
    </row>
    <row r="652" spans="1:52" s="52" customFormat="1" ht="39.950000000000003" customHeight="1" x14ac:dyDescent="0.25">
      <c r="A652" s="9">
        <v>810</v>
      </c>
      <c r="B652" s="7" t="s">
        <v>3140</v>
      </c>
      <c r="C652" s="7" t="s">
        <v>3141</v>
      </c>
      <c r="D652" s="7" t="s">
        <v>18</v>
      </c>
      <c r="E652" s="7" t="s">
        <v>18</v>
      </c>
      <c r="F652" s="7" t="s">
        <v>1869</v>
      </c>
      <c r="G652" s="7" t="s">
        <v>6182</v>
      </c>
      <c r="H652" s="7" t="s">
        <v>2100</v>
      </c>
      <c r="I652" s="7" t="s">
        <v>6175</v>
      </c>
      <c r="J652" s="7" t="s">
        <v>1572</v>
      </c>
      <c r="K652" s="7" t="s">
        <v>1572</v>
      </c>
      <c r="L652" s="7" t="s">
        <v>3142</v>
      </c>
      <c r="M652" s="7" t="s">
        <v>3142</v>
      </c>
      <c r="N652" s="8" t="s">
        <v>6175</v>
      </c>
      <c r="O652" s="7" t="s">
        <v>1388</v>
      </c>
      <c r="P652" s="8" t="s">
        <v>6175</v>
      </c>
      <c r="Q652" s="7" t="s">
        <v>3143</v>
      </c>
      <c r="R652" s="28" t="s">
        <v>3144</v>
      </c>
      <c r="S652" s="28" t="s">
        <v>6175</v>
      </c>
      <c r="T652" s="28" t="s">
        <v>28</v>
      </c>
      <c r="U652" s="28" t="s">
        <v>28</v>
      </c>
      <c r="V652" s="28" t="s">
        <v>28</v>
      </c>
      <c r="W652" s="7" t="s">
        <v>1400</v>
      </c>
      <c r="X652" s="28" t="s">
        <v>28</v>
      </c>
      <c r="Y652" s="36" t="s">
        <v>28</v>
      </c>
      <c r="Z652" s="7" t="s">
        <v>6175</v>
      </c>
      <c r="AA652" s="7">
        <v>1</v>
      </c>
      <c r="AB652" s="7">
        <v>1</v>
      </c>
      <c r="AC652" s="7">
        <f t="shared" si="105"/>
        <v>0</v>
      </c>
      <c r="AD652" s="7" t="s">
        <v>6175</v>
      </c>
      <c r="AE652" s="7" t="s">
        <v>6175</v>
      </c>
      <c r="AF652" s="7" t="s">
        <v>6175</v>
      </c>
      <c r="AG652" s="7" t="s">
        <v>6175</v>
      </c>
      <c r="AH652" s="37">
        <v>120</v>
      </c>
      <c r="AI652" s="37">
        <f t="shared" si="106"/>
        <v>120</v>
      </c>
      <c r="AJ652" s="33">
        <v>77.282661369863263</v>
      </c>
      <c r="AK652" s="33">
        <f t="shared" si="102"/>
        <v>77.282661369863263</v>
      </c>
      <c r="AL652" s="33">
        <f t="shared" si="98"/>
        <v>9.2739193643835911</v>
      </c>
      <c r="AM652" s="33">
        <f t="shared" si="99"/>
        <v>86.55658073424685</v>
      </c>
      <c r="AN652" s="33">
        <f t="shared" si="100"/>
        <v>69.554395232876942</v>
      </c>
      <c r="AO652" s="33">
        <f t="shared" si="101"/>
        <v>69.554395232876942</v>
      </c>
      <c r="AP652" s="33">
        <f t="shared" si="103"/>
        <v>8.3465274279452331</v>
      </c>
      <c r="AQ652" s="33">
        <f t="shared" si="104"/>
        <v>77.900922660822175</v>
      </c>
      <c r="AR652" s="15" t="s">
        <v>6290</v>
      </c>
      <c r="AS652" s="15" t="s">
        <v>6301</v>
      </c>
      <c r="AT652" s="15" t="s">
        <v>6292</v>
      </c>
      <c r="AU652" s="27" t="s">
        <v>6277</v>
      </c>
      <c r="AV652" s="74"/>
      <c r="AW652" s="75"/>
      <c r="AX652" s="75"/>
      <c r="AY652" s="75"/>
      <c r="AZ652" s="52" t="s">
        <v>6389</v>
      </c>
    </row>
    <row r="653" spans="1:52" s="52" customFormat="1" ht="39.950000000000003" customHeight="1" x14ac:dyDescent="0.25">
      <c r="A653" s="9">
        <v>811</v>
      </c>
      <c r="B653" s="7" t="s">
        <v>3149</v>
      </c>
      <c r="C653" s="7" t="s">
        <v>3150</v>
      </c>
      <c r="D653" s="7" t="s">
        <v>18</v>
      </c>
      <c r="E653" s="7" t="s">
        <v>1556</v>
      </c>
      <c r="F653" s="7" t="s">
        <v>2085</v>
      </c>
      <c r="G653" s="7" t="s">
        <v>6182</v>
      </c>
      <c r="H653" s="7" t="s">
        <v>2100</v>
      </c>
      <c r="I653" s="7" t="s">
        <v>6175</v>
      </c>
      <c r="J653" s="7" t="s">
        <v>1572</v>
      </c>
      <c r="K653" s="7" t="s">
        <v>1572</v>
      </c>
      <c r="L653" s="7" t="s">
        <v>3151</v>
      </c>
      <c r="M653" s="7" t="s">
        <v>3151</v>
      </c>
      <c r="N653" s="8" t="s">
        <v>6175</v>
      </c>
      <c r="O653" s="7" t="s">
        <v>1388</v>
      </c>
      <c r="P653" s="8" t="s">
        <v>6175</v>
      </c>
      <c r="Q653" s="7" t="s">
        <v>3111</v>
      </c>
      <c r="R653" s="7" t="s">
        <v>28</v>
      </c>
      <c r="S653" s="28" t="s">
        <v>6175</v>
      </c>
      <c r="T653" s="28" t="s">
        <v>28</v>
      </c>
      <c r="U653" s="28" t="s">
        <v>28</v>
      </c>
      <c r="V653" s="28" t="s">
        <v>28</v>
      </c>
      <c r="W653" s="7" t="s">
        <v>1400</v>
      </c>
      <c r="X653" s="28" t="s">
        <v>28</v>
      </c>
      <c r="Y653" s="36" t="s">
        <v>28</v>
      </c>
      <c r="Z653" s="7" t="s">
        <v>6175</v>
      </c>
      <c r="AA653" s="7">
        <v>5</v>
      </c>
      <c r="AB653" s="7">
        <v>5</v>
      </c>
      <c r="AC653" s="7">
        <f t="shared" si="105"/>
        <v>0</v>
      </c>
      <c r="AD653" s="7" t="s">
        <v>6175</v>
      </c>
      <c r="AE653" s="7" t="s">
        <v>6175</v>
      </c>
      <c r="AF653" s="7" t="s">
        <v>6175</v>
      </c>
      <c r="AG653" s="7" t="s">
        <v>6175</v>
      </c>
      <c r="AH653" s="37">
        <v>7.5</v>
      </c>
      <c r="AI653" s="37">
        <f t="shared" si="106"/>
        <v>37.5</v>
      </c>
      <c r="AJ653" s="33">
        <v>4.559021575342487</v>
      </c>
      <c r="AK653" s="33">
        <f t="shared" si="102"/>
        <v>22.795107876712436</v>
      </c>
      <c r="AL653" s="33">
        <f t="shared" si="98"/>
        <v>2.7354129452054923</v>
      </c>
      <c r="AM653" s="33">
        <f t="shared" si="99"/>
        <v>25.530520821917928</v>
      </c>
      <c r="AN653" s="33">
        <f t="shared" si="100"/>
        <v>4.1031194178082382</v>
      </c>
      <c r="AO653" s="33">
        <f t="shared" si="101"/>
        <v>20.51559708904119</v>
      </c>
      <c r="AP653" s="33">
        <f t="shared" si="103"/>
        <v>2.4618716506849427</v>
      </c>
      <c r="AQ653" s="33">
        <f t="shared" si="104"/>
        <v>22.977468739726135</v>
      </c>
      <c r="AR653" s="15" t="s">
        <v>6290</v>
      </c>
      <c r="AS653" s="15" t="s">
        <v>6301</v>
      </c>
      <c r="AT653" s="15" t="s">
        <v>6292</v>
      </c>
      <c r="AU653" s="27" t="s">
        <v>6277</v>
      </c>
      <c r="AV653" s="74"/>
      <c r="AW653" s="75"/>
      <c r="AX653" s="75"/>
      <c r="AY653" s="75"/>
      <c r="AZ653" s="52" t="s">
        <v>6389</v>
      </c>
    </row>
    <row r="654" spans="1:52" s="52" customFormat="1" ht="39.950000000000003" customHeight="1" x14ac:dyDescent="0.25">
      <c r="A654" s="9">
        <v>812</v>
      </c>
      <c r="B654" s="7" t="s">
        <v>3152</v>
      </c>
      <c r="C654" s="7" t="s">
        <v>3153</v>
      </c>
      <c r="D654" s="7" t="s">
        <v>18</v>
      </c>
      <c r="E654" s="7" t="s">
        <v>1556</v>
      </c>
      <c r="F654" s="7" t="s">
        <v>2085</v>
      </c>
      <c r="G654" s="7" t="s">
        <v>6182</v>
      </c>
      <c r="H654" s="7" t="s">
        <v>2100</v>
      </c>
      <c r="I654" s="7" t="s">
        <v>6175</v>
      </c>
      <c r="J654" s="7" t="s">
        <v>1572</v>
      </c>
      <c r="K654" s="7" t="s">
        <v>1572</v>
      </c>
      <c r="L654" s="7" t="s">
        <v>3154</v>
      </c>
      <c r="M654" s="7" t="s">
        <v>3154</v>
      </c>
      <c r="N654" s="8" t="s">
        <v>6175</v>
      </c>
      <c r="O654" s="7" t="s">
        <v>1388</v>
      </c>
      <c r="P654" s="8" t="s">
        <v>6175</v>
      </c>
      <c r="Q654" s="7" t="s">
        <v>28</v>
      </c>
      <c r="R654" s="7" t="s">
        <v>28</v>
      </c>
      <c r="S654" s="28" t="s">
        <v>6175</v>
      </c>
      <c r="T654" s="28" t="s">
        <v>28</v>
      </c>
      <c r="U654" s="28" t="s">
        <v>28</v>
      </c>
      <c r="V654" s="28" t="s">
        <v>28</v>
      </c>
      <c r="W654" s="7" t="s">
        <v>1400</v>
      </c>
      <c r="X654" s="28" t="s">
        <v>28</v>
      </c>
      <c r="Y654" s="36" t="s">
        <v>28</v>
      </c>
      <c r="Z654" s="7" t="s">
        <v>6175</v>
      </c>
      <c r="AA654" s="7">
        <v>12</v>
      </c>
      <c r="AB654" s="7">
        <v>12</v>
      </c>
      <c r="AC654" s="7">
        <f t="shared" si="105"/>
        <v>0</v>
      </c>
      <c r="AD654" s="7" t="s">
        <v>6175</v>
      </c>
      <c r="AE654" s="7" t="s">
        <v>6175</v>
      </c>
      <c r="AF654" s="7" t="s">
        <v>6175</v>
      </c>
      <c r="AG654" s="7" t="s">
        <v>6175</v>
      </c>
      <c r="AH654" s="37">
        <v>6</v>
      </c>
      <c r="AI654" s="37">
        <f t="shared" si="106"/>
        <v>72</v>
      </c>
      <c r="AJ654" s="33">
        <v>3.5644621917808408</v>
      </c>
      <c r="AK654" s="33">
        <f t="shared" si="102"/>
        <v>42.773546301370089</v>
      </c>
      <c r="AL654" s="33">
        <f t="shared" si="98"/>
        <v>5.1328255561644109</v>
      </c>
      <c r="AM654" s="33">
        <f t="shared" si="99"/>
        <v>47.906371857534502</v>
      </c>
      <c r="AN654" s="33">
        <f t="shared" si="100"/>
        <v>3.2080159726027566</v>
      </c>
      <c r="AO654" s="33">
        <f t="shared" si="101"/>
        <v>38.496191671233078</v>
      </c>
      <c r="AP654" s="33">
        <f t="shared" si="103"/>
        <v>4.619543000547969</v>
      </c>
      <c r="AQ654" s="33">
        <f t="shared" si="104"/>
        <v>43.115734671781048</v>
      </c>
      <c r="AR654" s="15" t="s">
        <v>6290</v>
      </c>
      <c r="AS654" s="15" t="s">
        <v>6301</v>
      </c>
      <c r="AT654" s="15" t="s">
        <v>6292</v>
      </c>
      <c r="AU654" s="27" t="s">
        <v>6277</v>
      </c>
      <c r="AV654" s="74"/>
      <c r="AW654" s="75"/>
      <c r="AX654" s="75"/>
      <c r="AY654" s="75"/>
      <c r="AZ654" s="52" t="s">
        <v>6389</v>
      </c>
    </row>
    <row r="655" spans="1:52" s="52" customFormat="1" ht="39.950000000000003" customHeight="1" x14ac:dyDescent="0.25">
      <c r="A655" s="9">
        <v>813</v>
      </c>
      <c r="B655" s="7" t="s">
        <v>3155</v>
      </c>
      <c r="C655" s="7" t="s">
        <v>3156</v>
      </c>
      <c r="D655" s="7" t="s">
        <v>18</v>
      </c>
      <c r="E655" s="7" t="s">
        <v>18</v>
      </c>
      <c r="F655" s="7" t="s">
        <v>3127</v>
      </c>
      <c r="G655" s="7" t="s">
        <v>6182</v>
      </c>
      <c r="H655" s="7" t="s">
        <v>2100</v>
      </c>
      <c r="I655" s="7" t="s">
        <v>6175</v>
      </c>
      <c r="J655" s="7" t="s">
        <v>1572</v>
      </c>
      <c r="K655" s="7" t="s">
        <v>1572</v>
      </c>
      <c r="L655" s="7" t="s">
        <v>3157</v>
      </c>
      <c r="M655" s="7" t="s">
        <v>3157</v>
      </c>
      <c r="N655" s="8" t="s">
        <v>6175</v>
      </c>
      <c r="O655" s="7" t="s">
        <v>1388</v>
      </c>
      <c r="P655" s="8" t="s">
        <v>6175</v>
      </c>
      <c r="Q655" s="7" t="s">
        <v>28</v>
      </c>
      <c r="R655" s="7" t="s">
        <v>28</v>
      </c>
      <c r="S655" s="28" t="s">
        <v>6175</v>
      </c>
      <c r="T655" s="28" t="s">
        <v>28</v>
      </c>
      <c r="U655" s="28" t="s">
        <v>28</v>
      </c>
      <c r="V655" s="28" t="s">
        <v>28</v>
      </c>
      <c r="W655" s="7" t="s">
        <v>29</v>
      </c>
      <c r="X655" s="28" t="s">
        <v>28</v>
      </c>
      <c r="Y655" s="36" t="s">
        <v>28</v>
      </c>
      <c r="Z655" s="7" t="s">
        <v>6175</v>
      </c>
      <c r="AA655" s="7">
        <v>2</v>
      </c>
      <c r="AB655" s="7">
        <v>2</v>
      </c>
      <c r="AC655" s="7">
        <f t="shared" si="105"/>
        <v>0</v>
      </c>
      <c r="AD655" s="7" t="s">
        <v>6175</v>
      </c>
      <c r="AE655" s="7" t="s">
        <v>6175</v>
      </c>
      <c r="AF655" s="7" t="s">
        <v>6175</v>
      </c>
      <c r="AG655" s="7" t="s">
        <v>6175</v>
      </c>
      <c r="AH655" s="37">
        <v>10</v>
      </c>
      <c r="AI655" s="37">
        <f t="shared" si="106"/>
        <v>20</v>
      </c>
      <c r="AJ655" s="33">
        <v>4.7531767123287949</v>
      </c>
      <c r="AK655" s="33">
        <f t="shared" si="102"/>
        <v>9.5063534246575898</v>
      </c>
      <c r="AL655" s="33">
        <f t="shared" si="98"/>
        <v>1.1407624109589107</v>
      </c>
      <c r="AM655" s="33">
        <f t="shared" si="99"/>
        <v>10.6471158356165</v>
      </c>
      <c r="AN655" s="33">
        <f t="shared" si="100"/>
        <v>4.2778590410959154</v>
      </c>
      <c r="AO655" s="33">
        <f t="shared" si="101"/>
        <v>8.5557180821918308</v>
      </c>
      <c r="AP655" s="33">
        <f t="shared" si="103"/>
        <v>1.0266861698630196</v>
      </c>
      <c r="AQ655" s="33">
        <f t="shared" si="104"/>
        <v>9.5824042520548502</v>
      </c>
      <c r="AR655" s="15" t="s">
        <v>6290</v>
      </c>
      <c r="AS655" s="15" t="s">
        <v>6301</v>
      </c>
      <c r="AT655" s="15" t="s">
        <v>6292</v>
      </c>
      <c r="AU655" s="27" t="s">
        <v>6277</v>
      </c>
      <c r="AV655" s="74"/>
      <c r="AW655" s="75"/>
      <c r="AX655" s="75"/>
      <c r="AY655" s="75"/>
      <c r="AZ655" s="52" t="s">
        <v>6389</v>
      </c>
    </row>
    <row r="656" spans="1:52" s="52" customFormat="1" ht="39.950000000000003" customHeight="1" x14ac:dyDescent="0.25">
      <c r="A656" s="9">
        <v>814</v>
      </c>
      <c r="B656" s="7" t="s">
        <v>3158</v>
      </c>
      <c r="C656" s="7" t="s">
        <v>3159</v>
      </c>
      <c r="D656" s="7" t="s">
        <v>18</v>
      </c>
      <c r="E656" s="7" t="s">
        <v>1556</v>
      </c>
      <c r="F656" s="7" t="s">
        <v>1556</v>
      </c>
      <c r="G656" s="7" t="s">
        <v>6182</v>
      </c>
      <c r="H656" s="7" t="s">
        <v>2100</v>
      </c>
      <c r="I656" s="7" t="s">
        <v>6175</v>
      </c>
      <c r="J656" s="7" t="s">
        <v>1572</v>
      </c>
      <c r="K656" s="7" t="s">
        <v>1572</v>
      </c>
      <c r="L656" s="7" t="s">
        <v>3160</v>
      </c>
      <c r="M656" s="7" t="s">
        <v>3160</v>
      </c>
      <c r="N656" s="8" t="s">
        <v>6175</v>
      </c>
      <c r="O656" s="7" t="s">
        <v>1388</v>
      </c>
      <c r="P656" s="8" t="s">
        <v>6175</v>
      </c>
      <c r="Q656" s="7" t="s">
        <v>28</v>
      </c>
      <c r="R656" s="28" t="s">
        <v>28</v>
      </c>
      <c r="S656" s="28" t="s">
        <v>6175</v>
      </c>
      <c r="T656" s="28" t="s">
        <v>28</v>
      </c>
      <c r="U656" s="28" t="s">
        <v>28</v>
      </c>
      <c r="V656" s="28" t="s">
        <v>28</v>
      </c>
      <c r="W656" s="7" t="s">
        <v>1400</v>
      </c>
      <c r="X656" s="28" t="s">
        <v>28</v>
      </c>
      <c r="Y656" s="36" t="s">
        <v>28</v>
      </c>
      <c r="Z656" s="7" t="s">
        <v>6175</v>
      </c>
      <c r="AA656" s="7">
        <v>990</v>
      </c>
      <c r="AB656" s="7">
        <v>990</v>
      </c>
      <c r="AC656" s="7">
        <f t="shared" si="105"/>
        <v>0</v>
      </c>
      <c r="AD656" s="7" t="s">
        <v>6175</v>
      </c>
      <c r="AE656" s="7" t="s">
        <v>6175</v>
      </c>
      <c r="AF656" s="7" t="s">
        <v>6175</v>
      </c>
      <c r="AG656" s="7" t="s">
        <v>6175</v>
      </c>
      <c r="AH656" s="37">
        <v>30</v>
      </c>
      <c r="AI656" s="37">
        <f t="shared" si="106"/>
        <v>29700</v>
      </c>
      <c r="AJ656" s="33">
        <v>18.339530136986387</v>
      </c>
      <c r="AK656" s="33">
        <f t="shared" si="102"/>
        <v>18156.134835616522</v>
      </c>
      <c r="AL656" s="33">
        <f t="shared" si="98"/>
        <v>2178.7361802739824</v>
      </c>
      <c r="AM656" s="33">
        <f t="shared" si="99"/>
        <v>20334.871015890505</v>
      </c>
      <c r="AN656" s="33">
        <f t="shared" si="100"/>
        <v>16.505577123287747</v>
      </c>
      <c r="AO656" s="33">
        <f t="shared" si="101"/>
        <v>16340.52135205487</v>
      </c>
      <c r="AP656" s="33">
        <f t="shared" si="103"/>
        <v>1960.8625622465843</v>
      </c>
      <c r="AQ656" s="33">
        <f t="shared" si="104"/>
        <v>18301.383914301456</v>
      </c>
      <c r="AR656" s="15" t="s">
        <v>6290</v>
      </c>
      <c r="AS656" s="15" t="s">
        <v>6293</v>
      </c>
      <c r="AT656" s="15" t="s">
        <v>6292</v>
      </c>
      <c r="AU656" s="27" t="s">
        <v>6277</v>
      </c>
      <c r="AV656" s="74"/>
      <c r="AW656" s="75"/>
      <c r="AX656" s="75"/>
      <c r="AY656" s="75"/>
      <c r="AZ656" s="52" t="s">
        <v>6389</v>
      </c>
    </row>
    <row r="657" spans="1:52" s="52" customFormat="1" ht="39.950000000000003" customHeight="1" x14ac:dyDescent="0.25">
      <c r="A657" s="9">
        <v>815</v>
      </c>
      <c r="B657" s="7" t="s">
        <v>3161</v>
      </c>
      <c r="C657" s="7" t="s">
        <v>3162</v>
      </c>
      <c r="D657" s="7" t="s">
        <v>18</v>
      </c>
      <c r="E657" s="7" t="s">
        <v>1556</v>
      </c>
      <c r="F657" s="7" t="s">
        <v>1556</v>
      </c>
      <c r="G657" s="7" t="s">
        <v>6182</v>
      </c>
      <c r="H657" s="7" t="s">
        <v>2100</v>
      </c>
      <c r="I657" s="7" t="s">
        <v>6175</v>
      </c>
      <c r="J657" s="7" t="s">
        <v>1572</v>
      </c>
      <c r="K657" s="7" t="s">
        <v>1572</v>
      </c>
      <c r="L657" s="7" t="s">
        <v>3163</v>
      </c>
      <c r="M657" s="7" t="s">
        <v>3163</v>
      </c>
      <c r="N657" s="8" t="s">
        <v>6175</v>
      </c>
      <c r="O657" s="7" t="s">
        <v>1388</v>
      </c>
      <c r="P657" s="8" t="s">
        <v>6175</v>
      </c>
      <c r="Q657" s="7" t="s">
        <v>28</v>
      </c>
      <c r="R657" s="28" t="s">
        <v>28</v>
      </c>
      <c r="S657" s="28" t="s">
        <v>6175</v>
      </c>
      <c r="T657" s="28" t="s">
        <v>28</v>
      </c>
      <c r="U657" s="28" t="s">
        <v>28</v>
      </c>
      <c r="V657" s="28" t="s">
        <v>28</v>
      </c>
      <c r="W657" s="7" t="s">
        <v>1400</v>
      </c>
      <c r="X657" s="28" t="s">
        <v>28</v>
      </c>
      <c r="Y657" s="36" t="s">
        <v>28</v>
      </c>
      <c r="Z657" s="7" t="s">
        <v>6175</v>
      </c>
      <c r="AA657" s="7">
        <v>996</v>
      </c>
      <c r="AB657" s="7">
        <v>996</v>
      </c>
      <c r="AC657" s="7">
        <f t="shared" si="105"/>
        <v>0</v>
      </c>
      <c r="AD657" s="7" t="s">
        <v>6175</v>
      </c>
      <c r="AE657" s="7" t="s">
        <v>6175</v>
      </c>
      <c r="AF657" s="7" t="s">
        <v>6175</v>
      </c>
      <c r="AG657" s="7" t="s">
        <v>6175</v>
      </c>
      <c r="AH657" s="37">
        <v>30</v>
      </c>
      <c r="AI657" s="37">
        <f t="shared" si="106"/>
        <v>29880</v>
      </c>
      <c r="AJ657" s="33">
        <v>18.339530136986387</v>
      </c>
      <c r="AK657" s="33">
        <f t="shared" si="102"/>
        <v>18266.172016438442</v>
      </c>
      <c r="AL657" s="33">
        <f t="shared" si="98"/>
        <v>2191.9406419726129</v>
      </c>
      <c r="AM657" s="33">
        <f t="shared" si="99"/>
        <v>20458.112658411053</v>
      </c>
      <c r="AN657" s="33">
        <f t="shared" si="100"/>
        <v>16.505577123287747</v>
      </c>
      <c r="AO657" s="33">
        <f t="shared" si="101"/>
        <v>16439.554814794596</v>
      </c>
      <c r="AP657" s="33">
        <f t="shared" si="103"/>
        <v>1972.7465777753514</v>
      </c>
      <c r="AQ657" s="33">
        <f t="shared" si="104"/>
        <v>18412.301392569949</v>
      </c>
      <c r="AR657" s="15" t="s">
        <v>6290</v>
      </c>
      <c r="AS657" s="15" t="s">
        <v>6293</v>
      </c>
      <c r="AT657" s="15" t="s">
        <v>6292</v>
      </c>
      <c r="AU657" s="27" t="s">
        <v>6277</v>
      </c>
      <c r="AV657" s="74"/>
      <c r="AW657" s="75"/>
      <c r="AX657" s="75"/>
      <c r="AY657" s="75"/>
      <c r="AZ657" s="52" t="s">
        <v>6389</v>
      </c>
    </row>
    <row r="658" spans="1:52" s="52" customFormat="1" ht="39.950000000000003" customHeight="1" x14ac:dyDescent="0.25">
      <c r="A658" s="9">
        <v>816</v>
      </c>
      <c r="B658" s="7" t="s">
        <v>3164</v>
      </c>
      <c r="C658" s="7" t="s">
        <v>3165</v>
      </c>
      <c r="D658" s="7" t="s">
        <v>18</v>
      </c>
      <c r="E658" s="7" t="s">
        <v>18</v>
      </c>
      <c r="F658" s="7" t="s">
        <v>2849</v>
      </c>
      <c r="G658" s="7" t="s">
        <v>6182</v>
      </c>
      <c r="H658" s="7" t="s">
        <v>2100</v>
      </c>
      <c r="I658" s="7" t="s">
        <v>6175</v>
      </c>
      <c r="J658" s="7" t="s">
        <v>1572</v>
      </c>
      <c r="K658" s="7" t="s">
        <v>1572</v>
      </c>
      <c r="L658" s="7" t="s">
        <v>3166</v>
      </c>
      <c r="M658" s="7" t="s">
        <v>3166</v>
      </c>
      <c r="N658" s="8" t="s">
        <v>6175</v>
      </c>
      <c r="O658" s="7" t="s">
        <v>1388</v>
      </c>
      <c r="P658" s="8" t="s">
        <v>6175</v>
      </c>
      <c r="Q658" s="7" t="s">
        <v>28</v>
      </c>
      <c r="R658" s="7" t="s">
        <v>28</v>
      </c>
      <c r="S658" s="28" t="s">
        <v>6175</v>
      </c>
      <c r="T658" s="28" t="s">
        <v>28</v>
      </c>
      <c r="U658" s="28" t="s">
        <v>28</v>
      </c>
      <c r="V658" s="28" t="s">
        <v>28</v>
      </c>
      <c r="W658" s="7" t="s">
        <v>29</v>
      </c>
      <c r="X658" s="28" t="s">
        <v>28</v>
      </c>
      <c r="Y658" s="36" t="s">
        <v>28</v>
      </c>
      <c r="Z658" s="7" t="s">
        <v>6175</v>
      </c>
      <c r="AA658" s="7">
        <v>92</v>
      </c>
      <c r="AB658" s="7">
        <v>92</v>
      </c>
      <c r="AC658" s="7">
        <f t="shared" si="105"/>
        <v>0</v>
      </c>
      <c r="AD658" s="7" t="s">
        <v>6175</v>
      </c>
      <c r="AE658" s="7" t="s">
        <v>6175</v>
      </c>
      <c r="AF658" s="7" t="s">
        <v>6175</v>
      </c>
      <c r="AG658" s="7" t="s">
        <v>6175</v>
      </c>
      <c r="AH658" s="37">
        <v>11</v>
      </c>
      <c r="AI658" s="37">
        <f t="shared" si="106"/>
        <v>1012</v>
      </c>
      <c r="AJ658" s="33">
        <v>5.0388473515982071</v>
      </c>
      <c r="AK658" s="33">
        <f t="shared" si="102"/>
        <v>463.57395634703505</v>
      </c>
      <c r="AL658" s="33">
        <f t="shared" si="98"/>
        <v>55.628874761644205</v>
      </c>
      <c r="AM658" s="33">
        <f t="shared" si="99"/>
        <v>519.20283110867922</v>
      </c>
      <c r="AN658" s="33">
        <f t="shared" si="100"/>
        <v>4.5349626164383867</v>
      </c>
      <c r="AO658" s="33">
        <f t="shared" si="101"/>
        <v>417.21656071233156</v>
      </c>
      <c r="AP658" s="33">
        <f t="shared" si="103"/>
        <v>50.065987285479785</v>
      </c>
      <c r="AQ658" s="33">
        <f t="shared" si="104"/>
        <v>467.28254799781132</v>
      </c>
      <c r="AR658" s="15" t="s">
        <v>6290</v>
      </c>
      <c r="AS658" s="15" t="s">
        <v>6293</v>
      </c>
      <c r="AT658" s="15" t="s">
        <v>6292</v>
      </c>
      <c r="AU658" s="27" t="s">
        <v>6277</v>
      </c>
      <c r="AV658" s="74"/>
      <c r="AW658" s="75"/>
      <c r="AX658" s="75"/>
      <c r="AY658" s="75"/>
      <c r="AZ658" s="52" t="s">
        <v>6389</v>
      </c>
    </row>
    <row r="659" spans="1:52" s="52" customFormat="1" ht="39.950000000000003" customHeight="1" x14ac:dyDescent="0.25">
      <c r="A659" s="9">
        <v>817</v>
      </c>
      <c r="B659" s="7" t="s">
        <v>3167</v>
      </c>
      <c r="C659" s="7" t="s">
        <v>3168</v>
      </c>
      <c r="D659" s="7" t="s">
        <v>18</v>
      </c>
      <c r="E659" s="7" t="s">
        <v>18</v>
      </c>
      <c r="F659" s="7" t="s">
        <v>3169</v>
      </c>
      <c r="G659" s="7" t="s">
        <v>6182</v>
      </c>
      <c r="H659" s="7" t="s">
        <v>2100</v>
      </c>
      <c r="I659" s="7" t="s">
        <v>6175</v>
      </c>
      <c r="J659" s="7" t="s">
        <v>1572</v>
      </c>
      <c r="K659" s="7" t="s">
        <v>1572</v>
      </c>
      <c r="L659" s="7" t="s">
        <v>3170</v>
      </c>
      <c r="M659" s="7" t="s">
        <v>3170</v>
      </c>
      <c r="N659" s="8" t="s">
        <v>6175</v>
      </c>
      <c r="O659" s="7" t="s">
        <v>1388</v>
      </c>
      <c r="P659" s="8" t="s">
        <v>6175</v>
      </c>
      <c r="Q659" s="7" t="s">
        <v>28</v>
      </c>
      <c r="R659" s="7" t="s">
        <v>28</v>
      </c>
      <c r="S659" s="28" t="s">
        <v>6175</v>
      </c>
      <c r="T659" s="28" t="s">
        <v>28</v>
      </c>
      <c r="U659" s="28" t="s">
        <v>28</v>
      </c>
      <c r="V659" s="28" t="s">
        <v>28</v>
      </c>
      <c r="W659" s="7" t="s">
        <v>29</v>
      </c>
      <c r="X659" s="28" t="s">
        <v>28</v>
      </c>
      <c r="Y659" s="36" t="s">
        <v>3171</v>
      </c>
      <c r="Z659" s="7" t="s">
        <v>6175</v>
      </c>
      <c r="AA659" s="7">
        <v>3</v>
      </c>
      <c r="AB659" s="7">
        <v>3</v>
      </c>
      <c r="AC659" s="7">
        <f t="shared" si="105"/>
        <v>0</v>
      </c>
      <c r="AD659" s="7" t="s">
        <v>6175</v>
      </c>
      <c r="AE659" s="7" t="s">
        <v>6175</v>
      </c>
      <c r="AF659" s="7" t="s">
        <v>6175</v>
      </c>
      <c r="AG659" s="7" t="s">
        <v>6175</v>
      </c>
      <c r="AH659" s="37">
        <v>8.66</v>
      </c>
      <c r="AI659" s="37">
        <f t="shared" si="106"/>
        <v>25.98</v>
      </c>
      <c r="AJ659" s="33">
        <v>4.1162510328767361</v>
      </c>
      <c r="AK659" s="33">
        <f t="shared" si="102"/>
        <v>12.348753098630208</v>
      </c>
      <c r="AL659" s="33">
        <f t="shared" si="98"/>
        <v>1.4818503718356248</v>
      </c>
      <c r="AM659" s="33">
        <f t="shared" si="99"/>
        <v>13.830603470465833</v>
      </c>
      <c r="AN659" s="33">
        <f t="shared" si="100"/>
        <v>3.7046259295890627</v>
      </c>
      <c r="AO659" s="33">
        <f t="shared" si="101"/>
        <v>11.113877788767187</v>
      </c>
      <c r="AP659" s="33">
        <f t="shared" si="103"/>
        <v>1.3336653346520624</v>
      </c>
      <c r="AQ659" s="33">
        <f t="shared" si="104"/>
        <v>12.44754312341925</v>
      </c>
      <c r="AR659" s="15" t="s">
        <v>6290</v>
      </c>
      <c r="AS659" s="15" t="s">
        <v>6306</v>
      </c>
      <c r="AT659" s="15" t="s">
        <v>6292</v>
      </c>
      <c r="AU659" s="27" t="s">
        <v>6277</v>
      </c>
      <c r="AV659" s="74"/>
      <c r="AW659" s="75"/>
      <c r="AX659" s="75"/>
      <c r="AY659" s="75"/>
      <c r="AZ659" s="52" t="s">
        <v>6389</v>
      </c>
    </row>
    <row r="660" spans="1:52" s="52" customFormat="1" ht="39.950000000000003" customHeight="1" x14ac:dyDescent="0.25">
      <c r="A660" s="9">
        <v>818</v>
      </c>
      <c r="B660" s="7" t="s">
        <v>3172</v>
      </c>
      <c r="C660" s="7" t="s">
        <v>3173</v>
      </c>
      <c r="D660" s="7" t="s">
        <v>18</v>
      </c>
      <c r="E660" s="7" t="s">
        <v>1556</v>
      </c>
      <c r="F660" s="7" t="s">
        <v>1688</v>
      </c>
      <c r="G660" s="7" t="s">
        <v>6182</v>
      </c>
      <c r="H660" s="7" t="s">
        <v>2100</v>
      </c>
      <c r="I660" s="7" t="s">
        <v>6175</v>
      </c>
      <c r="J660" s="7" t="s">
        <v>1572</v>
      </c>
      <c r="K660" s="7" t="s">
        <v>1572</v>
      </c>
      <c r="L660" s="7" t="s">
        <v>3174</v>
      </c>
      <c r="M660" s="7" t="s">
        <v>3174</v>
      </c>
      <c r="N660" s="8" t="s">
        <v>6175</v>
      </c>
      <c r="O660" s="7" t="s">
        <v>1388</v>
      </c>
      <c r="P660" s="8" t="s">
        <v>6175</v>
      </c>
      <c r="Q660" s="7" t="s">
        <v>3175</v>
      </c>
      <c r="R660" s="28" t="s">
        <v>28</v>
      </c>
      <c r="S660" s="28" t="s">
        <v>6175</v>
      </c>
      <c r="T660" s="28" t="s">
        <v>28</v>
      </c>
      <c r="U660" s="28" t="s">
        <v>28</v>
      </c>
      <c r="V660" s="28" t="s">
        <v>28</v>
      </c>
      <c r="W660" s="7" t="s">
        <v>29</v>
      </c>
      <c r="X660" s="28" t="s">
        <v>28</v>
      </c>
      <c r="Y660" s="36" t="s">
        <v>28</v>
      </c>
      <c r="Z660" s="7" t="s">
        <v>6175</v>
      </c>
      <c r="AA660" s="7">
        <v>3</v>
      </c>
      <c r="AB660" s="7">
        <v>3</v>
      </c>
      <c r="AC660" s="7">
        <f t="shared" si="105"/>
        <v>0</v>
      </c>
      <c r="AD660" s="7" t="s">
        <v>6175</v>
      </c>
      <c r="AE660" s="7" t="s">
        <v>6175</v>
      </c>
      <c r="AF660" s="7" t="s">
        <v>6175</v>
      </c>
      <c r="AG660" s="7" t="s">
        <v>6175</v>
      </c>
      <c r="AH660" s="37">
        <v>48.33</v>
      </c>
      <c r="AI660" s="37">
        <f t="shared" si="106"/>
        <v>144.99</v>
      </c>
      <c r="AJ660" s="33">
        <v>22.138862954794668</v>
      </c>
      <c r="AK660" s="33">
        <f t="shared" si="102"/>
        <v>66.416588864384011</v>
      </c>
      <c r="AL660" s="33">
        <f t="shared" si="98"/>
        <v>7.9699906637260813</v>
      </c>
      <c r="AM660" s="33">
        <f t="shared" si="99"/>
        <v>74.38657952811009</v>
      </c>
      <c r="AN660" s="33">
        <f t="shared" si="100"/>
        <v>19.924976659315202</v>
      </c>
      <c r="AO660" s="33">
        <f t="shared" si="101"/>
        <v>59.774929977945604</v>
      </c>
      <c r="AP660" s="33">
        <f t="shared" si="103"/>
        <v>7.1729915973534721</v>
      </c>
      <c r="AQ660" s="33">
        <f t="shared" si="104"/>
        <v>66.947921575299077</v>
      </c>
      <c r="AR660" s="15" t="s">
        <v>6290</v>
      </c>
      <c r="AS660" s="15" t="s">
        <v>6302</v>
      </c>
      <c r="AT660" s="15" t="s">
        <v>6294</v>
      </c>
      <c r="AU660" s="27" t="s">
        <v>6279</v>
      </c>
      <c r="AV660" s="74"/>
      <c r="AW660" s="75"/>
      <c r="AX660" s="75"/>
      <c r="AY660" s="75"/>
      <c r="AZ660" s="52" t="s">
        <v>6389</v>
      </c>
    </row>
    <row r="661" spans="1:52" s="52" customFormat="1" ht="39.950000000000003" customHeight="1" x14ac:dyDescent="0.25">
      <c r="A661" s="9">
        <v>819</v>
      </c>
      <c r="B661" s="7" t="s">
        <v>3176</v>
      </c>
      <c r="C661" s="7" t="s">
        <v>3177</v>
      </c>
      <c r="D661" s="7" t="s">
        <v>18</v>
      </c>
      <c r="E661" s="7" t="s">
        <v>1556</v>
      </c>
      <c r="F661" s="7" t="s">
        <v>1557</v>
      </c>
      <c r="G661" s="7" t="s">
        <v>6182</v>
      </c>
      <c r="H661" s="7" t="s">
        <v>2100</v>
      </c>
      <c r="I661" s="7" t="s">
        <v>6175</v>
      </c>
      <c r="J661" s="7" t="s">
        <v>1572</v>
      </c>
      <c r="K661" s="7" t="s">
        <v>1572</v>
      </c>
      <c r="L661" s="7" t="s">
        <v>3178</v>
      </c>
      <c r="M661" s="7" t="s">
        <v>3178</v>
      </c>
      <c r="N661" s="8" t="s">
        <v>6175</v>
      </c>
      <c r="O661" s="7" t="s">
        <v>1388</v>
      </c>
      <c r="P661" s="8" t="s">
        <v>6175</v>
      </c>
      <c r="Q661" s="7" t="s">
        <v>3179</v>
      </c>
      <c r="R661" s="28" t="s">
        <v>3180</v>
      </c>
      <c r="S661" s="28" t="s">
        <v>6175</v>
      </c>
      <c r="T661" s="28" t="s">
        <v>28</v>
      </c>
      <c r="U661" s="28" t="s">
        <v>28</v>
      </c>
      <c r="V661" s="28" t="s">
        <v>28</v>
      </c>
      <c r="W661" s="7" t="s">
        <v>1400</v>
      </c>
      <c r="X661" s="28" t="s">
        <v>28</v>
      </c>
      <c r="Y661" s="36" t="s">
        <v>28</v>
      </c>
      <c r="Z661" s="7" t="s">
        <v>6175</v>
      </c>
      <c r="AA661" s="7">
        <v>8</v>
      </c>
      <c r="AB661" s="7">
        <v>8</v>
      </c>
      <c r="AC661" s="7">
        <f t="shared" si="105"/>
        <v>0</v>
      </c>
      <c r="AD661" s="7" t="s">
        <v>6175</v>
      </c>
      <c r="AE661" s="7" t="s">
        <v>6175</v>
      </c>
      <c r="AF661" s="7" t="s">
        <v>6175</v>
      </c>
      <c r="AG661" s="7" t="s">
        <v>6175</v>
      </c>
      <c r="AH661" s="37">
        <v>51</v>
      </c>
      <c r="AI661" s="37">
        <f t="shared" si="106"/>
        <v>408</v>
      </c>
      <c r="AJ661" s="33">
        <v>31.177201232876861</v>
      </c>
      <c r="AK661" s="33">
        <f t="shared" si="102"/>
        <v>249.41760986301489</v>
      </c>
      <c r="AL661" s="33">
        <f t="shared" si="98"/>
        <v>29.930113183561787</v>
      </c>
      <c r="AM661" s="33">
        <f t="shared" si="99"/>
        <v>279.34772304657668</v>
      </c>
      <c r="AN661" s="33">
        <f t="shared" si="100"/>
        <v>28.059481109589175</v>
      </c>
      <c r="AO661" s="33">
        <f t="shared" si="101"/>
        <v>224.4758488767134</v>
      </c>
      <c r="AP661" s="33">
        <f t="shared" si="103"/>
        <v>26.937101865205609</v>
      </c>
      <c r="AQ661" s="33">
        <f t="shared" si="104"/>
        <v>251.41295074191902</v>
      </c>
      <c r="AR661" s="15" t="s">
        <v>6290</v>
      </c>
      <c r="AS661" s="15" t="s">
        <v>6301</v>
      </c>
      <c r="AT661" s="15" t="s">
        <v>6294</v>
      </c>
      <c r="AU661" s="27" t="s">
        <v>6279</v>
      </c>
      <c r="AV661" s="74"/>
      <c r="AW661" s="75"/>
      <c r="AX661" s="75"/>
      <c r="AY661" s="75"/>
      <c r="AZ661" s="52" t="s">
        <v>6389</v>
      </c>
    </row>
    <row r="662" spans="1:52" s="52" customFormat="1" ht="39.950000000000003" customHeight="1" x14ac:dyDescent="0.25">
      <c r="A662" s="9">
        <v>820</v>
      </c>
      <c r="B662" s="7" t="s">
        <v>3183</v>
      </c>
      <c r="C662" s="7" t="s">
        <v>3184</v>
      </c>
      <c r="D662" s="7" t="s">
        <v>18</v>
      </c>
      <c r="E662" s="7" t="s">
        <v>18</v>
      </c>
      <c r="F662" s="7" t="s">
        <v>1735</v>
      </c>
      <c r="G662" s="7" t="s">
        <v>6182</v>
      </c>
      <c r="H662" s="7" t="s">
        <v>2100</v>
      </c>
      <c r="I662" s="7" t="s">
        <v>6175</v>
      </c>
      <c r="J662" s="7" t="s">
        <v>1572</v>
      </c>
      <c r="K662" s="7" t="s">
        <v>1572</v>
      </c>
      <c r="L662" s="7" t="s">
        <v>3185</v>
      </c>
      <c r="M662" s="7" t="s">
        <v>3185</v>
      </c>
      <c r="N662" s="8" t="s">
        <v>6175</v>
      </c>
      <c r="O662" s="7" t="s">
        <v>1388</v>
      </c>
      <c r="P662" s="8" t="s">
        <v>6175</v>
      </c>
      <c r="Q662" s="7" t="s">
        <v>28</v>
      </c>
      <c r="R662" s="7" t="s">
        <v>28</v>
      </c>
      <c r="S662" s="28" t="s">
        <v>6175</v>
      </c>
      <c r="T662" s="28" t="s">
        <v>28</v>
      </c>
      <c r="U662" s="28" t="s">
        <v>28</v>
      </c>
      <c r="V662" s="28" t="s">
        <v>28</v>
      </c>
      <c r="W662" s="7" t="s">
        <v>29</v>
      </c>
      <c r="X662" s="28" t="s">
        <v>28</v>
      </c>
      <c r="Y662" s="36" t="s">
        <v>28</v>
      </c>
      <c r="Z662" s="7" t="s">
        <v>6175</v>
      </c>
      <c r="AA662" s="7">
        <v>88</v>
      </c>
      <c r="AB662" s="7">
        <v>88</v>
      </c>
      <c r="AC662" s="7">
        <f t="shared" si="105"/>
        <v>0</v>
      </c>
      <c r="AD662" s="7" t="s">
        <v>6175</v>
      </c>
      <c r="AE662" s="7" t="s">
        <v>6175</v>
      </c>
      <c r="AF662" s="7" t="s">
        <v>6175</v>
      </c>
      <c r="AG662" s="7" t="s">
        <v>6175</v>
      </c>
      <c r="AH662" s="37">
        <v>2</v>
      </c>
      <c r="AI662" s="37">
        <f t="shared" si="106"/>
        <v>176</v>
      </c>
      <c r="AJ662" s="33">
        <v>0.91615406392694676</v>
      </c>
      <c r="AK662" s="33">
        <f t="shared" si="102"/>
        <v>80.621557625571313</v>
      </c>
      <c r="AL662" s="33">
        <f t="shared" si="98"/>
        <v>9.6745869150685575</v>
      </c>
      <c r="AM662" s="33">
        <f t="shared" si="99"/>
        <v>90.296144540639872</v>
      </c>
      <c r="AN662" s="33">
        <f t="shared" si="100"/>
        <v>0.82453865753425215</v>
      </c>
      <c r="AO662" s="33">
        <f t="shared" si="101"/>
        <v>72.559401863014187</v>
      </c>
      <c r="AP662" s="33">
        <f t="shared" si="103"/>
        <v>8.7071282235617016</v>
      </c>
      <c r="AQ662" s="33">
        <f t="shared" si="104"/>
        <v>81.266530086575884</v>
      </c>
      <c r="AR662" s="15" t="s">
        <v>6290</v>
      </c>
      <c r="AS662" s="15" t="s">
        <v>6301</v>
      </c>
      <c r="AT662" s="15" t="s">
        <v>6292</v>
      </c>
      <c r="AU662" s="27" t="s">
        <v>6277</v>
      </c>
      <c r="AV662" s="74"/>
      <c r="AW662" s="75"/>
      <c r="AX662" s="75"/>
      <c r="AY662" s="75"/>
      <c r="AZ662" s="52" t="s">
        <v>6389</v>
      </c>
    </row>
    <row r="663" spans="1:52" s="52" customFormat="1" ht="39.950000000000003" customHeight="1" x14ac:dyDescent="0.25">
      <c r="A663" s="9">
        <v>821</v>
      </c>
      <c r="B663" s="7" t="s">
        <v>3186</v>
      </c>
      <c r="C663" s="7" t="s">
        <v>3187</v>
      </c>
      <c r="D663" s="7" t="s">
        <v>18</v>
      </c>
      <c r="E663" s="7" t="s">
        <v>18</v>
      </c>
      <c r="F663" s="7" t="s">
        <v>1869</v>
      </c>
      <c r="G663" s="7" t="s">
        <v>6182</v>
      </c>
      <c r="H663" s="7" t="s">
        <v>2100</v>
      </c>
      <c r="I663" s="7" t="s">
        <v>6175</v>
      </c>
      <c r="J663" s="7" t="s">
        <v>1572</v>
      </c>
      <c r="K663" s="7" t="s">
        <v>1572</v>
      </c>
      <c r="L663" s="7" t="s">
        <v>3188</v>
      </c>
      <c r="M663" s="7" t="s">
        <v>3188</v>
      </c>
      <c r="N663" s="8" t="s">
        <v>6175</v>
      </c>
      <c r="O663" s="7" t="s">
        <v>1388</v>
      </c>
      <c r="P663" s="8" t="s">
        <v>6175</v>
      </c>
      <c r="Q663" s="7" t="s">
        <v>3189</v>
      </c>
      <c r="R663" s="28" t="s">
        <v>28</v>
      </c>
      <c r="S663" s="28" t="s">
        <v>6175</v>
      </c>
      <c r="T663" s="28" t="s">
        <v>28</v>
      </c>
      <c r="U663" s="28" t="s">
        <v>28</v>
      </c>
      <c r="V663" s="28" t="s">
        <v>28</v>
      </c>
      <c r="W663" s="7" t="s">
        <v>29</v>
      </c>
      <c r="X663" s="28" t="s">
        <v>28</v>
      </c>
      <c r="Y663" s="36" t="s">
        <v>3190</v>
      </c>
      <c r="Z663" s="7" t="s">
        <v>6175</v>
      </c>
      <c r="AA663" s="7">
        <v>2</v>
      </c>
      <c r="AB663" s="7">
        <v>2</v>
      </c>
      <c r="AC663" s="7">
        <f t="shared" si="105"/>
        <v>0</v>
      </c>
      <c r="AD663" s="7" t="s">
        <v>6175</v>
      </c>
      <c r="AE663" s="7" t="s">
        <v>6175</v>
      </c>
      <c r="AF663" s="7" t="s">
        <v>6175</v>
      </c>
      <c r="AG663" s="7" t="s">
        <v>6175</v>
      </c>
      <c r="AH663" s="37">
        <v>110</v>
      </c>
      <c r="AI663" s="37">
        <f t="shared" si="106"/>
        <v>220</v>
      </c>
      <c r="AJ663" s="33">
        <v>52.284943835616744</v>
      </c>
      <c r="AK663" s="33">
        <f t="shared" si="102"/>
        <v>104.56988767123349</v>
      </c>
      <c r="AL663" s="33">
        <f t="shared" si="98"/>
        <v>12.548386520548018</v>
      </c>
      <c r="AM663" s="33">
        <f t="shared" si="99"/>
        <v>117.11827419178151</v>
      </c>
      <c r="AN663" s="33">
        <f t="shared" si="100"/>
        <v>47.05644945205507</v>
      </c>
      <c r="AO663" s="33">
        <f t="shared" si="101"/>
        <v>94.112898904110139</v>
      </c>
      <c r="AP663" s="33">
        <f t="shared" si="103"/>
        <v>11.293547868493217</v>
      </c>
      <c r="AQ663" s="33">
        <f t="shared" si="104"/>
        <v>105.40644677260336</v>
      </c>
      <c r="AR663" s="15" t="s">
        <v>6290</v>
      </c>
      <c r="AS663" s="15" t="s">
        <v>6302</v>
      </c>
      <c r="AT663" s="15" t="s">
        <v>6292</v>
      </c>
      <c r="AU663" s="27" t="s">
        <v>6277</v>
      </c>
      <c r="AV663" s="74"/>
      <c r="AW663" s="75"/>
      <c r="AX663" s="75"/>
      <c r="AY663" s="75"/>
      <c r="AZ663" s="52" t="s">
        <v>6389</v>
      </c>
    </row>
    <row r="664" spans="1:52" s="52" customFormat="1" ht="39.950000000000003" customHeight="1" x14ac:dyDescent="0.25">
      <c r="A664" s="9">
        <v>822</v>
      </c>
      <c r="B664" s="7" t="s">
        <v>3191</v>
      </c>
      <c r="C664" s="7" t="s">
        <v>3192</v>
      </c>
      <c r="D664" s="7" t="s">
        <v>18</v>
      </c>
      <c r="E664" s="7" t="s">
        <v>18</v>
      </c>
      <c r="F664" s="7" t="s">
        <v>3127</v>
      </c>
      <c r="G664" s="7" t="s">
        <v>6182</v>
      </c>
      <c r="H664" s="7" t="s">
        <v>2100</v>
      </c>
      <c r="I664" s="7" t="s">
        <v>6175</v>
      </c>
      <c r="J664" s="7" t="s">
        <v>1572</v>
      </c>
      <c r="K664" s="7" t="s">
        <v>1572</v>
      </c>
      <c r="L664" s="7" t="s">
        <v>3193</v>
      </c>
      <c r="M664" s="7" t="s">
        <v>3193</v>
      </c>
      <c r="N664" s="8" t="s">
        <v>6175</v>
      </c>
      <c r="O664" s="7" t="s">
        <v>1388</v>
      </c>
      <c r="P664" s="8" t="s">
        <v>6175</v>
      </c>
      <c r="Q664" s="7" t="s">
        <v>3194</v>
      </c>
      <c r="R664" s="28" t="s">
        <v>3195</v>
      </c>
      <c r="S664" s="28" t="s">
        <v>6175</v>
      </c>
      <c r="T664" s="28" t="s">
        <v>28</v>
      </c>
      <c r="U664" s="28" t="s">
        <v>28</v>
      </c>
      <c r="V664" s="28" t="s">
        <v>28</v>
      </c>
      <c r="W664" s="7" t="s">
        <v>1400</v>
      </c>
      <c r="X664" s="28" t="s">
        <v>28</v>
      </c>
      <c r="Y664" s="36" t="s">
        <v>3196</v>
      </c>
      <c r="Z664" s="7" t="s">
        <v>6175</v>
      </c>
      <c r="AA664" s="7">
        <v>11</v>
      </c>
      <c r="AB664" s="7">
        <v>12</v>
      </c>
      <c r="AC664" s="7">
        <f t="shared" si="105"/>
        <v>-1</v>
      </c>
      <c r="AD664" s="7" t="s">
        <v>6175</v>
      </c>
      <c r="AE664" s="7" t="s">
        <v>6175</v>
      </c>
      <c r="AF664" s="7" t="s">
        <v>6175</v>
      </c>
      <c r="AG664" s="7" t="s">
        <v>6175</v>
      </c>
      <c r="AH664" s="37">
        <v>38</v>
      </c>
      <c r="AI664" s="37">
        <f t="shared" si="106"/>
        <v>456</v>
      </c>
      <c r="AJ664" s="33">
        <v>23.230071506849423</v>
      </c>
      <c r="AK664" s="33">
        <f t="shared" si="102"/>
        <v>278.76085808219307</v>
      </c>
      <c r="AL664" s="33">
        <f t="shared" si="98"/>
        <v>33.451302969863164</v>
      </c>
      <c r="AM664" s="33">
        <f t="shared" si="99"/>
        <v>312.21216105205622</v>
      </c>
      <c r="AN664" s="33">
        <f t="shared" si="100"/>
        <v>20.907064356164483</v>
      </c>
      <c r="AO664" s="33">
        <f t="shared" si="101"/>
        <v>250.88477227397379</v>
      </c>
      <c r="AP664" s="33">
        <f t="shared" si="103"/>
        <v>30.106172672876856</v>
      </c>
      <c r="AQ664" s="33">
        <f t="shared" si="104"/>
        <v>280.99094494685068</v>
      </c>
      <c r="AR664" s="15" t="s">
        <v>6290</v>
      </c>
      <c r="AS664" s="15" t="s">
        <v>6301</v>
      </c>
      <c r="AT664" s="15" t="s">
        <v>6292</v>
      </c>
      <c r="AU664" s="27" t="s">
        <v>6277</v>
      </c>
      <c r="AV664" s="74"/>
      <c r="AW664" s="75"/>
      <c r="AX664" s="75"/>
      <c r="AY664" s="75"/>
      <c r="AZ664" s="52" t="s">
        <v>6389</v>
      </c>
    </row>
    <row r="665" spans="1:52" s="52" customFormat="1" ht="39.950000000000003" customHeight="1" x14ac:dyDescent="0.25">
      <c r="A665" s="9">
        <v>823</v>
      </c>
      <c r="B665" s="7" t="s">
        <v>3197</v>
      </c>
      <c r="C665" s="7" t="s">
        <v>3198</v>
      </c>
      <c r="D665" s="7" t="s">
        <v>18</v>
      </c>
      <c r="E665" s="7" t="s">
        <v>18</v>
      </c>
      <c r="F665" s="7" t="s">
        <v>3127</v>
      </c>
      <c r="G665" s="7" t="s">
        <v>6182</v>
      </c>
      <c r="H665" s="7" t="s">
        <v>2100</v>
      </c>
      <c r="I665" s="7" t="s">
        <v>6175</v>
      </c>
      <c r="J665" s="7" t="s">
        <v>1572</v>
      </c>
      <c r="K665" s="7" t="s">
        <v>1572</v>
      </c>
      <c r="L665" s="7" t="s">
        <v>3199</v>
      </c>
      <c r="M665" s="7" t="s">
        <v>3199</v>
      </c>
      <c r="N665" s="8" t="s">
        <v>6175</v>
      </c>
      <c r="O665" s="7" t="s">
        <v>1388</v>
      </c>
      <c r="P665" s="8" t="s">
        <v>6175</v>
      </c>
      <c r="Q665" s="7" t="s">
        <v>2087</v>
      </c>
      <c r="R665" s="28" t="s">
        <v>2088</v>
      </c>
      <c r="S665" s="28" t="s">
        <v>6175</v>
      </c>
      <c r="T665" s="28" t="s">
        <v>28</v>
      </c>
      <c r="U665" s="28" t="s">
        <v>28</v>
      </c>
      <c r="V665" s="28" t="s">
        <v>28</v>
      </c>
      <c r="W665" s="7" t="s">
        <v>1400</v>
      </c>
      <c r="X665" s="28" t="s">
        <v>28</v>
      </c>
      <c r="Y665" s="36" t="s">
        <v>28</v>
      </c>
      <c r="Z665" s="7" t="s">
        <v>6175</v>
      </c>
      <c r="AA665" s="7">
        <v>2</v>
      </c>
      <c r="AB665" s="7">
        <v>5</v>
      </c>
      <c r="AC665" s="7">
        <f t="shared" si="105"/>
        <v>-3</v>
      </c>
      <c r="AD665" s="7" t="s">
        <v>6175</v>
      </c>
      <c r="AE665" s="7" t="s">
        <v>6175</v>
      </c>
      <c r="AF665" s="7" t="s">
        <v>6175</v>
      </c>
      <c r="AG665" s="7" t="s">
        <v>6175</v>
      </c>
      <c r="AH665" s="37">
        <v>10</v>
      </c>
      <c r="AI665" s="37">
        <f t="shared" si="106"/>
        <v>50</v>
      </c>
      <c r="AJ665" s="33">
        <v>6.1131767123287961</v>
      </c>
      <c r="AK665" s="33">
        <f t="shared" si="102"/>
        <v>30.565883561643979</v>
      </c>
      <c r="AL665" s="33">
        <f t="shared" si="98"/>
        <v>3.6679060273972772</v>
      </c>
      <c r="AM665" s="33">
        <f t="shared" si="99"/>
        <v>34.233789589041258</v>
      </c>
      <c r="AN665" s="33">
        <f t="shared" si="100"/>
        <v>5.5018590410959165</v>
      </c>
      <c r="AO665" s="33">
        <f t="shared" si="101"/>
        <v>27.509295205479582</v>
      </c>
      <c r="AP665" s="33">
        <f t="shared" si="103"/>
        <v>3.3011154246575498</v>
      </c>
      <c r="AQ665" s="33">
        <f t="shared" si="104"/>
        <v>30.810410630137131</v>
      </c>
      <c r="AR665" s="15" t="s">
        <v>6290</v>
      </c>
      <c r="AS665" s="15" t="s">
        <v>6301</v>
      </c>
      <c r="AT665" s="15" t="s">
        <v>6292</v>
      </c>
      <c r="AU665" s="27" t="s">
        <v>6277</v>
      </c>
      <c r="AV665" s="74"/>
      <c r="AW665" s="75"/>
      <c r="AX665" s="75"/>
      <c r="AY665" s="75"/>
      <c r="AZ665" s="52" t="s">
        <v>6389</v>
      </c>
    </row>
    <row r="666" spans="1:52" s="52" customFormat="1" ht="39.950000000000003" customHeight="1" x14ac:dyDescent="0.25">
      <c r="A666" s="9">
        <v>824</v>
      </c>
      <c r="B666" s="7" t="s">
        <v>3200</v>
      </c>
      <c r="C666" s="7" t="s">
        <v>3201</v>
      </c>
      <c r="D666" s="7" t="s">
        <v>18</v>
      </c>
      <c r="E666" s="7" t="s">
        <v>18</v>
      </c>
      <c r="F666" s="7" t="s">
        <v>3127</v>
      </c>
      <c r="G666" s="7" t="s">
        <v>6182</v>
      </c>
      <c r="H666" s="7" t="s">
        <v>2100</v>
      </c>
      <c r="I666" s="7" t="s">
        <v>6175</v>
      </c>
      <c r="J666" s="7" t="s">
        <v>1572</v>
      </c>
      <c r="K666" s="7" t="s">
        <v>1572</v>
      </c>
      <c r="L666" s="7" t="s">
        <v>3202</v>
      </c>
      <c r="M666" s="7" t="s">
        <v>3202</v>
      </c>
      <c r="N666" s="8" t="s">
        <v>6175</v>
      </c>
      <c r="O666" s="7" t="s">
        <v>1388</v>
      </c>
      <c r="P666" s="8" t="s">
        <v>6175</v>
      </c>
      <c r="Q666" s="7" t="s">
        <v>3203</v>
      </c>
      <c r="R666" s="28" t="s">
        <v>3204</v>
      </c>
      <c r="S666" s="28" t="s">
        <v>6175</v>
      </c>
      <c r="T666" s="28" t="s">
        <v>28</v>
      </c>
      <c r="U666" s="28" t="s">
        <v>28</v>
      </c>
      <c r="V666" s="28" t="s">
        <v>28</v>
      </c>
      <c r="W666" s="7" t="s">
        <v>1400</v>
      </c>
      <c r="X666" s="28" t="s">
        <v>28</v>
      </c>
      <c r="Y666" s="36" t="s">
        <v>28</v>
      </c>
      <c r="Z666" s="7" t="s">
        <v>6175</v>
      </c>
      <c r="AA666" s="7">
        <v>6</v>
      </c>
      <c r="AB666" s="7">
        <v>6</v>
      </c>
      <c r="AC666" s="7">
        <f t="shared" si="105"/>
        <v>0</v>
      </c>
      <c r="AD666" s="7" t="s">
        <v>6175</v>
      </c>
      <c r="AE666" s="7" t="s">
        <v>6175</v>
      </c>
      <c r="AF666" s="7" t="s">
        <v>6175</v>
      </c>
      <c r="AG666" s="7" t="s">
        <v>6175</v>
      </c>
      <c r="AH666" s="37">
        <v>10</v>
      </c>
      <c r="AI666" s="37">
        <f t="shared" si="106"/>
        <v>60</v>
      </c>
      <c r="AJ666" s="33">
        <v>6.1131767123287961</v>
      </c>
      <c r="AK666" s="33">
        <f t="shared" si="102"/>
        <v>36.67906027397278</v>
      </c>
      <c r="AL666" s="33">
        <f t="shared" si="98"/>
        <v>4.4014872328767334</v>
      </c>
      <c r="AM666" s="33">
        <f t="shared" si="99"/>
        <v>41.080547506849513</v>
      </c>
      <c r="AN666" s="33">
        <f t="shared" si="100"/>
        <v>5.5018590410959165</v>
      </c>
      <c r="AO666" s="33">
        <f t="shared" si="101"/>
        <v>33.011154246575501</v>
      </c>
      <c r="AP666" s="33">
        <f t="shared" si="103"/>
        <v>3.9613385095890599</v>
      </c>
      <c r="AQ666" s="33">
        <f t="shared" si="104"/>
        <v>36.972492756164563</v>
      </c>
      <c r="AR666" s="15" t="s">
        <v>6290</v>
      </c>
      <c r="AS666" s="15" t="s">
        <v>6301</v>
      </c>
      <c r="AT666" s="15" t="s">
        <v>6292</v>
      </c>
      <c r="AU666" s="27" t="s">
        <v>6277</v>
      </c>
      <c r="AV666" s="74"/>
      <c r="AW666" s="75"/>
      <c r="AX666" s="75"/>
      <c r="AY666" s="75"/>
      <c r="AZ666" s="52" t="s">
        <v>6389</v>
      </c>
    </row>
    <row r="667" spans="1:52" s="52" customFormat="1" ht="39.950000000000003" customHeight="1" x14ac:dyDescent="0.25">
      <c r="A667" s="9">
        <v>825</v>
      </c>
      <c r="B667" s="7" t="s">
        <v>3205</v>
      </c>
      <c r="C667" s="7" t="s">
        <v>3206</v>
      </c>
      <c r="D667" s="7" t="s">
        <v>18</v>
      </c>
      <c r="E667" s="7" t="s">
        <v>18</v>
      </c>
      <c r="F667" s="7" t="s">
        <v>3127</v>
      </c>
      <c r="G667" s="7" t="s">
        <v>6182</v>
      </c>
      <c r="H667" s="7" t="s">
        <v>2100</v>
      </c>
      <c r="I667" s="7" t="s">
        <v>6175</v>
      </c>
      <c r="J667" s="7" t="s">
        <v>1572</v>
      </c>
      <c r="K667" s="7" t="s">
        <v>1572</v>
      </c>
      <c r="L667" s="7" t="s">
        <v>3207</v>
      </c>
      <c r="M667" s="7" t="s">
        <v>3207</v>
      </c>
      <c r="N667" s="8" t="s">
        <v>6175</v>
      </c>
      <c r="O667" s="7" t="s">
        <v>1388</v>
      </c>
      <c r="P667" s="8" t="s">
        <v>6175</v>
      </c>
      <c r="Q667" s="7" t="s">
        <v>3208</v>
      </c>
      <c r="R667" s="28" t="s">
        <v>3209</v>
      </c>
      <c r="S667" s="28" t="s">
        <v>6175</v>
      </c>
      <c r="T667" s="28" t="s">
        <v>28</v>
      </c>
      <c r="U667" s="28" t="s">
        <v>28</v>
      </c>
      <c r="V667" s="28" t="s">
        <v>28</v>
      </c>
      <c r="W667" s="7" t="s">
        <v>29</v>
      </c>
      <c r="X667" s="28" t="s">
        <v>28</v>
      </c>
      <c r="Y667" s="36" t="s">
        <v>28</v>
      </c>
      <c r="Z667" s="7" t="s">
        <v>6175</v>
      </c>
      <c r="AA667" s="7">
        <v>6</v>
      </c>
      <c r="AB667" s="7">
        <v>6</v>
      </c>
      <c r="AC667" s="7">
        <f t="shared" si="105"/>
        <v>0</v>
      </c>
      <c r="AD667" s="7" t="s">
        <v>6175</v>
      </c>
      <c r="AE667" s="7" t="s">
        <v>6175</v>
      </c>
      <c r="AF667" s="7" t="s">
        <v>6175</v>
      </c>
      <c r="AG667" s="7" t="s">
        <v>6175</v>
      </c>
      <c r="AH667" s="37">
        <v>65</v>
      </c>
      <c r="AI667" s="37">
        <f t="shared" si="106"/>
        <v>390</v>
      </c>
      <c r="AJ667" s="33">
        <v>30.895648630137167</v>
      </c>
      <c r="AK667" s="33">
        <f t="shared" si="102"/>
        <v>185.37389178082299</v>
      </c>
      <c r="AL667" s="33">
        <f t="shared" si="98"/>
        <v>22.244867013698759</v>
      </c>
      <c r="AM667" s="33">
        <f t="shared" si="99"/>
        <v>207.61875879452174</v>
      </c>
      <c r="AN667" s="33">
        <f t="shared" si="100"/>
        <v>27.80608376712345</v>
      </c>
      <c r="AO667" s="33">
        <f t="shared" si="101"/>
        <v>166.83650260274069</v>
      </c>
      <c r="AP667" s="33">
        <f t="shared" si="103"/>
        <v>20.020380312328882</v>
      </c>
      <c r="AQ667" s="33">
        <f t="shared" si="104"/>
        <v>186.85688291506958</v>
      </c>
      <c r="AR667" s="15" t="s">
        <v>6290</v>
      </c>
      <c r="AS667" s="15" t="s">
        <v>6301</v>
      </c>
      <c r="AT667" s="15" t="s">
        <v>6292</v>
      </c>
      <c r="AU667" s="27" t="s">
        <v>6277</v>
      </c>
      <c r="AV667" s="74"/>
      <c r="AW667" s="75"/>
      <c r="AX667" s="75"/>
      <c r="AY667" s="75"/>
      <c r="AZ667" s="52" t="s">
        <v>6389</v>
      </c>
    </row>
    <row r="668" spans="1:52" s="52" customFormat="1" ht="39.950000000000003" customHeight="1" x14ac:dyDescent="0.25">
      <c r="A668" s="9">
        <v>826</v>
      </c>
      <c r="B668" s="7" t="s">
        <v>3210</v>
      </c>
      <c r="C668" s="7" t="s">
        <v>3211</v>
      </c>
      <c r="D668" s="7" t="s">
        <v>18</v>
      </c>
      <c r="E668" s="7" t="s">
        <v>18</v>
      </c>
      <c r="F668" s="7" t="s">
        <v>3127</v>
      </c>
      <c r="G668" s="7" t="s">
        <v>6182</v>
      </c>
      <c r="H668" s="7" t="s">
        <v>2100</v>
      </c>
      <c r="I668" s="7" t="s">
        <v>6175</v>
      </c>
      <c r="J668" s="7" t="s">
        <v>1572</v>
      </c>
      <c r="K668" s="7" t="s">
        <v>1572</v>
      </c>
      <c r="L668" s="7" t="s">
        <v>3212</v>
      </c>
      <c r="M668" s="7" t="s">
        <v>3212</v>
      </c>
      <c r="N668" s="8" t="s">
        <v>6175</v>
      </c>
      <c r="O668" s="7" t="s">
        <v>1388</v>
      </c>
      <c r="P668" s="8" t="s">
        <v>6175</v>
      </c>
      <c r="Q668" s="7" t="s">
        <v>3213</v>
      </c>
      <c r="R668" s="28" t="s">
        <v>3214</v>
      </c>
      <c r="S668" s="28" t="s">
        <v>6175</v>
      </c>
      <c r="T668" s="28" t="s">
        <v>28</v>
      </c>
      <c r="U668" s="28" t="s">
        <v>28</v>
      </c>
      <c r="V668" s="28" t="s">
        <v>28</v>
      </c>
      <c r="W668" s="7" t="s">
        <v>78</v>
      </c>
      <c r="X668" s="28" t="s">
        <v>28</v>
      </c>
      <c r="Y668" s="36" t="s">
        <v>6161</v>
      </c>
      <c r="Z668" s="7" t="s">
        <v>6175</v>
      </c>
      <c r="AA668" s="7">
        <v>3</v>
      </c>
      <c r="AB668" s="7">
        <v>3</v>
      </c>
      <c r="AC668" s="7">
        <f t="shared" si="105"/>
        <v>0</v>
      </c>
      <c r="AD668" s="7" t="s">
        <v>6175</v>
      </c>
      <c r="AE668" s="7" t="s">
        <v>6175</v>
      </c>
      <c r="AF668" s="7" t="s">
        <v>6175</v>
      </c>
      <c r="AG668" s="7" t="s">
        <v>6175</v>
      </c>
      <c r="AH668" s="37">
        <v>36</v>
      </c>
      <c r="AI668" s="37">
        <f t="shared" si="106"/>
        <v>108</v>
      </c>
      <c r="AJ668" s="33">
        <v>21.386773150685048</v>
      </c>
      <c r="AK668" s="33">
        <f t="shared" si="102"/>
        <v>64.160319452055148</v>
      </c>
      <c r="AL668" s="33">
        <f t="shared" si="98"/>
        <v>7.6992383342466173</v>
      </c>
      <c r="AM668" s="33">
        <f t="shared" si="99"/>
        <v>71.859557786301764</v>
      </c>
      <c r="AN668" s="33">
        <f t="shared" si="100"/>
        <v>19.248095835616542</v>
      </c>
      <c r="AO668" s="33">
        <f t="shared" si="101"/>
        <v>57.744287506849631</v>
      </c>
      <c r="AP668" s="33">
        <f t="shared" si="103"/>
        <v>6.9293145008219552</v>
      </c>
      <c r="AQ668" s="33">
        <f t="shared" si="104"/>
        <v>64.67360200767159</v>
      </c>
      <c r="AR668" s="15" t="s">
        <v>6290</v>
      </c>
      <c r="AS668" s="15" t="s">
        <v>6301</v>
      </c>
      <c r="AT668" s="15" t="s">
        <v>6292</v>
      </c>
      <c r="AU668" s="27" t="s">
        <v>6277</v>
      </c>
      <c r="AV668" s="74"/>
      <c r="AW668" s="75"/>
      <c r="AX668" s="75"/>
      <c r="AY668" s="75"/>
      <c r="AZ668" s="52" t="s">
        <v>6389</v>
      </c>
    </row>
    <row r="669" spans="1:52" s="52" customFormat="1" ht="39.950000000000003" customHeight="1" x14ac:dyDescent="0.25">
      <c r="A669" s="9">
        <v>827</v>
      </c>
      <c r="B669" s="7" t="s">
        <v>3215</v>
      </c>
      <c r="C669" s="7" t="s">
        <v>3216</v>
      </c>
      <c r="D669" s="7" t="s">
        <v>18</v>
      </c>
      <c r="E669" s="7" t="s">
        <v>18</v>
      </c>
      <c r="F669" s="7" t="s">
        <v>1557</v>
      </c>
      <c r="G669" s="7" t="s">
        <v>6182</v>
      </c>
      <c r="H669" s="7" t="s">
        <v>2100</v>
      </c>
      <c r="I669" s="7" t="s">
        <v>6175</v>
      </c>
      <c r="J669" s="7" t="s">
        <v>1572</v>
      </c>
      <c r="K669" s="7" t="s">
        <v>1572</v>
      </c>
      <c r="L669" s="7" t="s">
        <v>3217</v>
      </c>
      <c r="M669" s="7" t="s">
        <v>3217</v>
      </c>
      <c r="N669" s="8" t="s">
        <v>6175</v>
      </c>
      <c r="O669" s="7" t="s">
        <v>1388</v>
      </c>
      <c r="P669" s="8" t="s">
        <v>6175</v>
      </c>
      <c r="Q669" s="7" t="s">
        <v>3181</v>
      </c>
      <c r="R669" s="28" t="s">
        <v>3218</v>
      </c>
      <c r="S669" s="28" t="s">
        <v>6175</v>
      </c>
      <c r="T669" s="28" t="s">
        <v>28</v>
      </c>
      <c r="U669" s="28" t="s">
        <v>28</v>
      </c>
      <c r="V669" s="28" t="s">
        <v>28</v>
      </c>
      <c r="W669" s="7" t="s">
        <v>1400</v>
      </c>
      <c r="X669" s="28" t="s">
        <v>28</v>
      </c>
      <c r="Y669" s="36" t="s">
        <v>3182</v>
      </c>
      <c r="Z669" s="7" t="s">
        <v>6175</v>
      </c>
      <c r="AA669" s="7">
        <v>12</v>
      </c>
      <c r="AB669" s="7">
        <v>23</v>
      </c>
      <c r="AC669" s="7">
        <f t="shared" si="105"/>
        <v>-11</v>
      </c>
      <c r="AD669" s="7" t="s">
        <v>6175</v>
      </c>
      <c r="AE669" s="7" t="s">
        <v>6175</v>
      </c>
      <c r="AF669" s="7" t="s">
        <v>6175</v>
      </c>
      <c r="AG669" s="7" t="s">
        <v>6175</v>
      </c>
      <c r="AH669" s="37">
        <v>295</v>
      </c>
      <c r="AI669" s="37">
        <f t="shared" si="106"/>
        <v>6785</v>
      </c>
      <c r="AJ669" s="33">
        <v>179.32151529680451</v>
      </c>
      <c r="AK669" s="33">
        <f t="shared" si="102"/>
        <v>4124.3948518265033</v>
      </c>
      <c r="AL669" s="33">
        <f t="shared" si="98"/>
        <v>494.9273822191804</v>
      </c>
      <c r="AM669" s="33">
        <f t="shared" si="99"/>
        <v>4619.3222340456841</v>
      </c>
      <c r="AN669" s="33">
        <f t="shared" si="100"/>
        <v>161.38936376712405</v>
      </c>
      <c r="AO669" s="33">
        <f t="shared" si="101"/>
        <v>3711.9553666438533</v>
      </c>
      <c r="AP669" s="33">
        <f t="shared" si="103"/>
        <v>445.43464399726236</v>
      </c>
      <c r="AQ669" s="33">
        <f t="shared" si="104"/>
        <v>4157.3900106411156</v>
      </c>
      <c r="AR669" s="15" t="s">
        <v>6290</v>
      </c>
      <c r="AS669" s="15" t="s">
        <v>6301</v>
      </c>
      <c r="AT669" s="15" t="s">
        <v>6292</v>
      </c>
      <c r="AU669" s="27" t="s">
        <v>6277</v>
      </c>
      <c r="AV669" s="74"/>
      <c r="AW669" s="75"/>
      <c r="AX669" s="75"/>
      <c r="AY669" s="75"/>
      <c r="AZ669" s="52" t="s">
        <v>6389</v>
      </c>
    </row>
    <row r="670" spans="1:52" s="52" customFormat="1" ht="39.950000000000003" customHeight="1" x14ac:dyDescent="0.25">
      <c r="A670" s="9">
        <v>828</v>
      </c>
      <c r="B670" s="7" t="s">
        <v>3219</v>
      </c>
      <c r="C670" s="7" t="s">
        <v>3220</v>
      </c>
      <c r="D670" s="7" t="s">
        <v>18</v>
      </c>
      <c r="E670" s="7" t="s">
        <v>1556</v>
      </c>
      <c r="F670" s="7" t="s">
        <v>2085</v>
      </c>
      <c r="G670" s="7" t="s">
        <v>6182</v>
      </c>
      <c r="H670" s="7" t="s">
        <v>2100</v>
      </c>
      <c r="I670" s="7" t="s">
        <v>6175</v>
      </c>
      <c r="J670" s="7" t="s">
        <v>1572</v>
      </c>
      <c r="K670" s="7" t="s">
        <v>1572</v>
      </c>
      <c r="L670" s="7" t="s">
        <v>3221</v>
      </c>
      <c r="M670" s="7" t="s">
        <v>3221</v>
      </c>
      <c r="N670" s="8" t="s">
        <v>6175</v>
      </c>
      <c r="O670" s="7" t="s">
        <v>1388</v>
      </c>
      <c r="P670" s="8" t="s">
        <v>6175</v>
      </c>
      <c r="Q670" s="7" t="s">
        <v>802</v>
      </c>
      <c r="R670" s="28" t="s">
        <v>28</v>
      </c>
      <c r="S670" s="28" t="s">
        <v>6175</v>
      </c>
      <c r="T670" s="28" t="s">
        <v>28</v>
      </c>
      <c r="U670" s="28" t="s">
        <v>28</v>
      </c>
      <c r="V670" s="28" t="s">
        <v>28</v>
      </c>
      <c r="W670" s="7" t="s">
        <v>29</v>
      </c>
      <c r="X670" s="28" t="s">
        <v>28</v>
      </c>
      <c r="Y670" s="36" t="s">
        <v>28</v>
      </c>
      <c r="Z670" s="7" t="s">
        <v>6175</v>
      </c>
      <c r="AA670" s="7">
        <v>4</v>
      </c>
      <c r="AB670" s="7">
        <v>4</v>
      </c>
      <c r="AC670" s="7">
        <f t="shared" si="105"/>
        <v>0</v>
      </c>
      <c r="AD670" s="7" t="s">
        <v>6175</v>
      </c>
      <c r="AE670" s="7" t="s">
        <v>6175</v>
      </c>
      <c r="AF670" s="7" t="s">
        <v>6175</v>
      </c>
      <c r="AG670" s="7" t="s">
        <v>6175</v>
      </c>
      <c r="AH670" s="37">
        <v>65</v>
      </c>
      <c r="AI670" s="37">
        <f t="shared" si="106"/>
        <v>260</v>
      </c>
      <c r="AJ670" s="33">
        <v>30.895648630137167</v>
      </c>
      <c r="AK670" s="33">
        <f t="shared" si="102"/>
        <v>123.58259452054867</v>
      </c>
      <c r="AL670" s="33">
        <f t="shared" si="98"/>
        <v>14.82991134246584</v>
      </c>
      <c r="AM670" s="33">
        <f t="shared" si="99"/>
        <v>138.4125058630145</v>
      </c>
      <c r="AN670" s="33">
        <f t="shared" si="100"/>
        <v>27.80608376712345</v>
      </c>
      <c r="AO670" s="33">
        <f t="shared" si="101"/>
        <v>111.2243350684938</v>
      </c>
      <c r="AP670" s="33">
        <f t="shared" si="103"/>
        <v>13.346920208219256</v>
      </c>
      <c r="AQ670" s="33">
        <f t="shared" si="104"/>
        <v>124.57125527671306</v>
      </c>
      <c r="AR670" s="15" t="s">
        <v>6290</v>
      </c>
      <c r="AS670" s="15" t="s">
        <v>6311</v>
      </c>
      <c r="AT670" s="15" t="s">
        <v>6292</v>
      </c>
      <c r="AU670" s="27" t="s">
        <v>6277</v>
      </c>
      <c r="AV670" s="74"/>
      <c r="AW670" s="75"/>
      <c r="AX670" s="75"/>
      <c r="AY670" s="75"/>
      <c r="AZ670" s="52" t="s">
        <v>6389</v>
      </c>
    </row>
    <row r="671" spans="1:52" s="52" customFormat="1" ht="39.950000000000003" customHeight="1" x14ac:dyDescent="0.25">
      <c r="A671" s="9">
        <v>829</v>
      </c>
      <c r="B671" s="7" t="s">
        <v>3222</v>
      </c>
      <c r="C671" s="7" t="s">
        <v>3223</v>
      </c>
      <c r="D671" s="7" t="s">
        <v>18</v>
      </c>
      <c r="E671" s="7" t="s">
        <v>1556</v>
      </c>
      <c r="F671" s="7" t="s">
        <v>2085</v>
      </c>
      <c r="G671" s="7" t="s">
        <v>6182</v>
      </c>
      <c r="H671" s="7" t="s">
        <v>2100</v>
      </c>
      <c r="I671" s="7" t="s">
        <v>6175</v>
      </c>
      <c r="J671" s="7" t="s">
        <v>1572</v>
      </c>
      <c r="K671" s="7" t="s">
        <v>1572</v>
      </c>
      <c r="L671" s="7" t="s">
        <v>3224</v>
      </c>
      <c r="M671" s="7" t="s">
        <v>3224</v>
      </c>
      <c r="N671" s="8" t="s">
        <v>6175</v>
      </c>
      <c r="O671" s="7" t="s">
        <v>1388</v>
      </c>
      <c r="P671" s="8" t="s">
        <v>6175</v>
      </c>
      <c r="Q671" s="7" t="s">
        <v>802</v>
      </c>
      <c r="R671" s="28" t="s">
        <v>28</v>
      </c>
      <c r="S671" s="28" t="s">
        <v>6175</v>
      </c>
      <c r="T671" s="28" t="s">
        <v>28</v>
      </c>
      <c r="U671" s="28" t="s">
        <v>28</v>
      </c>
      <c r="V671" s="28" t="s">
        <v>28</v>
      </c>
      <c r="W671" s="7" t="s">
        <v>29</v>
      </c>
      <c r="X671" s="28" t="s">
        <v>28</v>
      </c>
      <c r="Y671" s="36" t="s">
        <v>28</v>
      </c>
      <c r="Z671" s="7" t="s">
        <v>6175</v>
      </c>
      <c r="AA671" s="7">
        <v>4</v>
      </c>
      <c r="AB671" s="7">
        <v>4</v>
      </c>
      <c r="AC671" s="7">
        <f t="shared" si="105"/>
        <v>0</v>
      </c>
      <c r="AD671" s="7" t="s">
        <v>6175</v>
      </c>
      <c r="AE671" s="7" t="s">
        <v>6175</v>
      </c>
      <c r="AF671" s="7" t="s">
        <v>6175</v>
      </c>
      <c r="AG671" s="7" t="s">
        <v>6175</v>
      </c>
      <c r="AH671" s="37">
        <v>50</v>
      </c>
      <c r="AI671" s="37">
        <f t="shared" si="106"/>
        <v>200</v>
      </c>
      <c r="AJ671" s="33">
        <v>23.765883561643975</v>
      </c>
      <c r="AK671" s="33">
        <f t="shared" si="102"/>
        <v>95.063534246575898</v>
      </c>
      <c r="AL671" s="33">
        <f t="shared" si="98"/>
        <v>11.407624109589108</v>
      </c>
      <c r="AM671" s="33">
        <f t="shared" si="99"/>
        <v>106.47115835616501</v>
      </c>
      <c r="AN671" s="33">
        <f t="shared" si="100"/>
        <v>21.389295205479577</v>
      </c>
      <c r="AO671" s="33">
        <f t="shared" si="101"/>
        <v>85.557180821918308</v>
      </c>
      <c r="AP671" s="33">
        <f t="shared" si="103"/>
        <v>10.266861698630196</v>
      </c>
      <c r="AQ671" s="33">
        <f t="shared" si="104"/>
        <v>95.824042520548502</v>
      </c>
      <c r="AR671" s="15" t="s">
        <v>6290</v>
      </c>
      <c r="AS671" s="15" t="s">
        <v>6311</v>
      </c>
      <c r="AT671" s="15" t="s">
        <v>6292</v>
      </c>
      <c r="AU671" s="27" t="s">
        <v>6277</v>
      </c>
      <c r="AV671" s="74"/>
      <c r="AW671" s="75"/>
      <c r="AX671" s="75"/>
      <c r="AY671" s="75"/>
      <c r="AZ671" s="52" t="s">
        <v>6389</v>
      </c>
    </row>
    <row r="672" spans="1:52" s="52" customFormat="1" ht="39.950000000000003" customHeight="1" x14ac:dyDescent="0.25">
      <c r="A672" s="9">
        <v>830</v>
      </c>
      <c r="B672" s="7" t="s">
        <v>3226</v>
      </c>
      <c r="C672" s="7" t="s">
        <v>3227</v>
      </c>
      <c r="D672" s="7" t="s">
        <v>18</v>
      </c>
      <c r="E672" s="7" t="s">
        <v>1556</v>
      </c>
      <c r="F672" s="7" t="s">
        <v>3134</v>
      </c>
      <c r="G672" s="7" t="s">
        <v>6182</v>
      </c>
      <c r="H672" s="7" t="s">
        <v>2100</v>
      </c>
      <c r="I672" s="7" t="s">
        <v>6175</v>
      </c>
      <c r="J672" s="7" t="s">
        <v>1572</v>
      </c>
      <c r="K672" s="7" t="s">
        <v>1572</v>
      </c>
      <c r="L672" s="7" t="s">
        <v>3228</v>
      </c>
      <c r="M672" s="7" t="s">
        <v>3228</v>
      </c>
      <c r="N672" s="8" t="s">
        <v>6175</v>
      </c>
      <c r="O672" s="7" t="s">
        <v>1388</v>
      </c>
      <c r="P672" s="8" t="s">
        <v>6175</v>
      </c>
      <c r="Q672" s="7" t="s">
        <v>28</v>
      </c>
      <c r="R672" s="7" t="s">
        <v>28</v>
      </c>
      <c r="S672" s="28" t="s">
        <v>6175</v>
      </c>
      <c r="T672" s="28" t="s">
        <v>28</v>
      </c>
      <c r="U672" s="28" t="s">
        <v>28</v>
      </c>
      <c r="V672" s="28" t="s">
        <v>28</v>
      </c>
      <c r="W672" s="7" t="s">
        <v>1400</v>
      </c>
      <c r="X672" s="28" t="s">
        <v>28</v>
      </c>
      <c r="Y672" s="36" t="s">
        <v>28</v>
      </c>
      <c r="Z672" s="7" t="s">
        <v>6175</v>
      </c>
      <c r="AA672" s="7">
        <v>2</v>
      </c>
      <c r="AB672" s="7">
        <v>2</v>
      </c>
      <c r="AC672" s="7">
        <f t="shared" si="105"/>
        <v>0</v>
      </c>
      <c r="AD672" s="7" t="s">
        <v>6175</v>
      </c>
      <c r="AE672" s="7" t="s">
        <v>6175</v>
      </c>
      <c r="AF672" s="7" t="s">
        <v>6175</v>
      </c>
      <c r="AG672" s="7" t="s">
        <v>6175</v>
      </c>
      <c r="AH672" s="37">
        <v>700</v>
      </c>
      <c r="AI672" s="37">
        <f t="shared" si="106"/>
        <v>1400</v>
      </c>
      <c r="AJ672" s="33">
        <v>427.92236986301572</v>
      </c>
      <c r="AK672" s="33">
        <f t="shared" si="102"/>
        <v>855.84473972603143</v>
      </c>
      <c r="AL672" s="33">
        <f t="shared" si="98"/>
        <v>102.70136876712377</v>
      </c>
      <c r="AM672" s="33">
        <f t="shared" si="99"/>
        <v>958.5461084931552</v>
      </c>
      <c r="AN672" s="33">
        <f t="shared" si="100"/>
        <v>385.13013287671413</v>
      </c>
      <c r="AO672" s="33">
        <f t="shared" si="101"/>
        <v>770.26026575342826</v>
      </c>
      <c r="AP672" s="33">
        <f t="shared" si="103"/>
        <v>92.431231890411382</v>
      </c>
      <c r="AQ672" s="33">
        <f t="shared" si="104"/>
        <v>862.69149764383963</v>
      </c>
      <c r="AR672" s="15" t="s">
        <v>6290</v>
      </c>
      <c r="AS672" s="15" t="s">
        <v>6302</v>
      </c>
      <c r="AT672" s="15" t="s">
        <v>6292</v>
      </c>
      <c r="AU672" s="27" t="s">
        <v>6277</v>
      </c>
      <c r="AV672" s="74"/>
      <c r="AW672" s="75"/>
      <c r="AX672" s="75"/>
      <c r="AY672" s="75"/>
      <c r="AZ672" s="52" t="s">
        <v>6389</v>
      </c>
    </row>
    <row r="673" spans="1:52" s="52" customFormat="1" ht="39.950000000000003" customHeight="1" x14ac:dyDescent="0.25">
      <c r="A673" s="9">
        <v>831</v>
      </c>
      <c r="B673" s="7" t="s">
        <v>3233</v>
      </c>
      <c r="C673" s="7" t="s">
        <v>3234</v>
      </c>
      <c r="D673" s="7" t="s">
        <v>18</v>
      </c>
      <c r="E673" s="7" t="s">
        <v>18</v>
      </c>
      <c r="F673" s="7" t="s">
        <v>1869</v>
      </c>
      <c r="G673" s="7" t="s">
        <v>6182</v>
      </c>
      <c r="H673" s="7" t="s">
        <v>2100</v>
      </c>
      <c r="I673" s="7" t="s">
        <v>6175</v>
      </c>
      <c r="J673" s="7" t="s">
        <v>1572</v>
      </c>
      <c r="K673" s="7" t="s">
        <v>1572</v>
      </c>
      <c r="L673" s="7" t="s">
        <v>3235</v>
      </c>
      <c r="M673" s="7" t="s">
        <v>3235</v>
      </c>
      <c r="N673" s="8" t="s">
        <v>6175</v>
      </c>
      <c r="O673" s="7" t="s">
        <v>1388</v>
      </c>
      <c r="P673" s="8" t="s">
        <v>6175</v>
      </c>
      <c r="Q673" s="7" t="s">
        <v>28</v>
      </c>
      <c r="R673" s="28" t="s">
        <v>28</v>
      </c>
      <c r="S673" s="28" t="s">
        <v>6175</v>
      </c>
      <c r="T673" s="28" t="s">
        <v>28</v>
      </c>
      <c r="U673" s="28" t="s">
        <v>28</v>
      </c>
      <c r="V673" s="28" t="s">
        <v>28</v>
      </c>
      <c r="W673" s="7" t="s">
        <v>78</v>
      </c>
      <c r="X673" s="28" t="s">
        <v>28</v>
      </c>
      <c r="Y673" s="36" t="s">
        <v>28</v>
      </c>
      <c r="Z673" s="7" t="s">
        <v>6175</v>
      </c>
      <c r="AA673" s="7">
        <v>1</v>
      </c>
      <c r="AB673" s="7">
        <v>1</v>
      </c>
      <c r="AC673" s="7">
        <f t="shared" si="105"/>
        <v>0</v>
      </c>
      <c r="AD673" s="7" t="s">
        <v>6175</v>
      </c>
      <c r="AE673" s="7" t="s">
        <v>6175</v>
      </c>
      <c r="AF673" s="7" t="s">
        <v>6175</v>
      </c>
      <c r="AG673" s="7" t="s">
        <v>6175</v>
      </c>
      <c r="AH673" s="37">
        <v>0.6</v>
      </c>
      <c r="AI673" s="37">
        <f t="shared" si="106"/>
        <v>0.6</v>
      </c>
      <c r="AJ673" s="33">
        <v>0.22399060273972768</v>
      </c>
      <c r="AK673" s="33">
        <f t="shared" si="102"/>
        <v>0.22399060273972768</v>
      </c>
      <c r="AL673" s="33">
        <f t="shared" si="98"/>
        <v>2.687887232876732E-2</v>
      </c>
      <c r="AM673" s="33">
        <f t="shared" si="99"/>
        <v>0.250869475068495</v>
      </c>
      <c r="AN673" s="33">
        <f t="shared" si="100"/>
        <v>0.20159154246575492</v>
      </c>
      <c r="AO673" s="33">
        <f t="shared" si="101"/>
        <v>0.20159154246575492</v>
      </c>
      <c r="AP673" s="33">
        <f t="shared" si="103"/>
        <v>2.4190985095890589E-2</v>
      </c>
      <c r="AQ673" s="33">
        <f t="shared" si="104"/>
        <v>0.22578252756164552</v>
      </c>
      <c r="AR673" s="15" t="s">
        <v>6290</v>
      </c>
      <c r="AS673" s="15" t="s">
        <v>6301</v>
      </c>
      <c r="AT673" s="15" t="s">
        <v>6292</v>
      </c>
      <c r="AU673" s="27" t="s">
        <v>6277</v>
      </c>
      <c r="AV673" s="74"/>
      <c r="AW673" s="75"/>
      <c r="AX673" s="75"/>
      <c r="AY673" s="75"/>
      <c r="AZ673" s="52" t="s">
        <v>6389</v>
      </c>
    </row>
    <row r="674" spans="1:52" s="52" customFormat="1" ht="39.950000000000003" customHeight="1" x14ac:dyDescent="0.25">
      <c r="A674" s="9">
        <v>832</v>
      </c>
      <c r="B674" s="7" t="s">
        <v>3236</v>
      </c>
      <c r="C674" s="7" t="s">
        <v>3237</v>
      </c>
      <c r="D674" s="7" t="s">
        <v>18</v>
      </c>
      <c r="E674" s="7" t="s">
        <v>18</v>
      </c>
      <c r="F674" s="7" t="s">
        <v>1735</v>
      </c>
      <c r="G674" s="7" t="s">
        <v>6182</v>
      </c>
      <c r="H674" s="7" t="s">
        <v>2100</v>
      </c>
      <c r="I674" s="7" t="s">
        <v>6175</v>
      </c>
      <c r="J674" s="7" t="s">
        <v>1572</v>
      </c>
      <c r="K674" s="7" t="s">
        <v>1572</v>
      </c>
      <c r="L674" s="7" t="s">
        <v>3238</v>
      </c>
      <c r="M674" s="7" t="s">
        <v>3238</v>
      </c>
      <c r="N674" s="8" t="s">
        <v>6175</v>
      </c>
      <c r="O674" s="7" t="s">
        <v>1388</v>
      </c>
      <c r="P674" s="8" t="s">
        <v>6175</v>
      </c>
      <c r="Q674" s="7" t="s">
        <v>28</v>
      </c>
      <c r="R674" s="7" t="s">
        <v>28</v>
      </c>
      <c r="S674" s="28" t="s">
        <v>6175</v>
      </c>
      <c r="T674" s="28" t="s">
        <v>28</v>
      </c>
      <c r="U674" s="28" t="s">
        <v>28</v>
      </c>
      <c r="V674" s="28" t="s">
        <v>28</v>
      </c>
      <c r="W674" s="7" t="s">
        <v>29</v>
      </c>
      <c r="X674" s="28" t="s">
        <v>28</v>
      </c>
      <c r="Y674" s="36" t="s">
        <v>28</v>
      </c>
      <c r="Z674" s="7" t="s">
        <v>6175</v>
      </c>
      <c r="AA674" s="7">
        <v>1</v>
      </c>
      <c r="AB674" s="7">
        <v>1</v>
      </c>
      <c r="AC674" s="7">
        <f t="shared" si="105"/>
        <v>0</v>
      </c>
      <c r="AD674" s="7" t="s">
        <v>6175</v>
      </c>
      <c r="AE674" s="7" t="s">
        <v>6175</v>
      </c>
      <c r="AF674" s="7" t="s">
        <v>6175</v>
      </c>
      <c r="AG674" s="7" t="s">
        <v>6175</v>
      </c>
      <c r="AH674" s="37">
        <v>135</v>
      </c>
      <c r="AI674" s="37">
        <f t="shared" si="106"/>
        <v>135</v>
      </c>
      <c r="AJ674" s="33">
        <v>64.167885616438724</v>
      </c>
      <c r="AK674" s="33">
        <f t="shared" si="102"/>
        <v>64.167885616438724</v>
      </c>
      <c r="AL674" s="33">
        <f t="shared" si="98"/>
        <v>7.7001462739726465</v>
      </c>
      <c r="AM674" s="33">
        <f t="shared" si="99"/>
        <v>71.868031890411373</v>
      </c>
      <c r="AN674" s="33">
        <f t="shared" si="100"/>
        <v>57.751097054794855</v>
      </c>
      <c r="AO674" s="33">
        <f t="shared" si="101"/>
        <v>57.751097054794855</v>
      </c>
      <c r="AP674" s="33">
        <f t="shared" si="103"/>
        <v>6.9301316465753819</v>
      </c>
      <c r="AQ674" s="33">
        <f t="shared" si="104"/>
        <v>64.68122870137023</v>
      </c>
      <c r="AR674" s="15" t="s">
        <v>6290</v>
      </c>
      <c r="AS674" s="15" t="s">
        <v>6301</v>
      </c>
      <c r="AT674" s="15" t="s">
        <v>6292</v>
      </c>
      <c r="AU674" s="27" t="s">
        <v>6277</v>
      </c>
      <c r="AV674" s="74"/>
      <c r="AW674" s="75"/>
      <c r="AX674" s="75"/>
      <c r="AY674" s="75"/>
      <c r="AZ674" s="52" t="s">
        <v>6389</v>
      </c>
    </row>
    <row r="675" spans="1:52" s="52" customFormat="1" ht="39.950000000000003" customHeight="1" x14ac:dyDescent="0.25">
      <c r="A675" s="9">
        <v>833</v>
      </c>
      <c r="B675" s="7" t="s">
        <v>3239</v>
      </c>
      <c r="C675" s="7" t="s">
        <v>3240</v>
      </c>
      <c r="D675" s="7" t="s">
        <v>18</v>
      </c>
      <c r="E675" s="7" t="s">
        <v>1556</v>
      </c>
      <c r="F675" s="7" t="s">
        <v>2085</v>
      </c>
      <c r="G675" s="7" t="s">
        <v>6182</v>
      </c>
      <c r="H675" s="7" t="s">
        <v>2100</v>
      </c>
      <c r="I675" s="7" t="s">
        <v>6175</v>
      </c>
      <c r="J675" s="7" t="s">
        <v>1572</v>
      </c>
      <c r="K675" s="7" t="s">
        <v>1572</v>
      </c>
      <c r="L675" s="7" t="s">
        <v>3241</v>
      </c>
      <c r="M675" s="7" t="s">
        <v>3241</v>
      </c>
      <c r="N675" s="8" t="s">
        <v>6175</v>
      </c>
      <c r="O675" s="7" t="s">
        <v>1388</v>
      </c>
      <c r="P675" s="8" t="s">
        <v>6175</v>
      </c>
      <c r="Q675" s="7" t="s">
        <v>3242</v>
      </c>
      <c r="R675" s="28" t="s">
        <v>28</v>
      </c>
      <c r="S675" s="28" t="s">
        <v>6175</v>
      </c>
      <c r="T675" s="28" t="s">
        <v>28</v>
      </c>
      <c r="U675" s="28" t="s">
        <v>28</v>
      </c>
      <c r="V675" s="28" t="s">
        <v>28</v>
      </c>
      <c r="W675" s="7" t="s">
        <v>1400</v>
      </c>
      <c r="X675" s="28" t="s">
        <v>28</v>
      </c>
      <c r="Y675" s="36" t="s">
        <v>28</v>
      </c>
      <c r="Z675" s="7" t="s">
        <v>6175</v>
      </c>
      <c r="AA675" s="7">
        <v>6</v>
      </c>
      <c r="AB675" s="7">
        <v>6</v>
      </c>
      <c r="AC675" s="7">
        <f t="shared" si="105"/>
        <v>0</v>
      </c>
      <c r="AD675" s="7" t="s">
        <v>6175</v>
      </c>
      <c r="AE675" s="7" t="s">
        <v>6175</v>
      </c>
      <c r="AF675" s="7" t="s">
        <v>6175</v>
      </c>
      <c r="AG675" s="7" t="s">
        <v>6175</v>
      </c>
      <c r="AH675" s="37">
        <v>13</v>
      </c>
      <c r="AI675" s="37">
        <f t="shared" si="106"/>
        <v>78</v>
      </c>
      <c r="AJ675" s="33">
        <v>7.9023040639269784</v>
      </c>
      <c r="AK675" s="33">
        <f t="shared" si="102"/>
        <v>47.413824383561874</v>
      </c>
      <c r="AL675" s="33">
        <f t="shared" ref="AL675:AL738" si="107">AK675*0.12</f>
        <v>5.6896589260274251</v>
      </c>
      <c r="AM675" s="33">
        <f t="shared" ref="AM675:AM738" si="108">AL675+AK675</f>
        <v>53.103483309589301</v>
      </c>
      <c r="AN675" s="33">
        <f t="shared" ref="AN675:AN738" si="109">AJ675*0.9</f>
        <v>7.1120736575342809</v>
      </c>
      <c r="AO675" s="33">
        <f t="shared" ref="AO675:AO738" si="110">AN675*AB675</f>
        <v>42.672441945205684</v>
      </c>
      <c r="AP675" s="33">
        <f t="shared" si="103"/>
        <v>5.1206930334246819</v>
      </c>
      <c r="AQ675" s="33">
        <f t="shared" si="104"/>
        <v>47.793134978630363</v>
      </c>
      <c r="AR675" s="15" t="s">
        <v>6290</v>
      </c>
      <c r="AS675" s="15" t="s">
        <v>6301</v>
      </c>
      <c r="AT675" s="15" t="s">
        <v>6292</v>
      </c>
      <c r="AU675" s="27" t="s">
        <v>6277</v>
      </c>
      <c r="AV675" s="74"/>
      <c r="AW675" s="75"/>
      <c r="AX675" s="75"/>
      <c r="AY675" s="75"/>
      <c r="AZ675" s="52" t="s">
        <v>6389</v>
      </c>
    </row>
    <row r="676" spans="1:52" s="52" customFormat="1" ht="39.950000000000003" customHeight="1" x14ac:dyDescent="0.25">
      <c r="A676" s="9">
        <v>834</v>
      </c>
      <c r="B676" s="7" t="s">
        <v>3244</v>
      </c>
      <c r="C676" s="7" t="s">
        <v>3245</v>
      </c>
      <c r="D676" s="7" t="s">
        <v>18</v>
      </c>
      <c r="E676" s="7" t="s">
        <v>1556</v>
      </c>
      <c r="F676" s="7" t="s">
        <v>1673</v>
      </c>
      <c r="G676" s="7" t="s">
        <v>6182</v>
      </c>
      <c r="H676" s="7" t="s">
        <v>2100</v>
      </c>
      <c r="I676" s="7" t="s">
        <v>6175</v>
      </c>
      <c r="J676" s="7" t="s">
        <v>1572</v>
      </c>
      <c r="K676" s="7" t="s">
        <v>1572</v>
      </c>
      <c r="L676" s="7" t="s">
        <v>3246</v>
      </c>
      <c r="M676" s="7" t="s">
        <v>3246</v>
      </c>
      <c r="N676" s="8" t="s">
        <v>6175</v>
      </c>
      <c r="O676" s="7" t="s">
        <v>1388</v>
      </c>
      <c r="P676" s="8" t="s">
        <v>6175</v>
      </c>
      <c r="Q676" s="7" t="s">
        <v>28</v>
      </c>
      <c r="R676" s="7" t="s">
        <v>28</v>
      </c>
      <c r="S676" s="28" t="s">
        <v>6175</v>
      </c>
      <c r="T676" s="28" t="s">
        <v>28</v>
      </c>
      <c r="U676" s="28" t="s">
        <v>28</v>
      </c>
      <c r="V676" s="28" t="s">
        <v>28</v>
      </c>
      <c r="W676" s="7" t="s">
        <v>29</v>
      </c>
      <c r="X676" s="28" t="s">
        <v>28</v>
      </c>
      <c r="Y676" s="36" t="s">
        <v>28</v>
      </c>
      <c r="Z676" s="7" t="s">
        <v>6175</v>
      </c>
      <c r="AA676" s="38">
        <v>7382</v>
      </c>
      <c r="AB676" s="7">
        <v>10950</v>
      </c>
      <c r="AC676" s="7">
        <f t="shared" si="105"/>
        <v>-3568</v>
      </c>
      <c r="AD676" s="7" t="s">
        <v>6175</v>
      </c>
      <c r="AE676" s="7" t="s">
        <v>6175</v>
      </c>
      <c r="AF676" s="7" t="s">
        <v>6175</v>
      </c>
      <c r="AG676" s="7" t="s">
        <v>6175</v>
      </c>
      <c r="AH676" s="37">
        <v>5</v>
      </c>
      <c r="AI676" s="37">
        <f t="shared" si="106"/>
        <v>54750</v>
      </c>
      <c r="AJ676" s="33">
        <v>2.3593477168949915</v>
      </c>
      <c r="AK676" s="33">
        <f t="shared" si="102"/>
        <v>25834.857500000155</v>
      </c>
      <c r="AL676" s="33">
        <f t="shared" si="107"/>
        <v>3100.1829000000184</v>
      </c>
      <c r="AM676" s="33">
        <f t="shared" si="108"/>
        <v>28935.040400000173</v>
      </c>
      <c r="AN676" s="33">
        <f t="shared" si="109"/>
        <v>2.1234129452054922</v>
      </c>
      <c r="AO676" s="33">
        <f t="shared" si="110"/>
        <v>23251.37175000014</v>
      </c>
      <c r="AP676" s="33">
        <f t="shared" si="103"/>
        <v>2790.1646100000166</v>
      </c>
      <c r="AQ676" s="33">
        <f t="shared" si="104"/>
        <v>26041.536360000158</v>
      </c>
      <c r="AR676" s="15" t="s">
        <v>6290</v>
      </c>
      <c r="AS676" s="15" t="s">
        <v>6301</v>
      </c>
      <c r="AT676" s="15" t="s">
        <v>6292</v>
      </c>
      <c r="AU676" s="27" t="s">
        <v>6277</v>
      </c>
      <c r="AV676" s="74"/>
      <c r="AW676" s="75"/>
      <c r="AX676" s="75"/>
      <c r="AY676" s="75"/>
      <c r="AZ676" s="52" t="s">
        <v>6389</v>
      </c>
    </row>
    <row r="677" spans="1:52" s="52" customFormat="1" ht="39.950000000000003" customHeight="1" x14ac:dyDescent="0.25">
      <c r="A677" s="9">
        <v>835</v>
      </c>
      <c r="B677" s="7" t="s">
        <v>3247</v>
      </c>
      <c r="C677" s="7" t="s">
        <v>3248</v>
      </c>
      <c r="D677" s="7" t="s">
        <v>18</v>
      </c>
      <c r="E677" s="7" t="s">
        <v>1556</v>
      </c>
      <c r="F677" s="7" t="s">
        <v>1673</v>
      </c>
      <c r="G677" s="7" t="s">
        <v>6182</v>
      </c>
      <c r="H677" s="7" t="s">
        <v>2100</v>
      </c>
      <c r="I677" s="7" t="s">
        <v>6175</v>
      </c>
      <c r="J677" s="7" t="s">
        <v>1572</v>
      </c>
      <c r="K677" s="7" t="s">
        <v>1572</v>
      </c>
      <c r="L677" s="7" t="s">
        <v>3249</v>
      </c>
      <c r="M677" s="7" t="s">
        <v>3249</v>
      </c>
      <c r="N677" s="8" t="s">
        <v>6175</v>
      </c>
      <c r="O677" s="7" t="s">
        <v>1388</v>
      </c>
      <c r="P677" s="8" t="s">
        <v>6175</v>
      </c>
      <c r="Q677" s="7" t="s">
        <v>28</v>
      </c>
      <c r="R677" s="7" t="s">
        <v>28</v>
      </c>
      <c r="S677" s="28" t="s">
        <v>6175</v>
      </c>
      <c r="T677" s="28" t="s">
        <v>28</v>
      </c>
      <c r="U677" s="28" t="s">
        <v>28</v>
      </c>
      <c r="V677" s="28" t="s">
        <v>28</v>
      </c>
      <c r="W677" s="7" t="s">
        <v>29</v>
      </c>
      <c r="X677" s="28" t="s">
        <v>28</v>
      </c>
      <c r="Y677" s="36" t="s">
        <v>28</v>
      </c>
      <c r="Z677" s="7" t="s">
        <v>6175</v>
      </c>
      <c r="AA677" s="38">
        <v>9309</v>
      </c>
      <c r="AB677" s="7">
        <v>11980</v>
      </c>
      <c r="AC677" s="7">
        <f t="shared" si="105"/>
        <v>-2671</v>
      </c>
      <c r="AD677" s="7" t="s">
        <v>6175</v>
      </c>
      <c r="AE677" s="7" t="s">
        <v>6175</v>
      </c>
      <c r="AF677" s="7" t="s">
        <v>6175</v>
      </c>
      <c r="AG677" s="7" t="s">
        <v>6175</v>
      </c>
      <c r="AH677" s="37">
        <v>5</v>
      </c>
      <c r="AI677" s="37">
        <f t="shared" si="106"/>
        <v>59900</v>
      </c>
      <c r="AJ677" s="33">
        <v>2.3593477168949915</v>
      </c>
      <c r="AK677" s="33">
        <f t="shared" si="102"/>
        <v>28264.985648401998</v>
      </c>
      <c r="AL677" s="33">
        <f t="shared" si="107"/>
        <v>3391.7982778082396</v>
      </c>
      <c r="AM677" s="33">
        <f t="shared" si="108"/>
        <v>31656.783926210239</v>
      </c>
      <c r="AN677" s="33">
        <f t="shared" si="109"/>
        <v>2.1234129452054922</v>
      </c>
      <c r="AO677" s="33">
        <f t="shared" si="110"/>
        <v>25438.487083561795</v>
      </c>
      <c r="AP677" s="33">
        <f t="shared" si="103"/>
        <v>3052.6184500274153</v>
      </c>
      <c r="AQ677" s="33">
        <f t="shared" si="104"/>
        <v>28491.105533589209</v>
      </c>
      <c r="AR677" s="15" t="s">
        <v>6290</v>
      </c>
      <c r="AS677" s="15" t="s">
        <v>6301</v>
      </c>
      <c r="AT677" s="15" t="s">
        <v>6292</v>
      </c>
      <c r="AU677" s="27" t="s">
        <v>6277</v>
      </c>
      <c r="AV677" s="74"/>
      <c r="AW677" s="75"/>
      <c r="AX677" s="75"/>
      <c r="AY677" s="75"/>
      <c r="AZ677" s="52" t="s">
        <v>6389</v>
      </c>
    </row>
    <row r="678" spans="1:52" s="52" customFormat="1" ht="39.950000000000003" customHeight="1" x14ac:dyDescent="0.25">
      <c r="A678" s="9">
        <v>836</v>
      </c>
      <c r="B678" s="7" t="s">
        <v>3250</v>
      </c>
      <c r="C678" s="7" t="s">
        <v>3251</v>
      </c>
      <c r="D678" s="7" t="s">
        <v>18</v>
      </c>
      <c r="E678" s="7" t="s">
        <v>18</v>
      </c>
      <c r="F678" s="7" t="s">
        <v>1557</v>
      </c>
      <c r="G678" s="7" t="s">
        <v>6182</v>
      </c>
      <c r="H678" s="7" t="s">
        <v>2100</v>
      </c>
      <c r="I678" s="7" t="s">
        <v>6175</v>
      </c>
      <c r="J678" s="7" t="s">
        <v>1572</v>
      </c>
      <c r="K678" s="7" t="s">
        <v>1572</v>
      </c>
      <c r="L678" s="7" t="s">
        <v>3252</v>
      </c>
      <c r="M678" s="7" t="s">
        <v>3252</v>
      </c>
      <c r="N678" s="8" t="s">
        <v>6175</v>
      </c>
      <c r="O678" s="7" t="s">
        <v>1388</v>
      </c>
      <c r="P678" s="8" t="s">
        <v>6175</v>
      </c>
      <c r="Q678" s="7" t="s">
        <v>28</v>
      </c>
      <c r="R678" s="28" t="s">
        <v>28</v>
      </c>
      <c r="S678" s="28" t="s">
        <v>6175</v>
      </c>
      <c r="T678" s="28" t="s">
        <v>28</v>
      </c>
      <c r="U678" s="28" t="s">
        <v>28</v>
      </c>
      <c r="V678" s="28" t="s">
        <v>28</v>
      </c>
      <c r="W678" s="7" t="s">
        <v>29</v>
      </c>
      <c r="X678" s="28" t="s">
        <v>28</v>
      </c>
      <c r="Y678" s="36" t="s">
        <v>28</v>
      </c>
      <c r="Z678" s="7" t="s">
        <v>6175</v>
      </c>
      <c r="AA678" s="38">
        <v>1041</v>
      </c>
      <c r="AB678" s="7">
        <v>1070</v>
      </c>
      <c r="AC678" s="7">
        <f t="shared" si="105"/>
        <v>-29</v>
      </c>
      <c r="AD678" s="7" t="s">
        <v>6175</v>
      </c>
      <c r="AE678" s="7" t="s">
        <v>6175</v>
      </c>
      <c r="AF678" s="7" t="s">
        <v>6175</v>
      </c>
      <c r="AG678" s="7" t="s">
        <v>6175</v>
      </c>
      <c r="AH678" s="37">
        <v>2</v>
      </c>
      <c r="AI678" s="37">
        <f t="shared" si="106"/>
        <v>2140</v>
      </c>
      <c r="AJ678" s="33">
        <v>0.94373908675799667</v>
      </c>
      <c r="AK678" s="33">
        <f t="shared" si="102"/>
        <v>1009.8008228310564</v>
      </c>
      <c r="AL678" s="33">
        <f t="shared" si="107"/>
        <v>121.17609873972677</v>
      </c>
      <c r="AM678" s="33">
        <f t="shared" si="108"/>
        <v>1130.9769215707831</v>
      </c>
      <c r="AN678" s="33">
        <f t="shared" si="109"/>
        <v>0.84936517808219703</v>
      </c>
      <c r="AO678" s="33">
        <f t="shared" si="110"/>
        <v>908.82074054795078</v>
      </c>
      <c r="AP678" s="33">
        <f t="shared" si="103"/>
        <v>109.05848886575409</v>
      </c>
      <c r="AQ678" s="33">
        <f t="shared" si="104"/>
        <v>1017.8792294137048</v>
      </c>
      <c r="AR678" s="15" t="s">
        <v>6290</v>
      </c>
      <c r="AS678" s="15" t="s">
        <v>6293</v>
      </c>
      <c r="AT678" s="15" t="s">
        <v>6292</v>
      </c>
      <c r="AU678" s="27" t="s">
        <v>6277</v>
      </c>
      <c r="AV678" s="74"/>
      <c r="AW678" s="75"/>
      <c r="AX678" s="75"/>
      <c r="AY678" s="75"/>
      <c r="AZ678" s="52" t="s">
        <v>6389</v>
      </c>
    </row>
    <row r="679" spans="1:52" s="52" customFormat="1" ht="39.950000000000003" customHeight="1" x14ac:dyDescent="0.25">
      <c r="A679" s="9">
        <v>837</v>
      </c>
      <c r="B679" s="7" t="s">
        <v>3253</v>
      </c>
      <c r="C679" s="7" t="s">
        <v>3254</v>
      </c>
      <c r="D679" s="7" t="s">
        <v>18</v>
      </c>
      <c r="E679" s="7" t="s">
        <v>1556</v>
      </c>
      <c r="F679" s="7" t="s">
        <v>2085</v>
      </c>
      <c r="G679" s="7" t="s">
        <v>6182</v>
      </c>
      <c r="H679" s="7" t="s">
        <v>2100</v>
      </c>
      <c r="I679" s="7" t="s">
        <v>6175</v>
      </c>
      <c r="J679" s="7" t="s">
        <v>1572</v>
      </c>
      <c r="K679" s="7" t="s">
        <v>1572</v>
      </c>
      <c r="L679" s="7" t="s">
        <v>3255</v>
      </c>
      <c r="M679" s="7" t="s">
        <v>3255</v>
      </c>
      <c r="N679" s="8" t="s">
        <v>6175</v>
      </c>
      <c r="O679" s="7" t="s">
        <v>1388</v>
      </c>
      <c r="P679" s="8" t="s">
        <v>6175</v>
      </c>
      <c r="Q679" s="7" t="s">
        <v>28</v>
      </c>
      <c r="R679" s="7" t="s">
        <v>28</v>
      </c>
      <c r="S679" s="28" t="s">
        <v>6175</v>
      </c>
      <c r="T679" s="28" t="s">
        <v>28</v>
      </c>
      <c r="U679" s="28" t="s">
        <v>28</v>
      </c>
      <c r="V679" s="28" t="s">
        <v>28</v>
      </c>
      <c r="W679" s="7" t="s">
        <v>29</v>
      </c>
      <c r="X679" s="28" t="s">
        <v>28</v>
      </c>
      <c r="Y679" s="36" t="s">
        <v>28</v>
      </c>
      <c r="Z679" s="7" t="s">
        <v>6175</v>
      </c>
      <c r="AA679" s="7">
        <v>7</v>
      </c>
      <c r="AB679" s="7">
        <v>7</v>
      </c>
      <c r="AC679" s="7">
        <f t="shared" si="105"/>
        <v>0</v>
      </c>
      <c r="AD679" s="7" t="s">
        <v>6175</v>
      </c>
      <c r="AE679" s="7" t="s">
        <v>6175</v>
      </c>
      <c r="AF679" s="7" t="s">
        <v>6175</v>
      </c>
      <c r="AG679" s="7" t="s">
        <v>6175</v>
      </c>
      <c r="AH679" s="37">
        <v>20</v>
      </c>
      <c r="AI679" s="37">
        <f t="shared" si="106"/>
        <v>140</v>
      </c>
      <c r="AJ679" s="33">
        <v>9.4373908675799658</v>
      </c>
      <c r="AK679" s="33">
        <f t="shared" si="102"/>
        <v>66.061736073059762</v>
      </c>
      <c r="AL679" s="33">
        <f t="shared" si="107"/>
        <v>7.9274083287671715</v>
      </c>
      <c r="AM679" s="33">
        <f t="shared" si="108"/>
        <v>73.989144401826934</v>
      </c>
      <c r="AN679" s="33">
        <f t="shared" si="109"/>
        <v>8.4936517808219687</v>
      </c>
      <c r="AO679" s="33">
        <f t="shared" si="110"/>
        <v>59.455562465753779</v>
      </c>
      <c r="AP679" s="33">
        <f t="shared" si="103"/>
        <v>7.1346674958904535</v>
      </c>
      <c r="AQ679" s="33">
        <f t="shared" si="104"/>
        <v>66.590229961644226</v>
      </c>
      <c r="AR679" s="15" t="s">
        <v>6290</v>
      </c>
      <c r="AS679" s="15" t="s">
        <v>6301</v>
      </c>
      <c r="AT679" s="15" t="s">
        <v>6292</v>
      </c>
      <c r="AU679" s="27" t="s">
        <v>6277</v>
      </c>
      <c r="AV679" s="74"/>
      <c r="AW679" s="75"/>
      <c r="AX679" s="75"/>
      <c r="AY679" s="75"/>
      <c r="AZ679" s="52" t="s">
        <v>6389</v>
      </c>
    </row>
    <row r="680" spans="1:52" s="52" customFormat="1" ht="39.950000000000003" customHeight="1" x14ac:dyDescent="0.25">
      <c r="A680" s="9">
        <v>838</v>
      </c>
      <c r="B680" s="7" t="s">
        <v>3256</v>
      </c>
      <c r="C680" s="7" t="s">
        <v>3257</v>
      </c>
      <c r="D680" s="7" t="s">
        <v>18</v>
      </c>
      <c r="E680" s="7" t="s">
        <v>18</v>
      </c>
      <c r="F680" s="7" t="s">
        <v>3127</v>
      </c>
      <c r="G680" s="7" t="s">
        <v>6182</v>
      </c>
      <c r="H680" s="7" t="s">
        <v>2100</v>
      </c>
      <c r="I680" s="7" t="s">
        <v>6175</v>
      </c>
      <c r="J680" s="7" t="s">
        <v>1572</v>
      </c>
      <c r="K680" s="7" t="s">
        <v>1572</v>
      </c>
      <c r="L680" s="7" t="s">
        <v>3258</v>
      </c>
      <c r="M680" s="7" t="s">
        <v>3258</v>
      </c>
      <c r="N680" s="8" t="s">
        <v>6175</v>
      </c>
      <c r="O680" s="7" t="s">
        <v>1388</v>
      </c>
      <c r="P680" s="8" t="s">
        <v>6175</v>
      </c>
      <c r="Q680" s="7" t="s">
        <v>28</v>
      </c>
      <c r="R680" s="28" t="s">
        <v>28</v>
      </c>
      <c r="S680" s="28" t="s">
        <v>6175</v>
      </c>
      <c r="T680" s="28" t="s">
        <v>28</v>
      </c>
      <c r="U680" s="28" t="s">
        <v>28</v>
      </c>
      <c r="V680" s="28" t="s">
        <v>28</v>
      </c>
      <c r="W680" s="7" t="s">
        <v>1400</v>
      </c>
      <c r="X680" s="28" t="s">
        <v>28</v>
      </c>
      <c r="Y680" s="36" t="s">
        <v>3259</v>
      </c>
      <c r="Z680" s="7" t="s">
        <v>6175</v>
      </c>
      <c r="AA680" s="7">
        <v>4</v>
      </c>
      <c r="AB680" s="7">
        <v>6</v>
      </c>
      <c r="AC680" s="7">
        <f t="shared" si="105"/>
        <v>-2</v>
      </c>
      <c r="AD680" s="7" t="s">
        <v>6175</v>
      </c>
      <c r="AE680" s="7" t="s">
        <v>6175</v>
      </c>
      <c r="AF680" s="7" t="s">
        <v>6175</v>
      </c>
      <c r="AG680" s="7" t="s">
        <v>6175</v>
      </c>
      <c r="AH680" s="37">
        <v>2</v>
      </c>
      <c r="AI680" s="37">
        <f t="shared" si="106"/>
        <v>12</v>
      </c>
      <c r="AJ680" s="33">
        <v>1.2157390867579965</v>
      </c>
      <c r="AK680" s="33">
        <f t="shared" ref="AK680:AK743" si="111">AJ680*AB680</f>
        <v>7.2944345205479788</v>
      </c>
      <c r="AL680" s="33">
        <f t="shared" si="107"/>
        <v>0.87533214246575741</v>
      </c>
      <c r="AM680" s="33">
        <f t="shared" si="108"/>
        <v>8.1697666630137356</v>
      </c>
      <c r="AN680" s="33">
        <f t="shared" si="109"/>
        <v>1.0941651780821968</v>
      </c>
      <c r="AO680" s="33">
        <f t="shared" si="110"/>
        <v>6.5649910684931809</v>
      </c>
      <c r="AP680" s="33">
        <f t="shared" ref="AP680:AP743" si="112">AO680*0.12</f>
        <v>0.78779892821918163</v>
      </c>
      <c r="AQ680" s="33">
        <f t="shared" ref="AQ680:AQ743" si="113">AO680+AP680</f>
        <v>7.3527899967123629</v>
      </c>
      <c r="AR680" s="15" t="s">
        <v>6290</v>
      </c>
      <c r="AS680" s="15" t="s">
        <v>6311</v>
      </c>
      <c r="AT680" s="15" t="s">
        <v>6292</v>
      </c>
      <c r="AU680" s="27" t="s">
        <v>6277</v>
      </c>
      <c r="AV680" s="74"/>
      <c r="AW680" s="75"/>
      <c r="AX680" s="75"/>
      <c r="AY680" s="75"/>
      <c r="AZ680" s="52" t="s">
        <v>6389</v>
      </c>
    </row>
    <row r="681" spans="1:52" s="52" customFormat="1" ht="39.950000000000003" customHeight="1" x14ac:dyDescent="0.25">
      <c r="A681" s="9">
        <v>839</v>
      </c>
      <c r="B681" s="7" t="s">
        <v>3261</v>
      </c>
      <c r="C681" s="7" t="s">
        <v>3262</v>
      </c>
      <c r="D681" s="7" t="s">
        <v>18</v>
      </c>
      <c r="E681" s="7" t="s">
        <v>18</v>
      </c>
      <c r="F681" s="7" t="s">
        <v>3127</v>
      </c>
      <c r="G681" s="7" t="s">
        <v>6182</v>
      </c>
      <c r="H681" s="7" t="s">
        <v>2100</v>
      </c>
      <c r="I681" s="7" t="s">
        <v>6175</v>
      </c>
      <c r="J681" s="7" t="s">
        <v>1572</v>
      </c>
      <c r="K681" s="7" t="s">
        <v>1572</v>
      </c>
      <c r="L681" s="7" t="s">
        <v>3263</v>
      </c>
      <c r="M681" s="7" t="s">
        <v>3263</v>
      </c>
      <c r="N681" s="8" t="s">
        <v>6175</v>
      </c>
      <c r="O681" s="7" t="s">
        <v>1388</v>
      </c>
      <c r="P681" s="8" t="s">
        <v>6175</v>
      </c>
      <c r="Q681" s="7" t="s">
        <v>2704</v>
      </c>
      <c r="R681" s="28" t="s">
        <v>3264</v>
      </c>
      <c r="S681" s="28" t="s">
        <v>6175</v>
      </c>
      <c r="T681" s="28" t="s">
        <v>28</v>
      </c>
      <c r="U681" s="28" t="s">
        <v>28</v>
      </c>
      <c r="V681" s="28" t="s">
        <v>28</v>
      </c>
      <c r="W681" s="7" t="s">
        <v>29</v>
      </c>
      <c r="X681" s="28" t="s">
        <v>28</v>
      </c>
      <c r="Y681" s="36" t="s">
        <v>3265</v>
      </c>
      <c r="Z681" s="7" t="s">
        <v>6175</v>
      </c>
      <c r="AA681" s="7">
        <v>9</v>
      </c>
      <c r="AB681" s="7">
        <v>9</v>
      </c>
      <c r="AC681" s="7">
        <f t="shared" si="105"/>
        <v>0</v>
      </c>
      <c r="AD681" s="7" t="s">
        <v>6175</v>
      </c>
      <c r="AE681" s="7" t="s">
        <v>6175</v>
      </c>
      <c r="AF681" s="7" t="s">
        <v>6175</v>
      </c>
      <c r="AG681" s="7" t="s">
        <v>6175</v>
      </c>
      <c r="AH681" s="37">
        <v>1.52</v>
      </c>
      <c r="AI681" s="37">
        <f t="shared" si="106"/>
        <v>13.68</v>
      </c>
      <c r="AJ681" s="33">
        <v>0.72248286027397679</v>
      </c>
      <c r="AK681" s="33">
        <f t="shared" si="111"/>
        <v>6.5023457424657911</v>
      </c>
      <c r="AL681" s="33">
        <f t="shared" si="107"/>
        <v>0.7802814890958949</v>
      </c>
      <c r="AM681" s="33">
        <f t="shared" si="108"/>
        <v>7.282627231561686</v>
      </c>
      <c r="AN681" s="33">
        <f t="shared" si="109"/>
        <v>0.65023457424657916</v>
      </c>
      <c r="AO681" s="33">
        <f t="shared" si="110"/>
        <v>5.8521111682192126</v>
      </c>
      <c r="AP681" s="33">
        <f t="shared" si="112"/>
        <v>0.70225334018630547</v>
      </c>
      <c r="AQ681" s="33">
        <f t="shared" si="113"/>
        <v>6.5543645084055182</v>
      </c>
      <c r="AR681" s="15" t="s">
        <v>6290</v>
      </c>
      <c r="AS681" s="15" t="s">
        <v>6301</v>
      </c>
      <c r="AT681" s="15" t="s">
        <v>6292</v>
      </c>
      <c r="AU681" s="27" t="s">
        <v>6277</v>
      </c>
      <c r="AV681" s="74"/>
      <c r="AW681" s="75"/>
      <c r="AX681" s="75"/>
      <c r="AY681" s="75"/>
      <c r="AZ681" s="52" t="s">
        <v>6389</v>
      </c>
    </row>
    <row r="682" spans="1:52" s="52" customFormat="1" ht="39.950000000000003" customHeight="1" x14ac:dyDescent="0.25">
      <c r="A682" s="9">
        <v>840</v>
      </c>
      <c r="B682" s="7" t="s">
        <v>3266</v>
      </c>
      <c r="C682" s="7" t="s">
        <v>3267</v>
      </c>
      <c r="D682" s="7" t="s">
        <v>18</v>
      </c>
      <c r="E682" s="7" t="s">
        <v>1700</v>
      </c>
      <c r="F682" s="7" t="s">
        <v>113</v>
      </c>
      <c r="G682" s="7" t="s">
        <v>6182</v>
      </c>
      <c r="H682" s="7" t="s">
        <v>2100</v>
      </c>
      <c r="I682" s="7" t="s">
        <v>6175</v>
      </c>
      <c r="J682" s="7" t="s">
        <v>3268</v>
      </c>
      <c r="K682" s="7" t="s">
        <v>3268</v>
      </c>
      <c r="L682" s="7" t="s">
        <v>3269</v>
      </c>
      <c r="M682" s="7" t="s">
        <v>3269</v>
      </c>
      <c r="N682" s="8" t="s">
        <v>6175</v>
      </c>
      <c r="O682" s="7" t="s">
        <v>1388</v>
      </c>
      <c r="P682" s="8" t="s">
        <v>6175</v>
      </c>
      <c r="Q682" s="7" t="s">
        <v>3270</v>
      </c>
      <c r="R682" s="28" t="s">
        <v>28</v>
      </c>
      <c r="S682" s="28" t="s">
        <v>6175</v>
      </c>
      <c r="T682" s="28" t="s">
        <v>28</v>
      </c>
      <c r="U682" s="28" t="s">
        <v>28</v>
      </c>
      <c r="V682" s="28" t="s">
        <v>28</v>
      </c>
      <c r="W682" s="7" t="s">
        <v>29</v>
      </c>
      <c r="X682" s="28" t="s">
        <v>28</v>
      </c>
      <c r="Y682" s="36" t="s">
        <v>28</v>
      </c>
      <c r="Z682" s="7" t="s">
        <v>6175</v>
      </c>
      <c r="AA682" s="7">
        <v>2</v>
      </c>
      <c r="AB682" s="7">
        <v>2</v>
      </c>
      <c r="AC682" s="7">
        <f t="shared" si="105"/>
        <v>0</v>
      </c>
      <c r="AD682" s="7" t="s">
        <v>6175</v>
      </c>
      <c r="AE682" s="7" t="s">
        <v>6175</v>
      </c>
      <c r="AF682" s="7" t="s">
        <v>6175</v>
      </c>
      <c r="AG682" s="7" t="s">
        <v>6175</v>
      </c>
      <c r="AH682" s="37">
        <v>0.5</v>
      </c>
      <c r="AI682" s="37">
        <f t="shared" si="106"/>
        <v>1</v>
      </c>
      <c r="AJ682" s="33">
        <v>0.13643165362035531</v>
      </c>
      <c r="AK682" s="33">
        <f t="shared" si="111"/>
        <v>0.27286330724071062</v>
      </c>
      <c r="AL682" s="33">
        <f t="shared" si="107"/>
        <v>3.2743596868885276E-2</v>
      </c>
      <c r="AM682" s="33">
        <f t="shared" si="108"/>
        <v>0.3056069041095959</v>
      </c>
      <c r="AN682" s="33">
        <f t="shared" si="109"/>
        <v>0.12278848825831978</v>
      </c>
      <c r="AO682" s="33">
        <f t="shared" si="110"/>
        <v>0.24557697651663957</v>
      </c>
      <c r="AP682" s="33">
        <f t="shared" si="112"/>
        <v>2.9469237181996746E-2</v>
      </c>
      <c r="AQ682" s="33">
        <f t="shared" si="113"/>
        <v>0.2750462136986363</v>
      </c>
      <c r="AR682" s="15" t="s">
        <v>1404</v>
      </c>
      <c r="AS682" s="15" t="s">
        <v>1404</v>
      </c>
      <c r="AT682" s="15" t="s">
        <v>6282</v>
      </c>
      <c r="AU682" s="27" t="s">
        <v>6282</v>
      </c>
      <c r="AV682" s="74"/>
      <c r="AW682" s="75"/>
      <c r="AX682" s="75"/>
      <c r="AY682" s="75"/>
      <c r="AZ682" s="52" t="s">
        <v>6389</v>
      </c>
    </row>
    <row r="683" spans="1:52" s="52" customFormat="1" ht="39.950000000000003" customHeight="1" x14ac:dyDescent="0.25">
      <c r="A683" s="9">
        <v>841</v>
      </c>
      <c r="B683" s="7" t="s">
        <v>3271</v>
      </c>
      <c r="C683" s="7" t="s">
        <v>3272</v>
      </c>
      <c r="D683" s="7" t="s">
        <v>18</v>
      </c>
      <c r="E683" s="7" t="s">
        <v>1912</v>
      </c>
      <c r="F683" s="7" t="s">
        <v>113</v>
      </c>
      <c r="G683" s="7" t="s">
        <v>6182</v>
      </c>
      <c r="H683" s="7" t="s">
        <v>2100</v>
      </c>
      <c r="I683" s="7" t="s">
        <v>6175</v>
      </c>
      <c r="J683" s="7" t="s">
        <v>1404</v>
      </c>
      <c r="K683" s="7" t="s">
        <v>1404</v>
      </c>
      <c r="L683" s="7" t="s">
        <v>3273</v>
      </c>
      <c r="M683" s="7" t="s">
        <v>3273</v>
      </c>
      <c r="N683" s="8" t="s">
        <v>6175</v>
      </c>
      <c r="O683" s="7" t="s">
        <v>1388</v>
      </c>
      <c r="P683" s="8" t="s">
        <v>6175</v>
      </c>
      <c r="Q683" s="7" t="s">
        <v>2030</v>
      </c>
      <c r="R683" s="28" t="s">
        <v>3274</v>
      </c>
      <c r="S683" s="28" t="s">
        <v>6175</v>
      </c>
      <c r="T683" s="28" t="s">
        <v>28</v>
      </c>
      <c r="U683" s="28" t="s">
        <v>28</v>
      </c>
      <c r="V683" s="28" t="s">
        <v>28</v>
      </c>
      <c r="W683" s="7" t="s">
        <v>29</v>
      </c>
      <c r="X683" s="28" t="s">
        <v>28</v>
      </c>
      <c r="Y683" s="36" t="s">
        <v>3275</v>
      </c>
      <c r="Z683" s="7" t="s">
        <v>6175</v>
      </c>
      <c r="AA683" s="7">
        <v>7</v>
      </c>
      <c r="AB683" s="7">
        <v>7</v>
      </c>
      <c r="AC683" s="7">
        <f t="shared" si="105"/>
        <v>0</v>
      </c>
      <c r="AD683" s="7" t="s">
        <v>6175</v>
      </c>
      <c r="AE683" s="7" t="s">
        <v>6175</v>
      </c>
      <c r="AF683" s="7" t="s">
        <v>6175</v>
      </c>
      <c r="AG683" s="7" t="s">
        <v>6175</v>
      </c>
      <c r="AH683" s="37">
        <v>1.75</v>
      </c>
      <c r="AI683" s="37">
        <f t="shared" si="106"/>
        <v>12.25</v>
      </c>
      <c r="AJ683" s="33">
        <v>0.47751078767124355</v>
      </c>
      <c r="AK683" s="33">
        <f t="shared" si="111"/>
        <v>3.342575513698705</v>
      </c>
      <c r="AL683" s="33">
        <f t="shared" si="107"/>
        <v>0.40110906164384458</v>
      </c>
      <c r="AM683" s="33">
        <f t="shared" si="108"/>
        <v>3.7436845753425496</v>
      </c>
      <c r="AN683" s="33">
        <f t="shared" si="109"/>
        <v>0.42975970890411919</v>
      </c>
      <c r="AO683" s="33">
        <f t="shared" si="110"/>
        <v>3.0083179623288343</v>
      </c>
      <c r="AP683" s="33">
        <f t="shared" si="112"/>
        <v>0.36099815547946013</v>
      </c>
      <c r="AQ683" s="33">
        <f t="shared" si="113"/>
        <v>3.3693161178082942</v>
      </c>
      <c r="AR683" s="15" t="s">
        <v>1404</v>
      </c>
      <c r="AS683" s="15" t="s">
        <v>1404</v>
      </c>
      <c r="AT683" s="15" t="s">
        <v>6294</v>
      </c>
      <c r="AU683" s="27" t="s">
        <v>6279</v>
      </c>
      <c r="AV683" s="74"/>
      <c r="AW683" s="75"/>
      <c r="AX683" s="75"/>
      <c r="AY683" s="75"/>
      <c r="AZ683" s="52" t="s">
        <v>6389</v>
      </c>
    </row>
    <row r="684" spans="1:52" s="52" customFormat="1" ht="39.950000000000003" customHeight="1" x14ac:dyDescent="0.25">
      <c r="A684" s="9">
        <v>842</v>
      </c>
      <c r="B684" s="7" t="s">
        <v>3276</v>
      </c>
      <c r="C684" s="7" t="s">
        <v>3277</v>
      </c>
      <c r="D684" s="7" t="s">
        <v>18</v>
      </c>
      <c r="E684" s="7" t="s">
        <v>1903</v>
      </c>
      <c r="F684" s="7" t="s">
        <v>20</v>
      </c>
      <c r="G684" s="7" t="s">
        <v>6182</v>
      </c>
      <c r="H684" s="7" t="s">
        <v>2100</v>
      </c>
      <c r="I684" s="7" t="s">
        <v>6175</v>
      </c>
      <c r="J684" s="7" t="s">
        <v>1404</v>
      </c>
      <c r="K684" s="7" t="s">
        <v>1404</v>
      </c>
      <c r="L684" s="7" t="s">
        <v>3278</v>
      </c>
      <c r="M684" s="7" t="s">
        <v>3278</v>
      </c>
      <c r="N684" s="8" t="s">
        <v>6175</v>
      </c>
      <c r="O684" s="7" t="s">
        <v>1388</v>
      </c>
      <c r="P684" s="8" t="s">
        <v>6175</v>
      </c>
      <c r="Q684" s="7" t="s">
        <v>3279</v>
      </c>
      <c r="R684" s="28" t="s">
        <v>28</v>
      </c>
      <c r="S684" s="28" t="s">
        <v>6175</v>
      </c>
      <c r="T684" s="28" t="s">
        <v>28</v>
      </c>
      <c r="U684" s="28" t="s">
        <v>28</v>
      </c>
      <c r="V684" s="28" t="s">
        <v>28</v>
      </c>
      <c r="W684" s="7" t="s">
        <v>29</v>
      </c>
      <c r="X684" s="28" t="s">
        <v>28</v>
      </c>
      <c r="Y684" s="36" t="s">
        <v>28</v>
      </c>
      <c r="Z684" s="7" t="s">
        <v>6175</v>
      </c>
      <c r="AA684" s="7">
        <v>34</v>
      </c>
      <c r="AB684" s="7">
        <v>34</v>
      </c>
      <c r="AC684" s="7">
        <f t="shared" si="105"/>
        <v>0</v>
      </c>
      <c r="AD684" s="7" t="s">
        <v>6175</v>
      </c>
      <c r="AE684" s="7" t="s">
        <v>6175</v>
      </c>
      <c r="AF684" s="7" t="s">
        <v>6175</v>
      </c>
      <c r="AG684" s="7" t="s">
        <v>6175</v>
      </c>
      <c r="AH684" s="37">
        <v>3.2</v>
      </c>
      <c r="AI684" s="37">
        <f t="shared" si="106"/>
        <v>108.80000000000001</v>
      </c>
      <c r="AJ684" s="33">
        <v>0.87316258317027384</v>
      </c>
      <c r="AK684" s="33">
        <f t="shared" si="111"/>
        <v>29.68752782778931</v>
      </c>
      <c r="AL684" s="33">
        <f t="shared" si="107"/>
        <v>3.5625033393347172</v>
      </c>
      <c r="AM684" s="33">
        <f t="shared" si="108"/>
        <v>33.250031167124028</v>
      </c>
      <c r="AN684" s="33">
        <f t="shared" si="109"/>
        <v>0.78584632485324646</v>
      </c>
      <c r="AO684" s="33">
        <f t="shared" si="110"/>
        <v>26.718775045010378</v>
      </c>
      <c r="AP684" s="33">
        <f t="shared" si="112"/>
        <v>3.2062530054012455</v>
      </c>
      <c r="AQ684" s="33">
        <f t="shared" si="113"/>
        <v>29.925028050411623</v>
      </c>
      <c r="AR684" s="15" t="s">
        <v>1404</v>
      </c>
      <c r="AS684" s="15" t="s">
        <v>1404</v>
      </c>
      <c r="AT684" s="15" t="s">
        <v>6294</v>
      </c>
      <c r="AU684" s="27" t="s">
        <v>6279</v>
      </c>
      <c r="AV684" s="74"/>
      <c r="AW684" s="75"/>
      <c r="AX684" s="75"/>
      <c r="AY684" s="75"/>
      <c r="AZ684" s="52" t="s">
        <v>6389</v>
      </c>
    </row>
    <row r="685" spans="1:52" s="52" customFormat="1" ht="39.950000000000003" customHeight="1" x14ac:dyDescent="0.25">
      <c r="A685" s="9">
        <v>843</v>
      </c>
      <c r="B685" s="7" t="s">
        <v>3280</v>
      </c>
      <c r="C685" s="7" t="s">
        <v>3281</v>
      </c>
      <c r="D685" s="7" t="s">
        <v>18</v>
      </c>
      <c r="E685" s="7" t="s">
        <v>18</v>
      </c>
      <c r="F685" s="7" t="s">
        <v>1735</v>
      </c>
      <c r="G685" s="7" t="s">
        <v>6182</v>
      </c>
      <c r="H685" s="7" t="s">
        <v>2100</v>
      </c>
      <c r="I685" s="7" t="s">
        <v>6175</v>
      </c>
      <c r="J685" s="7" t="s">
        <v>1404</v>
      </c>
      <c r="K685" s="7" t="s">
        <v>1404</v>
      </c>
      <c r="L685" s="7" t="s">
        <v>3282</v>
      </c>
      <c r="M685" s="7" t="s">
        <v>3282</v>
      </c>
      <c r="N685" s="8" t="s">
        <v>6175</v>
      </c>
      <c r="O685" s="7" t="s">
        <v>1388</v>
      </c>
      <c r="P685" s="8" t="s">
        <v>6175</v>
      </c>
      <c r="Q685" s="7" t="s">
        <v>1896</v>
      </c>
      <c r="R685" s="28" t="s">
        <v>28</v>
      </c>
      <c r="S685" s="28" t="s">
        <v>6175</v>
      </c>
      <c r="T685" s="28" t="s">
        <v>28</v>
      </c>
      <c r="U685" s="28" t="s">
        <v>28</v>
      </c>
      <c r="V685" s="28" t="s">
        <v>28</v>
      </c>
      <c r="W685" s="7" t="s">
        <v>29</v>
      </c>
      <c r="X685" s="28" t="s">
        <v>28</v>
      </c>
      <c r="Y685" s="36" t="s">
        <v>1900</v>
      </c>
      <c r="Z685" s="7" t="s">
        <v>6175</v>
      </c>
      <c r="AA685" s="7">
        <v>7</v>
      </c>
      <c r="AB685" s="7">
        <v>7</v>
      </c>
      <c r="AC685" s="7">
        <f t="shared" si="105"/>
        <v>0</v>
      </c>
      <c r="AD685" s="7" t="s">
        <v>6175</v>
      </c>
      <c r="AE685" s="7" t="s">
        <v>6175</v>
      </c>
      <c r="AF685" s="7" t="s">
        <v>6175</v>
      </c>
      <c r="AG685" s="7" t="s">
        <v>6175</v>
      </c>
      <c r="AH685" s="37">
        <v>1.5</v>
      </c>
      <c r="AI685" s="37">
        <f t="shared" si="106"/>
        <v>10.5</v>
      </c>
      <c r="AJ685" s="33">
        <v>0.40929496086106593</v>
      </c>
      <c r="AK685" s="33">
        <f t="shared" si="111"/>
        <v>2.8650647260274615</v>
      </c>
      <c r="AL685" s="33">
        <f t="shared" si="107"/>
        <v>0.34380776712329536</v>
      </c>
      <c r="AM685" s="33">
        <f t="shared" si="108"/>
        <v>3.2088724931507571</v>
      </c>
      <c r="AN685" s="33">
        <f t="shared" si="109"/>
        <v>0.36836546477495935</v>
      </c>
      <c r="AO685" s="33">
        <f t="shared" si="110"/>
        <v>2.5785582534247156</v>
      </c>
      <c r="AP685" s="33">
        <f t="shared" si="112"/>
        <v>0.30942699041096583</v>
      </c>
      <c r="AQ685" s="33">
        <f t="shared" si="113"/>
        <v>2.8879852438356814</v>
      </c>
      <c r="AR685" s="15" t="s">
        <v>1404</v>
      </c>
      <c r="AS685" s="15" t="s">
        <v>1404</v>
      </c>
      <c r="AT685" s="15" t="s">
        <v>6294</v>
      </c>
      <c r="AU685" s="27" t="s">
        <v>6279</v>
      </c>
      <c r="AV685" s="74"/>
      <c r="AW685" s="75"/>
      <c r="AX685" s="75"/>
      <c r="AY685" s="75"/>
      <c r="AZ685" s="52" t="s">
        <v>6389</v>
      </c>
    </row>
    <row r="686" spans="1:52" s="52" customFormat="1" ht="39.950000000000003" customHeight="1" x14ac:dyDescent="0.25">
      <c r="A686" s="9">
        <v>844</v>
      </c>
      <c r="B686" s="7" t="s">
        <v>3283</v>
      </c>
      <c r="C686" s="7" t="s">
        <v>3284</v>
      </c>
      <c r="D686" s="7" t="s">
        <v>18</v>
      </c>
      <c r="E686" s="7" t="s">
        <v>1894</v>
      </c>
      <c r="F686" s="7" t="s">
        <v>175</v>
      </c>
      <c r="G686" s="7" t="s">
        <v>6182</v>
      </c>
      <c r="H686" s="7" t="s">
        <v>2100</v>
      </c>
      <c r="I686" s="7" t="s">
        <v>6175</v>
      </c>
      <c r="J686" s="7" t="s">
        <v>1404</v>
      </c>
      <c r="K686" s="7" t="s">
        <v>1404</v>
      </c>
      <c r="L686" s="7" t="s">
        <v>3285</v>
      </c>
      <c r="M686" s="7" t="s">
        <v>3285</v>
      </c>
      <c r="N686" s="8" t="s">
        <v>6175</v>
      </c>
      <c r="O686" s="7" t="s">
        <v>1388</v>
      </c>
      <c r="P686" s="8" t="s">
        <v>6175</v>
      </c>
      <c r="Q686" s="7" t="s">
        <v>3286</v>
      </c>
      <c r="R686" s="28" t="s">
        <v>28</v>
      </c>
      <c r="S686" s="28" t="s">
        <v>6175</v>
      </c>
      <c r="T686" s="28" t="s">
        <v>28</v>
      </c>
      <c r="U686" s="28" t="s">
        <v>28</v>
      </c>
      <c r="V686" s="28" t="s">
        <v>28</v>
      </c>
      <c r="W686" s="7" t="s">
        <v>29</v>
      </c>
      <c r="X686" s="28" t="s">
        <v>28</v>
      </c>
      <c r="Y686" s="36" t="s">
        <v>28</v>
      </c>
      <c r="Z686" s="7" t="s">
        <v>6175</v>
      </c>
      <c r="AA686" s="7">
        <v>4</v>
      </c>
      <c r="AB686" s="7">
        <v>4</v>
      </c>
      <c r="AC686" s="7">
        <f t="shared" si="105"/>
        <v>0</v>
      </c>
      <c r="AD686" s="7" t="s">
        <v>6175</v>
      </c>
      <c r="AE686" s="7" t="s">
        <v>6175</v>
      </c>
      <c r="AF686" s="7" t="s">
        <v>6175</v>
      </c>
      <c r="AG686" s="7" t="s">
        <v>6175</v>
      </c>
      <c r="AH686" s="37">
        <v>1</v>
      </c>
      <c r="AI686" s="37">
        <f t="shared" si="106"/>
        <v>4</v>
      </c>
      <c r="AJ686" s="33">
        <v>0.27286330724071062</v>
      </c>
      <c r="AK686" s="33">
        <f t="shared" si="111"/>
        <v>1.0914532289628425</v>
      </c>
      <c r="AL686" s="33">
        <f t="shared" si="107"/>
        <v>0.1309743874755411</v>
      </c>
      <c r="AM686" s="33">
        <f t="shared" si="108"/>
        <v>1.2224276164383836</v>
      </c>
      <c r="AN686" s="33">
        <f t="shared" si="109"/>
        <v>0.24557697651663957</v>
      </c>
      <c r="AO686" s="33">
        <f t="shared" si="110"/>
        <v>0.98230790606655827</v>
      </c>
      <c r="AP686" s="33">
        <f t="shared" si="112"/>
        <v>0.11787694872798699</v>
      </c>
      <c r="AQ686" s="33">
        <f t="shared" si="113"/>
        <v>1.1001848547945452</v>
      </c>
      <c r="AR686" s="15" t="s">
        <v>1404</v>
      </c>
      <c r="AS686" s="15" t="s">
        <v>1404</v>
      </c>
      <c r="AT686" s="15" t="s">
        <v>6294</v>
      </c>
      <c r="AU686" s="27" t="s">
        <v>6279</v>
      </c>
      <c r="AV686" s="74"/>
      <c r="AW686" s="75"/>
      <c r="AX686" s="75"/>
      <c r="AY686" s="75"/>
      <c r="AZ686" s="52" t="s">
        <v>6389</v>
      </c>
    </row>
    <row r="687" spans="1:52" s="52" customFormat="1" ht="39.950000000000003" customHeight="1" x14ac:dyDescent="0.25">
      <c r="A687" s="9">
        <v>845</v>
      </c>
      <c r="B687" s="7" t="s">
        <v>3287</v>
      </c>
      <c r="C687" s="7" t="s">
        <v>3288</v>
      </c>
      <c r="D687" s="7" t="s">
        <v>18</v>
      </c>
      <c r="E687" s="7" t="s">
        <v>1894</v>
      </c>
      <c r="F687" s="7" t="s">
        <v>105</v>
      </c>
      <c r="G687" s="7" t="s">
        <v>6182</v>
      </c>
      <c r="H687" s="7" t="s">
        <v>2100</v>
      </c>
      <c r="I687" s="7" t="s">
        <v>6175</v>
      </c>
      <c r="J687" s="7" t="s">
        <v>1404</v>
      </c>
      <c r="K687" s="7" t="s">
        <v>1404</v>
      </c>
      <c r="L687" s="7" t="s">
        <v>3289</v>
      </c>
      <c r="M687" s="7" t="s">
        <v>3289</v>
      </c>
      <c r="N687" s="8" t="s">
        <v>6175</v>
      </c>
      <c r="O687" s="7" t="s">
        <v>1388</v>
      </c>
      <c r="P687" s="8" t="s">
        <v>6175</v>
      </c>
      <c r="Q687" s="7" t="s">
        <v>1919</v>
      </c>
      <c r="R687" s="28" t="s">
        <v>3290</v>
      </c>
      <c r="S687" s="28" t="s">
        <v>6175</v>
      </c>
      <c r="T687" s="28" t="s">
        <v>28</v>
      </c>
      <c r="U687" s="28" t="s">
        <v>28</v>
      </c>
      <c r="V687" s="28" t="s">
        <v>28</v>
      </c>
      <c r="W687" s="7" t="s">
        <v>29</v>
      </c>
      <c r="X687" s="28" t="s">
        <v>28</v>
      </c>
      <c r="Y687" s="36" t="s">
        <v>28</v>
      </c>
      <c r="Z687" s="7" t="s">
        <v>6175</v>
      </c>
      <c r="AA687" s="7">
        <v>22</v>
      </c>
      <c r="AB687" s="7">
        <v>20</v>
      </c>
      <c r="AC687" s="7">
        <f t="shared" si="105"/>
        <v>2</v>
      </c>
      <c r="AD687" s="7" t="s">
        <v>6175</v>
      </c>
      <c r="AE687" s="7" t="s">
        <v>6175</v>
      </c>
      <c r="AF687" s="7" t="s">
        <v>6175</v>
      </c>
      <c r="AG687" s="7" t="s">
        <v>6175</v>
      </c>
      <c r="AH687" s="37">
        <v>0.25</v>
      </c>
      <c r="AI687" s="37">
        <f t="shared" si="106"/>
        <v>5</v>
      </c>
      <c r="AJ687" s="33">
        <v>6.8215826810177654E-2</v>
      </c>
      <c r="AK687" s="33">
        <f t="shared" si="111"/>
        <v>1.3643165362035532</v>
      </c>
      <c r="AL687" s="33">
        <f t="shared" si="107"/>
        <v>0.16371798434442639</v>
      </c>
      <c r="AM687" s="33">
        <f t="shared" si="108"/>
        <v>1.5280345205479795</v>
      </c>
      <c r="AN687" s="33">
        <f t="shared" si="109"/>
        <v>6.1394244129159892E-2</v>
      </c>
      <c r="AO687" s="33">
        <f t="shared" si="110"/>
        <v>1.2278848825831978</v>
      </c>
      <c r="AP687" s="33">
        <f t="shared" si="112"/>
        <v>0.14734618590998375</v>
      </c>
      <c r="AQ687" s="33">
        <f t="shared" si="113"/>
        <v>1.3752310684931817</v>
      </c>
      <c r="AR687" s="15" t="s">
        <v>1404</v>
      </c>
      <c r="AS687" s="15" t="s">
        <v>1404</v>
      </c>
      <c r="AT687" s="15" t="s">
        <v>6294</v>
      </c>
      <c r="AU687" s="27" t="s">
        <v>6279</v>
      </c>
      <c r="AV687" s="74"/>
      <c r="AW687" s="75"/>
      <c r="AX687" s="75"/>
      <c r="AY687" s="75"/>
      <c r="AZ687" s="52" t="s">
        <v>6389</v>
      </c>
    </row>
    <row r="688" spans="1:52" s="52" customFormat="1" ht="39.950000000000003" customHeight="1" x14ac:dyDescent="0.25">
      <c r="A688" s="9">
        <v>846</v>
      </c>
      <c r="B688" s="7" t="s">
        <v>3291</v>
      </c>
      <c r="C688" s="7" t="s">
        <v>3292</v>
      </c>
      <c r="D688" s="7" t="s">
        <v>18</v>
      </c>
      <c r="E688" s="7" t="s">
        <v>1903</v>
      </c>
      <c r="F688" s="7" t="s">
        <v>105</v>
      </c>
      <c r="G688" s="7" t="s">
        <v>6182</v>
      </c>
      <c r="H688" s="7" t="s">
        <v>2100</v>
      </c>
      <c r="I688" s="7" t="s">
        <v>6175</v>
      </c>
      <c r="J688" s="7" t="s">
        <v>1404</v>
      </c>
      <c r="K688" s="7" t="s">
        <v>1404</v>
      </c>
      <c r="L688" s="7" t="s">
        <v>3293</v>
      </c>
      <c r="M688" s="7" t="s">
        <v>3293</v>
      </c>
      <c r="N688" s="8" t="s">
        <v>6175</v>
      </c>
      <c r="O688" s="7" t="s">
        <v>1388</v>
      </c>
      <c r="P688" s="8" t="s">
        <v>6175</v>
      </c>
      <c r="Q688" s="7" t="s">
        <v>1905</v>
      </c>
      <c r="R688" s="28" t="s">
        <v>3294</v>
      </c>
      <c r="S688" s="28" t="s">
        <v>6175</v>
      </c>
      <c r="T688" s="28" t="s">
        <v>28</v>
      </c>
      <c r="U688" s="28" t="s">
        <v>28</v>
      </c>
      <c r="V688" s="28" t="s">
        <v>28</v>
      </c>
      <c r="W688" s="7" t="s">
        <v>1400</v>
      </c>
      <c r="X688" s="28" t="s">
        <v>28</v>
      </c>
      <c r="Y688" s="36" t="s">
        <v>3295</v>
      </c>
      <c r="Z688" s="7" t="s">
        <v>6175</v>
      </c>
      <c r="AA688" s="7">
        <v>7</v>
      </c>
      <c r="AB688" s="7">
        <v>7</v>
      </c>
      <c r="AC688" s="7">
        <f t="shared" si="105"/>
        <v>0</v>
      </c>
      <c r="AD688" s="7" t="s">
        <v>6175</v>
      </c>
      <c r="AE688" s="7" t="s">
        <v>6175</v>
      </c>
      <c r="AF688" s="7" t="s">
        <v>6175</v>
      </c>
      <c r="AG688" s="7" t="s">
        <v>6175</v>
      </c>
      <c r="AH688" s="37">
        <v>2.48</v>
      </c>
      <c r="AI688" s="37">
        <f t="shared" si="106"/>
        <v>17.36</v>
      </c>
      <c r="AJ688" s="33">
        <v>1.0139810019569624</v>
      </c>
      <c r="AK688" s="33">
        <f t="shared" si="111"/>
        <v>7.0978670136987372</v>
      </c>
      <c r="AL688" s="33">
        <f t="shared" si="107"/>
        <v>0.85174404164384843</v>
      </c>
      <c r="AM688" s="33">
        <f t="shared" si="108"/>
        <v>7.9496110553425856</v>
      </c>
      <c r="AN688" s="33">
        <f t="shared" si="109"/>
        <v>0.91258290176126622</v>
      </c>
      <c r="AO688" s="33">
        <f t="shared" si="110"/>
        <v>6.3880803123288636</v>
      </c>
      <c r="AP688" s="33">
        <f t="shared" si="112"/>
        <v>0.76656963747946361</v>
      </c>
      <c r="AQ688" s="33">
        <f t="shared" si="113"/>
        <v>7.1546499498083271</v>
      </c>
      <c r="AR688" s="15" t="s">
        <v>1404</v>
      </c>
      <c r="AS688" s="15" t="s">
        <v>1404</v>
      </c>
      <c r="AT688" s="15" t="s">
        <v>6294</v>
      </c>
      <c r="AU688" s="27" t="s">
        <v>6279</v>
      </c>
      <c r="AV688" s="74"/>
      <c r="AW688" s="75"/>
      <c r="AX688" s="75"/>
      <c r="AY688" s="75"/>
      <c r="AZ688" s="52" t="s">
        <v>6389</v>
      </c>
    </row>
    <row r="689" spans="1:52" s="52" customFormat="1" ht="39.950000000000003" customHeight="1" x14ac:dyDescent="0.25">
      <c r="A689" s="9">
        <v>847</v>
      </c>
      <c r="B689" s="7" t="s">
        <v>3296</v>
      </c>
      <c r="C689" s="7" t="s">
        <v>3297</v>
      </c>
      <c r="D689" s="7" t="s">
        <v>18</v>
      </c>
      <c r="E689" s="7" t="s">
        <v>1894</v>
      </c>
      <c r="F689" s="7" t="s">
        <v>175</v>
      </c>
      <c r="G689" s="7" t="s">
        <v>6182</v>
      </c>
      <c r="H689" s="7" t="s">
        <v>2100</v>
      </c>
      <c r="I689" s="7" t="s">
        <v>6175</v>
      </c>
      <c r="J689" s="7" t="s">
        <v>1404</v>
      </c>
      <c r="K689" s="7" t="s">
        <v>1404</v>
      </c>
      <c r="L689" s="7" t="s">
        <v>3298</v>
      </c>
      <c r="M689" s="7" t="s">
        <v>3298</v>
      </c>
      <c r="N689" s="8" t="s">
        <v>6175</v>
      </c>
      <c r="O689" s="7" t="s">
        <v>1388</v>
      </c>
      <c r="P689" s="8" t="s">
        <v>6175</v>
      </c>
      <c r="Q689" s="7" t="s">
        <v>28</v>
      </c>
      <c r="R689" s="28" t="s">
        <v>28</v>
      </c>
      <c r="S689" s="28" t="s">
        <v>6175</v>
      </c>
      <c r="T689" s="28" t="s">
        <v>28</v>
      </c>
      <c r="U689" s="28" t="s">
        <v>28</v>
      </c>
      <c r="V689" s="28" t="s">
        <v>28</v>
      </c>
      <c r="W689" s="7" t="s">
        <v>29</v>
      </c>
      <c r="X689" s="28" t="s">
        <v>28</v>
      </c>
      <c r="Y689" s="36" t="s">
        <v>28</v>
      </c>
      <c r="Z689" s="7" t="s">
        <v>6175</v>
      </c>
      <c r="AA689" s="7">
        <v>57</v>
      </c>
      <c r="AB689" s="7">
        <v>57</v>
      </c>
      <c r="AC689" s="7">
        <f t="shared" si="105"/>
        <v>0</v>
      </c>
      <c r="AD689" s="7" t="s">
        <v>6175</v>
      </c>
      <c r="AE689" s="7" t="s">
        <v>6175</v>
      </c>
      <c r="AF689" s="7" t="s">
        <v>6175</v>
      </c>
      <c r="AG689" s="7" t="s">
        <v>6175</v>
      </c>
      <c r="AH689" s="37">
        <v>0.2</v>
      </c>
      <c r="AI689" s="37">
        <f t="shared" si="106"/>
        <v>11.4</v>
      </c>
      <c r="AJ689" s="33">
        <v>5.4572661448142115E-2</v>
      </c>
      <c r="AK689" s="33">
        <f t="shared" si="111"/>
        <v>3.1106417025441004</v>
      </c>
      <c r="AL689" s="33">
        <f t="shared" si="107"/>
        <v>0.37327700430529204</v>
      </c>
      <c r="AM689" s="33">
        <f t="shared" si="108"/>
        <v>3.4839187068493924</v>
      </c>
      <c r="AN689" s="33">
        <f t="shared" si="109"/>
        <v>4.9115395303327904E-2</v>
      </c>
      <c r="AO689" s="33">
        <f t="shared" si="110"/>
        <v>2.7995775322896903</v>
      </c>
      <c r="AP689" s="33">
        <f t="shared" si="112"/>
        <v>0.33594930387476285</v>
      </c>
      <c r="AQ689" s="33">
        <f t="shared" si="113"/>
        <v>3.1355268361644533</v>
      </c>
      <c r="AR689" s="15" t="s">
        <v>1404</v>
      </c>
      <c r="AS689" s="15" t="s">
        <v>1404</v>
      </c>
      <c r="AT689" s="15" t="s">
        <v>6294</v>
      </c>
      <c r="AU689" s="27" t="s">
        <v>6279</v>
      </c>
      <c r="AV689" s="74"/>
      <c r="AW689" s="75"/>
      <c r="AX689" s="75"/>
      <c r="AY689" s="75"/>
      <c r="AZ689" s="52" t="s">
        <v>6389</v>
      </c>
    </row>
    <row r="690" spans="1:52" s="52" customFormat="1" ht="39.950000000000003" customHeight="1" x14ac:dyDescent="0.25">
      <c r="A690" s="9">
        <v>848</v>
      </c>
      <c r="B690" s="7" t="s">
        <v>3299</v>
      </c>
      <c r="C690" s="7" t="s">
        <v>3300</v>
      </c>
      <c r="D690" s="7" t="s">
        <v>18</v>
      </c>
      <c r="E690" s="7" t="s">
        <v>1903</v>
      </c>
      <c r="F690" s="7" t="s">
        <v>105</v>
      </c>
      <c r="G690" s="7" t="s">
        <v>6182</v>
      </c>
      <c r="H690" s="7" t="s">
        <v>2100</v>
      </c>
      <c r="I690" s="7" t="s">
        <v>6175</v>
      </c>
      <c r="J690" s="7" t="s">
        <v>1404</v>
      </c>
      <c r="K690" s="7" t="s">
        <v>1404</v>
      </c>
      <c r="L690" s="7" t="s">
        <v>3301</v>
      </c>
      <c r="M690" s="7" t="s">
        <v>3301</v>
      </c>
      <c r="N690" s="8" t="s">
        <v>6175</v>
      </c>
      <c r="O690" s="7" t="s">
        <v>1388</v>
      </c>
      <c r="P690" s="8" t="s">
        <v>6175</v>
      </c>
      <c r="Q690" s="7" t="s">
        <v>3302</v>
      </c>
      <c r="R690" s="28" t="s">
        <v>3303</v>
      </c>
      <c r="S690" s="28" t="s">
        <v>6175</v>
      </c>
      <c r="T690" s="28" t="s">
        <v>28</v>
      </c>
      <c r="U690" s="28" t="s">
        <v>28</v>
      </c>
      <c r="V690" s="28" t="s">
        <v>28</v>
      </c>
      <c r="W690" s="7" t="s">
        <v>1400</v>
      </c>
      <c r="X690" s="28" t="s">
        <v>28</v>
      </c>
      <c r="Y690" s="36" t="s">
        <v>28</v>
      </c>
      <c r="Z690" s="7" t="s">
        <v>6175</v>
      </c>
      <c r="AA690" s="7">
        <v>4</v>
      </c>
      <c r="AB690" s="7">
        <v>4</v>
      </c>
      <c r="AC690" s="7">
        <f t="shared" si="105"/>
        <v>0</v>
      </c>
      <c r="AD690" s="7" t="s">
        <v>6175</v>
      </c>
      <c r="AE690" s="7" t="s">
        <v>6175</v>
      </c>
      <c r="AF690" s="7" t="s">
        <v>6175</v>
      </c>
      <c r="AG690" s="7" t="s">
        <v>6175</v>
      </c>
      <c r="AH690" s="37">
        <v>21.5</v>
      </c>
      <c r="AI690" s="37">
        <f t="shared" si="106"/>
        <v>86</v>
      </c>
      <c r="AJ690" s="33">
        <v>8.7905611056752786</v>
      </c>
      <c r="AK690" s="33">
        <f t="shared" si="111"/>
        <v>35.162244422701114</v>
      </c>
      <c r="AL690" s="33">
        <f t="shared" si="107"/>
        <v>4.2194693307241335</v>
      </c>
      <c r="AM690" s="33">
        <f t="shared" si="108"/>
        <v>39.381713753425245</v>
      </c>
      <c r="AN690" s="33">
        <f t="shared" si="109"/>
        <v>7.9115049951077507</v>
      </c>
      <c r="AO690" s="33">
        <f t="shared" si="110"/>
        <v>31.646019980431003</v>
      </c>
      <c r="AP690" s="33">
        <f t="shared" si="112"/>
        <v>3.7975223976517203</v>
      </c>
      <c r="AQ690" s="33">
        <f t="shared" si="113"/>
        <v>35.443542378082725</v>
      </c>
      <c r="AR690" s="15" t="s">
        <v>1404</v>
      </c>
      <c r="AS690" s="15" t="s">
        <v>1404</v>
      </c>
      <c r="AT690" s="15" t="s">
        <v>6294</v>
      </c>
      <c r="AU690" s="27" t="s">
        <v>6279</v>
      </c>
      <c r="AV690" s="74"/>
      <c r="AW690" s="75"/>
      <c r="AX690" s="75"/>
      <c r="AY690" s="75"/>
      <c r="AZ690" s="52" t="s">
        <v>6389</v>
      </c>
    </row>
    <row r="691" spans="1:52" s="52" customFormat="1" ht="39.950000000000003" customHeight="1" x14ac:dyDescent="0.25">
      <c r="A691" s="9">
        <v>849</v>
      </c>
      <c r="B691" s="7" t="s">
        <v>3304</v>
      </c>
      <c r="C691" s="7" t="s">
        <v>3305</v>
      </c>
      <c r="D691" s="7" t="s">
        <v>18</v>
      </c>
      <c r="E691" s="7" t="s">
        <v>3306</v>
      </c>
      <c r="F691" s="7" t="s">
        <v>113</v>
      </c>
      <c r="G691" s="7" t="s">
        <v>6182</v>
      </c>
      <c r="H691" s="7" t="s">
        <v>2100</v>
      </c>
      <c r="I691" s="7" t="s">
        <v>6175</v>
      </c>
      <c r="J691" s="7" t="s">
        <v>1404</v>
      </c>
      <c r="K691" s="7" t="s">
        <v>1404</v>
      </c>
      <c r="L691" s="7" t="s">
        <v>3307</v>
      </c>
      <c r="M691" s="7" t="s">
        <v>3307</v>
      </c>
      <c r="N691" s="8" t="s">
        <v>6175</v>
      </c>
      <c r="O691" s="7" t="s">
        <v>1388</v>
      </c>
      <c r="P691" s="8" t="s">
        <v>6175</v>
      </c>
      <c r="Q691" s="7" t="s">
        <v>145</v>
      </c>
      <c r="R691" s="28" t="s">
        <v>3308</v>
      </c>
      <c r="S691" s="28" t="s">
        <v>6175</v>
      </c>
      <c r="T691" s="28" t="s">
        <v>28</v>
      </c>
      <c r="U691" s="28" t="s">
        <v>28</v>
      </c>
      <c r="V691" s="28" t="s">
        <v>28</v>
      </c>
      <c r="W691" s="7" t="s">
        <v>1400</v>
      </c>
      <c r="X691" s="28" t="s">
        <v>28</v>
      </c>
      <c r="Y691" s="36" t="s">
        <v>28</v>
      </c>
      <c r="Z691" s="7" t="s">
        <v>6175</v>
      </c>
      <c r="AA691" s="7">
        <v>1</v>
      </c>
      <c r="AB691" s="7">
        <v>1</v>
      </c>
      <c r="AC691" s="7">
        <f t="shared" si="105"/>
        <v>0</v>
      </c>
      <c r="AD691" s="7" t="s">
        <v>6175</v>
      </c>
      <c r="AE691" s="7" t="s">
        <v>6175</v>
      </c>
      <c r="AF691" s="7" t="s">
        <v>6175</v>
      </c>
      <c r="AG691" s="7" t="s">
        <v>6175</v>
      </c>
      <c r="AH691" s="37">
        <v>23</v>
      </c>
      <c r="AI691" s="37">
        <f t="shared" si="106"/>
        <v>23</v>
      </c>
      <c r="AJ691" s="33">
        <v>9.4038560665363438</v>
      </c>
      <c r="AK691" s="33">
        <f t="shared" si="111"/>
        <v>9.4038560665363438</v>
      </c>
      <c r="AL691" s="33">
        <f t="shared" si="107"/>
        <v>1.1284627279843613</v>
      </c>
      <c r="AM691" s="33">
        <f t="shared" si="108"/>
        <v>10.532318794520705</v>
      </c>
      <c r="AN691" s="33">
        <f t="shared" si="109"/>
        <v>8.4634704598827089</v>
      </c>
      <c r="AO691" s="33">
        <f t="shared" si="110"/>
        <v>8.4634704598827089</v>
      </c>
      <c r="AP691" s="33">
        <f t="shared" si="112"/>
        <v>1.015616455185925</v>
      </c>
      <c r="AQ691" s="33">
        <f t="shared" si="113"/>
        <v>9.4790869150686348</v>
      </c>
      <c r="AR691" s="15" t="s">
        <v>6295</v>
      </c>
      <c r="AS691" s="15"/>
      <c r="AT691" s="15" t="s">
        <v>6292</v>
      </c>
      <c r="AU691" s="27" t="s">
        <v>6278</v>
      </c>
      <c r="AV691" s="74"/>
      <c r="AW691" s="75"/>
      <c r="AX691" s="75"/>
      <c r="AY691" s="75"/>
      <c r="AZ691" s="52" t="s">
        <v>6389</v>
      </c>
    </row>
    <row r="692" spans="1:52" s="52" customFormat="1" ht="39.950000000000003" customHeight="1" x14ac:dyDescent="0.25">
      <c r="A692" s="9">
        <v>850</v>
      </c>
      <c r="B692" s="7" t="s">
        <v>3309</v>
      </c>
      <c r="C692" s="7" t="s">
        <v>3310</v>
      </c>
      <c r="D692" s="7" t="s">
        <v>18</v>
      </c>
      <c r="E692" s="7" t="s">
        <v>3306</v>
      </c>
      <c r="F692" s="7" t="s">
        <v>113</v>
      </c>
      <c r="G692" s="7" t="s">
        <v>6182</v>
      </c>
      <c r="H692" s="7" t="s">
        <v>2100</v>
      </c>
      <c r="I692" s="7" t="s">
        <v>6175</v>
      </c>
      <c r="J692" s="7" t="s">
        <v>1404</v>
      </c>
      <c r="K692" s="7" t="s">
        <v>1404</v>
      </c>
      <c r="L692" s="7" t="s">
        <v>3311</v>
      </c>
      <c r="M692" s="7" t="s">
        <v>3311</v>
      </c>
      <c r="N692" s="8" t="s">
        <v>6175</v>
      </c>
      <c r="O692" s="7" t="s">
        <v>1388</v>
      </c>
      <c r="P692" s="8" t="s">
        <v>6175</v>
      </c>
      <c r="Q692" s="7" t="s">
        <v>145</v>
      </c>
      <c r="R692" s="28" t="s">
        <v>3308</v>
      </c>
      <c r="S692" s="28" t="s">
        <v>6175</v>
      </c>
      <c r="T692" s="28" t="s">
        <v>28</v>
      </c>
      <c r="U692" s="28" t="s">
        <v>28</v>
      </c>
      <c r="V692" s="28" t="s">
        <v>28</v>
      </c>
      <c r="W692" s="7" t="s">
        <v>1400</v>
      </c>
      <c r="X692" s="28" t="s">
        <v>28</v>
      </c>
      <c r="Y692" s="36" t="s">
        <v>28</v>
      </c>
      <c r="Z692" s="7" t="s">
        <v>6175</v>
      </c>
      <c r="AA692" s="7">
        <v>1</v>
      </c>
      <c r="AB692" s="7">
        <v>1</v>
      </c>
      <c r="AC692" s="7">
        <f t="shared" si="105"/>
        <v>0</v>
      </c>
      <c r="AD692" s="7" t="s">
        <v>6175</v>
      </c>
      <c r="AE692" s="7" t="s">
        <v>6175</v>
      </c>
      <c r="AF692" s="7" t="s">
        <v>6175</v>
      </c>
      <c r="AG692" s="7" t="s">
        <v>6175</v>
      </c>
      <c r="AH692" s="37">
        <v>23</v>
      </c>
      <c r="AI692" s="37">
        <f t="shared" si="106"/>
        <v>23</v>
      </c>
      <c r="AJ692" s="33">
        <v>9.4038560665363438</v>
      </c>
      <c r="AK692" s="33">
        <f t="shared" si="111"/>
        <v>9.4038560665363438</v>
      </c>
      <c r="AL692" s="33">
        <f t="shared" si="107"/>
        <v>1.1284627279843613</v>
      </c>
      <c r="AM692" s="33">
        <f t="shared" si="108"/>
        <v>10.532318794520705</v>
      </c>
      <c r="AN692" s="33">
        <f t="shared" si="109"/>
        <v>8.4634704598827089</v>
      </c>
      <c r="AO692" s="33">
        <f t="shared" si="110"/>
        <v>8.4634704598827089</v>
      </c>
      <c r="AP692" s="33">
        <f t="shared" si="112"/>
        <v>1.015616455185925</v>
      </c>
      <c r="AQ692" s="33">
        <f t="shared" si="113"/>
        <v>9.4790869150686348</v>
      </c>
      <c r="AR692" s="15" t="s">
        <v>6295</v>
      </c>
      <c r="AS692" s="15"/>
      <c r="AT692" s="15" t="s">
        <v>6292</v>
      </c>
      <c r="AU692" s="27" t="s">
        <v>6278</v>
      </c>
      <c r="AV692" s="74"/>
      <c r="AW692" s="75"/>
      <c r="AX692" s="75"/>
      <c r="AY692" s="75"/>
      <c r="AZ692" s="52" t="s">
        <v>6389</v>
      </c>
    </row>
    <row r="693" spans="1:52" s="52" customFormat="1" ht="39.950000000000003" customHeight="1" x14ac:dyDescent="0.25">
      <c r="A693" s="9">
        <v>851</v>
      </c>
      <c r="B693" s="7" t="s">
        <v>3312</v>
      </c>
      <c r="C693" s="7" t="s">
        <v>3313</v>
      </c>
      <c r="D693" s="7" t="s">
        <v>18</v>
      </c>
      <c r="E693" s="7" t="s">
        <v>3306</v>
      </c>
      <c r="F693" s="7" t="s">
        <v>113</v>
      </c>
      <c r="G693" s="7" t="s">
        <v>6182</v>
      </c>
      <c r="H693" s="7" t="s">
        <v>2100</v>
      </c>
      <c r="I693" s="7" t="s">
        <v>6175</v>
      </c>
      <c r="J693" s="7" t="s">
        <v>1404</v>
      </c>
      <c r="K693" s="7" t="s">
        <v>1404</v>
      </c>
      <c r="L693" s="7" t="s">
        <v>3314</v>
      </c>
      <c r="M693" s="7" t="s">
        <v>3314</v>
      </c>
      <c r="N693" s="8" t="s">
        <v>6175</v>
      </c>
      <c r="O693" s="7" t="s">
        <v>1388</v>
      </c>
      <c r="P693" s="8" t="s">
        <v>6175</v>
      </c>
      <c r="Q693" s="7" t="s">
        <v>145</v>
      </c>
      <c r="R693" s="28" t="s">
        <v>3308</v>
      </c>
      <c r="S693" s="28" t="s">
        <v>6175</v>
      </c>
      <c r="T693" s="28" t="s">
        <v>28</v>
      </c>
      <c r="U693" s="28" t="s">
        <v>28</v>
      </c>
      <c r="V693" s="28" t="s">
        <v>28</v>
      </c>
      <c r="W693" s="7" t="s">
        <v>1400</v>
      </c>
      <c r="X693" s="28" t="s">
        <v>28</v>
      </c>
      <c r="Y693" s="36" t="s">
        <v>28</v>
      </c>
      <c r="Z693" s="7" t="s">
        <v>6175</v>
      </c>
      <c r="AA693" s="7">
        <v>1</v>
      </c>
      <c r="AB693" s="7">
        <v>1</v>
      </c>
      <c r="AC693" s="7">
        <f t="shared" si="105"/>
        <v>0</v>
      </c>
      <c r="AD693" s="7" t="s">
        <v>6175</v>
      </c>
      <c r="AE693" s="7" t="s">
        <v>6175</v>
      </c>
      <c r="AF693" s="7" t="s">
        <v>6175</v>
      </c>
      <c r="AG693" s="7" t="s">
        <v>6175</v>
      </c>
      <c r="AH693" s="37">
        <v>23</v>
      </c>
      <c r="AI693" s="37">
        <f t="shared" si="106"/>
        <v>23</v>
      </c>
      <c r="AJ693" s="33">
        <v>9.4038560665363438</v>
      </c>
      <c r="AK693" s="33">
        <f t="shared" si="111"/>
        <v>9.4038560665363438</v>
      </c>
      <c r="AL693" s="33">
        <f t="shared" si="107"/>
        <v>1.1284627279843613</v>
      </c>
      <c r="AM693" s="33">
        <f t="shared" si="108"/>
        <v>10.532318794520705</v>
      </c>
      <c r="AN693" s="33">
        <f t="shared" si="109"/>
        <v>8.4634704598827089</v>
      </c>
      <c r="AO693" s="33">
        <f t="shared" si="110"/>
        <v>8.4634704598827089</v>
      </c>
      <c r="AP693" s="33">
        <f t="shared" si="112"/>
        <v>1.015616455185925</v>
      </c>
      <c r="AQ693" s="33">
        <f t="shared" si="113"/>
        <v>9.4790869150686348</v>
      </c>
      <c r="AR693" s="15" t="s">
        <v>6295</v>
      </c>
      <c r="AS693" s="15"/>
      <c r="AT693" s="15" t="s">
        <v>6292</v>
      </c>
      <c r="AU693" s="27" t="s">
        <v>6278</v>
      </c>
      <c r="AV693" s="74"/>
      <c r="AW693" s="75"/>
      <c r="AX693" s="75"/>
      <c r="AY693" s="75"/>
      <c r="AZ693" s="52" t="s">
        <v>6389</v>
      </c>
    </row>
    <row r="694" spans="1:52" s="52" customFormat="1" ht="39.950000000000003" customHeight="1" x14ac:dyDescent="0.25">
      <c r="A694" s="9">
        <v>852</v>
      </c>
      <c r="B694" s="7" t="s">
        <v>3315</v>
      </c>
      <c r="C694" s="7" t="s">
        <v>3316</v>
      </c>
      <c r="D694" s="7" t="s">
        <v>18</v>
      </c>
      <c r="E694" s="7" t="s">
        <v>3306</v>
      </c>
      <c r="F694" s="7" t="s">
        <v>113</v>
      </c>
      <c r="G694" s="7" t="s">
        <v>6182</v>
      </c>
      <c r="H694" s="7" t="s">
        <v>2100</v>
      </c>
      <c r="I694" s="7" t="s">
        <v>6175</v>
      </c>
      <c r="J694" s="7" t="s">
        <v>1404</v>
      </c>
      <c r="K694" s="7" t="s">
        <v>1404</v>
      </c>
      <c r="L694" s="7" t="s">
        <v>3317</v>
      </c>
      <c r="M694" s="7" t="s">
        <v>3317</v>
      </c>
      <c r="N694" s="8" t="s">
        <v>6175</v>
      </c>
      <c r="O694" s="7" t="s">
        <v>1388</v>
      </c>
      <c r="P694" s="8" t="s">
        <v>6175</v>
      </c>
      <c r="Q694" s="7" t="s">
        <v>145</v>
      </c>
      <c r="R694" s="28" t="s">
        <v>3308</v>
      </c>
      <c r="S694" s="28" t="s">
        <v>6175</v>
      </c>
      <c r="T694" s="28" t="s">
        <v>28</v>
      </c>
      <c r="U694" s="28" t="s">
        <v>28</v>
      </c>
      <c r="V694" s="28" t="s">
        <v>28</v>
      </c>
      <c r="W694" s="7" t="s">
        <v>1400</v>
      </c>
      <c r="X694" s="28" t="s">
        <v>28</v>
      </c>
      <c r="Y694" s="36" t="s">
        <v>28</v>
      </c>
      <c r="Z694" s="7" t="s">
        <v>6175</v>
      </c>
      <c r="AA694" s="7">
        <v>1</v>
      </c>
      <c r="AB694" s="7">
        <v>1</v>
      </c>
      <c r="AC694" s="7">
        <f t="shared" si="105"/>
        <v>0</v>
      </c>
      <c r="AD694" s="7" t="s">
        <v>6175</v>
      </c>
      <c r="AE694" s="7" t="s">
        <v>6175</v>
      </c>
      <c r="AF694" s="7" t="s">
        <v>6175</v>
      </c>
      <c r="AG694" s="7" t="s">
        <v>6175</v>
      </c>
      <c r="AH694" s="37">
        <v>23</v>
      </c>
      <c r="AI694" s="37">
        <f t="shared" si="106"/>
        <v>23</v>
      </c>
      <c r="AJ694" s="33">
        <v>9.4038560665363438</v>
      </c>
      <c r="AK694" s="33">
        <f t="shared" si="111"/>
        <v>9.4038560665363438</v>
      </c>
      <c r="AL694" s="33">
        <f t="shared" si="107"/>
        <v>1.1284627279843613</v>
      </c>
      <c r="AM694" s="33">
        <f t="shared" si="108"/>
        <v>10.532318794520705</v>
      </c>
      <c r="AN694" s="33">
        <f t="shared" si="109"/>
        <v>8.4634704598827089</v>
      </c>
      <c r="AO694" s="33">
        <f t="shared" si="110"/>
        <v>8.4634704598827089</v>
      </c>
      <c r="AP694" s="33">
        <f t="shared" si="112"/>
        <v>1.015616455185925</v>
      </c>
      <c r="AQ694" s="33">
        <f t="shared" si="113"/>
        <v>9.4790869150686348</v>
      </c>
      <c r="AR694" s="15" t="s">
        <v>6295</v>
      </c>
      <c r="AS694" s="15"/>
      <c r="AT694" s="15" t="s">
        <v>6292</v>
      </c>
      <c r="AU694" s="27" t="s">
        <v>6278</v>
      </c>
      <c r="AV694" s="74"/>
      <c r="AW694" s="75"/>
      <c r="AX694" s="75"/>
      <c r="AY694" s="75"/>
      <c r="AZ694" s="52" t="s">
        <v>6389</v>
      </c>
    </row>
    <row r="695" spans="1:52" s="52" customFormat="1" ht="39.950000000000003" customHeight="1" x14ac:dyDescent="0.25">
      <c r="A695" s="9">
        <v>853</v>
      </c>
      <c r="B695" s="7" t="s">
        <v>3318</v>
      </c>
      <c r="C695" s="7" t="s">
        <v>3319</v>
      </c>
      <c r="D695" s="7" t="s">
        <v>18</v>
      </c>
      <c r="E695" s="7" t="s">
        <v>3306</v>
      </c>
      <c r="F695" s="7" t="s">
        <v>113</v>
      </c>
      <c r="G695" s="7" t="s">
        <v>6182</v>
      </c>
      <c r="H695" s="7" t="s">
        <v>2100</v>
      </c>
      <c r="I695" s="7" t="s">
        <v>6175</v>
      </c>
      <c r="J695" s="7" t="s">
        <v>1404</v>
      </c>
      <c r="K695" s="7" t="s">
        <v>1404</v>
      </c>
      <c r="L695" s="7" t="s">
        <v>3320</v>
      </c>
      <c r="M695" s="7" t="s">
        <v>3320</v>
      </c>
      <c r="N695" s="8" t="s">
        <v>6175</v>
      </c>
      <c r="O695" s="7" t="s">
        <v>1388</v>
      </c>
      <c r="P695" s="8" t="s">
        <v>6175</v>
      </c>
      <c r="Q695" s="7" t="s">
        <v>145</v>
      </c>
      <c r="R695" s="28" t="s">
        <v>3308</v>
      </c>
      <c r="S695" s="28" t="s">
        <v>6175</v>
      </c>
      <c r="T695" s="28" t="s">
        <v>28</v>
      </c>
      <c r="U695" s="28" t="s">
        <v>28</v>
      </c>
      <c r="V695" s="28" t="s">
        <v>28</v>
      </c>
      <c r="W695" s="7" t="s">
        <v>1400</v>
      </c>
      <c r="X695" s="28" t="s">
        <v>28</v>
      </c>
      <c r="Y695" s="36" t="s">
        <v>28</v>
      </c>
      <c r="Z695" s="7" t="s">
        <v>6175</v>
      </c>
      <c r="AA695" s="7">
        <v>1</v>
      </c>
      <c r="AB695" s="7">
        <v>1</v>
      </c>
      <c r="AC695" s="7">
        <f t="shared" si="105"/>
        <v>0</v>
      </c>
      <c r="AD695" s="7" t="s">
        <v>6175</v>
      </c>
      <c r="AE695" s="7" t="s">
        <v>6175</v>
      </c>
      <c r="AF695" s="7" t="s">
        <v>6175</v>
      </c>
      <c r="AG695" s="7" t="s">
        <v>6175</v>
      </c>
      <c r="AH695" s="37">
        <v>23</v>
      </c>
      <c r="AI695" s="37">
        <f t="shared" si="106"/>
        <v>23</v>
      </c>
      <c r="AJ695" s="33">
        <v>9.4038560665363438</v>
      </c>
      <c r="AK695" s="33">
        <f t="shared" si="111"/>
        <v>9.4038560665363438</v>
      </c>
      <c r="AL695" s="33">
        <f t="shared" si="107"/>
        <v>1.1284627279843613</v>
      </c>
      <c r="AM695" s="33">
        <f t="shared" si="108"/>
        <v>10.532318794520705</v>
      </c>
      <c r="AN695" s="33">
        <f t="shared" si="109"/>
        <v>8.4634704598827089</v>
      </c>
      <c r="AO695" s="33">
        <f t="shared" si="110"/>
        <v>8.4634704598827089</v>
      </c>
      <c r="AP695" s="33">
        <f t="shared" si="112"/>
        <v>1.015616455185925</v>
      </c>
      <c r="AQ695" s="33">
        <f t="shared" si="113"/>
        <v>9.4790869150686348</v>
      </c>
      <c r="AR695" s="15" t="s">
        <v>6295</v>
      </c>
      <c r="AS695" s="15"/>
      <c r="AT695" s="15" t="s">
        <v>6292</v>
      </c>
      <c r="AU695" s="27" t="s">
        <v>6278</v>
      </c>
      <c r="AV695" s="74"/>
      <c r="AW695" s="75"/>
      <c r="AX695" s="75"/>
      <c r="AY695" s="75"/>
      <c r="AZ695" s="52" t="s">
        <v>6389</v>
      </c>
    </row>
    <row r="696" spans="1:52" s="52" customFormat="1" ht="39.950000000000003" customHeight="1" x14ac:dyDescent="0.25">
      <c r="A696" s="9">
        <v>854</v>
      </c>
      <c r="B696" s="7" t="s">
        <v>3321</v>
      </c>
      <c r="C696" s="7" t="s">
        <v>3322</v>
      </c>
      <c r="D696" s="7" t="s">
        <v>18</v>
      </c>
      <c r="E696" s="7" t="s">
        <v>1912</v>
      </c>
      <c r="F696" s="7" t="s">
        <v>175</v>
      </c>
      <c r="G696" s="7" t="s">
        <v>6182</v>
      </c>
      <c r="H696" s="7" t="s">
        <v>2100</v>
      </c>
      <c r="I696" s="7" t="s">
        <v>6175</v>
      </c>
      <c r="J696" s="7" t="s">
        <v>1404</v>
      </c>
      <c r="K696" s="7" t="s">
        <v>1404</v>
      </c>
      <c r="L696" s="7" t="s">
        <v>3323</v>
      </c>
      <c r="M696" s="7" t="s">
        <v>3323</v>
      </c>
      <c r="N696" s="8" t="s">
        <v>6175</v>
      </c>
      <c r="O696" s="7" t="s">
        <v>1388</v>
      </c>
      <c r="P696" s="8" t="s">
        <v>6175</v>
      </c>
      <c r="Q696" s="7" t="s">
        <v>3324</v>
      </c>
      <c r="R696" s="28" t="s">
        <v>3325</v>
      </c>
      <c r="S696" s="28" t="s">
        <v>6175</v>
      </c>
      <c r="T696" s="28" t="s">
        <v>28</v>
      </c>
      <c r="U696" s="28" t="s">
        <v>28</v>
      </c>
      <c r="V696" s="28" t="s">
        <v>28</v>
      </c>
      <c r="W696" s="7" t="s">
        <v>1400</v>
      </c>
      <c r="X696" s="28" t="s">
        <v>28</v>
      </c>
      <c r="Y696" s="36" t="s">
        <v>28</v>
      </c>
      <c r="Z696" s="7" t="s">
        <v>6175</v>
      </c>
      <c r="AA696" s="7">
        <f>35-10</f>
        <v>25</v>
      </c>
      <c r="AB696" s="7">
        <f>35-10</f>
        <v>25</v>
      </c>
      <c r="AC696" s="7">
        <f t="shared" si="105"/>
        <v>0</v>
      </c>
      <c r="AD696" s="7" t="s">
        <v>6175</v>
      </c>
      <c r="AE696" s="7" t="s">
        <v>6175</v>
      </c>
      <c r="AF696" s="7" t="s">
        <v>6175</v>
      </c>
      <c r="AG696" s="7" t="s">
        <v>6175</v>
      </c>
      <c r="AH696" s="37">
        <v>1</v>
      </c>
      <c r="AI696" s="37">
        <f t="shared" si="106"/>
        <v>25</v>
      </c>
      <c r="AJ696" s="33">
        <v>0.40886330724071063</v>
      </c>
      <c r="AK696" s="33">
        <f t="shared" si="111"/>
        <v>10.221582681017766</v>
      </c>
      <c r="AL696" s="33">
        <f t="shared" si="107"/>
        <v>1.2265899217221319</v>
      </c>
      <c r="AM696" s="33">
        <f t="shared" si="108"/>
        <v>11.448172602739898</v>
      </c>
      <c r="AN696" s="33">
        <f t="shared" si="109"/>
        <v>0.36797697651663958</v>
      </c>
      <c r="AO696" s="33">
        <f t="shared" si="110"/>
        <v>9.1994244129159899</v>
      </c>
      <c r="AP696" s="33">
        <f t="shared" si="112"/>
        <v>1.1039309295499187</v>
      </c>
      <c r="AQ696" s="33">
        <f t="shared" si="113"/>
        <v>10.303355342465908</v>
      </c>
      <c r="AR696" s="15" t="s">
        <v>1404</v>
      </c>
      <c r="AS696" s="15" t="s">
        <v>1404</v>
      </c>
      <c r="AT696" s="15" t="s">
        <v>6282</v>
      </c>
      <c r="AU696" s="27" t="s">
        <v>6282</v>
      </c>
      <c r="AV696" s="74"/>
      <c r="AW696" s="75"/>
      <c r="AX696" s="75"/>
      <c r="AY696" s="75"/>
      <c r="AZ696" s="52" t="s">
        <v>6389</v>
      </c>
    </row>
    <row r="697" spans="1:52" s="52" customFormat="1" ht="39.950000000000003" customHeight="1" x14ac:dyDescent="0.25">
      <c r="A697" s="9">
        <v>855</v>
      </c>
      <c r="B697" s="7" t="s">
        <v>3326</v>
      </c>
      <c r="C697" s="7" t="s">
        <v>3327</v>
      </c>
      <c r="D697" s="7" t="s">
        <v>18</v>
      </c>
      <c r="E697" s="7" t="s">
        <v>1912</v>
      </c>
      <c r="F697" s="7" t="s">
        <v>175</v>
      </c>
      <c r="G697" s="7" t="s">
        <v>6182</v>
      </c>
      <c r="H697" s="7" t="s">
        <v>2100</v>
      </c>
      <c r="I697" s="7" t="s">
        <v>6175</v>
      </c>
      <c r="J697" s="7" t="s">
        <v>1404</v>
      </c>
      <c r="K697" s="7" t="s">
        <v>1404</v>
      </c>
      <c r="L697" s="7" t="s">
        <v>3328</v>
      </c>
      <c r="M697" s="7" t="s">
        <v>3328</v>
      </c>
      <c r="N697" s="8" t="s">
        <v>6175</v>
      </c>
      <c r="O697" s="7" t="s">
        <v>1388</v>
      </c>
      <c r="P697" s="8" t="s">
        <v>6175</v>
      </c>
      <c r="Q697" s="7" t="s">
        <v>3324</v>
      </c>
      <c r="R697" s="28" t="s">
        <v>3325</v>
      </c>
      <c r="S697" s="28" t="s">
        <v>6175</v>
      </c>
      <c r="T697" s="28" t="s">
        <v>28</v>
      </c>
      <c r="U697" s="28" t="s">
        <v>28</v>
      </c>
      <c r="V697" s="28" t="s">
        <v>28</v>
      </c>
      <c r="W697" s="7" t="s">
        <v>1400</v>
      </c>
      <c r="X697" s="28" t="s">
        <v>28</v>
      </c>
      <c r="Y697" s="36" t="s">
        <v>28</v>
      </c>
      <c r="Z697" s="7" t="s">
        <v>6175</v>
      </c>
      <c r="AA697" s="7">
        <v>9</v>
      </c>
      <c r="AB697" s="7">
        <v>9</v>
      </c>
      <c r="AC697" s="7">
        <f t="shared" si="105"/>
        <v>0</v>
      </c>
      <c r="AD697" s="7" t="s">
        <v>6175</v>
      </c>
      <c r="AE697" s="7" t="s">
        <v>6175</v>
      </c>
      <c r="AF697" s="7" t="s">
        <v>6175</v>
      </c>
      <c r="AG697" s="7" t="s">
        <v>6175</v>
      </c>
      <c r="AH697" s="37">
        <v>0.7</v>
      </c>
      <c r="AI697" s="37">
        <f t="shared" si="106"/>
        <v>6.3</v>
      </c>
      <c r="AJ697" s="33">
        <v>0.28620431506849742</v>
      </c>
      <c r="AK697" s="33">
        <f t="shared" si="111"/>
        <v>2.5758388356164765</v>
      </c>
      <c r="AL697" s="33">
        <f t="shared" si="107"/>
        <v>0.30910066027397715</v>
      </c>
      <c r="AM697" s="33">
        <f t="shared" si="108"/>
        <v>2.8849394958904537</v>
      </c>
      <c r="AN697" s="33">
        <f t="shared" si="109"/>
        <v>0.25758388356164769</v>
      </c>
      <c r="AO697" s="33">
        <f t="shared" si="110"/>
        <v>2.3182549520548292</v>
      </c>
      <c r="AP697" s="33">
        <f t="shared" si="112"/>
        <v>0.27819059424657949</v>
      </c>
      <c r="AQ697" s="33">
        <f t="shared" si="113"/>
        <v>2.5964455463014087</v>
      </c>
      <c r="AR697" s="15" t="s">
        <v>1404</v>
      </c>
      <c r="AS697" s="15" t="s">
        <v>1404</v>
      </c>
      <c r="AT697" s="15" t="s">
        <v>6282</v>
      </c>
      <c r="AU697" s="27" t="s">
        <v>6282</v>
      </c>
      <c r="AV697" s="74"/>
      <c r="AW697" s="75"/>
      <c r="AX697" s="75"/>
      <c r="AY697" s="75"/>
      <c r="AZ697" s="52" t="s">
        <v>6389</v>
      </c>
    </row>
    <row r="698" spans="1:52" s="52" customFormat="1" ht="39.950000000000003" customHeight="1" x14ac:dyDescent="0.25">
      <c r="A698" s="9">
        <v>856</v>
      </c>
      <c r="B698" s="7" t="s">
        <v>3329</v>
      </c>
      <c r="C698" s="126" t="s">
        <v>3330</v>
      </c>
      <c r="D698" s="7" t="s">
        <v>18</v>
      </c>
      <c r="E698" s="7" t="s">
        <v>1912</v>
      </c>
      <c r="F698" s="7" t="s">
        <v>175</v>
      </c>
      <c r="G698" s="7" t="s">
        <v>6182</v>
      </c>
      <c r="H698" s="7" t="s">
        <v>2100</v>
      </c>
      <c r="I698" s="7" t="s">
        <v>6175</v>
      </c>
      <c r="J698" s="7" t="s">
        <v>1404</v>
      </c>
      <c r="K698" s="7" t="s">
        <v>1404</v>
      </c>
      <c r="L698" s="7" t="s">
        <v>3331</v>
      </c>
      <c r="M698" s="7" t="s">
        <v>3331</v>
      </c>
      <c r="N698" s="8" t="s">
        <v>6175</v>
      </c>
      <c r="O698" s="7" t="s">
        <v>1388</v>
      </c>
      <c r="P698" s="8" t="s">
        <v>6175</v>
      </c>
      <c r="Q698" s="7" t="s">
        <v>3332</v>
      </c>
      <c r="R698" s="28" t="s">
        <v>3325</v>
      </c>
      <c r="S698" s="28" t="s">
        <v>6175</v>
      </c>
      <c r="T698" s="28" t="s">
        <v>28</v>
      </c>
      <c r="U698" s="28" t="s">
        <v>28</v>
      </c>
      <c r="V698" s="28" t="s">
        <v>28</v>
      </c>
      <c r="W698" s="7" t="s">
        <v>1400</v>
      </c>
      <c r="X698" s="28" t="s">
        <v>28</v>
      </c>
      <c r="Y698" s="36" t="s">
        <v>28</v>
      </c>
      <c r="Z698" s="7" t="s">
        <v>6175</v>
      </c>
      <c r="AA698" s="7">
        <v>170</v>
      </c>
      <c r="AB698" s="7">
        <v>160</v>
      </c>
      <c r="AC698" s="7">
        <f t="shared" si="105"/>
        <v>10</v>
      </c>
      <c r="AD698" s="7" t="s">
        <v>6175</v>
      </c>
      <c r="AE698" s="7" t="s">
        <v>6175</v>
      </c>
      <c r="AF698" s="7" t="s">
        <v>6175</v>
      </c>
      <c r="AG698" s="7" t="s">
        <v>6175</v>
      </c>
      <c r="AH698" s="37">
        <v>16.989999999999998</v>
      </c>
      <c r="AI698" s="37">
        <f t="shared" si="106"/>
        <v>2718.3999999999996</v>
      </c>
      <c r="AJ698" s="33">
        <v>0.68</v>
      </c>
      <c r="AK698" s="33">
        <f t="shared" si="111"/>
        <v>108.80000000000001</v>
      </c>
      <c r="AL698" s="33">
        <f t="shared" si="107"/>
        <v>13.056000000000001</v>
      </c>
      <c r="AM698" s="33">
        <f t="shared" si="108"/>
        <v>121.85600000000001</v>
      </c>
      <c r="AN698" s="33">
        <f t="shared" si="109"/>
        <v>0.6120000000000001</v>
      </c>
      <c r="AO698" s="33">
        <f t="shared" si="110"/>
        <v>97.920000000000016</v>
      </c>
      <c r="AP698" s="33">
        <f t="shared" si="112"/>
        <v>11.750400000000001</v>
      </c>
      <c r="AQ698" s="33">
        <f t="shared" si="113"/>
        <v>109.67040000000001</v>
      </c>
      <c r="AR698" s="15" t="s">
        <v>1404</v>
      </c>
      <c r="AS698" s="15" t="s">
        <v>1404</v>
      </c>
      <c r="AT698" s="15" t="s">
        <v>6282</v>
      </c>
      <c r="AU698" s="27" t="s">
        <v>6282</v>
      </c>
      <c r="AV698" s="74"/>
      <c r="AW698" s="75"/>
      <c r="AX698" s="75"/>
      <c r="AY698" s="75"/>
      <c r="AZ698" s="52" t="s">
        <v>6389</v>
      </c>
    </row>
    <row r="699" spans="1:52" s="52" customFormat="1" ht="39.950000000000003" customHeight="1" x14ac:dyDescent="0.25">
      <c r="A699" s="9">
        <v>857</v>
      </c>
      <c r="B699" s="7" t="s">
        <v>3329</v>
      </c>
      <c r="C699" s="127"/>
      <c r="D699" s="7" t="s">
        <v>18</v>
      </c>
      <c r="E699" s="7" t="s">
        <v>1912</v>
      </c>
      <c r="F699" s="7" t="s">
        <v>175</v>
      </c>
      <c r="G699" s="7" t="s">
        <v>6182</v>
      </c>
      <c r="H699" s="7" t="s">
        <v>2100</v>
      </c>
      <c r="I699" s="7" t="s">
        <v>6175</v>
      </c>
      <c r="J699" s="7" t="s">
        <v>1404</v>
      </c>
      <c r="K699" s="7" t="s">
        <v>1404</v>
      </c>
      <c r="L699" s="7" t="s">
        <v>3333</v>
      </c>
      <c r="M699" s="7" t="s">
        <v>3333</v>
      </c>
      <c r="N699" s="8" t="s">
        <v>6175</v>
      </c>
      <c r="O699" s="7" t="s">
        <v>1388</v>
      </c>
      <c r="P699" s="8" t="s">
        <v>6175</v>
      </c>
      <c r="Q699" s="7" t="s">
        <v>3324</v>
      </c>
      <c r="R699" s="28" t="s">
        <v>3325</v>
      </c>
      <c r="S699" s="28" t="s">
        <v>6175</v>
      </c>
      <c r="T699" s="28" t="s">
        <v>28</v>
      </c>
      <c r="U699" s="28" t="s">
        <v>28</v>
      </c>
      <c r="V699" s="28" t="s">
        <v>28</v>
      </c>
      <c r="W699" s="7" t="s">
        <v>1400</v>
      </c>
      <c r="X699" s="28" t="s">
        <v>28</v>
      </c>
      <c r="Y699" s="36" t="s">
        <v>28</v>
      </c>
      <c r="Z699" s="7" t="s">
        <v>6175</v>
      </c>
      <c r="AA699" s="7">
        <v>10</v>
      </c>
      <c r="AB699" s="7">
        <v>10</v>
      </c>
      <c r="AC699" s="7">
        <f t="shared" si="105"/>
        <v>0</v>
      </c>
      <c r="AD699" s="7" t="s">
        <v>6175</v>
      </c>
      <c r="AE699" s="7" t="s">
        <v>6175</v>
      </c>
      <c r="AF699" s="7" t="s">
        <v>6175</v>
      </c>
      <c r="AG699" s="7" t="s">
        <v>6175</v>
      </c>
      <c r="AH699" s="37">
        <v>16.989999999999998</v>
      </c>
      <c r="AI699" s="37">
        <f t="shared" si="106"/>
        <v>169.89999999999998</v>
      </c>
      <c r="AJ699" s="33">
        <v>6.4444416565558846</v>
      </c>
      <c r="AK699" s="33">
        <f t="shared" si="111"/>
        <v>64.444416565558839</v>
      </c>
      <c r="AL699" s="33">
        <f t="shared" si="107"/>
        <v>7.7333299878670605</v>
      </c>
      <c r="AM699" s="33">
        <f t="shared" si="108"/>
        <v>72.177746553425905</v>
      </c>
      <c r="AN699" s="33">
        <f t="shared" si="109"/>
        <v>5.7999974909002967</v>
      </c>
      <c r="AO699" s="33">
        <f t="shared" si="110"/>
        <v>57.999974909002965</v>
      </c>
      <c r="AP699" s="33">
        <f t="shared" si="112"/>
        <v>6.9599969890803557</v>
      </c>
      <c r="AQ699" s="33">
        <f t="shared" si="113"/>
        <v>64.959971898083325</v>
      </c>
      <c r="AR699" s="15" t="s">
        <v>1404</v>
      </c>
      <c r="AS699" s="15" t="s">
        <v>1404</v>
      </c>
      <c r="AT699" s="15" t="s">
        <v>6294</v>
      </c>
      <c r="AU699" s="27" t="s">
        <v>6279</v>
      </c>
      <c r="AV699" s="74"/>
      <c r="AW699" s="75"/>
      <c r="AX699" s="75"/>
      <c r="AY699" s="75"/>
      <c r="AZ699" s="52" t="s">
        <v>6389</v>
      </c>
    </row>
    <row r="700" spans="1:52" s="52" customFormat="1" ht="39.950000000000003" customHeight="1" x14ac:dyDescent="0.25">
      <c r="A700" s="9">
        <v>858</v>
      </c>
      <c r="B700" s="7" t="s">
        <v>3335</v>
      </c>
      <c r="C700" s="7" t="s">
        <v>6189</v>
      </c>
      <c r="D700" s="7" t="s">
        <v>18</v>
      </c>
      <c r="E700" s="7" t="s">
        <v>1540</v>
      </c>
      <c r="F700" s="7" t="s">
        <v>105</v>
      </c>
      <c r="G700" s="7" t="s">
        <v>6182</v>
      </c>
      <c r="H700" s="7" t="s">
        <v>2100</v>
      </c>
      <c r="I700" s="7" t="s">
        <v>6175</v>
      </c>
      <c r="J700" s="7" t="s">
        <v>1404</v>
      </c>
      <c r="K700" s="7" t="s">
        <v>1404</v>
      </c>
      <c r="L700" s="7" t="s">
        <v>3336</v>
      </c>
      <c r="M700" s="7" t="s">
        <v>3336</v>
      </c>
      <c r="N700" s="8" t="s">
        <v>6175</v>
      </c>
      <c r="O700" s="7" t="s">
        <v>1388</v>
      </c>
      <c r="P700" s="8" t="s">
        <v>6175</v>
      </c>
      <c r="Q700" s="7" t="s">
        <v>108</v>
      </c>
      <c r="R700" s="28" t="s">
        <v>3337</v>
      </c>
      <c r="S700" s="28" t="s">
        <v>6175</v>
      </c>
      <c r="T700" s="28" t="s">
        <v>28</v>
      </c>
      <c r="U700" s="28" t="s">
        <v>28</v>
      </c>
      <c r="V700" s="28" t="s">
        <v>28</v>
      </c>
      <c r="W700" s="7" t="s">
        <v>1400</v>
      </c>
      <c r="X700" s="28" t="s">
        <v>28</v>
      </c>
      <c r="Y700" s="36" t="s">
        <v>3338</v>
      </c>
      <c r="Z700" s="7" t="s">
        <v>6175</v>
      </c>
      <c r="AA700" s="7">
        <v>1</v>
      </c>
      <c r="AB700" s="7">
        <v>1</v>
      </c>
      <c r="AC700" s="7">
        <f t="shared" ref="AC700:AC763" si="114">AA700-AB700</f>
        <v>0</v>
      </c>
      <c r="AD700" s="7" t="s">
        <v>6175</v>
      </c>
      <c r="AE700" s="7" t="s">
        <v>6175</v>
      </c>
      <c r="AF700" s="7" t="s">
        <v>6175</v>
      </c>
      <c r="AG700" s="7" t="s">
        <v>6175</v>
      </c>
      <c r="AH700" s="37">
        <v>190</v>
      </c>
      <c r="AI700" s="37">
        <f t="shared" ref="AI700:AI763" si="115">AH700*AB700</f>
        <v>190</v>
      </c>
      <c r="AJ700" s="33">
        <v>77.684028375735011</v>
      </c>
      <c r="AK700" s="33">
        <f t="shared" si="111"/>
        <v>77.684028375735011</v>
      </c>
      <c r="AL700" s="33">
        <f t="shared" si="107"/>
        <v>9.3220834050882004</v>
      </c>
      <c r="AM700" s="33">
        <f t="shared" si="108"/>
        <v>87.006111780823204</v>
      </c>
      <c r="AN700" s="33">
        <f t="shared" si="109"/>
        <v>69.915625538161507</v>
      </c>
      <c r="AO700" s="33">
        <f t="shared" si="110"/>
        <v>69.915625538161507</v>
      </c>
      <c r="AP700" s="33">
        <f t="shared" si="112"/>
        <v>8.38987506457938</v>
      </c>
      <c r="AQ700" s="33">
        <f t="shared" si="113"/>
        <v>78.305500602740892</v>
      </c>
      <c r="AR700" s="15" t="s">
        <v>6295</v>
      </c>
      <c r="AS700" s="15"/>
      <c r="AT700" s="15" t="s">
        <v>6292</v>
      </c>
      <c r="AU700" s="27" t="s">
        <v>6278</v>
      </c>
      <c r="AV700" s="74"/>
      <c r="AW700" s="75"/>
      <c r="AX700" s="75"/>
      <c r="AY700" s="75"/>
      <c r="AZ700" s="52" t="s">
        <v>6389</v>
      </c>
    </row>
    <row r="701" spans="1:52" s="52" customFormat="1" ht="39.950000000000003" customHeight="1" x14ac:dyDescent="0.25">
      <c r="A701" s="9">
        <v>859</v>
      </c>
      <c r="B701" s="7" t="s">
        <v>3339</v>
      </c>
      <c r="C701" s="7" t="s">
        <v>3340</v>
      </c>
      <c r="D701" s="7" t="s">
        <v>18</v>
      </c>
      <c r="E701" s="7" t="s">
        <v>1903</v>
      </c>
      <c r="F701" s="7" t="s">
        <v>105</v>
      </c>
      <c r="G701" s="7" t="s">
        <v>6182</v>
      </c>
      <c r="H701" s="7" t="s">
        <v>2100</v>
      </c>
      <c r="I701" s="7" t="s">
        <v>6175</v>
      </c>
      <c r="J701" s="7" t="s">
        <v>1404</v>
      </c>
      <c r="K701" s="7" t="s">
        <v>1404</v>
      </c>
      <c r="L701" s="7" t="s">
        <v>3341</v>
      </c>
      <c r="M701" s="7" t="s">
        <v>3341</v>
      </c>
      <c r="N701" s="8" t="s">
        <v>6175</v>
      </c>
      <c r="O701" s="7" t="s">
        <v>1388</v>
      </c>
      <c r="P701" s="8" t="s">
        <v>6175</v>
      </c>
      <c r="Q701" s="7" t="s">
        <v>1949</v>
      </c>
      <c r="R701" s="28" t="s">
        <v>28</v>
      </c>
      <c r="S701" s="28" t="s">
        <v>6175</v>
      </c>
      <c r="T701" s="28" t="s">
        <v>28</v>
      </c>
      <c r="U701" s="28" t="s">
        <v>28</v>
      </c>
      <c r="V701" s="28" t="s">
        <v>28</v>
      </c>
      <c r="W701" s="7" t="s">
        <v>1400</v>
      </c>
      <c r="X701" s="28" t="s">
        <v>28</v>
      </c>
      <c r="Y701" s="36" t="s">
        <v>28</v>
      </c>
      <c r="Z701" s="7" t="s">
        <v>6175</v>
      </c>
      <c r="AA701" s="7">
        <v>112</v>
      </c>
      <c r="AB701" s="7">
        <v>109</v>
      </c>
      <c r="AC701" s="7">
        <f t="shared" si="114"/>
        <v>3</v>
      </c>
      <c r="AD701" s="7" t="s">
        <v>6175</v>
      </c>
      <c r="AE701" s="7" t="s">
        <v>6175</v>
      </c>
      <c r="AF701" s="7" t="s">
        <v>6175</v>
      </c>
      <c r="AG701" s="7" t="s">
        <v>6175</v>
      </c>
      <c r="AH701" s="37">
        <v>1</v>
      </c>
      <c r="AI701" s="37">
        <f t="shared" si="115"/>
        <v>109</v>
      </c>
      <c r="AJ701" s="33">
        <v>0.40886330724071063</v>
      </c>
      <c r="AK701" s="33">
        <f t="shared" si="111"/>
        <v>44.566100489237456</v>
      </c>
      <c r="AL701" s="33">
        <f t="shared" si="107"/>
        <v>5.3479320587084942</v>
      </c>
      <c r="AM701" s="33">
        <f t="shared" si="108"/>
        <v>49.914032547945951</v>
      </c>
      <c r="AN701" s="33">
        <f t="shared" si="109"/>
        <v>0.36797697651663958</v>
      </c>
      <c r="AO701" s="33">
        <f t="shared" si="110"/>
        <v>40.109490440313714</v>
      </c>
      <c r="AP701" s="33">
        <f t="shared" si="112"/>
        <v>4.8131388528376453</v>
      </c>
      <c r="AQ701" s="33">
        <f t="shared" si="113"/>
        <v>44.92262929315136</v>
      </c>
      <c r="AR701" s="15" t="s">
        <v>1404</v>
      </c>
      <c r="AS701" s="15" t="s">
        <v>1404</v>
      </c>
      <c r="AT701" s="15" t="s">
        <v>6294</v>
      </c>
      <c r="AU701" s="27" t="s">
        <v>6279</v>
      </c>
      <c r="AV701" s="74"/>
      <c r="AW701" s="75"/>
      <c r="AX701" s="75"/>
      <c r="AY701" s="75"/>
      <c r="AZ701" s="52" t="s">
        <v>6389</v>
      </c>
    </row>
    <row r="702" spans="1:52" s="52" customFormat="1" ht="39.950000000000003" customHeight="1" x14ac:dyDescent="0.25">
      <c r="A702" s="9">
        <v>860</v>
      </c>
      <c r="B702" s="7" t="s">
        <v>3342</v>
      </c>
      <c r="C702" s="7" t="s">
        <v>3343</v>
      </c>
      <c r="D702" s="7" t="s">
        <v>18</v>
      </c>
      <c r="E702" s="7" t="s">
        <v>1912</v>
      </c>
      <c r="F702" s="7" t="s">
        <v>175</v>
      </c>
      <c r="G702" s="7" t="s">
        <v>6182</v>
      </c>
      <c r="H702" s="7" t="s">
        <v>2100</v>
      </c>
      <c r="I702" s="7" t="s">
        <v>6175</v>
      </c>
      <c r="J702" s="7" t="s">
        <v>1404</v>
      </c>
      <c r="K702" s="7" t="s">
        <v>1404</v>
      </c>
      <c r="L702" s="7" t="s">
        <v>3344</v>
      </c>
      <c r="M702" s="7" t="s">
        <v>3344</v>
      </c>
      <c r="N702" s="8" t="s">
        <v>6175</v>
      </c>
      <c r="O702" s="7" t="s">
        <v>1599</v>
      </c>
      <c r="P702" s="8" t="s">
        <v>6175</v>
      </c>
      <c r="Q702" s="7" t="s">
        <v>1905</v>
      </c>
      <c r="R702" s="28" t="s">
        <v>3345</v>
      </c>
      <c r="S702" s="28" t="s">
        <v>6175</v>
      </c>
      <c r="T702" s="28" t="s">
        <v>28</v>
      </c>
      <c r="U702" s="28" t="s">
        <v>28</v>
      </c>
      <c r="V702" s="28" t="s">
        <v>28</v>
      </c>
      <c r="W702" s="7" t="s">
        <v>29</v>
      </c>
      <c r="X702" s="28" t="s">
        <v>28</v>
      </c>
      <c r="Y702" s="36" t="s">
        <v>28</v>
      </c>
      <c r="Z702" s="7" t="s">
        <v>6175</v>
      </c>
      <c r="AA702" s="7">
        <v>31</v>
      </c>
      <c r="AB702" s="7">
        <v>31</v>
      </c>
      <c r="AC702" s="7">
        <f t="shared" si="114"/>
        <v>0</v>
      </c>
      <c r="AD702" s="7" t="s">
        <v>6175</v>
      </c>
      <c r="AE702" s="7" t="s">
        <v>6175</v>
      </c>
      <c r="AF702" s="7" t="s">
        <v>6175</v>
      </c>
      <c r="AG702" s="7" t="s">
        <v>6175</v>
      </c>
      <c r="AH702" s="37">
        <v>0.96</v>
      </c>
      <c r="AI702" s="37">
        <f t="shared" si="115"/>
        <v>29.759999999999998</v>
      </c>
      <c r="AJ702" s="33">
        <v>0.23357560861057383</v>
      </c>
      <c r="AK702" s="33">
        <f t="shared" si="111"/>
        <v>7.240843866927789</v>
      </c>
      <c r="AL702" s="33">
        <f t="shared" si="107"/>
        <v>0.86890126403133461</v>
      </c>
      <c r="AM702" s="33">
        <f t="shared" si="108"/>
        <v>8.1097451309591229</v>
      </c>
      <c r="AN702" s="33">
        <f t="shared" si="109"/>
        <v>0.21021804774951644</v>
      </c>
      <c r="AO702" s="33">
        <f t="shared" si="110"/>
        <v>6.5167594802350095</v>
      </c>
      <c r="AP702" s="33">
        <f t="shared" si="112"/>
        <v>0.78201113762820107</v>
      </c>
      <c r="AQ702" s="33">
        <f t="shared" si="113"/>
        <v>7.2987706178632106</v>
      </c>
      <c r="AR702" s="15" t="s">
        <v>1404</v>
      </c>
      <c r="AS702" s="15" t="s">
        <v>1404</v>
      </c>
      <c r="AT702" s="15" t="s">
        <v>6294</v>
      </c>
      <c r="AU702" s="27" t="s">
        <v>6279</v>
      </c>
      <c r="AV702" s="74"/>
      <c r="AW702" s="75"/>
      <c r="AX702" s="75"/>
      <c r="AY702" s="75"/>
      <c r="AZ702" s="52" t="s">
        <v>6389</v>
      </c>
    </row>
    <row r="703" spans="1:52" s="52" customFormat="1" ht="39.950000000000003" customHeight="1" x14ac:dyDescent="0.25">
      <c r="A703" s="9">
        <v>861</v>
      </c>
      <c r="B703" s="7" t="s">
        <v>3346</v>
      </c>
      <c r="C703" s="7" t="s">
        <v>3347</v>
      </c>
      <c r="D703" s="7" t="s">
        <v>18</v>
      </c>
      <c r="E703" s="7" t="s">
        <v>1540</v>
      </c>
      <c r="F703" s="7" t="s">
        <v>113</v>
      </c>
      <c r="G703" s="7" t="s">
        <v>6182</v>
      </c>
      <c r="H703" s="7" t="s">
        <v>2100</v>
      </c>
      <c r="I703" s="7" t="s">
        <v>6175</v>
      </c>
      <c r="J703" s="7" t="s">
        <v>1404</v>
      </c>
      <c r="K703" s="7" t="s">
        <v>1404</v>
      </c>
      <c r="L703" s="7" t="s">
        <v>3348</v>
      </c>
      <c r="M703" s="7" t="s">
        <v>3348</v>
      </c>
      <c r="N703" s="8" t="s">
        <v>6175</v>
      </c>
      <c r="O703" s="7" t="s">
        <v>1388</v>
      </c>
      <c r="P703" s="8" t="s">
        <v>6175</v>
      </c>
      <c r="Q703" s="7" t="s">
        <v>3349</v>
      </c>
      <c r="R703" s="28" t="s">
        <v>3350</v>
      </c>
      <c r="S703" s="28" t="s">
        <v>6175</v>
      </c>
      <c r="T703" s="28" t="s">
        <v>28</v>
      </c>
      <c r="U703" s="28" t="s">
        <v>28</v>
      </c>
      <c r="V703" s="28" t="s">
        <v>28</v>
      </c>
      <c r="W703" s="7" t="s">
        <v>29</v>
      </c>
      <c r="X703" s="28" t="s">
        <v>28</v>
      </c>
      <c r="Y703" s="36" t="s">
        <v>28</v>
      </c>
      <c r="Z703" s="7" t="s">
        <v>6175</v>
      </c>
      <c r="AA703" s="7">
        <v>4</v>
      </c>
      <c r="AB703" s="7">
        <v>4</v>
      </c>
      <c r="AC703" s="7">
        <f t="shared" si="114"/>
        <v>0</v>
      </c>
      <c r="AD703" s="7" t="s">
        <v>6175</v>
      </c>
      <c r="AE703" s="7" t="s">
        <v>6175</v>
      </c>
      <c r="AF703" s="7" t="s">
        <v>6175</v>
      </c>
      <c r="AG703" s="7" t="s">
        <v>6175</v>
      </c>
      <c r="AH703" s="37">
        <v>349</v>
      </c>
      <c r="AI703" s="37">
        <f t="shared" si="115"/>
        <v>1396</v>
      </c>
      <c r="AJ703" s="33">
        <v>95.229294227007998</v>
      </c>
      <c r="AK703" s="33">
        <f t="shared" si="111"/>
        <v>380.91717690803199</v>
      </c>
      <c r="AL703" s="33">
        <f t="shared" si="107"/>
        <v>45.710061228963838</v>
      </c>
      <c r="AM703" s="33">
        <f t="shared" si="108"/>
        <v>426.62723813699586</v>
      </c>
      <c r="AN703" s="33">
        <f t="shared" si="109"/>
        <v>85.706364804307199</v>
      </c>
      <c r="AO703" s="33">
        <f t="shared" si="110"/>
        <v>342.8254592172288</v>
      </c>
      <c r="AP703" s="33">
        <f t="shared" si="112"/>
        <v>41.139055106067453</v>
      </c>
      <c r="AQ703" s="33">
        <f t="shared" si="113"/>
        <v>383.96451432329627</v>
      </c>
      <c r="AR703" s="15" t="s">
        <v>6295</v>
      </c>
      <c r="AS703" s="15"/>
      <c r="AT703" s="15" t="s">
        <v>6292</v>
      </c>
      <c r="AU703" s="27" t="s">
        <v>6278</v>
      </c>
      <c r="AV703" s="74"/>
      <c r="AW703" s="75"/>
      <c r="AX703" s="75"/>
      <c r="AY703" s="75"/>
      <c r="AZ703" s="52" t="s">
        <v>6389</v>
      </c>
    </row>
    <row r="704" spans="1:52" s="52" customFormat="1" ht="39.950000000000003" customHeight="1" x14ac:dyDescent="0.25">
      <c r="A704" s="9">
        <v>862</v>
      </c>
      <c r="B704" s="7" t="s">
        <v>3351</v>
      </c>
      <c r="C704" s="7" t="s">
        <v>6190</v>
      </c>
      <c r="D704" s="7" t="s">
        <v>18</v>
      </c>
      <c r="E704" s="7" t="s">
        <v>1540</v>
      </c>
      <c r="F704" s="7" t="s">
        <v>105</v>
      </c>
      <c r="G704" s="7" t="s">
        <v>6182</v>
      </c>
      <c r="H704" s="7" t="s">
        <v>2100</v>
      </c>
      <c r="I704" s="7" t="s">
        <v>6175</v>
      </c>
      <c r="J704" s="7" t="s">
        <v>1404</v>
      </c>
      <c r="K704" s="7" t="s">
        <v>1404</v>
      </c>
      <c r="L704" s="7" t="s">
        <v>3352</v>
      </c>
      <c r="M704" s="7" t="s">
        <v>3352</v>
      </c>
      <c r="N704" s="8" t="s">
        <v>6175</v>
      </c>
      <c r="O704" s="7" t="s">
        <v>1388</v>
      </c>
      <c r="P704" s="8" t="s">
        <v>6175</v>
      </c>
      <c r="Q704" s="7" t="s">
        <v>108</v>
      </c>
      <c r="R704" s="28" t="s">
        <v>3337</v>
      </c>
      <c r="S704" s="28" t="s">
        <v>6175</v>
      </c>
      <c r="T704" s="28" t="s">
        <v>28</v>
      </c>
      <c r="U704" s="28" t="s">
        <v>28</v>
      </c>
      <c r="V704" s="28" t="s">
        <v>28</v>
      </c>
      <c r="W704" s="7" t="s">
        <v>1400</v>
      </c>
      <c r="X704" s="28" t="s">
        <v>28</v>
      </c>
      <c r="Y704" s="36" t="s">
        <v>3338</v>
      </c>
      <c r="Z704" s="7" t="s">
        <v>6175</v>
      </c>
      <c r="AA704" s="7">
        <v>1</v>
      </c>
      <c r="AB704" s="7">
        <v>1</v>
      </c>
      <c r="AC704" s="7">
        <f t="shared" si="114"/>
        <v>0</v>
      </c>
      <c r="AD704" s="7" t="s">
        <v>6175</v>
      </c>
      <c r="AE704" s="7" t="s">
        <v>6175</v>
      </c>
      <c r="AF704" s="7" t="s">
        <v>6175</v>
      </c>
      <c r="AG704" s="7" t="s">
        <v>6175</v>
      </c>
      <c r="AH704" s="37">
        <v>180</v>
      </c>
      <c r="AI704" s="37">
        <f t="shared" si="115"/>
        <v>180</v>
      </c>
      <c r="AJ704" s="33">
        <v>68.275426614482598</v>
      </c>
      <c r="AK704" s="33">
        <f t="shared" si="111"/>
        <v>68.275426614482598</v>
      </c>
      <c r="AL704" s="33">
        <f t="shared" si="107"/>
        <v>8.1930511937379116</v>
      </c>
      <c r="AM704" s="33">
        <f t="shared" si="108"/>
        <v>76.468477808220513</v>
      </c>
      <c r="AN704" s="33">
        <f t="shared" si="109"/>
        <v>61.447883953034342</v>
      </c>
      <c r="AO704" s="33">
        <f t="shared" si="110"/>
        <v>61.447883953034342</v>
      </c>
      <c r="AP704" s="33">
        <f t="shared" si="112"/>
        <v>7.3737460743641208</v>
      </c>
      <c r="AQ704" s="33">
        <f t="shared" si="113"/>
        <v>68.82163002739847</v>
      </c>
      <c r="AR704" s="15" t="s">
        <v>6295</v>
      </c>
      <c r="AS704" s="15"/>
      <c r="AT704" s="15" t="s">
        <v>6292</v>
      </c>
      <c r="AU704" s="27" t="s">
        <v>6278</v>
      </c>
      <c r="AV704" s="74"/>
      <c r="AW704" s="75"/>
      <c r="AX704" s="75"/>
      <c r="AY704" s="75"/>
      <c r="AZ704" s="52" t="s">
        <v>6389</v>
      </c>
    </row>
    <row r="705" spans="1:52" s="52" customFormat="1" ht="39.950000000000003" customHeight="1" x14ac:dyDescent="0.25">
      <c r="A705" s="9">
        <v>863</v>
      </c>
      <c r="B705" s="7" t="s">
        <v>3353</v>
      </c>
      <c r="C705" s="7" t="s">
        <v>3354</v>
      </c>
      <c r="D705" s="7" t="s">
        <v>18</v>
      </c>
      <c r="E705" s="7" t="s">
        <v>1894</v>
      </c>
      <c r="F705" s="7" t="s">
        <v>175</v>
      </c>
      <c r="G705" s="7" t="s">
        <v>6182</v>
      </c>
      <c r="H705" s="7" t="s">
        <v>2100</v>
      </c>
      <c r="I705" s="7" t="s">
        <v>6175</v>
      </c>
      <c r="J705" s="7" t="s">
        <v>1404</v>
      </c>
      <c r="K705" s="7" t="s">
        <v>1404</v>
      </c>
      <c r="L705" s="7" t="s">
        <v>3355</v>
      </c>
      <c r="M705" s="7" t="s">
        <v>3355</v>
      </c>
      <c r="N705" s="8" t="s">
        <v>6175</v>
      </c>
      <c r="O705" s="7" t="s">
        <v>1388</v>
      </c>
      <c r="P705" s="8" t="s">
        <v>6175</v>
      </c>
      <c r="Q705" s="7" t="s">
        <v>28</v>
      </c>
      <c r="R705" s="28" t="s">
        <v>28</v>
      </c>
      <c r="S705" s="28" t="s">
        <v>6175</v>
      </c>
      <c r="T705" s="28" t="s">
        <v>28</v>
      </c>
      <c r="U705" s="28" t="s">
        <v>28</v>
      </c>
      <c r="V705" s="28" t="s">
        <v>28</v>
      </c>
      <c r="W705" s="7" t="s">
        <v>29</v>
      </c>
      <c r="X705" s="28" t="s">
        <v>28</v>
      </c>
      <c r="Y705" s="36" t="s">
        <v>3356</v>
      </c>
      <c r="Z705" s="7" t="s">
        <v>6175</v>
      </c>
      <c r="AA705" s="38">
        <v>1200</v>
      </c>
      <c r="AB705" s="7">
        <v>1302</v>
      </c>
      <c r="AC705" s="7">
        <f t="shared" si="114"/>
        <v>-102</v>
      </c>
      <c r="AD705" s="7" t="s">
        <v>6175</v>
      </c>
      <c r="AE705" s="7" t="s">
        <v>6175</v>
      </c>
      <c r="AF705" s="7" t="s">
        <v>6175</v>
      </c>
      <c r="AG705" s="7" t="s">
        <v>6175</v>
      </c>
      <c r="AH705" s="37">
        <v>0.06</v>
      </c>
      <c r="AI705" s="37">
        <f t="shared" si="115"/>
        <v>78.11999999999999</v>
      </c>
      <c r="AJ705" s="33">
        <v>1.4598475538160864E-2</v>
      </c>
      <c r="AK705" s="33">
        <f t="shared" si="111"/>
        <v>19.007215150685447</v>
      </c>
      <c r="AL705" s="33">
        <f t="shared" si="107"/>
        <v>2.2808658180822534</v>
      </c>
      <c r="AM705" s="33">
        <f t="shared" si="108"/>
        <v>21.288080968767702</v>
      </c>
      <c r="AN705" s="33">
        <f t="shared" si="109"/>
        <v>1.3138627984344778E-2</v>
      </c>
      <c r="AO705" s="33">
        <f t="shared" si="110"/>
        <v>17.1064936356169</v>
      </c>
      <c r="AP705" s="33">
        <f t="shared" si="112"/>
        <v>2.052779236274028</v>
      </c>
      <c r="AQ705" s="33">
        <f t="shared" si="113"/>
        <v>19.159272871890927</v>
      </c>
      <c r="AR705" s="15" t="s">
        <v>1404</v>
      </c>
      <c r="AS705" s="15" t="s">
        <v>1404</v>
      </c>
      <c r="AT705" s="15" t="s">
        <v>6294</v>
      </c>
      <c r="AU705" s="27" t="s">
        <v>6279</v>
      </c>
      <c r="AV705" s="74"/>
      <c r="AW705" s="75"/>
      <c r="AX705" s="75" t="s">
        <v>6356</v>
      </c>
      <c r="AY705" s="75"/>
      <c r="AZ705" s="52" t="s">
        <v>6389</v>
      </c>
    </row>
    <row r="706" spans="1:52" s="52" customFormat="1" ht="39.950000000000003" customHeight="1" x14ac:dyDescent="0.25">
      <c r="A706" s="9">
        <v>864</v>
      </c>
      <c r="B706" s="7" t="s">
        <v>3357</v>
      </c>
      <c r="C706" s="7" t="s">
        <v>3358</v>
      </c>
      <c r="D706" s="7" t="s">
        <v>18</v>
      </c>
      <c r="E706" s="7" t="s">
        <v>1894</v>
      </c>
      <c r="F706" s="7" t="s">
        <v>113</v>
      </c>
      <c r="G706" s="7" t="s">
        <v>6182</v>
      </c>
      <c r="H706" s="7" t="s">
        <v>2100</v>
      </c>
      <c r="I706" s="7" t="s">
        <v>6175</v>
      </c>
      <c r="J706" s="7" t="s">
        <v>1404</v>
      </c>
      <c r="K706" s="7" t="s">
        <v>1404</v>
      </c>
      <c r="L706" s="7" t="s">
        <v>3359</v>
      </c>
      <c r="M706" s="7" t="s">
        <v>3359</v>
      </c>
      <c r="N706" s="8" t="s">
        <v>6175</v>
      </c>
      <c r="O706" s="7" t="s">
        <v>1388</v>
      </c>
      <c r="P706" s="8" t="s">
        <v>6175</v>
      </c>
      <c r="Q706" s="7" t="s">
        <v>28</v>
      </c>
      <c r="R706" s="7" t="s">
        <v>28</v>
      </c>
      <c r="S706" s="28" t="s">
        <v>6175</v>
      </c>
      <c r="T706" s="28" t="s">
        <v>28</v>
      </c>
      <c r="U706" s="28" t="s">
        <v>28</v>
      </c>
      <c r="V706" s="28" t="s">
        <v>28</v>
      </c>
      <c r="W706" s="7" t="s">
        <v>29</v>
      </c>
      <c r="X706" s="28" t="s">
        <v>28</v>
      </c>
      <c r="Y706" s="36" t="s">
        <v>28</v>
      </c>
      <c r="Z706" s="7" t="s">
        <v>6175</v>
      </c>
      <c r="AA706" s="7">
        <v>6</v>
      </c>
      <c r="AB706" s="7">
        <v>6</v>
      </c>
      <c r="AC706" s="7">
        <f t="shared" si="114"/>
        <v>0</v>
      </c>
      <c r="AD706" s="7" t="s">
        <v>6175</v>
      </c>
      <c r="AE706" s="7" t="s">
        <v>6175</v>
      </c>
      <c r="AF706" s="7" t="s">
        <v>6175</v>
      </c>
      <c r="AG706" s="7" t="s">
        <v>6175</v>
      </c>
      <c r="AH706" s="37">
        <v>0.1</v>
      </c>
      <c r="AI706" s="37">
        <f t="shared" si="115"/>
        <v>0.60000000000000009</v>
      </c>
      <c r="AJ706" s="33">
        <v>2.433079256360144E-2</v>
      </c>
      <c r="AK706" s="33">
        <f t="shared" si="111"/>
        <v>0.14598475538160866</v>
      </c>
      <c r="AL706" s="33">
        <f t="shared" si="107"/>
        <v>1.7518170645793037E-2</v>
      </c>
      <c r="AM706" s="33">
        <f t="shared" si="108"/>
        <v>0.16350292602740168</v>
      </c>
      <c r="AN706" s="33">
        <f t="shared" si="109"/>
        <v>2.1897713307241298E-2</v>
      </c>
      <c r="AO706" s="33">
        <f t="shared" si="110"/>
        <v>0.13138627984344778</v>
      </c>
      <c r="AP706" s="33">
        <f t="shared" si="112"/>
        <v>1.5766353581213734E-2</v>
      </c>
      <c r="AQ706" s="33">
        <f t="shared" si="113"/>
        <v>0.14715263342466151</v>
      </c>
      <c r="AR706" s="15" t="s">
        <v>1404</v>
      </c>
      <c r="AS706" s="15" t="s">
        <v>1404</v>
      </c>
      <c r="AT706" s="15" t="s">
        <v>6294</v>
      </c>
      <c r="AU706" s="27" t="s">
        <v>6279</v>
      </c>
      <c r="AV706" s="74"/>
      <c r="AW706" s="75"/>
      <c r="AX706" s="75"/>
      <c r="AY706" s="75"/>
      <c r="AZ706" s="52" t="s">
        <v>6389</v>
      </c>
    </row>
    <row r="707" spans="1:52" s="52" customFormat="1" ht="39.950000000000003" customHeight="1" x14ac:dyDescent="0.25">
      <c r="A707" s="9">
        <v>865</v>
      </c>
      <c r="B707" s="7" t="s">
        <v>3360</v>
      </c>
      <c r="C707" s="7" t="s">
        <v>3361</v>
      </c>
      <c r="D707" s="7" t="s">
        <v>18</v>
      </c>
      <c r="E707" s="7" t="s">
        <v>1912</v>
      </c>
      <c r="F707" s="7" t="s">
        <v>20</v>
      </c>
      <c r="G707" s="7" t="s">
        <v>6182</v>
      </c>
      <c r="H707" s="7" t="s">
        <v>2100</v>
      </c>
      <c r="I707" s="7" t="s">
        <v>6175</v>
      </c>
      <c r="J707" s="7" t="s">
        <v>1404</v>
      </c>
      <c r="K707" s="7" t="s">
        <v>1404</v>
      </c>
      <c r="L707" s="7" t="s">
        <v>3362</v>
      </c>
      <c r="M707" s="7" t="s">
        <v>3362</v>
      </c>
      <c r="N707" s="8" t="s">
        <v>6175</v>
      </c>
      <c r="O707" s="7" t="s">
        <v>1388</v>
      </c>
      <c r="P707" s="8" t="s">
        <v>6175</v>
      </c>
      <c r="Q707" s="7" t="s">
        <v>1905</v>
      </c>
      <c r="R707" s="28" t="s">
        <v>3363</v>
      </c>
      <c r="S707" s="28" t="s">
        <v>6175</v>
      </c>
      <c r="T707" s="28" t="s">
        <v>28</v>
      </c>
      <c r="U707" s="28" t="s">
        <v>28</v>
      </c>
      <c r="V707" s="28" t="s">
        <v>28</v>
      </c>
      <c r="W707" s="7" t="s">
        <v>1400</v>
      </c>
      <c r="X707" s="28" t="s">
        <v>28</v>
      </c>
      <c r="Y707" s="36" t="s">
        <v>28</v>
      </c>
      <c r="Z707" s="7" t="s">
        <v>6175</v>
      </c>
      <c r="AA707" s="7">
        <v>2</v>
      </c>
      <c r="AB707" s="7">
        <v>2</v>
      </c>
      <c r="AC707" s="7">
        <f t="shared" si="114"/>
        <v>0</v>
      </c>
      <c r="AD707" s="7" t="s">
        <v>6175</v>
      </c>
      <c r="AE707" s="7" t="s">
        <v>6175</v>
      </c>
      <c r="AF707" s="7" t="s">
        <v>6175</v>
      </c>
      <c r="AG707" s="7" t="s">
        <v>6175</v>
      </c>
      <c r="AH707" s="37">
        <v>2.2200000000000002</v>
      </c>
      <c r="AI707" s="37">
        <f t="shared" si="115"/>
        <v>4.4400000000000004</v>
      </c>
      <c r="AJ707" s="33">
        <v>0.92407977886498416</v>
      </c>
      <c r="AK707" s="33">
        <f t="shared" si="111"/>
        <v>1.8481595577299683</v>
      </c>
      <c r="AL707" s="33">
        <f t="shared" si="107"/>
        <v>0.22177914692759618</v>
      </c>
      <c r="AM707" s="33">
        <f t="shared" si="108"/>
        <v>2.0699387046575644</v>
      </c>
      <c r="AN707" s="33">
        <f t="shared" si="109"/>
        <v>0.83167180097848581</v>
      </c>
      <c r="AO707" s="33">
        <f t="shared" si="110"/>
        <v>1.6633436019569716</v>
      </c>
      <c r="AP707" s="33">
        <f t="shared" si="112"/>
        <v>0.19960123223483658</v>
      </c>
      <c r="AQ707" s="33">
        <f t="shared" si="113"/>
        <v>1.8629448341918082</v>
      </c>
      <c r="AR707" s="15" t="s">
        <v>1404</v>
      </c>
      <c r="AS707" s="15" t="s">
        <v>1404</v>
      </c>
      <c r="AT707" s="15" t="s">
        <v>6294</v>
      </c>
      <c r="AU707" s="27" t="s">
        <v>6279</v>
      </c>
      <c r="AV707" s="74"/>
      <c r="AW707" s="75"/>
      <c r="AX707" s="75"/>
      <c r="AY707" s="75"/>
      <c r="AZ707" s="52" t="s">
        <v>6389</v>
      </c>
    </row>
    <row r="708" spans="1:52" s="52" customFormat="1" ht="39.950000000000003" customHeight="1" x14ac:dyDescent="0.25">
      <c r="A708" s="9">
        <v>866</v>
      </c>
      <c r="B708" s="7" t="s">
        <v>3364</v>
      </c>
      <c r="C708" s="7" t="s">
        <v>3365</v>
      </c>
      <c r="D708" s="7" t="s">
        <v>18</v>
      </c>
      <c r="E708" s="7" t="s">
        <v>1912</v>
      </c>
      <c r="F708" s="7" t="s">
        <v>142</v>
      </c>
      <c r="G708" s="7" t="s">
        <v>6182</v>
      </c>
      <c r="H708" s="7" t="s">
        <v>2100</v>
      </c>
      <c r="I708" s="7" t="s">
        <v>6175</v>
      </c>
      <c r="J708" s="7" t="s">
        <v>1404</v>
      </c>
      <c r="K708" s="7" t="s">
        <v>1404</v>
      </c>
      <c r="L708" s="7" t="s">
        <v>3366</v>
      </c>
      <c r="M708" s="7" t="s">
        <v>3366</v>
      </c>
      <c r="N708" s="8" t="s">
        <v>6175</v>
      </c>
      <c r="O708" s="7" t="s">
        <v>1388</v>
      </c>
      <c r="P708" s="8" t="s">
        <v>6175</v>
      </c>
      <c r="Q708" s="7" t="s">
        <v>1914</v>
      </c>
      <c r="R708" s="28" t="s">
        <v>3367</v>
      </c>
      <c r="S708" s="28" t="s">
        <v>6175</v>
      </c>
      <c r="T708" s="28" t="s">
        <v>28</v>
      </c>
      <c r="U708" s="28" t="s">
        <v>28</v>
      </c>
      <c r="V708" s="28" t="s">
        <v>28</v>
      </c>
      <c r="W708" s="7" t="s">
        <v>1400</v>
      </c>
      <c r="X708" s="28" t="s">
        <v>28</v>
      </c>
      <c r="Y708" s="36" t="s">
        <v>28</v>
      </c>
      <c r="Z708" s="7" t="s">
        <v>6175</v>
      </c>
      <c r="AA708" s="7">
        <v>18</v>
      </c>
      <c r="AB708" s="7">
        <v>18</v>
      </c>
      <c r="AC708" s="7">
        <f t="shared" si="114"/>
        <v>0</v>
      </c>
      <c r="AD708" s="7" t="s">
        <v>6175</v>
      </c>
      <c r="AE708" s="7" t="s">
        <v>6175</v>
      </c>
      <c r="AF708" s="7" t="s">
        <v>6175</v>
      </c>
      <c r="AG708" s="7" t="s">
        <v>6175</v>
      </c>
      <c r="AH708" s="37">
        <v>2.8</v>
      </c>
      <c r="AI708" s="37">
        <f t="shared" si="115"/>
        <v>50.4</v>
      </c>
      <c r="AJ708" s="33">
        <v>1.165506027397277</v>
      </c>
      <c r="AK708" s="33">
        <f t="shared" si="111"/>
        <v>20.979108493150989</v>
      </c>
      <c r="AL708" s="33">
        <f t="shared" si="107"/>
        <v>2.5174930191781186</v>
      </c>
      <c r="AM708" s="33">
        <f t="shared" si="108"/>
        <v>23.496601512329107</v>
      </c>
      <c r="AN708" s="33">
        <f t="shared" si="109"/>
        <v>1.0489554246575494</v>
      </c>
      <c r="AO708" s="33">
        <f t="shared" si="110"/>
        <v>18.88119764383589</v>
      </c>
      <c r="AP708" s="33">
        <f t="shared" si="112"/>
        <v>2.2657437172603068</v>
      </c>
      <c r="AQ708" s="33">
        <f t="shared" si="113"/>
        <v>21.146941361096196</v>
      </c>
      <c r="AR708" s="15" t="s">
        <v>1404</v>
      </c>
      <c r="AS708" s="15" t="s">
        <v>1404</v>
      </c>
      <c r="AT708" s="15" t="s">
        <v>6294</v>
      </c>
      <c r="AU708" s="27" t="s">
        <v>6279</v>
      </c>
      <c r="AV708" s="74"/>
      <c r="AW708" s="75"/>
      <c r="AX708" s="75"/>
      <c r="AY708" s="75"/>
      <c r="AZ708" s="52" t="s">
        <v>6389</v>
      </c>
    </row>
    <row r="709" spans="1:52" s="52" customFormat="1" ht="39.950000000000003" customHeight="1" x14ac:dyDescent="0.25">
      <c r="A709" s="9">
        <v>867</v>
      </c>
      <c r="B709" s="7" t="s">
        <v>3368</v>
      </c>
      <c r="C709" s="7" t="s">
        <v>3369</v>
      </c>
      <c r="D709" s="7" t="s">
        <v>18</v>
      </c>
      <c r="E709" s="7" t="s">
        <v>1903</v>
      </c>
      <c r="F709" s="7" t="s">
        <v>113</v>
      </c>
      <c r="G709" s="7" t="s">
        <v>6182</v>
      </c>
      <c r="H709" s="7" t="s">
        <v>2100</v>
      </c>
      <c r="I709" s="7" t="s">
        <v>6175</v>
      </c>
      <c r="J709" s="7" t="s">
        <v>1404</v>
      </c>
      <c r="K709" s="7" t="s">
        <v>1404</v>
      </c>
      <c r="L709" s="7" t="s">
        <v>3370</v>
      </c>
      <c r="M709" s="7" t="s">
        <v>3370</v>
      </c>
      <c r="N709" s="8" t="s">
        <v>6175</v>
      </c>
      <c r="O709" s="7" t="s">
        <v>1388</v>
      </c>
      <c r="P709" s="8" t="s">
        <v>6175</v>
      </c>
      <c r="Q709" s="7" t="s">
        <v>3371</v>
      </c>
      <c r="R709" s="28" t="s">
        <v>28</v>
      </c>
      <c r="S709" s="28" t="s">
        <v>6175</v>
      </c>
      <c r="T709" s="28" t="s">
        <v>28</v>
      </c>
      <c r="U709" s="28" t="s">
        <v>28</v>
      </c>
      <c r="V709" s="28" t="s">
        <v>28</v>
      </c>
      <c r="W709" s="7" t="s">
        <v>29</v>
      </c>
      <c r="X709" s="28" t="s">
        <v>28</v>
      </c>
      <c r="Y709" s="36" t="s">
        <v>28</v>
      </c>
      <c r="Z709" s="7" t="s">
        <v>6175</v>
      </c>
      <c r="AA709" s="7">
        <v>25</v>
      </c>
      <c r="AB709" s="7">
        <v>25</v>
      </c>
      <c r="AC709" s="7">
        <f t="shared" si="114"/>
        <v>0</v>
      </c>
      <c r="AD709" s="7" t="s">
        <v>6175</v>
      </c>
      <c r="AE709" s="7" t="s">
        <v>6175</v>
      </c>
      <c r="AF709" s="7" t="s">
        <v>6175</v>
      </c>
      <c r="AG709" s="7" t="s">
        <v>6175</v>
      </c>
      <c r="AH709" s="37">
        <v>0.39</v>
      </c>
      <c r="AI709" s="37">
        <f t="shared" si="115"/>
        <v>9.75</v>
      </c>
      <c r="AJ709" s="33">
        <v>0.10929833953033501</v>
      </c>
      <c r="AK709" s="33">
        <f t="shared" si="111"/>
        <v>2.7324584882583753</v>
      </c>
      <c r="AL709" s="33">
        <f t="shared" si="107"/>
        <v>0.32789501859100501</v>
      </c>
      <c r="AM709" s="33">
        <f t="shared" si="108"/>
        <v>3.0603535068493803</v>
      </c>
      <c r="AN709" s="33">
        <f t="shared" si="109"/>
        <v>9.8368505577301507E-2</v>
      </c>
      <c r="AO709" s="33">
        <f t="shared" si="110"/>
        <v>2.4592126394325375</v>
      </c>
      <c r="AP709" s="33">
        <f t="shared" si="112"/>
        <v>0.29510551673190449</v>
      </c>
      <c r="AQ709" s="33">
        <f t="shared" si="113"/>
        <v>2.7543181561644419</v>
      </c>
      <c r="AR709" s="15" t="s">
        <v>1404</v>
      </c>
      <c r="AS709" s="15" t="s">
        <v>1404</v>
      </c>
      <c r="AT709" s="15" t="s">
        <v>6294</v>
      </c>
      <c r="AU709" s="27" t="s">
        <v>6279</v>
      </c>
      <c r="AV709" s="74"/>
      <c r="AW709" s="75"/>
      <c r="AX709" s="75"/>
      <c r="AY709" s="75"/>
      <c r="AZ709" s="52" t="s">
        <v>6389</v>
      </c>
    </row>
    <row r="710" spans="1:52" s="52" customFormat="1" ht="39.950000000000003" customHeight="1" x14ac:dyDescent="0.25">
      <c r="A710" s="9">
        <v>868</v>
      </c>
      <c r="B710" s="7" t="s">
        <v>3368</v>
      </c>
      <c r="C710" s="7" t="s">
        <v>3372</v>
      </c>
      <c r="D710" s="7" t="s">
        <v>18</v>
      </c>
      <c r="E710" s="7" t="s">
        <v>1903</v>
      </c>
      <c r="F710" s="7" t="s">
        <v>113</v>
      </c>
      <c r="G710" s="7" t="s">
        <v>6182</v>
      </c>
      <c r="H710" s="7" t="s">
        <v>2100</v>
      </c>
      <c r="I710" s="7" t="s">
        <v>6175</v>
      </c>
      <c r="J710" s="7" t="s">
        <v>1404</v>
      </c>
      <c r="K710" s="7" t="s">
        <v>1404</v>
      </c>
      <c r="L710" s="7" t="s">
        <v>3373</v>
      </c>
      <c r="M710" s="7" t="s">
        <v>3373</v>
      </c>
      <c r="N710" s="8" t="s">
        <v>6175</v>
      </c>
      <c r="O710" s="7" t="s">
        <v>1388</v>
      </c>
      <c r="P710" s="8" t="s">
        <v>6175</v>
      </c>
      <c r="Q710" s="7" t="s">
        <v>3371</v>
      </c>
      <c r="R710" s="28" t="s">
        <v>28</v>
      </c>
      <c r="S710" s="28" t="s">
        <v>6175</v>
      </c>
      <c r="T710" s="28" t="s">
        <v>28</v>
      </c>
      <c r="U710" s="28" t="s">
        <v>28</v>
      </c>
      <c r="V710" s="28" t="s">
        <v>28</v>
      </c>
      <c r="W710" s="7" t="s">
        <v>29</v>
      </c>
      <c r="X710" s="28" t="s">
        <v>28</v>
      </c>
      <c r="Y710" s="36" t="s">
        <v>28</v>
      </c>
      <c r="Z710" s="7" t="s">
        <v>6175</v>
      </c>
      <c r="AA710" s="7">
        <v>497</v>
      </c>
      <c r="AB710" s="7">
        <v>497</v>
      </c>
      <c r="AC710" s="7">
        <f t="shared" si="114"/>
        <v>0</v>
      </c>
      <c r="AD710" s="7" t="s">
        <v>6175</v>
      </c>
      <c r="AE710" s="7" t="s">
        <v>6175</v>
      </c>
      <c r="AF710" s="7" t="s">
        <v>6175</v>
      </c>
      <c r="AG710" s="7" t="s">
        <v>6175</v>
      </c>
      <c r="AH710" s="37">
        <v>0.39</v>
      </c>
      <c r="AI710" s="37">
        <f t="shared" si="115"/>
        <v>193.83</v>
      </c>
      <c r="AJ710" s="33">
        <v>0.10929833953033501</v>
      </c>
      <c r="AK710" s="33">
        <f t="shared" si="111"/>
        <v>54.321274746576499</v>
      </c>
      <c r="AL710" s="33">
        <f t="shared" si="107"/>
        <v>6.5185529695891793</v>
      </c>
      <c r="AM710" s="33">
        <f t="shared" si="108"/>
        <v>60.839827716165679</v>
      </c>
      <c r="AN710" s="33">
        <f t="shared" si="109"/>
        <v>9.8368505577301507E-2</v>
      </c>
      <c r="AO710" s="33">
        <f t="shared" si="110"/>
        <v>48.889147271918851</v>
      </c>
      <c r="AP710" s="33">
        <f t="shared" si="112"/>
        <v>5.866697672630262</v>
      </c>
      <c r="AQ710" s="33">
        <f t="shared" si="113"/>
        <v>54.755844944549111</v>
      </c>
      <c r="AR710" s="15" t="s">
        <v>1404</v>
      </c>
      <c r="AS710" s="15" t="s">
        <v>1404</v>
      </c>
      <c r="AT710" s="15" t="s">
        <v>6294</v>
      </c>
      <c r="AU710" s="27" t="s">
        <v>6279</v>
      </c>
      <c r="AV710" s="74"/>
      <c r="AW710" s="75">
        <v>497</v>
      </c>
      <c r="AX710" s="75" t="s">
        <v>4785</v>
      </c>
      <c r="AY710" s="75"/>
      <c r="AZ710" s="52" t="s">
        <v>6389</v>
      </c>
    </row>
    <row r="711" spans="1:52" s="52" customFormat="1" ht="39.950000000000003" customHeight="1" x14ac:dyDescent="0.25">
      <c r="A711" s="9">
        <v>869</v>
      </c>
      <c r="B711" s="7" t="s">
        <v>3374</v>
      </c>
      <c r="C711" s="7" t="s">
        <v>3375</v>
      </c>
      <c r="D711" s="7" t="s">
        <v>18</v>
      </c>
      <c r="E711" s="7" t="s">
        <v>1903</v>
      </c>
      <c r="F711" s="7" t="s">
        <v>113</v>
      </c>
      <c r="G711" s="7" t="s">
        <v>6182</v>
      </c>
      <c r="H711" s="7" t="s">
        <v>2100</v>
      </c>
      <c r="I711" s="7" t="s">
        <v>6175</v>
      </c>
      <c r="J711" s="7" t="s">
        <v>1404</v>
      </c>
      <c r="K711" s="7" t="s">
        <v>1404</v>
      </c>
      <c r="L711" s="7" t="s">
        <v>3376</v>
      </c>
      <c r="M711" s="7" t="s">
        <v>3376</v>
      </c>
      <c r="N711" s="8" t="s">
        <v>6175</v>
      </c>
      <c r="O711" s="7" t="s">
        <v>1388</v>
      </c>
      <c r="P711" s="8" t="s">
        <v>6175</v>
      </c>
      <c r="Q711" s="7" t="s">
        <v>3371</v>
      </c>
      <c r="R711" s="28" t="s">
        <v>28</v>
      </c>
      <c r="S711" s="28" t="s">
        <v>6175</v>
      </c>
      <c r="T711" s="28" t="s">
        <v>28</v>
      </c>
      <c r="U711" s="28" t="s">
        <v>28</v>
      </c>
      <c r="V711" s="28" t="s">
        <v>28</v>
      </c>
      <c r="W711" s="7" t="s">
        <v>29</v>
      </c>
      <c r="X711" s="28" t="s">
        <v>28</v>
      </c>
      <c r="Y711" s="36" t="s">
        <v>28</v>
      </c>
      <c r="Z711" s="7" t="s">
        <v>6175</v>
      </c>
      <c r="AA711" s="7">
        <v>239</v>
      </c>
      <c r="AB711" s="7">
        <v>240</v>
      </c>
      <c r="AC711" s="7">
        <f t="shared" si="114"/>
        <v>-1</v>
      </c>
      <c r="AD711" s="7" t="s">
        <v>6175</v>
      </c>
      <c r="AE711" s="7" t="s">
        <v>6175</v>
      </c>
      <c r="AF711" s="7" t="s">
        <v>6175</v>
      </c>
      <c r="AG711" s="7" t="s">
        <v>6175</v>
      </c>
      <c r="AH711" s="37">
        <v>0.35</v>
      </c>
      <c r="AI711" s="37">
        <f t="shared" si="115"/>
        <v>84</v>
      </c>
      <c r="AJ711" s="33">
        <v>9.5502157534248705E-2</v>
      </c>
      <c r="AK711" s="33">
        <f t="shared" si="111"/>
        <v>22.920517808219689</v>
      </c>
      <c r="AL711" s="33">
        <f t="shared" si="107"/>
        <v>2.7504621369863624</v>
      </c>
      <c r="AM711" s="33">
        <f t="shared" si="108"/>
        <v>25.670979945206049</v>
      </c>
      <c r="AN711" s="33">
        <f t="shared" si="109"/>
        <v>8.595194178082384E-2</v>
      </c>
      <c r="AO711" s="33">
        <f t="shared" si="110"/>
        <v>20.628466027397721</v>
      </c>
      <c r="AP711" s="33">
        <f t="shared" si="112"/>
        <v>2.4754159232877266</v>
      </c>
      <c r="AQ711" s="33">
        <f t="shared" si="113"/>
        <v>23.103881950685448</v>
      </c>
      <c r="AR711" s="15" t="s">
        <v>1404</v>
      </c>
      <c r="AS711" s="15" t="s">
        <v>1404</v>
      </c>
      <c r="AT711" s="15" t="s">
        <v>6282</v>
      </c>
      <c r="AU711" s="27" t="s">
        <v>6282</v>
      </c>
      <c r="AV711" s="74"/>
      <c r="AW711" s="75">
        <v>239</v>
      </c>
      <c r="AX711" s="75"/>
      <c r="AY711" s="75"/>
      <c r="AZ711" s="52" t="s">
        <v>6389</v>
      </c>
    </row>
    <row r="712" spans="1:52" s="52" customFormat="1" ht="39.950000000000003" customHeight="1" x14ac:dyDescent="0.25">
      <c r="A712" s="9">
        <v>870</v>
      </c>
      <c r="B712" s="7" t="s">
        <v>3377</v>
      </c>
      <c r="C712" s="7" t="s">
        <v>3378</v>
      </c>
      <c r="D712" s="7" t="s">
        <v>18</v>
      </c>
      <c r="E712" s="7" t="s">
        <v>18</v>
      </c>
      <c r="F712" s="7" t="s">
        <v>1735</v>
      </c>
      <c r="G712" s="7" t="s">
        <v>6182</v>
      </c>
      <c r="H712" s="7" t="s">
        <v>2100</v>
      </c>
      <c r="I712" s="7" t="s">
        <v>6175</v>
      </c>
      <c r="J712" s="7" t="s">
        <v>1404</v>
      </c>
      <c r="K712" s="7" t="s">
        <v>1404</v>
      </c>
      <c r="L712" s="7" t="s">
        <v>3379</v>
      </c>
      <c r="M712" s="7" t="s">
        <v>3379</v>
      </c>
      <c r="N712" s="8" t="s">
        <v>6175</v>
      </c>
      <c r="O712" s="7" t="s">
        <v>1388</v>
      </c>
      <c r="P712" s="8" t="s">
        <v>6175</v>
      </c>
      <c r="Q712" s="7" t="s">
        <v>28</v>
      </c>
      <c r="R712" s="7" t="s">
        <v>28</v>
      </c>
      <c r="S712" s="28" t="s">
        <v>6175</v>
      </c>
      <c r="T712" s="28" t="s">
        <v>28</v>
      </c>
      <c r="U712" s="28" t="s">
        <v>28</v>
      </c>
      <c r="V712" s="28" t="s">
        <v>28</v>
      </c>
      <c r="W712" s="7" t="s">
        <v>29</v>
      </c>
      <c r="X712" s="28" t="s">
        <v>28</v>
      </c>
      <c r="Y712" s="36" t="s">
        <v>28</v>
      </c>
      <c r="Z712" s="7" t="s">
        <v>6175</v>
      </c>
      <c r="AA712" s="7">
        <v>350</v>
      </c>
      <c r="AB712" s="7">
        <v>350</v>
      </c>
      <c r="AC712" s="7">
        <f t="shared" si="114"/>
        <v>0</v>
      </c>
      <c r="AD712" s="7" t="s">
        <v>6175</v>
      </c>
      <c r="AE712" s="7" t="s">
        <v>6175</v>
      </c>
      <c r="AF712" s="7" t="s">
        <v>6175</v>
      </c>
      <c r="AG712" s="7" t="s">
        <v>6175</v>
      </c>
      <c r="AH712" s="37">
        <v>0.09</v>
      </c>
      <c r="AI712" s="37">
        <f t="shared" si="115"/>
        <v>31.5</v>
      </c>
      <c r="AJ712" s="33">
        <v>2.1897713307241294E-2</v>
      </c>
      <c r="AK712" s="33">
        <f t="shared" si="111"/>
        <v>7.6641996575344526</v>
      </c>
      <c r="AL712" s="33">
        <f t="shared" si="107"/>
        <v>0.91970395890413426</v>
      </c>
      <c r="AM712" s="33">
        <f t="shared" si="108"/>
        <v>8.5839036164385867</v>
      </c>
      <c r="AN712" s="33">
        <f t="shared" si="109"/>
        <v>1.9707941976517165E-2</v>
      </c>
      <c r="AO712" s="33">
        <f t="shared" si="110"/>
        <v>6.8977796917810075</v>
      </c>
      <c r="AP712" s="33">
        <f t="shared" si="112"/>
        <v>0.82773356301372092</v>
      </c>
      <c r="AQ712" s="33">
        <f t="shared" si="113"/>
        <v>7.7255132547947287</v>
      </c>
      <c r="AR712" s="15" t="s">
        <v>1404</v>
      </c>
      <c r="AS712" s="15" t="s">
        <v>1404</v>
      </c>
      <c r="AT712" s="15" t="s">
        <v>6294</v>
      </c>
      <c r="AU712" s="27" t="s">
        <v>6279</v>
      </c>
      <c r="AV712" s="74"/>
      <c r="AW712" s="75"/>
      <c r="AX712" s="75"/>
      <c r="AY712" s="75"/>
      <c r="AZ712" s="52" t="s">
        <v>6389</v>
      </c>
    </row>
    <row r="713" spans="1:52" s="52" customFormat="1" ht="39.950000000000003" customHeight="1" x14ac:dyDescent="0.25">
      <c r="A713" s="9">
        <v>871</v>
      </c>
      <c r="B713" s="7" t="s">
        <v>3380</v>
      </c>
      <c r="C713" s="7" t="s">
        <v>3381</v>
      </c>
      <c r="D713" s="7" t="s">
        <v>18</v>
      </c>
      <c r="E713" s="7" t="s">
        <v>18</v>
      </c>
      <c r="F713" s="7" t="s">
        <v>1735</v>
      </c>
      <c r="G713" s="7" t="s">
        <v>6182</v>
      </c>
      <c r="H713" s="7" t="s">
        <v>2100</v>
      </c>
      <c r="I713" s="7" t="s">
        <v>6175</v>
      </c>
      <c r="J713" s="7" t="s">
        <v>1404</v>
      </c>
      <c r="K713" s="7" t="s">
        <v>1404</v>
      </c>
      <c r="L713" s="7" t="s">
        <v>3382</v>
      </c>
      <c r="M713" s="7" t="s">
        <v>3382</v>
      </c>
      <c r="N713" s="8" t="s">
        <v>6175</v>
      </c>
      <c r="O713" s="7" t="s">
        <v>1388</v>
      </c>
      <c r="P713" s="8" t="s">
        <v>6175</v>
      </c>
      <c r="Q713" s="7" t="s">
        <v>28</v>
      </c>
      <c r="R713" s="7" t="s">
        <v>28</v>
      </c>
      <c r="S713" s="28" t="s">
        <v>6175</v>
      </c>
      <c r="T713" s="28" t="s">
        <v>28</v>
      </c>
      <c r="U713" s="28" t="s">
        <v>28</v>
      </c>
      <c r="V713" s="28" t="s">
        <v>28</v>
      </c>
      <c r="W713" s="7" t="s">
        <v>29</v>
      </c>
      <c r="X713" s="28" t="s">
        <v>28</v>
      </c>
      <c r="Y713" s="36" t="s">
        <v>28</v>
      </c>
      <c r="Z713" s="7" t="s">
        <v>6175</v>
      </c>
      <c r="AA713" s="7">
        <v>450</v>
      </c>
      <c r="AB713" s="7">
        <v>450</v>
      </c>
      <c r="AC713" s="7">
        <f t="shared" si="114"/>
        <v>0</v>
      </c>
      <c r="AD713" s="7" t="s">
        <v>6175</v>
      </c>
      <c r="AE713" s="7" t="s">
        <v>6175</v>
      </c>
      <c r="AF713" s="7" t="s">
        <v>6175</v>
      </c>
      <c r="AG713" s="7" t="s">
        <v>6175</v>
      </c>
      <c r="AH713" s="37">
        <v>0.09</v>
      </c>
      <c r="AI713" s="37">
        <f t="shared" si="115"/>
        <v>40.5</v>
      </c>
      <c r="AJ713" s="33">
        <v>2.1897713307241294E-2</v>
      </c>
      <c r="AK713" s="33">
        <f t="shared" si="111"/>
        <v>9.8539709882585829</v>
      </c>
      <c r="AL713" s="33">
        <f t="shared" si="107"/>
        <v>1.18247651859103</v>
      </c>
      <c r="AM713" s="33">
        <f t="shared" si="108"/>
        <v>11.036447506849612</v>
      </c>
      <c r="AN713" s="33">
        <f t="shared" si="109"/>
        <v>1.9707941976517165E-2</v>
      </c>
      <c r="AO713" s="33">
        <f t="shared" si="110"/>
        <v>8.8685738894327244</v>
      </c>
      <c r="AP713" s="33">
        <f t="shared" si="112"/>
        <v>1.0642288667319268</v>
      </c>
      <c r="AQ713" s="33">
        <f t="shared" si="113"/>
        <v>9.9328027561646515</v>
      </c>
      <c r="AR713" s="15" t="s">
        <v>1404</v>
      </c>
      <c r="AS713" s="15" t="s">
        <v>1404</v>
      </c>
      <c r="AT713" s="15" t="s">
        <v>6294</v>
      </c>
      <c r="AU713" s="27" t="s">
        <v>6279</v>
      </c>
      <c r="AV713" s="74"/>
      <c r="AW713" s="75"/>
      <c r="AX713" s="75"/>
      <c r="AY713" s="75"/>
      <c r="AZ713" s="52" t="s">
        <v>6389</v>
      </c>
    </row>
    <row r="714" spans="1:52" s="52" customFormat="1" ht="39.950000000000003" customHeight="1" x14ac:dyDescent="0.25">
      <c r="A714" s="9">
        <v>872</v>
      </c>
      <c r="B714" s="7" t="s">
        <v>3383</v>
      </c>
      <c r="C714" s="7" t="s">
        <v>3384</v>
      </c>
      <c r="D714" s="7" t="s">
        <v>18</v>
      </c>
      <c r="E714" s="7" t="s">
        <v>18</v>
      </c>
      <c r="F714" s="7" t="s">
        <v>1735</v>
      </c>
      <c r="G714" s="7" t="s">
        <v>6182</v>
      </c>
      <c r="H714" s="7" t="s">
        <v>2100</v>
      </c>
      <c r="I714" s="7" t="s">
        <v>6175</v>
      </c>
      <c r="J714" s="7" t="s">
        <v>1404</v>
      </c>
      <c r="K714" s="7" t="s">
        <v>1404</v>
      </c>
      <c r="L714" s="7" t="s">
        <v>3385</v>
      </c>
      <c r="M714" s="7" t="s">
        <v>3385</v>
      </c>
      <c r="N714" s="8" t="s">
        <v>6175</v>
      </c>
      <c r="O714" s="7" t="s">
        <v>1388</v>
      </c>
      <c r="P714" s="8" t="s">
        <v>6175</v>
      </c>
      <c r="Q714" s="7" t="s">
        <v>28</v>
      </c>
      <c r="R714" s="7" t="s">
        <v>28</v>
      </c>
      <c r="S714" s="28" t="s">
        <v>6175</v>
      </c>
      <c r="T714" s="28" t="s">
        <v>28</v>
      </c>
      <c r="U714" s="28" t="s">
        <v>28</v>
      </c>
      <c r="V714" s="28" t="s">
        <v>28</v>
      </c>
      <c r="W714" s="7" t="s">
        <v>29</v>
      </c>
      <c r="X714" s="28" t="s">
        <v>28</v>
      </c>
      <c r="Y714" s="36" t="s">
        <v>28</v>
      </c>
      <c r="Z714" s="7" t="s">
        <v>6175</v>
      </c>
      <c r="AA714" s="7">
        <v>450</v>
      </c>
      <c r="AB714" s="7">
        <v>450</v>
      </c>
      <c r="AC714" s="7">
        <f t="shared" si="114"/>
        <v>0</v>
      </c>
      <c r="AD714" s="7" t="s">
        <v>6175</v>
      </c>
      <c r="AE714" s="7" t="s">
        <v>6175</v>
      </c>
      <c r="AF714" s="7" t="s">
        <v>6175</v>
      </c>
      <c r="AG714" s="7" t="s">
        <v>6175</v>
      </c>
      <c r="AH714" s="37">
        <v>0.09</v>
      </c>
      <c r="AI714" s="37">
        <f t="shared" si="115"/>
        <v>40.5</v>
      </c>
      <c r="AJ714" s="33">
        <v>2.1897713307241294E-2</v>
      </c>
      <c r="AK714" s="33">
        <f t="shared" si="111"/>
        <v>9.8539709882585829</v>
      </c>
      <c r="AL714" s="33">
        <f t="shared" si="107"/>
        <v>1.18247651859103</v>
      </c>
      <c r="AM714" s="33">
        <f t="shared" si="108"/>
        <v>11.036447506849612</v>
      </c>
      <c r="AN714" s="33">
        <f t="shared" si="109"/>
        <v>1.9707941976517165E-2</v>
      </c>
      <c r="AO714" s="33">
        <f t="shared" si="110"/>
        <v>8.8685738894327244</v>
      </c>
      <c r="AP714" s="33">
        <f t="shared" si="112"/>
        <v>1.0642288667319268</v>
      </c>
      <c r="AQ714" s="33">
        <f t="shared" si="113"/>
        <v>9.9328027561646515</v>
      </c>
      <c r="AR714" s="15" t="s">
        <v>1404</v>
      </c>
      <c r="AS714" s="15" t="s">
        <v>1404</v>
      </c>
      <c r="AT714" s="15" t="s">
        <v>6294</v>
      </c>
      <c r="AU714" s="27" t="s">
        <v>6279</v>
      </c>
      <c r="AV714" s="74"/>
      <c r="AW714" s="75"/>
      <c r="AX714" s="75"/>
      <c r="AY714" s="75"/>
      <c r="AZ714" s="52" t="s">
        <v>6389</v>
      </c>
    </row>
    <row r="715" spans="1:52" s="52" customFormat="1" ht="39.950000000000003" customHeight="1" x14ac:dyDescent="0.25">
      <c r="A715" s="9">
        <v>873</v>
      </c>
      <c r="B715" s="7" t="s">
        <v>3386</v>
      </c>
      <c r="C715" s="7" t="s">
        <v>3387</v>
      </c>
      <c r="D715" s="7" t="s">
        <v>18</v>
      </c>
      <c r="E715" s="7" t="s">
        <v>1912</v>
      </c>
      <c r="F715" s="7" t="s">
        <v>105</v>
      </c>
      <c r="G715" s="7" t="s">
        <v>6182</v>
      </c>
      <c r="H715" s="7" t="s">
        <v>2100</v>
      </c>
      <c r="I715" s="7" t="s">
        <v>6175</v>
      </c>
      <c r="J715" s="7" t="s">
        <v>1404</v>
      </c>
      <c r="K715" s="7" t="s">
        <v>1404</v>
      </c>
      <c r="L715" s="7" t="s">
        <v>3388</v>
      </c>
      <c r="M715" s="7" t="s">
        <v>3388</v>
      </c>
      <c r="N715" s="8" t="s">
        <v>6175</v>
      </c>
      <c r="O715" s="7" t="s">
        <v>1388</v>
      </c>
      <c r="P715" s="8" t="s">
        <v>6175</v>
      </c>
      <c r="Q715" s="7" t="s">
        <v>3389</v>
      </c>
      <c r="R715" s="28" t="s">
        <v>3390</v>
      </c>
      <c r="S715" s="28" t="s">
        <v>6175</v>
      </c>
      <c r="T715" s="28" t="s">
        <v>28</v>
      </c>
      <c r="U715" s="28" t="s">
        <v>28</v>
      </c>
      <c r="V715" s="28" t="s">
        <v>28</v>
      </c>
      <c r="W715" s="7" t="s">
        <v>29</v>
      </c>
      <c r="X715" s="28" t="s">
        <v>28</v>
      </c>
      <c r="Y715" s="36" t="s">
        <v>28</v>
      </c>
      <c r="Z715" s="7" t="s">
        <v>6175</v>
      </c>
      <c r="AA715" s="7">
        <v>152</v>
      </c>
      <c r="AB715" s="7">
        <v>152</v>
      </c>
      <c r="AC715" s="7">
        <f t="shared" si="114"/>
        <v>0</v>
      </c>
      <c r="AD715" s="7" t="s">
        <v>6175</v>
      </c>
      <c r="AE715" s="7" t="s">
        <v>6175</v>
      </c>
      <c r="AF715" s="7" t="s">
        <v>6175</v>
      </c>
      <c r="AG715" s="7" t="s">
        <v>6175</v>
      </c>
      <c r="AH715" s="37">
        <v>3.5000000000000003E-2</v>
      </c>
      <c r="AI715" s="37">
        <f t="shared" si="115"/>
        <v>5.32</v>
      </c>
      <c r="AJ715" s="33">
        <v>8.5157773972605044E-3</v>
      </c>
      <c r="AK715" s="33">
        <f t="shared" si="111"/>
        <v>1.2943981643835967</v>
      </c>
      <c r="AL715" s="33">
        <f t="shared" si="107"/>
        <v>0.1553277797260316</v>
      </c>
      <c r="AM715" s="33">
        <f t="shared" si="108"/>
        <v>1.4497259441096282</v>
      </c>
      <c r="AN715" s="33">
        <f t="shared" si="109"/>
        <v>7.664199657534454E-3</v>
      </c>
      <c r="AO715" s="33">
        <f t="shared" si="110"/>
        <v>1.164958347945237</v>
      </c>
      <c r="AP715" s="33">
        <f t="shared" si="112"/>
        <v>0.13979500175342843</v>
      </c>
      <c r="AQ715" s="33">
        <f t="shared" si="113"/>
        <v>1.3047533496986654</v>
      </c>
      <c r="AR715" s="15" t="s">
        <v>1404</v>
      </c>
      <c r="AS715" s="15" t="s">
        <v>1404</v>
      </c>
      <c r="AT715" s="15" t="s">
        <v>6282</v>
      </c>
      <c r="AU715" s="27" t="s">
        <v>6282</v>
      </c>
      <c r="AV715" s="74"/>
      <c r="AW715" s="75"/>
      <c r="AX715" s="75"/>
      <c r="AY715" s="75"/>
      <c r="AZ715" s="52" t="s">
        <v>6389</v>
      </c>
    </row>
    <row r="716" spans="1:52" s="52" customFormat="1" ht="39.950000000000003" customHeight="1" x14ac:dyDescent="0.25">
      <c r="A716" s="9">
        <v>874</v>
      </c>
      <c r="B716" s="7" t="s">
        <v>3391</v>
      </c>
      <c r="C716" s="7" t="s">
        <v>3392</v>
      </c>
      <c r="D716" s="7" t="s">
        <v>18</v>
      </c>
      <c r="E716" s="7" t="s">
        <v>1894</v>
      </c>
      <c r="F716" s="7" t="s">
        <v>175</v>
      </c>
      <c r="G716" s="7" t="s">
        <v>6182</v>
      </c>
      <c r="H716" s="7" t="s">
        <v>2100</v>
      </c>
      <c r="I716" s="7" t="s">
        <v>6175</v>
      </c>
      <c r="J716" s="7" t="s">
        <v>1404</v>
      </c>
      <c r="K716" s="7" t="s">
        <v>1404</v>
      </c>
      <c r="L716" s="7" t="s">
        <v>3393</v>
      </c>
      <c r="M716" s="7" t="s">
        <v>3393</v>
      </c>
      <c r="N716" s="8" t="s">
        <v>6175</v>
      </c>
      <c r="O716" s="7" t="s">
        <v>1388</v>
      </c>
      <c r="P716" s="8" t="s">
        <v>6175</v>
      </c>
      <c r="Q716" s="7" t="s">
        <v>1976</v>
      </c>
      <c r="R716" s="28" t="s">
        <v>28</v>
      </c>
      <c r="S716" s="28" t="s">
        <v>6175</v>
      </c>
      <c r="T716" s="28" t="s">
        <v>28</v>
      </c>
      <c r="U716" s="28" t="s">
        <v>28</v>
      </c>
      <c r="V716" s="28" t="s">
        <v>28</v>
      </c>
      <c r="W716" s="7" t="s">
        <v>29</v>
      </c>
      <c r="X716" s="28" t="s">
        <v>28</v>
      </c>
      <c r="Y716" s="36" t="s">
        <v>28</v>
      </c>
      <c r="Z716" s="7" t="s">
        <v>6175</v>
      </c>
      <c r="AA716" s="7">
        <v>600</v>
      </c>
      <c r="AB716" s="7">
        <v>545</v>
      </c>
      <c r="AC716" s="7">
        <f t="shared" si="114"/>
        <v>55</v>
      </c>
      <c r="AD716" s="7" t="s">
        <v>6175</v>
      </c>
      <c r="AE716" s="7" t="s">
        <v>6175</v>
      </c>
      <c r="AF716" s="7" t="s">
        <v>6175</v>
      </c>
      <c r="AG716" s="7" t="s">
        <v>6175</v>
      </c>
      <c r="AH716" s="37">
        <v>0.34</v>
      </c>
      <c r="AI716" s="37">
        <f t="shared" si="115"/>
        <v>185.3</v>
      </c>
      <c r="AJ716" s="33">
        <v>8.2724694716244912E-2</v>
      </c>
      <c r="AK716" s="33">
        <f t="shared" si="111"/>
        <v>45.084958620353476</v>
      </c>
      <c r="AL716" s="33">
        <f t="shared" si="107"/>
        <v>5.4101950344424168</v>
      </c>
      <c r="AM716" s="33">
        <f t="shared" si="108"/>
        <v>50.495153654795892</v>
      </c>
      <c r="AN716" s="33">
        <f t="shared" si="109"/>
        <v>7.4452225244620418E-2</v>
      </c>
      <c r="AO716" s="33">
        <f t="shared" si="110"/>
        <v>40.576462758318129</v>
      </c>
      <c r="AP716" s="33">
        <f t="shared" si="112"/>
        <v>4.8691755309981755</v>
      </c>
      <c r="AQ716" s="33">
        <f t="shared" si="113"/>
        <v>45.445638289316307</v>
      </c>
      <c r="AR716" s="15" t="s">
        <v>1404</v>
      </c>
      <c r="AS716" s="15" t="s">
        <v>1404</v>
      </c>
      <c r="AT716" s="15" t="s">
        <v>6282</v>
      </c>
      <c r="AU716" s="27" t="s">
        <v>6282</v>
      </c>
      <c r="AV716" s="74"/>
      <c r="AW716" s="75"/>
      <c r="AX716" s="75" t="s">
        <v>6356</v>
      </c>
      <c r="AY716" s="75"/>
      <c r="AZ716" s="52" t="s">
        <v>6389</v>
      </c>
    </row>
    <row r="717" spans="1:52" s="52" customFormat="1" ht="39.950000000000003" customHeight="1" x14ac:dyDescent="0.25">
      <c r="A717" s="9">
        <v>875</v>
      </c>
      <c r="B717" s="7" t="s">
        <v>3394</v>
      </c>
      <c r="C717" s="7" t="s">
        <v>3395</v>
      </c>
      <c r="D717" s="7" t="s">
        <v>18</v>
      </c>
      <c r="E717" s="7" t="s">
        <v>1903</v>
      </c>
      <c r="F717" s="7" t="s">
        <v>175</v>
      </c>
      <c r="G717" s="7" t="s">
        <v>6182</v>
      </c>
      <c r="H717" s="7" t="s">
        <v>2100</v>
      </c>
      <c r="I717" s="7" t="s">
        <v>6175</v>
      </c>
      <c r="J717" s="7" t="s">
        <v>1404</v>
      </c>
      <c r="K717" s="7" t="s">
        <v>1404</v>
      </c>
      <c r="L717" s="7" t="s">
        <v>3396</v>
      </c>
      <c r="M717" s="7" t="s">
        <v>3396</v>
      </c>
      <c r="N717" s="8" t="s">
        <v>6175</v>
      </c>
      <c r="O717" s="7" t="s">
        <v>1388</v>
      </c>
      <c r="P717" s="8" t="s">
        <v>6175</v>
      </c>
      <c r="Q717" s="7" t="s">
        <v>1896</v>
      </c>
      <c r="R717" s="28" t="s">
        <v>28</v>
      </c>
      <c r="S717" s="28" t="s">
        <v>6175</v>
      </c>
      <c r="T717" s="28" t="s">
        <v>28</v>
      </c>
      <c r="U717" s="28" t="s">
        <v>28</v>
      </c>
      <c r="V717" s="28" t="s">
        <v>28</v>
      </c>
      <c r="W717" s="7" t="s">
        <v>29</v>
      </c>
      <c r="X717" s="28" t="s">
        <v>28</v>
      </c>
      <c r="Y717" s="36" t="s">
        <v>28</v>
      </c>
      <c r="Z717" s="7" t="s">
        <v>6175</v>
      </c>
      <c r="AA717" s="7">
        <v>143</v>
      </c>
      <c r="AB717" s="7">
        <v>143</v>
      </c>
      <c r="AC717" s="7">
        <f t="shared" si="114"/>
        <v>0</v>
      </c>
      <c r="AD717" s="7" t="s">
        <v>6175</v>
      </c>
      <c r="AE717" s="7" t="s">
        <v>6175</v>
      </c>
      <c r="AF717" s="7" t="s">
        <v>6175</v>
      </c>
      <c r="AG717" s="7" t="s">
        <v>6175</v>
      </c>
      <c r="AH717" s="37">
        <v>0.3</v>
      </c>
      <c r="AI717" s="37">
        <f t="shared" si="115"/>
        <v>42.9</v>
      </c>
      <c r="AJ717" s="33">
        <v>7.2992377690804314E-2</v>
      </c>
      <c r="AK717" s="33">
        <f t="shared" si="111"/>
        <v>10.437910009785018</v>
      </c>
      <c r="AL717" s="33">
        <f t="shared" si="107"/>
        <v>1.2525492011742021</v>
      </c>
      <c r="AM717" s="33">
        <f t="shared" si="108"/>
        <v>11.69045921095922</v>
      </c>
      <c r="AN717" s="33">
        <f t="shared" si="109"/>
        <v>6.5693139921723889E-2</v>
      </c>
      <c r="AO717" s="33">
        <f t="shared" si="110"/>
        <v>9.3941190088065163</v>
      </c>
      <c r="AP717" s="33">
        <f t="shared" si="112"/>
        <v>1.1272942810567819</v>
      </c>
      <c r="AQ717" s="33">
        <f t="shared" si="113"/>
        <v>10.521413289863299</v>
      </c>
      <c r="AR717" s="15" t="s">
        <v>1404</v>
      </c>
      <c r="AS717" s="15" t="s">
        <v>1404</v>
      </c>
      <c r="AT717" s="15" t="s">
        <v>6294</v>
      </c>
      <c r="AU717" s="27" t="s">
        <v>6279</v>
      </c>
      <c r="AV717" s="74"/>
      <c r="AW717" s="75"/>
      <c r="AX717" s="75"/>
      <c r="AY717" s="75"/>
      <c r="AZ717" s="52" t="s">
        <v>6389</v>
      </c>
    </row>
    <row r="718" spans="1:52" s="52" customFormat="1" ht="39.950000000000003" customHeight="1" x14ac:dyDescent="0.25">
      <c r="A718" s="9">
        <v>876</v>
      </c>
      <c r="B718" s="7" t="s">
        <v>3397</v>
      </c>
      <c r="C718" s="7" t="s">
        <v>3398</v>
      </c>
      <c r="D718" s="7" t="s">
        <v>18</v>
      </c>
      <c r="E718" s="7" t="s">
        <v>1912</v>
      </c>
      <c r="F718" s="7" t="s">
        <v>105</v>
      </c>
      <c r="G718" s="7" t="s">
        <v>6182</v>
      </c>
      <c r="H718" s="7" t="s">
        <v>2100</v>
      </c>
      <c r="I718" s="7" t="s">
        <v>6175</v>
      </c>
      <c r="J718" s="7" t="s">
        <v>1404</v>
      </c>
      <c r="K718" s="7" t="s">
        <v>1404</v>
      </c>
      <c r="L718" s="7" t="s">
        <v>3399</v>
      </c>
      <c r="M718" s="7" t="s">
        <v>3399</v>
      </c>
      <c r="N718" s="8" t="s">
        <v>6175</v>
      </c>
      <c r="O718" s="7" t="s">
        <v>1388</v>
      </c>
      <c r="P718" s="8" t="s">
        <v>6175</v>
      </c>
      <c r="Q718" s="7" t="s">
        <v>1896</v>
      </c>
      <c r="R718" s="28" t="s">
        <v>3400</v>
      </c>
      <c r="S718" s="28" t="s">
        <v>6175</v>
      </c>
      <c r="T718" s="28" t="s">
        <v>28</v>
      </c>
      <c r="U718" s="28" t="s">
        <v>28</v>
      </c>
      <c r="V718" s="28" t="s">
        <v>28</v>
      </c>
      <c r="W718" s="7" t="s">
        <v>1400</v>
      </c>
      <c r="X718" s="28" t="s">
        <v>28</v>
      </c>
      <c r="Y718" s="36" t="s">
        <v>28</v>
      </c>
      <c r="Z718" s="7" t="s">
        <v>6175</v>
      </c>
      <c r="AA718" s="7">
        <v>9</v>
      </c>
      <c r="AB718" s="7">
        <v>9</v>
      </c>
      <c r="AC718" s="7">
        <f t="shared" si="114"/>
        <v>0</v>
      </c>
      <c r="AD718" s="7" t="s">
        <v>6175</v>
      </c>
      <c r="AE718" s="7" t="s">
        <v>6175</v>
      </c>
      <c r="AF718" s="7" t="s">
        <v>6175</v>
      </c>
      <c r="AG718" s="7" t="s">
        <v>6175</v>
      </c>
      <c r="AH718" s="37">
        <v>8.2899999999999991</v>
      </c>
      <c r="AI718" s="37">
        <f t="shared" si="115"/>
        <v>74.609999999999985</v>
      </c>
      <c r="AJ718" s="33">
        <v>3.1444627035225592</v>
      </c>
      <c r="AK718" s="33">
        <f t="shared" si="111"/>
        <v>28.300164331703034</v>
      </c>
      <c r="AL718" s="33">
        <f t="shared" si="107"/>
        <v>3.396019719804364</v>
      </c>
      <c r="AM718" s="33">
        <f t="shared" si="108"/>
        <v>31.696184051507398</v>
      </c>
      <c r="AN718" s="33">
        <f t="shared" si="109"/>
        <v>2.8300164331703033</v>
      </c>
      <c r="AO718" s="33">
        <f t="shared" si="110"/>
        <v>25.47014789853273</v>
      </c>
      <c r="AP718" s="33">
        <f t="shared" si="112"/>
        <v>3.0564177478239274</v>
      </c>
      <c r="AQ718" s="33">
        <f t="shared" si="113"/>
        <v>28.526565646356659</v>
      </c>
      <c r="AR718" s="15" t="s">
        <v>1404</v>
      </c>
      <c r="AS718" s="15" t="s">
        <v>1404</v>
      </c>
      <c r="AT718" s="15" t="s">
        <v>6294</v>
      </c>
      <c r="AU718" s="27" t="s">
        <v>6279</v>
      </c>
      <c r="AV718" s="74"/>
      <c r="AW718" s="75"/>
      <c r="AX718" s="75"/>
      <c r="AY718" s="75"/>
      <c r="AZ718" s="52" t="s">
        <v>6389</v>
      </c>
    </row>
    <row r="719" spans="1:52" s="52" customFormat="1" ht="39.950000000000003" customHeight="1" x14ac:dyDescent="0.25">
      <c r="A719" s="9">
        <v>877</v>
      </c>
      <c r="B719" s="7" t="s">
        <v>3401</v>
      </c>
      <c r="C719" s="7" t="s">
        <v>3402</v>
      </c>
      <c r="D719" s="7" t="s">
        <v>18</v>
      </c>
      <c r="E719" s="7" t="s">
        <v>1912</v>
      </c>
      <c r="F719" s="7" t="s">
        <v>175</v>
      </c>
      <c r="G719" s="7" t="s">
        <v>6182</v>
      </c>
      <c r="H719" s="7" t="s">
        <v>2100</v>
      </c>
      <c r="I719" s="7" t="s">
        <v>6175</v>
      </c>
      <c r="J719" s="7" t="s">
        <v>1404</v>
      </c>
      <c r="K719" s="7" t="s">
        <v>1404</v>
      </c>
      <c r="L719" s="7" t="s">
        <v>3403</v>
      </c>
      <c r="M719" s="7" t="s">
        <v>3403</v>
      </c>
      <c r="N719" s="8" t="s">
        <v>6175</v>
      </c>
      <c r="O719" s="7" t="s">
        <v>1599</v>
      </c>
      <c r="P719" s="8" t="s">
        <v>6175</v>
      </c>
      <c r="Q719" s="7" t="s">
        <v>1896</v>
      </c>
      <c r="R719" s="28" t="s">
        <v>3404</v>
      </c>
      <c r="S719" s="28" t="s">
        <v>6175</v>
      </c>
      <c r="T719" s="28" t="s">
        <v>28</v>
      </c>
      <c r="U719" s="28" t="s">
        <v>28</v>
      </c>
      <c r="V719" s="28" t="s">
        <v>28</v>
      </c>
      <c r="W719" s="7" t="s">
        <v>29</v>
      </c>
      <c r="X719" s="28" t="s">
        <v>28</v>
      </c>
      <c r="Y719" s="36" t="s">
        <v>28</v>
      </c>
      <c r="Z719" s="7" t="s">
        <v>6175</v>
      </c>
      <c r="AA719" s="7">
        <v>4</v>
      </c>
      <c r="AB719" s="7">
        <v>4</v>
      </c>
      <c r="AC719" s="7">
        <f t="shared" si="114"/>
        <v>0</v>
      </c>
      <c r="AD719" s="7" t="s">
        <v>6175</v>
      </c>
      <c r="AE719" s="7" t="s">
        <v>6175</v>
      </c>
      <c r="AF719" s="7" t="s">
        <v>6175</v>
      </c>
      <c r="AG719" s="7" t="s">
        <v>6175</v>
      </c>
      <c r="AH719" s="37">
        <v>0.6</v>
      </c>
      <c r="AI719" s="37">
        <f t="shared" si="115"/>
        <v>2.4</v>
      </c>
      <c r="AJ719" s="33">
        <v>0.14598475538160863</v>
      </c>
      <c r="AK719" s="33">
        <f t="shared" si="111"/>
        <v>0.58393902152643451</v>
      </c>
      <c r="AL719" s="33">
        <f t="shared" si="107"/>
        <v>7.0072682583172133E-2</v>
      </c>
      <c r="AM719" s="33">
        <f t="shared" si="108"/>
        <v>0.65401170410960663</v>
      </c>
      <c r="AN719" s="33">
        <f t="shared" si="109"/>
        <v>0.13138627984344778</v>
      </c>
      <c r="AO719" s="33">
        <f t="shared" si="110"/>
        <v>0.52554511937379111</v>
      </c>
      <c r="AP719" s="33">
        <f t="shared" si="112"/>
        <v>6.3065414324854935E-2</v>
      </c>
      <c r="AQ719" s="33">
        <f t="shared" si="113"/>
        <v>0.58861053369864602</v>
      </c>
      <c r="AR719" s="15" t="s">
        <v>1404</v>
      </c>
      <c r="AS719" s="15" t="s">
        <v>1404</v>
      </c>
      <c r="AT719" s="15" t="s">
        <v>6294</v>
      </c>
      <c r="AU719" s="27" t="s">
        <v>6279</v>
      </c>
      <c r="AV719" s="74"/>
      <c r="AW719" s="75"/>
      <c r="AX719" s="75"/>
      <c r="AY719" s="75"/>
      <c r="AZ719" s="52" t="s">
        <v>6389</v>
      </c>
    </row>
    <row r="720" spans="1:52" s="52" customFormat="1" ht="39.950000000000003" customHeight="1" x14ac:dyDescent="0.25">
      <c r="A720" s="9">
        <v>878</v>
      </c>
      <c r="B720" s="7" t="s">
        <v>3405</v>
      </c>
      <c r="C720" s="7" t="s">
        <v>3406</v>
      </c>
      <c r="D720" s="7" t="s">
        <v>18</v>
      </c>
      <c r="E720" s="7" t="s">
        <v>1912</v>
      </c>
      <c r="F720" s="7" t="s">
        <v>175</v>
      </c>
      <c r="G720" s="7" t="s">
        <v>6182</v>
      </c>
      <c r="H720" s="7" t="s">
        <v>2100</v>
      </c>
      <c r="I720" s="7" t="s">
        <v>6175</v>
      </c>
      <c r="J720" s="7" t="s">
        <v>1404</v>
      </c>
      <c r="K720" s="7" t="s">
        <v>1404</v>
      </c>
      <c r="L720" s="7" t="s">
        <v>3407</v>
      </c>
      <c r="M720" s="7" t="s">
        <v>3407</v>
      </c>
      <c r="N720" s="8" t="s">
        <v>6175</v>
      </c>
      <c r="O720" s="7" t="s">
        <v>1599</v>
      </c>
      <c r="P720" s="8" t="s">
        <v>6175</v>
      </c>
      <c r="Q720" s="7" t="s">
        <v>1896</v>
      </c>
      <c r="R720" s="28" t="s">
        <v>3408</v>
      </c>
      <c r="S720" s="28" t="s">
        <v>6175</v>
      </c>
      <c r="T720" s="28" t="s">
        <v>28</v>
      </c>
      <c r="U720" s="28" t="s">
        <v>28</v>
      </c>
      <c r="V720" s="28" t="s">
        <v>28</v>
      </c>
      <c r="W720" s="7" t="s">
        <v>29</v>
      </c>
      <c r="X720" s="28" t="s">
        <v>28</v>
      </c>
      <c r="Y720" s="36" t="s">
        <v>28</v>
      </c>
      <c r="Z720" s="7" t="s">
        <v>6175</v>
      </c>
      <c r="AA720" s="7">
        <v>1</v>
      </c>
      <c r="AB720" s="7">
        <v>1</v>
      </c>
      <c r="AC720" s="7">
        <f t="shared" si="114"/>
        <v>0</v>
      </c>
      <c r="AD720" s="7" t="s">
        <v>6175</v>
      </c>
      <c r="AE720" s="7" t="s">
        <v>6175</v>
      </c>
      <c r="AF720" s="7" t="s">
        <v>6175</v>
      </c>
      <c r="AG720" s="7" t="s">
        <v>6175</v>
      </c>
      <c r="AH720" s="37">
        <v>1.8</v>
      </c>
      <c r="AI720" s="37">
        <f t="shared" si="115"/>
        <v>1.8</v>
      </c>
      <c r="AJ720" s="33">
        <v>0.49115395303327913</v>
      </c>
      <c r="AK720" s="33">
        <f t="shared" si="111"/>
        <v>0.49115395303327913</v>
      </c>
      <c r="AL720" s="33">
        <f t="shared" si="107"/>
        <v>5.8938474363993493E-2</v>
      </c>
      <c r="AM720" s="33">
        <f t="shared" si="108"/>
        <v>0.5500924273972726</v>
      </c>
      <c r="AN720" s="33">
        <f t="shared" si="109"/>
        <v>0.44203855772995121</v>
      </c>
      <c r="AO720" s="33">
        <f t="shared" si="110"/>
        <v>0.44203855772995121</v>
      </c>
      <c r="AP720" s="33">
        <f t="shared" si="112"/>
        <v>5.3044626927594145E-2</v>
      </c>
      <c r="AQ720" s="33">
        <f t="shared" si="113"/>
        <v>0.49508318465754536</v>
      </c>
      <c r="AR720" s="15" t="s">
        <v>1404</v>
      </c>
      <c r="AS720" s="15" t="s">
        <v>1404</v>
      </c>
      <c r="AT720" s="15" t="s">
        <v>6294</v>
      </c>
      <c r="AU720" s="27" t="s">
        <v>6279</v>
      </c>
      <c r="AV720" s="74"/>
      <c r="AW720" s="75"/>
      <c r="AX720" s="75"/>
      <c r="AY720" s="75"/>
      <c r="AZ720" s="52" t="s">
        <v>6389</v>
      </c>
    </row>
    <row r="721" spans="1:52" s="52" customFormat="1" ht="39.950000000000003" customHeight="1" x14ac:dyDescent="0.25">
      <c r="A721" s="9">
        <v>879</v>
      </c>
      <c r="B721" s="7" t="s">
        <v>3409</v>
      </c>
      <c r="C721" s="7" t="s">
        <v>3410</v>
      </c>
      <c r="D721" s="7" t="s">
        <v>18</v>
      </c>
      <c r="E721" s="7" t="s">
        <v>1912</v>
      </c>
      <c r="F721" s="7" t="s">
        <v>175</v>
      </c>
      <c r="G721" s="7" t="s">
        <v>6182</v>
      </c>
      <c r="H721" s="7" t="s">
        <v>2100</v>
      </c>
      <c r="I721" s="7" t="s">
        <v>6175</v>
      </c>
      <c r="J721" s="7" t="s">
        <v>1404</v>
      </c>
      <c r="K721" s="7" t="s">
        <v>1404</v>
      </c>
      <c r="L721" s="7" t="s">
        <v>3411</v>
      </c>
      <c r="M721" s="7" t="s">
        <v>3411</v>
      </c>
      <c r="N721" s="8" t="s">
        <v>6175</v>
      </c>
      <c r="O721" s="7" t="s">
        <v>1599</v>
      </c>
      <c r="P721" s="8" t="s">
        <v>6175</v>
      </c>
      <c r="Q721" s="7" t="s">
        <v>3412</v>
      </c>
      <c r="R721" s="28" t="s">
        <v>3413</v>
      </c>
      <c r="S721" s="28" t="s">
        <v>6175</v>
      </c>
      <c r="T721" s="28" t="s">
        <v>28</v>
      </c>
      <c r="U721" s="28" t="s">
        <v>28</v>
      </c>
      <c r="V721" s="28" t="s">
        <v>28</v>
      </c>
      <c r="W721" s="7" t="s">
        <v>29</v>
      </c>
      <c r="X721" s="28" t="s">
        <v>28</v>
      </c>
      <c r="Y721" s="36" t="s">
        <v>28</v>
      </c>
      <c r="Z721" s="7" t="s">
        <v>6175</v>
      </c>
      <c r="AA721" s="7">
        <v>4</v>
      </c>
      <c r="AB721" s="7">
        <v>4</v>
      </c>
      <c r="AC721" s="7">
        <f t="shared" si="114"/>
        <v>0</v>
      </c>
      <c r="AD721" s="7" t="s">
        <v>6175</v>
      </c>
      <c r="AE721" s="7" t="s">
        <v>6175</v>
      </c>
      <c r="AF721" s="7" t="s">
        <v>6175</v>
      </c>
      <c r="AG721" s="7" t="s">
        <v>6175</v>
      </c>
      <c r="AH721" s="37">
        <v>1.1000000000000001</v>
      </c>
      <c r="AI721" s="37">
        <f t="shared" si="115"/>
        <v>4.4000000000000004</v>
      </c>
      <c r="AJ721" s="33">
        <v>0.26763871819961588</v>
      </c>
      <c r="AK721" s="33">
        <f t="shared" si="111"/>
        <v>1.0705548727984635</v>
      </c>
      <c r="AL721" s="33">
        <f t="shared" si="107"/>
        <v>0.12846658473581563</v>
      </c>
      <c r="AM721" s="33">
        <f t="shared" si="108"/>
        <v>1.199021457534279</v>
      </c>
      <c r="AN721" s="33">
        <f t="shared" si="109"/>
        <v>0.24087484637965428</v>
      </c>
      <c r="AO721" s="33">
        <f t="shared" si="110"/>
        <v>0.96349938551861714</v>
      </c>
      <c r="AP721" s="33">
        <f t="shared" si="112"/>
        <v>0.11561992626223405</v>
      </c>
      <c r="AQ721" s="33">
        <f t="shared" si="113"/>
        <v>1.0791193117808513</v>
      </c>
      <c r="AR721" s="15" t="s">
        <v>1404</v>
      </c>
      <c r="AS721" s="15" t="s">
        <v>1404</v>
      </c>
      <c r="AT721" s="15" t="s">
        <v>6294</v>
      </c>
      <c r="AU721" s="27" t="s">
        <v>6279</v>
      </c>
      <c r="AV721" s="74"/>
      <c r="AW721" s="75"/>
      <c r="AX721" s="75"/>
      <c r="AY721" s="75"/>
      <c r="AZ721" s="52" t="s">
        <v>6389</v>
      </c>
    </row>
    <row r="722" spans="1:52" s="52" customFormat="1" ht="39.950000000000003" customHeight="1" x14ac:dyDescent="0.25">
      <c r="A722" s="9">
        <v>880</v>
      </c>
      <c r="B722" s="7" t="s">
        <v>3414</v>
      </c>
      <c r="C722" s="7" t="s">
        <v>3415</v>
      </c>
      <c r="D722" s="7" t="s">
        <v>18</v>
      </c>
      <c r="E722" s="7" t="s">
        <v>1912</v>
      </c>
      <c r="F722" s="7" t="s">
        <v>175</v>
      </c>
      <c r="G722" s="7" t="s">
        <v>6182</v>
      </c>
      <c r="H722" s="7" t="s">
        <v>2100</v>
      </c>
      <c r="I722" s="7" t="s">
        <v>6175</v>
      </c>
      <c r="J722" s="7" t="s">
        <v>1404</v>
      </c>
      <c r="K722" s="7" t="s">
        <v>1404</v>
      </c>
      <c r="L722" s="7" t="s">
        <v>3416</v>
      </c>
      <c r="M722" s="7" t="s">
        <v>3416</v>
      </c>
      <c r="N722" s="8" t="s">
        <v>6175</v>
      </c>
      <c r="O722" s="7" t="s">
        <v>1599</v>
      </c>
      <c r="P722" s="8" t="s">
        <v>6175</v>
      </c>
      <c r="Q722" s="7" t="s">
        <v>1950</v>
      </c>
      <c r="R722" s="28" t="s">
        <v>3413</v>
      </c>
      <c r="S722" s="28" t="s">
        <v>6175</v>
      </c>
      <c r="T722" s="28" t="s">
        <v>28</v>
      </c>
      <c r="U722" s="28" t="s">
        <v>28</v>
      </c>
      <c r="V722" s="28" t="s">
        <v>28</v>
      </c>
      <c r="W722" s="7" t="s">
        <v>29</v>
      </c>
      <c r="X722" s="28" t="s">
        <v>28</v>
      </c>
      <c r="Y722" s="36" t="s">
        <v>28</v>
      </c>
      <c r="Z722" s="7" t="s">
        <v>6175</v>
      </c>
      <c r="AA722" s="7">
        <v>3</v>
      </c>
      <c r="AB722" s="7">
        <v>3</v>
      </c>
      <c r="AC722" s="7">
        <f t="shared" si="114"/>
        <v>0</v>
      </c>
      <c r="AD722" s="7" t="s">
        <v>6175</v>
      </c>
      <c r="AE722" s="7" t="s">
        <v>6175</v>
      </c>
      <c r="AF722" s="7" t="s">
        <v>6175</v>
      </c>
      <c r="AG722" s="7" t="s">
        <v>6175</v>
      </c>
      <c r="AH722" s="37">
        <v>1.5</v>
      </c>
      <c r="AI722" s="37">
        <f t="shared" si="115"/>
        <v>4.5</v>
      </c>
      <c r="AJ722" s="33">
        <v>0.40929496086106593</v>
      </c>
      <c r="AK722" s="33">
        <f t="shared" si="111"/>
        <v>1.2278848825831978</v>
      </c>
      <c r="AL722" s="33">
        <f t="shared" si="107"/>
        <v>0.14734618590998375</v>
      </c>
      <c r="AM722" s="33">
        <f t="shared" si="108"/>
        <v>1.3752310684931817</v>
      </c>
      <c r="AN722" s="33">
        <f t="shared" si="109"/>
        <v>0.36836546477495935</v>
      </c>
      <c r="AO722" s="33">
        <f t="shared" si="110"/>
        <v>1.1050963943248782</v>
      </c>
      <c r="AP722" s="33">
        <f t="shared" si="112"/>
        <v>0.13261156731898538</v>
      </c>
      <c r="AQ722" s="33">
        <f t="shared" si="113"/>
        <v>1.2377079616438635</v>
      </c>
      <c r="AR722" s="15" t="s">
        <v>1404</v>
      </c>
      <c r="AS722" s="15" t="s">
        <v>1404</v>
      </c>
      <c r="AT722" s="15" t="s">
        <v>6294</v>
      </c>
      <c r="AU722" s="27" t="s">
        <v>6279</v>
      </c>
      <c r="AV722" s="74"/>
      <c r="AW722" s="75"/>
      <c r="AX722" s="75"/>
      <c r="AY722" s="75"/>
      <c r="AZ722" s="52" t="s">
        <v>6389</v>
      </c>
    </row>
    <row r="723" spans="1:52" s="52" customFormat="1" ht="39.950000000000003" customHeight="1" x14ac:dyDescent="0.25">
      <c r="A723" s="9">
        <v>881</v>
      </c>
      <c r="B723" s="7" t="s">
        <v>3417</v>
      </c>
      <c r="C723" s="7" t="s">
        <v>3418</v>
      </c>
      <c r="D723" s="7" t="s">
        <v>18</v>
      </c>
      <c r="E723" s="7" t="s">
        <v>1912</v>
      </c>
      <c r="F723" s="7" t="s">
        <v>175</v>
      </c>
      <c r="G723" s="7" t="s">
        <v>6182</v>
      </c>
      <c r="H723" s="7" t="s">
        <v>2100</v>
      </c>
      <c r="I723" s="7" t="s">
        <v>6175</v>
      </c>
      <c r="J723" s="7" t="s">
        <v>1404</v>
      </c>
      <c r="K723" s="7" t="s">
        <v>1404</v>
      </c>
      <c r="L723" s="7" t="s">
        <v>3419</v>
      </c>
      <c r="M723" s="7" t="s">
        <v>3419</v>
      </c>
      <c r="N723" s="8" t="s">
        <v>6175</v>
      </c>
      <c r="O723" s="7" t="s">
        <v>1599</v>
      </c>
      <c r="P723" s="8" t="s">
        <v>6175</v>
      </c>
      <c r="Q723" s="7" t="s">
        <v>1950</v>
      </c>
      <c r="R723" s="28" t="s">
        <v>3420</v>
      </c>
      <c r="S723" s="28" t="s">
        <v>6175</v>
      </c>
      <c r="T723" s="28" t="s">
        <v>28</v>
      </c>
      <c r="U723" s="28" t="s">
        <v>28</v>
      </c>
      <c r="V723" s="28" t="s">
        <v>28</v>
      </c>
      <c r="W723" s="7" t="s">
        <v>29</v>
      </c>
      <c r="X723" s="28" t="s">
        <v>28</v>
      </c>
      <c r="Y723" s="36" t="s">
        <v>28</v>
      </c>
      <c r="Z723" s="7" t="s">
        <v>6175</v>
      </c>
      <c r="AA723" s="7">
        <v>4</v>
      </c>
      <c r="AB723" s="7">
        <v>4</v>
      </c>
      <c r="AC723" s="7">
        <f t="shared" si="114"/>
        <v>0</v>
      </c>
      <c r="AD723" s="7" t="s">
        <v>6175</v>
      </c>
      <c r="AE723" s="7" t="s">
        <v>6175</v>
      </c>
      <c r="AF723" s="7" t="s">
        <v>6175</v>
      </c>
      <c r="AG723" s="7" t="s">
        <v>6175</v>
      </c>
      <c r="AH723" s="37">
        <v>0.35</v>
      </c>
      <c r="AI723" s="37">
        <f t="shared" si="115"/>
        <v>1.4</v>
      </c>
      <c r="AJ723" s="33">
        <v>8.515777397260503E-2</v>
      </c>
      <c r="AK723" s="33">
        <f t="shared" si="111"/>
        <v>0.34063109589042012</v>
      </c>
      <c r="AL723" s="33">
        <f t="shared" si="107"/>
        <v>4.0875731506850414E-2</v>
      </c>
      <c r="AM723" s="33">
        <f t="shared" si="108"/>
        <v>0.38150682739727054</v>
      </c>
      <c r="AN723" s="33">
        <f t="shared" si="109"/>
        <v>7.6641996575344526E-2</v>
      </c>
      <c r="AO723" s="33">
        <f t="shared" si="110"/>
        <v>0.3065679863013781</v>
      </c>
      <c r="AP723" s="33">
        <f t="shared" si="112"/>
        <v>3.6788158356165369E-2</v>
      </c>
      <c r="AQ723" s="33">
        <f t="shared" si="113"/>
        <v>0.34335614465754349</v>
      </c>
      <c r="AR723" s="15" t="s">
        <v>1404</v>
      </c>
      <c r="AS723" s="15" t="s">
        <v>1404</v>
      </c>
      <c r="AT723" s="15" t="s">
        <v>6294</v>
      </c>
      <c r="AU723" s="27" t="s">
        <v>6279</v>
      </c>
      <c r="AV723" s="74"/>
      <c r="AW723" s="75"/>
      <c r="AX723" s="75"/>
      <c r="AY723" s="75"/>
      <c r="AZ723" s="52" t="s">
        <v>6389</v>
      </c>
    </row>
    <row r="724" spans="1:52" s="52" customFormat="1" ht="39.950000000000003" customHeight="1" x14ac:dyDescent="0.25">
      <c r="A724" s="9">
        <v>882</v>
      </c>
      <c r="B724" s="7" t="s">
        <v>3421</v>
      </c>
      <c r="C724" s="7" t="s">
        <v>3422</v>
      </c>
      <c r="D724" s="7" t="s">
        <v>18</v>
      </c>
      <c r="E724" s="7" t="s">
        <v>1894</v>
      </c>
      <c r="F724" s="7" t="s">
        <v>175</v>
      </c>
      <c r="G724" s="7" t="s">
        <v>6182</v>
      </c>
      <c r="H724" s="7" t="s">
        <v>2100</v>
      </c>
      <c r="I724" s="7" t="s">
        <v>6175</v>
      </c>
      <c r="J724" s="7" t="s">
        <v>1404</v>
      </c>
      <c r="K724" s="7" t="s">
        <v>1404</v>
      </c>
      <c r="L724" s="7" t="s">
        <v>3423</v>
      </c>
      <c r="M724" s="7" t="s">
        <v>3423</v>
      </c>
      <c r="N724" s="8" t="s">
        <v>6175</v>
      </c>
      <c r="O724" s="7" t="s">
        <v>1388</v>
      </c>
      <c r="P724" s="8" t="s">
        <v>6175</v>
      </c>
      <c r="Q724" s="7" t="s">
        <v>2105</v>
      </c>
      <c r="R724" s="28">
        <v>5727</v>
      </c>
      <c r="S724" s="28" t="s">
        <v>6175</v>
      </c>
      <c r="T724" s="28" t="s">
        <v>28</v>
      </c>
      <c r="U724" s="28" t="s">
        <v>28</v>
      </c>
      <c r="V724" s="28" t="s">
        <v>28</v>
      </c>
      <c r="W724" s="7" t="s">
        <v>29</v>
      </c>
      <c r="X724" s="28" t="s">
        <v>28</v>
      </c>
      <c r="Y724" s="36" t="s">
        <v>28</v>
      </c>
      <c r="Z724" s="7" t="s">
        <v>6175</v>
      </c>
      <c r="AA724" s="7">
        <v>2</v>
      </c>
      <c r="AB724" s="7">
        <v>1</v>
      </c>
      <c r="AC724" s="7">
        <f t="shared" si="114"/>
        <v>1</v>
      </c>
      <c r="AD724" s="7" t="s">
        <v>6175</v>
      </c>
      <c r="AE724" s="7" t="s">
        <v>6175</v>
      </c>
      <c r="AF724" s="7" t="s">
        <v>6175</v>
      </c>
      <c r="AG724" s="7" t="s">
        <v>6175</v>
      </c>
      <c r="AH724" s="37">
        <v>3.9</v>
      </c>
      <c r="AI724" s="37">
        <f t="shared" si="115"/>
        <v>3.9</v>
      </c>
      <c r="AJ724" s="33">
        <v>0.94890090998045618</v>
      </c>
      <c r="AK724" s="33">
        <f t="shared" si="111"/>
        <v>0.94890090998045618</v>
      </c>
      <c r="AL724" s="33">
        <f t="shared" si="107"/>
        <v>0.11386810919765473</v>
      </c>
      <c r="AM724" s="33">
        <f t="shared" si="108"/>
        <v>1.062769019178111</v>
      </c>
      <c r="AN724" s="33">
        <f t="shared" si="109"/>
        <v>0.8540108189824106</v>
      </c>
      <c r="AO724" s="33">
        <f t="shared" si="110"/>
        <v>0.8540108189824106</v>
      </c>
      <c r="AP724" s="33">
        <f t="shared" si="112"/>
        <v>0.10248129827788927</v>
      </c>
      <c r="AQ724" s="33">
        <f t="shared" si="113"/>
        <v>0.95649211726029981</v>
      </c>
      <c r="AR724" s="15" t="s">
        <v>1404</v>
      </c>
      <c r="AS724" s="15" t="s">
        <v>1404</v>
      </c>
      <c r="AT724" s="15" t="s">
        <v>6294</v>
      </c>
      <c r="AU724" s="27" t="s">
        <v>6279</v>
      </c>
      <c r="AV724" s="74"/>
      <c r="AW724" s="75"/>
      <c r="AX724" s="75"/>
      <c r="AY724" s="75"/>
      <c r="AZ724" s="52" t="s">
        <v>6389</v>
      </c>
    </row>
    <row r="725" spans="1:52" s="52" customFormat="1" ht="39.950000000000003" customHeight="1" x14ac:dyDescent="0.25">
      <c r="A725" s="9">
        <v>883</v>
      </c>
      <c r="B725" s="7" t="s">
        <v>3421</v>
      </c>
      <c r="C725" s="7" t="s">
        <v>3424</v>
      </c>
      <c r="D725" s="7" t="s">
        <v>18</v>
      </c>
      <c r="E725" s="7" t="s">
        <v>1894</v>
      </c>
      <c r="F725" s="7" t="s">
        <v>175</v>
      </c>
      <c r="G725" s="7" t="s">
        <v>6182</v>
      </c>
      <c r="H725" s="7" t="s">
        <v>2100</v>
      </c>
      <c r="I725" s="7" t="s">
        <v>6175</v>
      </c>
      <c r="J725" s="7" t="s">
        <v>1404</v>
      </c>
      <c r="K725" s="7" t="s">
        <v>1404</v>
      </c>
      <c r="L725" s="7" t="s">
        <v>3425</v>
      </c>
      <c r="M725" s="7" t="s">
        <v>3425</v>
      </c>
      <c r="N725" s="8" t="s">
        <v>6175</v>
      </c>
      <c r="O725" s="7" t="s">
        <v>1388</v>
      </c>
      <c r="P725" s="8" t="s">
        <v>6175</v>
      </c>
      <c r="Q725" s="7" t="s">
        <v>1905</v>
      </c>
      <c r="R725" s="28" t="s">
        <v>3426</v>
      </c>
      <c r="S725" s="28" t="s">
        <v>6175</v>
      </c>
      <c r="T725" s="28" t="s">
        <v>28</v>
      </c>
      <c r="U725" s="28" t="s">
        <v>28</v>
      </c>
      <c r="V725" s="28" t="s">
        <v>28</v>
      </c>
      <c r="W725" s="7" t="s">
        <v>29</v>
      </c>
      <c r="X725" s="28" t="s">
        <v>28</v>
      </c>
      <c r="Y725" s="36" t="s">
        <v>28</v>
      </c>
      <c r="Z725" s="7" t="s">
        <v>6175</v>
      </c>
      <c r="AA725" s="7">
        <v>1</v>
      </c>
      <c r="AB725" s="7">
        <v>1</v>
      </c>
      <c r="AC725" s="7">
        <f t="shared" si="114"/>
        <v>0</v>
      </c>
      <c r="AD725" s="7" t="s">
        <v>6175</v>
      </c>
      <c r="AE725" s="7" t="s">
        <v>6175</v>
      </c>
      <c r="AF725" s="7" t="s">
        <v>6175</v>
      </c>
      <c r="AG725" s="7" t="s">
        <v>6175</v>
      </c>
      <c r="AH725" s="37">
        <v>3.9</v>
      </c>
      <c r="AI725" s="37">
        <f t="shared" si="115"/>
        <v>3.9</v>
      </c>
      <c r="AJ725" s="33">
        <v>0.94890090998045618</v>
      </c>
      <c r="AK725" s="33">
        <f t="shared" si="111"/>
        <v>0.94890090998045618</v>
      </c>
      <c r="AL725" s="33">
        <f t="shared" si="107"/>
        <v>0.11386810919765473</v>
      </c>
      <c r="AM725" s="33">
        <f t="shared" si="108"/>
        <v>1.062769019178111</v>
      </c>
      <c r="AN725" s="33">
        <f t="shared" si="109"/>
        <v>0.8540108189824106</v>
      </c>
      <c r="AO725" s="33">
        <f t="shared" si="110"/>
        <v>0.8540108189824106</v>
      </c>
      <c r="AP725" s="33">
        <f t="shared" si="112"/>
        <v>0.10248129827788927</v>
      </c>
      <c r="AQ725" s="33">
        <f t="shared" si="113"/>
        <v>0.95649211726029981</v>
      </c>
      <c r="AR725" s="15" t="s">
        <v>1404</v>
      </c>
      <c r="AS725" s="15" t="s">
        <v>1404</v>
      </c>
      <c r="AT725" s="15" t="s">
        <v>6294</v>
      </c>
      <c r="AU725" s="27" t="s">
        <v>6279</v>
      </c>
      <c r="AV725" s="74"/>
      <c r="AW725" s="75"/>
      <c r="AX725" s="75"/>
      <c r="AY725" s="75"/>
      <c r="AZ725" s="52" t="s">
        <v>6389</v>
      </c>
    </row>
    <row r="726" spans="1:52" s="52" customFormat="1" ht="39.950000000000003" customHeight="1" x14ac:dyDescent="0.25">
      <c r="A726" s="9">
        <v>884</v>
      </c>
      <c r="B726" s="7" t="s">
        <v>3427</v>
      </c>
      <c r="C726" s="7" t="s">
        <v>3428</v>
      </c>
      <c r="D726" s="7" t="s">
        <v>18</v>
      </c>
      <c r="E726" s="7" t="s">
        <v>1912</v>
      </c>
      <c r="F726" s="7" t="s">
        <v>175</v>
      </c>
      <c r="G726" s="7" t="s">
        <v>6182</v>
      </c>
      <c r="H726" s="7" t="s">
        <v>2100</v>
      </c>
      <c r="I726" s="7" t="s">
        <v>6175</v>
      </c>
      <c r="J726" s="7" t="s">
        <v>1404</v>
      </c>
      <c r="K726" s="7" t="s">
        <v>1404</v>
      </c>
      <c r="L726" s="7" t="s">
        <v>3429</v>
      </c>
      <c r="M726" s="7" t="s">
        <v>3429</v>
      </c>
      <c r="N726" s="8" t="s">
        <v>6175</v>
      </c>
      <c r="O726" s="7" t="s">
        <v>1599</v>
      </c>
      <c r="P726" s="8" t="s">
        <v>6175</v>
      </c>
      <c r="Q726" s="7" t="s">
        <v>1611</v>
      </c>
      <c r="R726" s="28" t="s">
        <v>3430</v>
      </c>
      <c r="S726" s="28" t="s">
        <v>6175</v>
      </c>
      <c r="T726" s="28" t="s">
        <v>28</v>
      </c>
      <c r="U726" s="28" t="s">
        <v>28</v>
      </c>
      <c r="V726" s="28" t="s">
        <v>28</v>
      </c>
      <c r="W726" s="7" t="s">
        <v>29</v>
      </c>
      <c r="X726" s="28" t="s">
        <v>28</v>
      </c>
      <c r="Y726" s="36" t="s">
        <v>28</v>
      </c>
      <c r="Z726" s="7" t="s">
        <v>6175</v>
      </c>
      <c r="AA726" s="7">
        <v>2</v>
      </c>
      <c r="AB726" s="7">
        <v>2</v>
      </c>
      <c r="AC726" s="7">
        <f t="shared" si="114"/>
        <v>0</v>
      </c>
      <c r="AD726" s="7" t="s">
        <v>6175</v>
      </c>
      <c r="AE726" s="7" t="s">
        <v>6175</v>
      </c>
      <c r="AF726" s="7" t="s">
        <v>6175</v>
      </c>
      <c r="AG726" s="7" t="s">
        <v>6175</v>
      </c>
      <c r="AH726" s="37">
        <v>25</v>
      </c>
      <c r="AI726" s="37">
        <f t="shared" si="115"/>
        <v>50</v>
      </c>
      <c r="AJ726" s="33">
        <v>6.0826981409003604</v>
      </c>
      <c r="AK726" s="33">
        <f t="shared" si="111"/>
        <v>12.165396281800721</v>
      </c>
      <c r="AL726" s="33">
        <f t="shared" si="107"/>
        <v>1.4598475538160864</v>
      </c>
      <c r="AM726" s="33">
        <f t="shared" si="108"/>
        <v>13.625243835616807</v>
      </c>
      <c r="AN726" s="33">
        <f t="shared" si="109"/>
        <v>5.4744283268103242</v>
      </c>
      <c r="AO726" s="33">
        <f t="shared" si="110"/>
        <v>10.948856653620648</v>
      </c>
      <c r="AP726" s="33">
        <f t="shared" si="112"/>
        <v>1.3138627984344777</v>
      </c>
      <c r="AQ726" s="33">
        <f t="shared" si="113"/>
        <v>12.262719452055126</v>
      </c>
      <c r="AR726" s="15" t="s">
        <v>6290</v>
      </c>
      <c r="AS726" s="15" t="s">
        <v>6302</v>
      </c>
      <c r="AT726" s="15" t="s">
        <v>6294</v>
      </c>
      <c r="AU726" s="27" t="s">
        <v>6279</v>
      </c>
      <c r="AV726" s="74"/>
      <c r="AW726" s="75"/>
      <c r="AX726" s="75"/>
      <c r="AY726" s="75"/>
      <c r="AZ726" s="52" t="s">
        <v>6389</v>
      </c>
    </row>
    <row r="727" spans="1:52" s="52" customFormat="1" ht="39.950000000000003" customHeight="1" x14ac:dyDescent="0.25">
      <c r="A727" s="9">
        <v>885</v>
      </c>
      <c r="B727" s="7" t="s">
        <v>3431</v>
      </c>
      <c r="C727" s="7" t="s">
        <v>3432</v>
      </c>
      <c r="D727" s="7" t="s">
        <v>18</v>
      </c>
      <c r="E727" s="7" t="s">
        <v>1894</v>
      </c>
      <c r="F727" s="7" t="s">
        <v>113</v>
      </c>
      <c r="G727" s="7" t="s">
        <v>6182</v>
      </c>
      <c r="H727" s="7" t="s">
        <v>2100</v>
      </c>
      <c r="I727" s="7" t="s">
        <v>6175</v>
      </c>
      <c r="J727" s="7" t="s">
        <v>1404</v>
      </c>
      <c r="K727" s="7" t="s">
        <v>1404</v>
      </c>
      <c r="L727" s="7" t="s">
        <v>3433</v>
      </c>
      <c r="M727" s="7" t="s">
        <v>3433</v>
      </c>
      <c r="N727" s="8" t="s">
        <v>6175</v>
      </c>
      <c r="O727" s="7" t="s">
        <v>3434</v>
      </c>
      <c r="P727" s="8" t="s">
        <v>6175</v>
      </c>
      <c r="Q727" s="7" t="s">
        <v>3435</v>
      </c>
      <c r="R727" s="28" t="s">
        <v>28</v>
      </c>
      <c r="S727" s="28" t="s">
        <v>6175</v>
      </c>
      <c r="T727" s="28" t="s">
        <v>28</v>
      </c>
      <c r="U727" s="28" t="s">
        <v>28</v>
      </c>
      <c r="V727" s="28" t="s">
        <v>28</v>
      </c>
      <c r="W727" s="7" t="s">
        <v>29</v>
      </c>
      <c r="X727" s="28" t="s">
        <v>28</v>
      </c>
      <c r="Y727" s="36" t="s">
        <v>28</v>
      </c>
      <c r="Z727" s="7" t="s">
        <v>6175</v>
      </c>
      <c r="AA727" s="7">
        <v>2</v>
      </c>
      <c r="AB727" s="7">
        <v>2</v>
      </c>
      <c r="AC727" s="7">
        <f t="shared" si="114"/>
        <v>0</v>
      </c>
      <c r="AD727" s="7" t="s">
        <v>6175</v>
      </c>
      <c r="AE727" s="7" t="s">
        <v>6175</v>
      </c>
      <c r="AF727" s="7" t="s">
        <v>6175</v>
      </c>
      <c r="AG727" s="7" t="s">
        <v>6175</v>
      </c>
      <c r="AH727" s="37">
        <v>28.12</v>
      </c>
      <c r="AI727" s="37">
        <f t="shared" si="115"/>
        <v>56.24</v>
      </c>
      <c r="AJ727" s="33">
        <v>6.8418188688847259</v>
      </c>
      <c r="AK727" s="33">
        <f t="shared" si="111"/>
        <v>13.683637737769452</v>
      </c>
      <c r="AL727" s="33">
        <f t="shared" si="107"/>
        <v>1.6420365285323342</v>
      </c>
      <c r="AM727" s="33">
        <f t="shared" si="108"/>
        <v>15.325674266301785</v>
      </c>
      <c r="AN727" s="33">
        <f t="shared" si="109"/>
        <v>6.1576369819962533</v>
      </c>
      <c r="AO727" s="33">
        <f t="shared" si="110"/>
        <v>12.315273963992507</v>
      </c>
      <c r="AP727" s="33">
        <f t="shared" si="112"/>
        <v>1.4778328756791008</v>
      </c>
      <c r="AQ727" s="33">
        <f t="shared" si="113"/>
        <v>13.793106839671607</v>
      </c>
      <c r="AR727" s="15" t="s">
        <v>1404</v>
      </c>
      <c r="AS727" s="15" t="s">
        <v>1404</v>
      </c>
      <c r="AT727" s="15" t="s">
        <v>6282</v>
      </c>
      <c r="AU727" s="27" t="s">
        <v>6282</v>
      </c>
      <c r="AV727" s="74"/>
      <c r="AW727" s="75"/>
      <c r="AX727" s="75"/>
      <c r="AY727" s="75"/>
      <c r="AZ727" s="52" t="s">
        <v>6389</v>
      </c>
    </row>
    <row r="728" spans="1:52" s="52" customFormat="1" ht="39.950000000000003" customHeight="1" x14ac:dyDescent="0.25">
      <c r="A728" s="9">
        <v>886</v>
      </c>
      <c r="B728" s="7" t="s">
        <v>3436</v>
      </c>
      <c r="C728" s="7" t="s">
        <v>3437</v>
      </c>
      <c r="D728" s="7" t="s">
        <v>18</v>
      </c>
      <c r="E728" s="7" t="s">
        <v>1894</v>
      </c>
      <c r="F728" s="7" t="s">
        <v>113</v>
      </c>
      <c r="G728" s="7" t="s">
        <v>6182</v>
      </c>
      <c r="H728" s="7" t="s">
        <v>2100</v>
      </c>
      <c r="I728" s="7" t="s">
        <v>6175</v>
      </c>
      <c r="J728" s="7" t="s">
        <v>1404</v>
      </c>
      <c r="K728" s="7" t="s">
        <v>1404</v>
      </c>
      <c r="L728" s="7" t="s">
        <v>3438</v>
      </c>
      <c r="M728" s="7" t="s">
        <v>3438</v>
      </c>
      <c r="N728" s="8" t="s">
        <v>6175</v>
      </c>
      <c r="O728" s="7" t="s">
        <v>1388</v>
      </c>
      <c r="P728" s="8" t="s">
        <v>6175</v>
      </c>
      <c r="Q728" s="7" t="s">
        <v>3439</v>
      </c>
      <c r="R728" s="28" t="s">
        <v>3440</v>
      </c>
      <c r="S728" s="28" t="s">
        <v>6175</v>
      </c>
      <c r="T728" s="28" t="s">
        <v>28</v>
      </c>
      <c r="U728" s="28" t="s">
        <v>28</v>
      </c>
      <c r="V728" s="28" t="s">
        <v>28</v>
      </c>
      <c r="W728" s="7" t="s">
        <v>29</v>
      </c>
      <c r="X728" s="28" t="s">
        <v>28</v>
      </c>
      <c r="Y728" s="36" t="s">
        <v>28</v>
      </c>
      <c r="Z728" s="7" t="s">
        <v>6175</v>
      </c>
      <c r="AA728" s="7">
        <v>96</v>
      </c>
      <c r="AB728" s="7">
        <f>96-6</f>
        <v>90</v>
      </c>
      <c r="AC728" s="7">
        <f t="shared" si="114"/>
        <v>6</v>
      </c>
      <c r="AD728" s="7" t="s">
        <v>6175</v>
      </c>
      <c r="AE728" s="7" t="s">
        <v>6175</v>
      </c>
      <c r="AF728" s="7" t="s">
        <v>6175</v>
      </c>
      <c r="AG728" s="7" t="s">
        <v>6175</v>
      </c>
      <c r="AH728" s="37">
        <v>0.32</v>
      </c>
      <c r="AI728" s="37">
        <f t="shared" si="115"/>
        <v>28.8</v>
      </c>
      <c r="AJ728" s="33">
        <v>7.6499999999999999E-2</v>
      </c>
      <c r="AK728" s="33">
        <f t="shared" si="111"/>
        <v>6.8849999999999998</v>
      </c>
      <c r="AL728" s="33">
        <f t="shared" si="107"/>
        <v>0.82619999999999993</v>
      </c>
      <c r="AM728" s="33">
        <f t="shared" si="108"/>
        <v>7.7111999999999998</v>
      </c>
      <c r="AN728" s="33">
        <f t="shared" si="109"/>
        <v>6.8849999999999995E-2</v>
      </c>
      <c r="AO728" s="33">
        <f t="shared" si="110"/>
        <v>6.1964999999999995</v>
      </c>
      <c r="AP728" s="33">
        <f t="shared" si="112"/>
        <v>0.74357999999999991</v>
      </c>
      <c r="AQ728" s="33">
        <f t="shared" si="113"/>
        <v>6.9400799999999991</v>
      </c>
      <c r="AR728" s="15" t="s">
        <v>1404</v>
      </c>
      <c r="AS728" s="15" t="s">
        <v>1404</v>
      </c>
      <c r="AT728" s="15" t="s">
        <v>6294</v>
      </c>
      <c r="AU728" s="27" t="s">
        <v>6279</v>
      </c>
      <c r="AV728" s="74"/>
      <c r="AW728" s="75">
        <v>96</v>
      </c>
      <c r="AX728" s="75"/>
      <c r="AY728" s="75"/>
      <c r="AZ728" s="52" t="s">
        <v>6389</v>
      </c>
    </row>
    <row r="729" spans="1:52" s="52" customFormat="1" ht="39.950000000000003" customHeight="1" x14ac:dyDescent="0.25">
      <c r="A729" s="9">
        <v>887</v>
      </c>
      <c r="B729" s="7" t="s">
        <v>3441</v>
      </c>
      <c r="C729" s="7" t="s">
        <v>3442</v>
      </c>
      <c r="D729" s="7" t="s">
        <v>18</v>
      </c>
      <c r="E729" s="7" t="s">
        <v>1894</v>
      </c>
      <c r="F729" s="7" t="s">
        <v>175</v>
      </c>
      <c r="G729" s="7" t="s">
        <v>6182</v>
      </c>
      <c r="H729" s="7" t="s">
        <v>2100</v>
      </c>
      <c r="I729" s="7" t="s">
        <v>6175</v>
      </c>
      <c r="J729" s="7" t="s">
        <v>1404</v>
      </c>
      <c r="K729" s="7" t="s">
        <v>1404</v>
      </c>
      <c r="L729" s="7" t="s">
        <v>3443</v>
      </c>
      <c r="M729" s="7" t="s">
        <v>3443</v>
      </c>
      <c r="N729" s="8" t="s">
        <v>6175</v>
      </c>
      <c r="O729" s="7" t="s">
        <v>1388</v>
      </c>
      <c r="P729" s="8" t="s">
        <v>6175</v>
      </c>
      <c r="Q729" s="7" t="s">
        <v>28</v>
      </c>
      <c r="R729" s="28" t="s">
        <v>28</v>
      </c>
      <c r="S729" s="28" t="s">
        <v>6175</v>
      </c>
      <c r="T729" s="28" t="s">
        <v>28</v>
      </c>
      <c r="U729" s="28" t="s">
        <v>28</v>
      </c>
      <c r="V729" s="28" t="s">
        <v>28</v>
      </c>
      <c r="W729" s="7" t="s">
        <v>29</v>
      </c>
      <c r="X729" s="28" t="s">
        <v>28</v>
      </c>
      <c r="Y729" s="36" t="s">
        <v>28</v>
      </c>
      <c r="Z729" s="7" t="s">
        <v>6175</v>
      </c>
      <c r="AA729" s="7">
        <v>240</v>
      </c>
      <c r="AB729" s="7">
        <v>240</v>
      </c>
      <c r="AC729" s="7">
        <f t="shared" si="114"/>
        <v>0</v>
      </c>
      <c r="AD729" s="7" t="s">
        <v>6175</v>
      </c>
      <c r="AE729" s="7" t="s">
        <v>6175</v>
      </c>
      <c r="AF729" s="7" t="s">
        <v>6175</v>
      </c>
      <c r="AG729" s="7" t="s">
        <v>6175</v>
      </c>
      <c r="AH729" s="37">
        <v>0.32</v>
      </c>
      <c r="AI729" s="37">
        <f t="shared" si="115"/>
        <v>76.8</v>
      </c>
      <c r="AJ729" s="33">
        <v>8.7316258317027398E-2</v>
      </c>
      <c r="AK729" s="33">
        <f t="shared" si="111"/>
        <v>20.955901996086574</v>
      </c>
      <c r="AL729" s="33">
        <f t="shared" si="107"/>
        <v>2.5147082395303886</v>
      </c>
      <c r="AM729" s="33">
        <f t="shared" si="108"/>
        <v>23.470610235616963</v>
      </c>
      <c r="AN729" s="33">
        <f t="shared" si="109"/>
        <v>7.8584632485324657E-2</v>
      </c>
      <c r="AO729" s="33">
        <f t="shared" si="110"/>
        <v>18.860311796477916</v>
      </c>
      <c r="AP729" s="33">
        <f t="shared" si="112"/>
        <v>2.26323741557735</v>
      </c>
      <c r="AQ729" s="33">
        <f t="shared" si="113"/>
        <v>21.123549212055266</v>
      </c>
      <c r="AR729" s="15" t="s">
        <v>1404</v>
      </c>
      <c r="AS729" s="15" t="s">
        <v>1404</v>
      </c>
      <c r="AT729" s="15" t="s">
        <v>6294</v>
      </c>
      <c r="AU729" s="27" t="s">
        <v>6279</v>
      </c>
      <c r="AV729" s="74"/>
      <c r="AW729" s="75"/>
      <c r="AX729" s="75"/>
      <c r="AY729" s="75"/>
      <c r="AZ729" s="52" t="s">
        <v>6389</v>
      </c>
    </row>
    <row r="730" spans="1:52" s="52" customFormat="1" ht="39.950000000000003" customHeight="1" x14ac:dyDescent="0.25">
      <c r="A730" s="9">
        <v>888</v>
      </c>
      <c r="B730" s="7" t="s">
        <v>3444</v>
      </c>
      <c r="C730" s="7" t="s">
        <v>3445</v>
      </c>
      <c r="D730" s="7" t="s">
        <v>18</v>
      </c>
      <c r="E730" s="7" t="s">
        <v>1912</v>
      </c>
      <c r="F730" s="7" t="s">
        <v>113</v>
      </c>
      <c r="G730" s="7" t="s">
        <v>6182</v>
      </c>
      <c r="H730" s="7" t="s">
        <v>2100</v>
      </c>
      <c r="I730" s="7" t="s">
        <v>6175</v>
      </c>
      <c r="J730" s="7" t="s">
        <v>1404</v>
      </c>
      <c r="K730" s="7" t="s">
        <v>1404</v>
      </c>
      <c r="L730" s="7" t="s">
        <v>3446</v>
      </c>
      <c r="M730" s="7" t="s">
        <v>3446</v>
      </c>
      <c r="N730" s="8" t="s">
        <v>6175</v>
      </c>
      <c r="O730" s="7" t="s">
        <v>1388</v>
      </c>
      <c r="P730" s="8" t="s">
        <v>6175</v>
      </c>
      <c r="Q730" s="7" t="s">
        <v>3447</v>
      </c>
      <c r="R730" s="28" t="s">
        <v>3448</v>
      </c>
      <c r="S730" s="28" t="s">
        <v>6175</v>
      </c>
      <c r="T730" s="28" t="s">
        <v>28</v>
      </c>
      <c r="U730" s="28" t="s">
        <v>28</v>
      </c>
      <c r="V730" s="28" t="s">
        <v>28</v>
      </c>
      <c r="W730" s="7" t="s">
        <v>29</v>
      </c>
      <c r="X730" s="28" t="s">
        <v>28</v>
      </c>
      <c r="Y730" s="36" t="s">
        <v>28</v>
      </c>
      <c r="Z730" s="7" t="s">
        <v>6175</v>
      </c>
      <c r="AA730" s="7">
        <v>9</v>
      </c>
      <c r="AB730" s="7">
        <f>9-2</f>
        <v>7</v>
      </c>
      <c r="AC730" s="7">
        <f t="shared" si="114"/>
        <v>2</v>
      </c>
      <c r="AD730" s="7" t="s">
        <v>6175</v>
      </c>
      <c r="AE730" s="7" t="s">
        <v>6175</v>
      </c>
      <c r="AF730" s="7" t="s">
        <v>6175</v>
      </c>
      <c r="AG730" s="7" t="s">
        <v>6175</v>
      </c>
      <c r="AH730" s="37">
        <v>6.36</v>
      </c>
      <c r="AI730" s="37">
        <f t="shared" si="115"/>
        <v>44.52</v>
      </c>
      <c r="AJ730" s="33">
        <v>1.734</v>
      </c>
      <c r="AK730" s="33">
        <f t="shared" si="111"/>
        <v>12.138</v>
      </c>
      <c r="AL730" s="33">
        <f t="shared" si="107"/>
        <v>1.4565599999999999</v>
      </c>
      <c r="AM730" s="33">
        <f t="shared" si="108"/>
        <v>13.59456</v>
      </c>
      <c r="AN730" s="33">
        <f t="shared" si="109"/>
        <v>1.5606</v>
      </c>
      <c r="AO730" s="33">
        <f t="shared" si="110"/>
        <v>10.924199999999999</v>
      </c>
      <c r="AP730" s="33">
        <f t="shared" si="112"/>
        <v>1.3109039999999998</v>
      </c>
      <c r="AQ730" s="33">
        <f t="shared" si="113"/>
        <v>12.235104</v>
      </c>
      <c r="AR730" s="15" t="s">
        <v>1404</v>
      </c>
      <c r="AS730" s="15" t="s">
        <v>1404</v>
      </c>
      <c r="AT730" s="15" t="s">
        <v>6294</v>
      </c>
      <c r="AU730" s="27" t="s">
        <v>6279</v>
      </c>
      <c r="AV730" s="74"/>
      <c r="AW730" s="75"/>
      <c r="AX730" s="75"/>
      <c r="AY730" s="75"/>
      <c r="AZ730" s="52" t="s">
        <v>6389</v>
      </c>
    </row>
    <row r="731" spans="1:52" s="52" customFormat="1" ht="39.950000000000003" customHeight="1" x14ac:dyDescent="0.25">
      <c r="A731" s="9">
        <v>889</v>
      </c>
      <c r="B731" s="7" t="s">
        <v>3449</v>
      </c>
      <c r="C731" s="7" t="s">
        <v>3450</v>
      </c>
      <c r="D731" s="7" t="s">
        <v>18</v>
      </c>
      <c r="E731" s="7" t="s">
        <v>1894</v>
      </c>
      <c r="F731" s="7" t="s">
        <v>175</v>
      </c>
      <c r="G731" s="7" t="s">
        <v>6182</v>
      </c>
      <c r="H731" s="7" t="s">
        <v>2100</v>
      </c>
      <c r="I731" s="7" t="s">
        <v>6175</v>
      </c>
      <c r="J731" s="7" t="s">
        <v>1404</v>
      </c>
      <c r="K731" s="7" t="s">
        <v>1404</v>
      </c>
      <c r="L731" s="7" t="s">
        <v>3451</v>
      </c>
      <c r="M731" s="7" t="s">
        <v>3451</v>
      </c>
      <c r="N731" s="8" t="s">
        <v>6175</v>
      </c>
      <c r="O731" s="7" t="s">
        <v>1388</v>
      </c>
      <c r="P731" s="8" t="s">
        <v>6175</v>
      </c>
      <c r="Q731" s="7" t="s">
        <v>3452</v>
      </c>
      <c r="R731" s="28" t="s">
        <v>3453</v>
      </c>
      <c r="S731" s="28" t="s">
        <v>6175</v>
      </c>
      <c r="T731" s="28" t="s">
        <v>28</v>
      </c>
      <c r="U731" s="28" t="s">
        <v>28</v>
      </c>
      <c r="V731" s="28" t="s">
        <v>28</v>
      </c>
      <c r="W731" s="7" t="s">
        <v>29</v>
      </c>
      <c r="X731" s="28" t="s">
        <v>28</v>
      </c>
      <c r="Y731" s="36" t="s">
        <v>28</v>
      </c>
      <c r="Z731" s="7" t="s">
        <v>6175</v>
      </c>
      <c r="AA731" s="7">
        <v>230</v>
      </c>
      <c r="AB731" s="7">
        <v>230</v>
      </c>
      <c r="AC731" s="7">
        <f t="shared" si="114"/>
        <v>0</v>
      </c>
      <c r="AD731" s="7" t="s">
        <v>6175</v>
      </c>
      <c r="AE731" s="7" t="s">
        <v>6175</v>
      </c>
      <c r="AF731" s="7" t="s">
        <v>6175</v>
      </c>
      <c r="AG731" s="7" t="s">
        <v>6175</v>
      </c>
      <c r="AH731" s="37">
        <v>0.75</v>
      </c>
      <c r="AI731" s="37">
        <f t="shared" si="115"/>
        <v>172.5</v>
      </c>
      <c r="AJ731" s="33">
        <v>0.20464748043053296</v>
      </c>
      <c r="AK731" s="33">
        <f t="shared" si="111"/>
        <v>47.068920499022582</v>
      </c>
      <c r="AL731" s="33">
        <f t="shared" si="107"/>
        <v>5.6482704598827098</v>
      </c>
      <c r="AM731" s="33">
        <f t="shared" si="108"/>
        <v>52.717190958905292</v>
      </c>
      <c r="AN731" s="33">
        <f t="shared" si="109"/>
        <v>0.18418273238747968</v>
      </c>
      <c r="AO731" s="33">
        <f t="shared" si="110"/>
        <v>42.362028449120324</v>
      </c>
      <c r="AP731" s="33">
        <f t="shared" si="112"/>
        <v>5.0834434138944387</v>
      </c>
      <c r="AQ731" s="33">
        <f t="shared" si="113"/>
        <v>47.44547186301476</v>
      </c>
      <c r="AR731" s="15" t="s">
        <v>1404</v>
      </c>
      <c r="AS731" s="15" t="s">
        <v>1404</v>
      </c>
      <c r="AT731" s="15" t="s">
        <v>6294</v>
      </c>
      <c r="AU731" s="27" t="s">
        <v>6279</v>
      </c>
      <c r="AV731" s="74"/>
      <c r="AW731" s="75"/>
      <c r="AX731" s="75"/>
      <c r="AY731" s="75"/>
      <c r="AZ731" s="52" t="s">
        <v>6389</v>
      </c>
    </row>
    <row r="732" spans="1:52" s="52" customFormat="1" ht="39.950000000000003" customHeight="1" x14ac:dyDescent="0.25">
      <c r="A732" s="9">
        <v>890</v>
      </c>
      <c r="B732" s="7" t="s">
        <v>3454</v>
      </c>
      <c r="C732" s="7" t="s">
        <v>3455</v>
      </c>
      <c r="D732" s="7" t="s">
        <v>18</v>
      </c>
      <c r="E732" s="7" t="s">
        <v>1894</v>
      </c>
      <c r="F732" s="7" t="s">
        <v>113</v>
      </c>
      <c r="G732" s="7" t="s">
        <v>6182</v>
      </c>
      <c r="H732" s="7" t="s">
        <v>2100</v>
      </c>
      <c r="I732" s="7" t="s">
        <v>6175</v>
      </c>
      <c r="J732" s="7" t="s">
        <v>1404</v>
      </c>
      <c r="K732" s="7" t="s">
        <v>1404</v>
      </c>
      <c r="L732" s="7" t="s">
        <v>3456</v>
      </c>
      <c r="M732" s="7" t="s">
        <v>3456</v>
      </c>
      <c r="N732" s="8" t="s">
        <v>6175</v>
      </c>
      <c r="O732" s="7" t="s">
        <v>1388</v>
      </c>
      <c r="P732" s="8" t="s">
        <v>6175</v>
      </c>
      <c r="Q732" s="7" t="s">
        <v>28</v>
      </c>
      <c r="R732" s="28" t="s">
        <v>28</v>
      </c>
      <c r="S732" s="28" t="s">
        <v>6175</v>
      </c>
      <c r="T732" s="28" t="s">
        <v>28</v>
      </c>
      <c r="U732" s="28" t="s">
        <v>28</v>
      </c>
      <c r="V732" s="28" t="s">
        <v>28</v>
      </c>
      <c r="W732" s="7" t="s">
        <v>1400</v>
      </c>
      <c r="X732" s="28" t="s">
        <v>28</v>
      </c>
      <c r="Y732" s="36" t="s">
        <v>28</v>
      </c>
      <c r="Z732" s="7" t="s">
        <v>6175</v>
      </c>
      <c r="AA732" s="7">
        <v>8</v>
      </c>
      <c r="AB732" s="7">
        <v>8</v>
      </c>
      <c r="AC732" s="7">
        <f t="shared" si="114"/>
        <v>0</v>
      </c>
      <c r="AD732" s="7" t="s">
        <v>6175</v>
      </c>
      <c r="AE732" s="7" t="s">
        <v>6175</v>
      </c>
      <c r="AF732" s="7" t="s">
        <v>6175</v>
      </c>
      <c r="AG732" s="7" t="s">
        <v>6175</v>
      </c>
      <c r="AH732" s="37">
        <v>0.55000000000000004</v>
      </c>
      <c r="AI732" s="37">
        <f t="shared" si="115"/>
        <v>4.4000000000000004</v>
      </c>
      <c r="AJ732" s="33">
        <v>0.22487481898239087</v>
      </c>
      <c r="AK732" s="33">
        <f t="shared" si="111"/>
        <v>1.7989985518591269</v>
      </c>
      <c r="AL732" s="33">
        <f t="shared" si="107"/>
        <v>0.21587982622309523</v>
      </c>
      <c r="AM732" s="33">
        <f t="shared" si="108"/>
        <v>2.0148783780822224</v>
      </c>
      <c r="AN732" s="33">
        <f t="shared" si="109"/>
        <v>0.2023873370841518</v>
      </c>
      <c r="AO732" s="33">
        <f t="shared" si="110"/>
        <v>1.6190986966732144</v>
      </c>
      <c r="AP732" s="33">
        <f t="shared" si="112"/>
        <v>0.19429184360078572</v>
      </c>
      <c r="AQ732" s="33">
        <f t="shared" si="113"/>
        <v>1.813390540274</v>
      </c>
      <c r="AR732" s="15" t="s">
        <v>1404</v>
      </c>
      <c r="AS732" s="15" t="s">
        <v>1404</v>
      </c>
      <c r="AT732" s="15" t="s">
        <v>6282</v>
      </c>
      <c r="AU732" s="27" t="s">
        <v>6282</v>
      </c>
      <c r="AV732" s="74"/>
      <c r="AW732" s="75">
        <v>8</v>
      </c>
      <c r="AX732" s="75"/>
      <c r="AY732" s="75"/>
      <c r="AZ732" s="52" t="s">
        <v>6389</v>
      </c>
    </row>
    <row r="733" spans="1:52" s="52" customFormat="1" ht="39.950000000000003" customHeight="1" x14ac:dyDescent="0.25">
      <c r="A733" s="9">
        <v>891</v>
      </c>
      <c r="B733" s="7" t="s">
        <v>3457</v>
      </c>
      <c r="C733" s="7" t="s">
        <v>3458</v>
      </c>
      <c r="D733" s="7" t="s">
        <v>18</v>
      </c>
      <c r="E733" s="7" t="s">
        <v>1894</v>
      </c>
      <c r="F733" s="7" t="s">
        <v>175</v>
      </c>
      <c r="G733" s="7" t="s">
        <v>6182</v>
      </c>
      <c r="H733" s="7" t="s">
        <v>2100</v>
      </c>
      <c r="I733" s="7" t="s">
        <v>6175</v>
      </c>
      <c r="J733" s="7" t="s">
        <v>1404</v>
      </c>
      <c r="K733" s="7" t="s">
        <v>1404</v>
      </c>
      <c r="L733" s="7" t="s">
        <v>3459</v>
      </c>
      <c r="M733" s="7" t="s">
        <v>3459</v>
      </c>
      <c r="N733" s="8" t="s">
        <v>6175</v>
      </c>
      <c r="O733" s="7" t="s">
        <v>1388</v>
      </c>
      <c r="P733" s="8" t="s">
        <v>6175</v>
      </c>
      <c r="Q733" s="7" t="s">
        <v>2030</v>
      </c>
      <c r="R733" s="28" t="s">
        <v>3460</v>
      </c>
      <c r="S733" s="28" t="s">
        <v>6175</v>
      </c>
      <c r="T733" s="28" t="s">
        <v>28</v>
      </c>
      <c r="U733" s="28" t="s">
        <v>28</v>
      </c>
      <c r="V733" s="28" t="s">
        <v>28</v>
      </c>
      <c r="W733" s="7" t="s">
        <v>29</v>
      </c>
      <c r="X733" s="28" t="s">
        <v>28</v>
      </c>
      <c r="Y733" s="36" t="s">
        <v>28</v>
      </c>
      <c r="Z733" s="7" t="s">
        <v>6175</v>
      </c>
      <c r="AA733" s="7">
        <v>51</v>
      </c>
      <c r="AB733" s="7">
        <v>51</v>
      </c>
      <c r="AC733" s="7">
        <f t="shared" si="114"/>
        <v>0</v>
      </c>
      <c r="AD733" s="7" t="s">
        <v>6175</v>
      </c>
      <c r="AE733" s="7" t="s">
        <v>6175</v>
      </c>
      <c r="AF733" s="7" t="s">
        <v>6175</v>
      </c>
      <c r="AG733" s="7" t="s">
        <v>6175</v>
      </c>
      <c r="AH733" s="37">
        <v>0.25</v>
      </c>
      <c r="AI733" s="37">
        <f t="shared" si="115"/>
        <v>12.75</v>
      </c>
      <c r="AJ733" s="33">
        <v>6.8215826810177654E-2</v>
      </c>
      <c r="AK733" s="33">
        <f t="shared" si="111"/>
        <v>3.4790071673190606</v>
      </c>
      <c r="AL733" s="33">
        <f t="shared" si="107"/>
        <v>0.41748086007828727</v>
      </c>
      <c r="AM733" s="33">
        <f t="shared" si="108"/>
        <v>3.8964880273973477</v>
      </c>
      <c r="AN733" s="33">
        <f t="shared" si="109"/>
        <v>6.1394244129159892E-2</v>
      </c>
      <c r="AO733" s="33">
        <f t="shared" si="110"/>
        <v>3.1311064505871546</v>
      </c>
      <c r="AP733" s="33">
        <f t="shared" si="112"/>
        <v>0.37573277407045852</v>
      </c>
      <c r="AQ733" s="33">
        <f t="shared" si="113"/>
        <v>3.5068392246576132</v>
      </c>
      <c r="AR733" s="15" t="s">
        <v>1404</v>
      </c>
      <c r="AS733" s="15" t="s">
        <v>1404</v>
      </c>
      <c r="AT733" s="15" t="s">
        <v>6294</v>
      </c>
      <c r="AU733" s="27" t="s">
        <v>6279</v>
      </c>
      <c r="AV733" s="74"/>
      <c r="AW733" s="75">
        <v>51</v>
      </c>
      <c r="AX733" s="75"/>
      <c r="AY733" s="75"/>
      <c r="AZ733" s="52" t="s">
        <v>6389</v>
      </c>
    </row>
    <row r="734" spans="1:52" s="52" customFormat="1" ht="39.950000000000003" customHeight="1" x14ac:dyDescent="0.25">
      <c r="A734" s="9">
        <v>892</v>
      </c>
      <c r="B734" s="7" t="s">
        <v>3461</v>
      </c>
      <c r="C734" s="7" t="s">
        <v>3462</v>
      </c>
      <c r="D734" s="7" t="s">
        <v>18</v>
      </c>
      <c r="E734" s="7" t="s">
        <v>1894</v>
      </c>
      <c r="F734" s="7" t="s">
        <v>105</v>
      </c>
      <c r="G734" s="7" t="s">
        <v>6182</v>
      </c>
      <c r="H734" s="7" t="s">
        <v>2100</v>
      </c>
      <c r="I734" s="7" t="s">
        <v>6175</v>
      </c>
      <c r="J734" s="7" t="s">
        <v>1404</v>
      </c>
      <c r="K734" s="7" t="s">
        <v>1404</v>
      </c>
      <c r="L734" s="7" t="s">
        <v>3463</v>
      </c>
      <c r="M734" s="7" t="s">
        <v>3463</v>
      </c>
      <c r="N734" s="8" t="s">
        <v>6175</v>
      </c>
      <c r="O734" s="7" t="s">
        <v>1388</v>
      </c>
      <c r="P734" s="8" t="s">
        <v>6175</v>
      </c>
      <c r="Q734" s="7" t="s">
        <v>28</v>
      </c>
      <c r="R734" s="28" t="s">
        <v>28</v>
      </c>
      <c r="S734" s="28" t="s">
        <v>6175</v>
      </c>
      <c r="T734" s="28" t="s">
        <v>28</v>
      </c>
      <c r="U734" s="28" t="s">
        <v>28</v>
      </c>
      <c r="V734" s="28" t="s">
        <v>28</v>
      </c>
      <c r="W734" s="7" t="s">
        <v>29</v>
      </c>
      <c r="X734" s="28" t="s">
        <v>28</v>
      </c>
      <c r="Y734" s="36" t="s">
        <v>3464</v>
      </c>
      <c r="Z734" s="7" t="s">
        <v>6175</v>
      </c>
      <c r="AA734" s="7">
        <v>24</v>
      </c>
      <c r="AB734" s="7">
        <f>24-2-2</f>
        <v>20</v>
      </c>
      <c r="AC734" s="7">
        <f t="shared" si="114"/>
        <v>4</v>
      </c>
      <c r="AD734" s="7" t="s">
        <v>6175</v>
      </c>
      <c r="AE734" s="7" t="s">
        <v>6175</v>
      </c>
      <c r="AF734" s="7" t="s">
        <v>6175</v>
      </c>
      <c r="AG734" s="7" t="s">
        <v>6175</v>
      </c>
      <c r="AH734" s="37">
        <v>1.3</v>
      </c>
      <c r="AI734" s="37">
        <f t="shared" si="115"/>
        <v>26</v>
      </c>
      <c r="AJ734" s="33">
        <v>0.3145</v>
      </c>
      <c r="AK734" s="33">
        <f t="shared" si="111"/>
        <v>6.29</v>
      </c>
      <c r="AL734" s="33">
        <f t="shared" si="107"/>
        <v>0.75480000000000003</v>
      </c>
      <c r="AM734" s="33">
        <f t="shared" si="108"/>
        <v>7.0448000000000004</v>
      </c>
      <c r="AN734" s="33">
        <f t="shared" si="109"/>
        <v>0.28305000000000002</v>
      </c>
      <c r="AO734" s="33">
        <f t="shared" si="110"/>
        <v>5.6610000000000005</v>
      </c>
      <c r="AP734" s="33">
        <f t="shared" si="112"/>
        <v>0.67932000000000003</v>
      </c>
      <c r="AQ734" s="33">
        <f t="shared" si="113"/>
        <v>6.3403200000000002</v>
      </c>
      <c r="AR734" s="15" t="s">
        <v>1404</v>
      </c>
      <c r="AS734" s="15" t="s">
        <v>1404</v>
      </c>
      <c r="AT734" s="15" t="s">
        <v>6294</v>
      </c>
      <c r="AU734" s="27" t="s">
        <v>6279</v>
      </c>
      <c r="AV734" s="74"/>
      <c r="AW734" s="75"/>
      <c r="AX734" s="75"/>
      <c r="AY734" s="75"/>
      <c r="AZ734" s="52" t="s">
        <v>6389</v>
      </c>
    </row>
    <row r="735" spans="1:52" s="52" customFormat="1" ht="39.950000000000003" customHeight="1" x14ac:dyDescent="0.25">
      <c r="A735" s="9">
        <v>893</v>
      </c>
      <c r="B735" s="7" t="s">
        <v>3465</v>
      </c>
      <c r="C735" s="7" t="s">
        <v>3466</v>
      </c>
      <c r="D735" s="7" t="s">
        <v>18</v>
      </c>
      <c r="E735" s="7" t="s">
        <v>1903</v>
      </c>
      <c r="F735" s="7" t="s">
        <v>105</v>
      </c>
      <c r="G735" s="7" t="s">
        <v>6182</v>
      </c>
      <c r="H735" s="7" t="s">
        <v>2100</v>
      </c>
      <c r="I735" s="7" t="s">
        <v>6175</v>
      </c>
      <c r="J735" s="7" t="s">
        <v>1404</v>
      </c>
      <c r="K735" s="7" t="s">
        <v>1404</v>
      </c>
      <c r="L735" s="7" t="s">
        <v>3467</v>
      </c>
      <c r="M735" s="7" t="s">
        <v>3467</v>
      </c>
      <c r="N735" s="8" t="s">
        <v>6175</v>
      </c>
      <c r="O735" s="7" t="s">
        <v>1388</v>
      </c>
      <c r="P735" s="8" t="s">
        <v>6175</v>
      </c>
      <c r="Q735" s="7" t="s">
        <v>28</v>
      </c>
      <c r="R735" s="7" t="s">
        <v>28</v>
      </c>
      <c r="S735" s="28" t="s">
        <v>6175</v>
      </c>
      <c r="T735" s="28" t="s">
        <v>28</v>
      </c>
      <c r="U735" s="28" t="s">
        <v>28</v>
      </c>
      <c r="V735" s="28" t="s">
        <v>28</v>
      </c>
      <c r="W735" s="7" t="s">
        <v>29</v>
      </c>
      <c r="X735" s="28" t="s">
        <v>28</v>
      </c>
      <c r="Y735" s="36" t="s">
        <v>3468</v>
      </c>
      <c r="Z735" s="7" t="s">
        <v>6175</v>
      </c>
      <c r="AA735" s="7">
        <v>2</v>
      </c>
      <c r="AB735" s="7">
        <v>2</v>
      </c>
      <c r="AC735" s="7">
        <f t="shared" si="114"/>
        <v>0</v>
      </c>
      <c r="AD735" s="7" t="s">
        <v>6175</v>
      </c>
      <c r="AE735" s="7" t="s">
        <v>6175</v>
      </c>
      <c r="AF735" s="7" t="s">
        <v>6175</v>
      </c>
      <c r="AG735" s="7" t="s">
        <v>6175</v>
      </c>
      <c r="AH735" s="37">
        <v>7.5</v>
      </c>
      <c r="AI735" s="37">
        <f t="shared" si="115"/>
        <v>15</v>
      </c>
      <c r="AJ735" s="33">
        <v>1.824809442270108</v>
      </c>
      <c r="AK735" s="33">
        <f t="shared" si="111"/>
        <v>3.649618884540216</v>
      </c>
      <c r="AL735" s="33">
        <f t="shared" si="107"/>
        <v>0.43795426614482591</v>
      </c>
      <c r="AM735" s="33">
        <f t="shared" si="108"/>
        <v>4.0875731506850421</v>
      </c>
      <c r="AN735" s="33">
        <f t="shared" si="109"/>
        <v>1.6423284980430972</v>
      </c>
      <c r="AO735" s="33">
        <f t="shared" si="110"/>
        <v>3.2846569960861944</v>
      </c>
      <c r="AP735" s="33">
        <f t="shared" si="112"/>
        <v>0.39415883953034331</v>
      </c>
      <c r="AQ735" s="33">
        <f t="shared" si="113"/>
        <v>3.6788158356165379</v>
      </c>
      <c r="AR735" s="15" t="s">
        <v>1404</v>
      </c>
      <c r="AS735" s="15" t="s">
        <v>1404</v>
      </c>
      <c r="AT735" s="15" t="s">
        <v>6294</v>
      </c>
      <c r="AU735" s="27" t="s">
        <v>6279</v>
      </c>
      <c r="AV735" s="74"/>
      <c r="AW735" s="75"/>
      <c r="AX735" s="75"/>
      <c r="AY735" s="75"/>
      <c r="AZ735" s="52" t="s">
        <v>6389</v>
      </c>
    </row>
    <row r="736" spans="1:52" s="52" customFormat="1" ht="39.950000000000003" customHeight="1" x14ac:dyDescent="0.25">
      <c r="A736" s="9">
        <v>894</v>
      </c>
      <c r="B736" s="7" t="s">
        <v>3469</v>
      </c>
      <c r="C736" s="7" t="s">
        <v>3470</v>
      </c>
      <c r="D736" s="7" t="s">
        <v>18</v>
      </c>
      <c r="E736" s="7" t="s">
        <v>1894</v>
      </c>
      <c r="F736" s="7" t="s">
        <v>113</v>
      </c>
      <c r="G736" s="7" t="s">
        <v>6182</v>
      </c>
      <c r="H736" s="7" t="s">
        <v>2100</v>
      </c>
      <c r="I736" s="7" t="s">
        <v>6175</v>
      </c>
      <c r="J736" s="7" t="s">
        <v>1404</v>
      </c>
      <c r="K736" s="7" t="s">
        <v>1404</v>
      </c>
      <c r="L736" s="7" t="s">
        <v>3471</v>
      </c>
      <c r="M736" s="7" t="s">
        <v>3471</v>
      </c>
      <c r="N736" s="8" t="s">
        <v>6175</v>
      </c>
      <c r="O736" s="7" t="s">
        <v>1388</v>
      </c>
      <c r="P736" s="8" t="s">
        <v>6175</v>
      </c>
      <c r="Q736" s="7" t="s">
        <v>1896</v>
      </c>
      <c r="R736" s="28">
        <v>111</v>
      </c>
      <c r="S736" s="28" t="s">
        <v>6175</v>
      </c>
      <c r="T736" s="28" t="s">
        <v>28</v>
      </c>
      <c r="U736" s="28" t="s">
        <v>28</v>
      </c>
      <c r="V736" s="28" t="s">
        <v>28</v>
      </c>
      <c r="W736" s="7" t="s">
        <v>29</v>
      </c>
      <c r="X736" s="28" t="s">
        <v>28</v>
      </c>
      <c r="Y736" s="36" t="s">
        <v>28</v>
      </c>
      <c r="Z736" s="7" t="s">
        <v>6175</v>
      </c>
      <c r="AA736" s="7">
        <v>2</v>
      </c>
      <c r="AB736" s="7">
        <v>2</v>
      </c>
      <c r="AC736" s="7">
        <f t="shared" si="114"/>
        <v>0</v>
      </c>
      <c r="AD736" s="7" t="s">
        <v>6175</v>
      </c>
      <c r="AE736" s="7" t="s">
        <v>6175</v>
      </c>
      <c r="AF736" s="7" t="s">
        <v>6175</v>
      </c>
      <c r="AG736" s="7" t="s">
        <v>6175</v>
      </c>
      <c r="AH736" s="37">
        <v>1</v>
      </c>
      <c r="AI736" s="37">
        <f t="shared" si="115"/>
        <v>2</v>
      </c>
      <c r="AJ736" s="33">
        <v>0.28025215264188469</v>
      </c>
      <c r="AK736" s="33">
        <f t="shared" si="111"/>
        <v>0.56050430528376938</v>
      </c>
      <c r="AL736" s="33">
        <f t="shared" si="107"/>
        <v>6.7260516634052317E-2</v>
      </c>
      <c r="AM736" s="33">
        <f t="shared" si="108"/>
        <v>0.62776482191782168</v>
      </c>
      <c r="AN736" s="33">
        <f t="shared" si="109"/>
        <v>0.25222693737769625</v>
      </c>
      <c r="AO736" s="33">
        <f t="shared" si="110"/>
        <v>0.5044538747553925</v>
      </c>
      <c r="AP736" s="33">
        <f t="shared" si="112"/>
        <v>6.0534464970647101E-2</v>
      </c>
      <c r="AQ736" s="33">
        <f t="shared" si="113"/>
        <v>0.56498833972603957</v>
      </c>
      <c r="AR736" s="15" t="s">
        <v>1404</v>
      </c>
      <c r="AS736" s="15" t="s">
        <v>1404</v>
      </c>
      <c r="AT736" s="15" t="s">
        <v>6282</v>
      </c>
      <c r="AU736" s="27" t="s">
        <v>6282</v>
      </c>
      <c r="AV736" s="74"/>
      <c r="AW736" s="75"/>
      <c r="AX736" s="75"/>
      <c r="AY736" s="75"/>
      <c r="AZ736" s="52" t="s">
        <v>6389</v>
      </c>
    </row>
    <row r="737" spans="1:52" s="52" customFormat="1" ht="39.950000000000003" customHeight="1" x14ac:dyDescent="0.25">
      <c r="A737" s="9">
        <v>895</v>
      </c>
      <c r="B737" s="7" t="s">
        <v>3472</v>
      </c>
      <c r="C737" s="7" t="s">
        <v>3473</v>
      </c>
      <c r="D737" s="7" t="s">
        <v>18</v>
      </c>
      <c r="E737" s="7" t="s">
        <v>1894</v>
      </c>
      <c r="F737" s="7" t="s">
        <v>113</v>
      </c>
      <c r="G737" s="7" t="s">
        <v>6182</v>
      </c>
      <c r="H737" s="7" t="s">
        <v>2100</v>
      </c>
      <c r="I737" s="7" t="s">
        <v>6175</v>
      </c>
      <c r="J737" s="7" t="s">
        <v>1404</v>
      </c>
      <c r="K737" s="7" t="s">
        <v>1404</v>
      </c>
      <c r="L737" s="7" t="s">
        <v>3474</v>
      </c>
      <c r="M737" s="7" t="s">
        <v>3474</v>
      </c>
      <c r="N737" s="8" t="s">
        <v>6175</v>
      </c>
      <c r="O737" s="7" t="s">
        <v>1388</v>
      </c>
      <c r="P737" s="8" t="s">
        <v>6175</v>
      </c>
      <c r="Q737" s="7" t="s">
        <v>1896</v>
      </c>
      <c r="R737" s="28">
        <v>111</v>
      </c>
      <c r="S737" s="28" t="s">
        <v>6175</v>
      </c>
      <c r="T737" s="28" t="s">
        <v>28</v>
      </c>
      <c r="U737" s="28" t="s">
        <v>28</v>
      </c>
      <c r="V737" s="28" t="s">
        <v>28</v>
      </c>
      <c r="W737" s="7" t="s">
        <v>29</v>
      </c>
      <c r="X737" s="28" t="s">
        <v>28</v>
      </c>
      <c r="Y737" s="36" t="s">
        <v>28</v>
      </c>
      <c r="Z737" s="7" t="s">
        <v>6175</v>
      </c>
      <c r="AA737" s="7">
        <v>2</v>
      </c>
      <c r="AB737" s="7">
        <v>2</v>
      </c>
      <c r="AC737" s="7">
        <f t="shared" si="114"/>
        <v>0</v>
      </c>
      <c r="AD737" s="7" t="s">
        <v>6175</v>
      </c>
      <c r="AE737" s="7" t="s">
        <v>6175</v>
      </c>
      <c r="AF737" s="7" t="s">
        <v>6175</v>
      </c>
      <c r="AG737" s="7" t="s">
        <v>6175</v>
      </c>
      <c r="AH737" s="37">
        <v>1</v>
      </c>
      <c r="AI737" s="37">
        <f t="shared" si="115"/>
        <v>2</v>
      </c>
      <c r="AJ737" s="33">
        <v>0.27286330724071062</v>
      </c>
      <c r="AK737" s="33">
        <f t="shared" si="111"/>
        <v>0.54572661448142123</v>
      </c>
      <c r="AL737" s="33">
        <f t="shared" si="107"/>
        <v>6.5487193737770552E-2</v>
      </c>
      <c r="AM737" s="33">
        <f t="shared" si="108"/>
        <v>0.6112138082191918</v>
      </c>
      <c r="AN737" s="33">
        <f t="shared" si="109"/>
        <v>0.24557697651663957</v>
      </c>
      <c r="AO737" s="33">
        <f t="shared" si="110"/>
        <v>0.49115395303327913</v>
      </c>
      <c r="AP737" s="33">
        <f t="shared" si="112"/>
        <v>5.8938474363993493E-2</v>
      </c>
      <c r="AQ737" s="33">
        <f t="shared" si="113"/>
        <v>0.5500924273972726</v>
      </c>
      <c r="AR737" s="15" t="s">
        <v>1404</v>
      </c>
      <c r="AS737" s="15" t="s">
        <v>1404</v>
      </c>
      <c r="AT737" s="15" t="s">
        <v>6282</v>
      </c>
      <c r="AU737" s="27" t="s">
        <v>6282</v>
      </c>
      <c r="AV737" s="74"/>
      <c r="AW737" s="75"/>
      <c r="AX737" s="75"/>
      <c r="AY737" s="75"/>
      <c r="AZ737" s="52" t="s">
        <v>6389</v>
      </c>
    </row>
    <row r="738" spans="1:52" s="52" customFormat="1" ht="39.950000000000003" customHeight="1" x14ac:dyDescent="0.25">
      <c r="A738" s="9">
        <v>896</v>
      </c>
      <c r="B738" s="7" t="s">
        <v>3475</v>
      </c>
      <c r="C738" s="7" t="s">
        <v>3476</v>
      </c>
      <c r="D738" s="7" t="s">
        <v>18</v>
      </c>
      <c r="E738" s="7" t="s">
        <v>1894</v>
      </c>
      <c r="F738" s="7" t="s">
        <v>113</v>
      </c>
      <c r="G738" s="7" t="s">
        <v>6182</v>
      </c>
      <c r="H738" s="7" t="s">
        <v>2100</v>
      </c>
      <c r="I738" s="7" t="s">
        <v>6175</v>
      </c>
      <c r="J738" s="7" t="s">
        <v>1404</v>
      </c>
      <c r="K738" s="7" t="s">
        <v>1404</v>
      </c>
      <c r="L738" s="7" t="s">
        <v>3477</v>
      </c>
      <c r="M738" s="7" t="s">
        <v>3477</v>
      </c>
      <c r="N738" s="8" t="s">
        <v>6175</v>
      </c>
      <c r="O738" s="7" t="s">
        <v>1388</v>
      </c>
      <c r="P738" s="8" t="s">
        <v>6175</v>
      </c>
      <c r="Q738" s="7" t="s">
        <v>1896</v>
      </c>
      <c r="R738" s="28">
        <v>111</v>
      </c>
      <c r="S738" s="28" t="s">
        <v>6175</v>
      </c>
      <c r="T738" s="28" t="s">
        <v>28</v>
      </c>
      <c r="U738" s="28" t="s">
        <v>28</v>
      </c>
      <c r="V738" s="28" t="s">
        <v>28</v>
      </c>
      <c r="W738" s="7" t="s">
        <v>29</v>
      </c>
      <c r="X738" s="28" t="s">
        <v>28</v>
      </c>
      <c r="Y738" s="36" t="s">
        <v>28</v>
      </c>
      <c r="Z738" s="7" t="s">
        <v>6175</v>
      </c>
      <c r="AA738" s="7">
        <v>3</v>
      </c>
      <c r="AB738" s="7">
        <v>3</v>
      </c>
      <c r="AC738" s="7">
        <f t="shared" si="114"/>
        <v>0</v>
      </c>
      <c r="AD738" s="7" t="s">
        <v>6175</v>
      </c>
      <c r="AE738" s="7" t="s">
        <v>6175</v>
      </c>
      <c r="AF738" s="7" t="s">
        <v>6175</v>
      </c>
      <c r="AG738" s="7" t="s">
        <v>6175</v>
      </c>
      <c r="AH738" s="37">
        <v>1</v>
      </c>
      <c r="AI738" s="37">
        <f t="shared" si="115"/>
        <v>3</v>
      </c>
      <c r="AJ738" s="33">
        <v>0.27286330724071062</v>
      </c>
      <c r="AK738" s="33">
        <f t="shared" si="111"/>
        <v>0.81858992172213185</v>
      </c>
      <c r="AL738" s="33">
        <f t="shared" si="107"/>
        <v>9.8230790606655821E-2</v>
      </c>
      <c r="AM738" s="33">
        <f t="shared" si="108"/>
        <v>0.9168207123287877</v>
      </c>
      <c r="AN738" s="33">
        <f t="shared" si="109"/>
        <v>0.24557697651663957</v>
      </c>
      <c r="AO738" s="33">
        <f t="shared" si="110"/>
        <v>0.7367309295499187</v>
      </c>
      <c r="AP738" s="33">
        <f t="shared" si="112"/>
        <v>8.8407711545990239E-2</v>
      </c>
      <c r="AQ738" s="33">
        <f t="shared" si="113"/>
        <v>0.82513864109590895</v>
      </c>
      <c r="AR738" s="15" t="s">
        <v>1404</v>
      </c>
      <c r="AS738" s="15" t="s">
        <v>1404</v>
      </c>
      <c r="AT738" s="15" t="s">
        <v>6282</v>
      </c>
      <c r="AU738" s="27" t="s">
        <v>6282</v>
      </c>
      <c r="AV738" s="74"/>
      <c r="AW738" s="75"/>
      <c r="AX738" s="75"/>
      <c r="AY738" s="75"/>
      <c r="AZ738" s="52" t="s">
        <v>6389</v>
      </c>
    </row>
    <row r="739" spans="1:52" s="52" customFormat="1" ht="39.950000000000003" customHeight="1" x14ac:dyDescent="0.25">
      <c r="A739" s="9">
        <v>897</v>
      </c>
      <c r="B739" s="7" t="s">
        <v>3478</v>
      </c>
      <c r="C739" s="7" t="s">
        <v>3479</v>
      </c>
      <c r="D739" s="7" t="s">
        <v>18</v>
      </c>
      <c r="E739" s="7" t="s">
        <v>1894</v>
      </c>
      <c r="F739" s="7" t="s">
        <v>113</v>
      </c>
      <c r="G739" s="7" t="s">
        <v>6182</v>
      </c>
      <c r="H739" s="7" t="s">
        <v>2100</v>
      </c>
      <c r="I739" s="7" t="s">
        <v>6175</v>
      </c>
      <c r="J739" s="7" t="s">
        <v>1404</v>
      </c>
      <c r="K739" s="7" t="s">
        <v>1404</v>
      </c>
      <c r="L739" s="7" t="s">
        <v>3480</v>
      </c>
      <c r="M739" s="7" t="s">
        <v>3480</v>
      </c>
      <c r="N739" s="8" t="s">
        <v>6175</v>
      </c>
      <c r="O739" s="7" t="s">
        <v>1388</v>
      </c>
      <c r="P739" s="8" t="s">
        <v>6175</v>
      </c>
      <c r="Q739" s="7" t="s">
        <v>2054</v>
      </c>
      <c r="R739" s="28" t="s">
        <v>3481</v>
      </c>
      <c r="S739" s="28" t="s">
        <v>6175</v>
      </c>
      <c r="T739" s="28" t="s">
        <v>28</v>
      </c>
      <c r="U739" s="28" t="s">
        <v>28</v>
      </c>
      <c r="V739" s="28" t="s">
        <v>28</v>
      </c>
      <c r="W739" s="7" t="s">
        <v>78</v>
      </c>
      <c r="X739" s="28" t="s">
        <v>28</v>
      </c>
      <c r="Y739" s="36" t="s">
        <v>28</v>
      </c>
      <c r="Z739" s="7" t="s">
        <v>6175</v>
      </c>
      <c r="AA739" s="7">
        <v>1</v>
      </c>
      <c r="AB739" s="7">
        <v>1</v>
      </c>
      <c r="AC739" s="7">
        <f t="shared" si="114"/>
        <v>0</v>
      </c>
      <c r="AD739" s="7" t="s">
        <v>6175</v>
      </c>
      <c r="AE739" s="7" t="s">
        <v>6175</v>
      </c>
      <c r="AF739" s="7" t="s">
        <v>6175</v>
      </c>
      <c r="AG739" s="7" t="s">
        <v>6175</v>
      </c>
      <c r="AH739" s="37">
        <v>0.6</v>
      </c>
      <c r="AI739" s="37">
        <f t="shared" si="115"/>
        <v>0.6</v>
      </c>
      <c r="AJ739" s="33">
        <v>0.10695129158513079</v>
      </c>
      <c r="AK739" s="33">
        <f t="shared" si="111"/>
        <v>0.10695129158513079</v>
      </c>
      <c r="AL739" s="33">
        <f t="shared" ref="AL739:AL802" si="116">AK739*0.12</f>
        <v>1.2834154990215695E-2</v>
      </c>
      <c r="AM739" s="33">
        <f t="shared" ref="AM739:AM802" si="117">AL739+AK739</f>
        <v>0.11978544657534648</v>
      </c>
      <c r="AN739" s="33">
        <f t="shared" ref="AN739:AN802" si="118">AJ739*0.9</f>
        <v>9.625616242661772E-2</v>
      </c>
      <c r="AO739" s="33">
        <f t="shared" ref="AO739:AO802" si="119">AN739*AB739</f>
        <v>9.625616242661772E-2</v>
      </c>
      <c r="AP739" s="33">
        <f t="shared" si="112"/>
        <v>1.1550739491194126E-2</v>
      </c>
      <c r="AQ739" s="33">
        <f t="shared" si="113"/>
        <v>0.10780690191781185</v>
      </c>
      <c r="AR739" s="15" t="s">
        <v>1404</v>
      </c>
      <c r="AS739" s="15" t="s">
        <v>1404</v>
      </c>
      <c r="AT739" s="15" t="s">
        <v>6282</v>
      </c>
      <c r="AU739" s="27" t="s">
        <v>6282</v>
      </c>
      <c r="AV739" s="74"/>
      <c r="AW739" s="75"/>
      <c r="AX739" s="75"/>
      <c r="AY739" s="75"/>
      <c r="AZ739" s="52" t="s">
        <v>6389</v>
      </c>
    </row>
    <row r="740" spans="1:52" s="52" customFormat="1" ht="39.950000000000003" customHeight="1" x14ac:dyDescent="0.25">
      <c r="A740" s="9">
        <v>898</v>
      </c>
      <c r="B740" s="7" t="s">
        <v>3482</v>
      </c>
      <c r="C740" s="7" t="s">
        <v>3483</v>
      </c>
      <c r="D740" s="7" t="s">
        <v>18</v>
      </c>
      <c r="E740" s="7" t="s">
        <v>1894</v>
      </c>
      <c r="F740" s="7" t="s">
        <v>113</v>
      </c>
      <c r="G740" s="7" t="s">
        <v>6182</v>
      </c>
      <c r="H740" s="7" t="s">
        <v>2100</v>
      </c>
      <c r="I740" s="7" t="s">
        <v>6175</v>
      </c>
      <c r="J740" s="7" t="s">
        <v>1404</v>
      </c>
      <c r="K740" s="7" t="s">
        <v>1404</v>
      </c>
      <c r="L740" s="7" t="s">
        <v>3484</v>
      </c>
      <c r="M740" s="7" t="s">
        <v>3484</v>
      </c>
      <c r="N740" s="8" t="s">
        <v>6175</v>
      </c>
      <c r="O740" s="7" t="s">
        <v>1388</v>
      </c>
      <c r="P740" s="8" t="s">
        <v>6175</v>
      </c>
      <c r="Q740" s="7" t="s">
        <v>2054</v>
      </c>
      <c r="R740" s="28" t="s">
        <v>3481</v>
      </c>
      <c r="S740" s="28" t="s">
        <v>6175</v>
      </c>
      <c r="T740" s="28" t="s">
        <v>28</v>
      </c>
      <c r="U740" s="28" t="s">
        <v>28</v>
      </c>
      <c r="V740" s="28" t="s">
        <v>28</v>
      </c>
      <c r="W740" s="7" t="s">
        <v>78</v>
      </c>
      <c r="X740" s="28" t="s">
        <v>28</v>
      </c>
      <c r="Y740" s="36" t="s">
        <v>28</v>
      </c>
      <c r="Z740" s="7" t="s">
        <v>6175</v>
      </c>
      <c r="AA740" s="7">
        <v>4</v>
      </c>
      <c r="AB740" s="7">
        <v>4</v>
      </c>
      <c r="AC740" s="7">
        <f t="shared" si="114"/>
        <v>0</v>
      </c>
      <c r="AD740" s="7" t="s">
        <v>6175</v>
      </c>
      <c r="AE740" s="7" t="s">
        <v>6175</v>
      </c>
      <c r="AF740" s="7" t="s">
        <v>6175</v>
      </c>
      <c r="AG740" s="7" t="s">
        <v>6175</v>
      </c>
      <c r="AH740" s="37">
        <v>0.6</v>
      </c>
      <c r="AI740" s="37">
        <f t="shared" si="115"/>
        <v>2.4</v>
      </c>
      <c r="AJ740" s="33">
        <v>0.10695129158513079</v>
      </c>
      <c r="AK740" s="33">
        <f t="shared" si="111"/>
        <v>0.42780516634052318</v>
      </c>
      <c r="AL740" s="33">
        <f t="shared" si="116"/>
        <v>5.1336619960862778E-2</v>
      </c>
      <c r="AM740" s="33">
        <f t="shared" si="117"/>
        <v>0.47914178630138593</v>
      </c>
      <c r="AN740" s="33">
        <f t="shared" si="118"/>
        <v>9.625616242661772E-2</v>
      </c>
      <c r="AO740" s="33">
        <f t="shared" si="119"/>
        <v>0.38502464970647088</v>
      </c>
      <c r="AP740" s="33">
        <f t="shared" si="112"/>
        <v>4.6202957964776505E-2</v>
      </c>
      <c r="AQ740" s="33">
        <f t="shared" si="113"/>
        <v>0.4312276076712474</v>
      </c>
      <c r="AR740" s="15" t="s">
        <v>1404</v>
      </c>
      <c r="AS740" s="15" t="s">
        <v>1404</v>
      </c>
      <c r="AT740" s="15" t="s">
        <v>6282</v>
      </c>
      <c r="AU740" s="27" t="s">
        <v>6282</v>
      </c>
      <c r="AV740" s="74"/>
      <c r="AW740" s="75"/>
      <c r="AX740" s="75"/>
      <c r="AY740" s="75"/>
      <c r="AZ740" s="52" t="s">
        <v>6389</v>
      </c>
    </row>
    <row r="741" spans="1:52" s="52" customFormat="1" ht="39.950000000000003" customHeight="1" x14ac:dyDescent="0.25">
      <c r="A741" s="9">
        <v>899</v>
      </c>
      <c r="B741" s="7" t="s">
        <v>3485</v>
      </c>
      <c r="C741" s="7" t="s">
        <v>3486</v>
      </c>
      <c r="D741" s="7" t="s">
        <v>18</v>
      </c>
      <c r="E741" s="7" t="s">
        <v>1894</v>
      </c>
      <c r="F741" s="7" t="s">
        <v>113</v>
      </c>
      <c r="G741" s="7" t="s">
        <v>6182</v>
      </c>
      <c r="H741" s="7" t="s">
        <v>2100</v>
      </c>
      <c r="I741" s="7" t="s">
        <v>6175</v>
      </c>
      <c r="J741" s="7" t="s">
        <v>1404</v>
      </c>
      <c r="K741" s="7" t="s">
        <v>1404</v>
      </c>
      <c r="L741" s="7" t="s">
        <v>3487</v>
      </c>
      <c r="M741" s="7" t="s">
        <v>3487</v>
      </c>
      <c r="N741" s="8" t="s">
        <v>6175</v>
      </c>
      <c r="O741" s="7" t="s">
        <v>1388</v>
      </c>
      <c r="P741" s="8" t="s">
        <v>6175</v>
      </c>
      <c r="Q741" s="7" t="s">
        <v>3488</v>
      </c>
      <c r="R741" s="28" t="s">
        <v>3489</v>
      </c>
      <c r="S741" s="28" t="s">
        <v>6175</v>
      </c>
      <c r="T741" s="28" t="s">
        <v>28</v>
      </c>
      <c r="U741" s="28" t="s">
        <v>28</v>
      </c>
      <c r="V741" s="28" t="s">
        <v>28</v>
      </c>
      <c r="W741" s="7" t="s">
        <v>29</v>
      </c>
      <c r="X741" s="28" t="s">
        <v>28</v>
      </c>
      <c r="Y741" s="36" t="s">
        <v>28</v>
      </c>
      <c r="Z741" s="7" t="s">
        <v>6175</v>
      </c>
      <c r="AA741" s="7">
        <v>31</v>
      </c>
      <c r="AB741" s="7">
        <v>31</v>
      </c>
      <c r="AC741" s="7">
        <f t="shared" si="114"/>
        <v>0</v>
      </c>
      <c r="AD741" s="7" t="s">
        <v>6175</v>
      </c>
      <c r="AE741" s="7" t="s">
        <v>6175</v>
      </c>
      <c r="AF741" s="7" t="s">
        <v>6175</v>
      </c>
      <c r="AG741" s="7" t="s">
        <v>6175</v>
      </c>
      <c r="AH741" s="37">
        <v>1.03</v>
      </c>
      <c r="AI741" s="37">
        <f t="shared" si="115"/>
        <v>31.93</v>
      </c>
      <c r="AJ741" s="33">
        <v>0.2886597172211412</v>
      </c>
      <c r="AK741" s="33">
        <f t="shared" si="111"/>
        <v>8.9484512338553763</v>
      </c>
      <c r="AL741" s="33">
        <f t="shared" si="116"/>
        <v>1.0738141480626451</v>
      </c>
      <c r="AM741" s="33">
        <f t="shared" si="117"/>
        <v>10.022265381918022</v>
      </c>
      <c r="AN741" s="33">
        <f t="shared" si="118"/>
        <v>0.25979374549902706</v>
      </c>
      <c r="AO741" s="33">
        <f t="shared" si="119"/>
        <v>8.0536061104698398</v>
      </c>
      <c r="AP741" s="33">
        <f t="shared" si="112"/>
        <v>0.96643273325638068</v>
      </c>
      <c r="AQ741" s="33">
        <f t="shared" si="113"/>
        <v>9.0200388437262209</v>
      </c>
      <c r="AR741" s="15" t="s">
        <v>1404</v>
      </c>
      <c r="AS741" s="15" t="s">
        <v>1404</v>
      </c>
      <c r="AT741" s="15" t="s">
        <v>6282</v>
      </c>
      <c r="AU741" s="27" t="s">
        <v>6282</v>
      </c>
      <c r="AV741" s="74"/>
      <c r="AW741" s="75"/>
      <c r="AX741" s="75"/>
      <c r="AY741" s="75"/>
      <c r="AZ741" s="52" t="s">
        <v>6389</v>
      </c>
    </row>
    <row r="742" spans="1:52" s="52" customFormat="1" ht="39.950000000000003" customHeight="1" x14ac:dyDescent="0.25">
      <c r="A742" s="9">
        <v>900</v>
      </c>
      <c r="B742" s="7" t="s">
        <v>3490</v>
      </c>
      <c r="C742" s="7" t="s">
        <v>3491</v>
      </c>
      <c r="D742" s="7" t="s">
        <v>18</v>
      </c>
      <c r="E742" s="7" t="s">
        <v>1894</v>
      </c>
      <c r="F742" s="7" t="s">
        <v>113</v>
      </c>
      <c r="G742" s="7" t="s">
        <v>6182</v>
      </c>
      <c r="H742" s="7" t="s">
        <v>2100</v>
      </c>
      <c r="I742" s="7" t="s">
        <v>6175</v>
      </c>
      <c r="J742" s="7" t="s">
        <v>1404</v>
      </c>
      <c r="K742" s="7" t="s">
        <v>1404</v>
      </c>
      <c r="L742" s="7" t="s">
        <v>3492</v>
      </c>
      <c r="M742" s="7" t="s">
        <v>3492</v>
      </c>
      <c r="N742" s="8" t="s">
        <v>6175</v>
      </c>
      <c r="O742" s="7" t="s">
        <v>1388</v>
      </c>
      <c r="P742" s="8" t="s">
        <v>6175</v>
      </c>
      <c r="Q742" s="7" t="s">
        <v>2019</v>
      </c>
      <c r="R742" s="28" t="s">
        <v>2020</v>
      </c>
      <c r="S742" s="28" t="s">
        <v>6175</v>
      </c>
      <c r="T742" s="28" t="s">
        <v>28</v>
      </c>
      <c r="U742" s="28" t="s">
        <v>28</v>
      </c>
      <c r="V742" s="28" t="s">
        <v>28</v>
      </c>
      <c r="W742" s="7" t="s">
        <v>29</v>
      </c>
      <c r="X742" s="28" t="s">
        <v>28</v>
      </c>
      <c r="Y742" s="36" t="s">
        <v>28</v>
      </c>
      <c r="Z742" s="7" t="s">
        <v>6175</v>
      </c>
      <c r="AA742" s="7">
        <v>2</v>
      </c>
      <c r="AB742" s="7">
        <v>17</v>
      </c>
      <c r="AC742" s="7">
        <f t="shared" si="114"/>
        <v>-15</v>
      </c>
      <c r="AD742" s="7" t="s">
        <v>6175</v>
      </c>
      <c r="AE742" s="7" t="s">
        <v>6175</v>
      </c>
      <c r="AF742" s="7" t="s">
        <v>6175</v>
      </c>
      <c r="AG742" s="7" t="s">
        <v>6175</v>
      </c>
      <c r="AH742" s="37">
        <v>1.85</v>
      </c>
      <c r="AI742" s="37">
        <f t="shared" si="115"/>
        <v>31.450000000000003</v>
      </c>
      <c r="AJ742" s="33">
        <v>0.5184664823874866</v>
      </c>
      <c r="AK742" s="33">
        <f t="shared" si="111"/>
        <v>8.8139302005872722</v>
      </c>
      <c r="AL742" s="33">
        <f t="shared" si="116"/>
        <v>1.0576716240704727</v>
      </c>
      <c r="AM742" s="33">
        <f t="shared" si="117"/>
        <v>9.8716018246577448</v>
      </c>
      <c r="AN742" s="33">
        <f t="shared" si="118"/>
        <v>0.46661983414873798</v>
      </c>
      <c r="AO742" s="33">
        <f t="shared" si="119"/>
        <v>7.9325371805285458</v>
      </c>
      <c r="AP742" s="33">
        <f t="shared" si="112"/>
        <v>0.95190446166342546</v>
      </c>
      <c r="AQ742" s="33">
        <f t="shared" si="113"/>
        <v>8.8844416421919714</v>
      </c>
      <c r="AR742" s="15" t="s">
        <v>1404</v>
      </c>
      <c r="AS742" s="15" t="s">
        <v>1404</v>
      </c>
      <c r="AT742" s="15" t="s">
        <v>6294</v>
      </c>
      <c r="AU742" s="27" t="s">
        <v>6279</v>
      </c>
      <c r="AV742" s="74"/>
      <c r="AW742" s="75"/>
      <c r="AX742" s="75"/>
      <c r="AY742" s="75"/>
      <c r="AZ742" s="52" t="s">
        <v>6389</v>
      </c>
    </row>
    <row r="743" spans="1:52" s="52" customFormat="1" ht="39.950000000000003" customHeight="1" x14ac:dyDescent="0.25">
      <c r="A743" s="9">
        <v>901</v>
      </c>
      <c r="B743" s="7" t="s">
        <v>3493</v>
      </c>
      <c r="C743" s="7" t="s">
        <v>3494</v>
      </c>
      <c r="D743" s="7" t="s">
        <v>18</v>
      </c>
      <c r="E743" s="7" t="s">
        <v>1894</v>
      </c>
      <c r="F743" s="7" t="s">
        <v>113</v>
      </c>
      <c r="G743" s="7" t="s">
        <v>6182</v>
      </c>
      <c r="H743" s="7" t="s">
        <v>2100</v>
      </c>
      <c r="I743" s="7" t="s">
        <v>6175</v>
      </c>
      <c r="J743" s="7" t="s">
        <v>1404</v>
      </c>
      <c r="K743" s="7" t="s">
        <v>1404</v>
      </c>
      <c r="L743" s="7" t="s">
        <v>3495</v>
      </c>
      <c r="M743" s="7" t="s">
        <v>3495</v>
      </c>
      <c r="N743" s="8" t="s">
        <v>6175</v>
      </c>
      <c r="O743" s="7" t="s">
        <v>1388</v>
      </c>
      <c r="P743" s="8" t="s">
        <v>6175</v>
      </c>
      <c r="Q743" s="7" t="s">
        <v>2022</v>
      </c>
      <c r="R743" s="28">
        <v>224</v>
      </c>
      <c r="S743" s="28" t="s">
        <v>6175</v>
      </c>
      <c r="T743" s="28" t="s">
        <v>28</v>
      </c>
      <c r="U743" s="28" t="s">
        <v>28</v>
      </c>
      <c r="V743" s="28" t="s">
        <v>28</v>
      </c>
      <c r="W743" s="7" t="s">
        <v>29</v>
      </c>
      <c r="X743" s="28" t="s">
        <v>28</v>
      </c>
      <c r="Y743" s="36" t="s">
        <v>28</v>
      </c>
      <c r="Z743" s="7" t="s">
        <v>6175</v>
      </c>
      <c r="AA743" s="7">
        <v>110</v>
      </c>
      <c r="AB743" s="7">
        <v>110</v>
      </c>
      <c r="AC743" s="7">
        <f t="shared" si="114"/>
        <v>0</v>
      </c>
      <c r="AD743" s="7" t="s">
        <v>6175</v>
      </c>
      <c r="AE743" s="7" t="s">
        <v>6175</v>
      </c>
      <c r="AF743" s="7" t="s">
        <v>6175</v>
      </c>
      <c r="AG743" s="7" t="s">
        <v>6175</v>
      </c>
      <c r="AH743" s="37">
        <v>3.96</v>
      </c>
      <c r="AI743" s="37">
        <f t="shared" si="115"/>
        <v>435.6</v>
      </c>
      <c r="AJ743" s="33">
        <v>1.1097985244618633</v>
      </c>
      <c r="AK743" s="33">
        <f t="shared" si="111"/>
        <v>122.07783769080497</v>
      </c>
      <c r="AL743" s="33">
        <f t="shared" si="116"/>
        <v>14.649340522896596</v>
      </c>
      <c r="AM743" s="33">
        <f t="shared" si="117"/>
        <v>136.72717821370156</v>
      </c>
      <c r="AN743" s="33">
        <f t="shared" si="118"/>
        <v>0.99881867201567698</v>
      </c>
      <c r="AO743" s="33">
        <f t="shared" si="119"/>
        <v>109.87005392172446</v>
      </c>
      <c r="AP743" s="33">
        <f t="shared" si="112"/>
        <v>13.184406470606936</v>
      </c>
      <c r="AQ743" s="33">
        <f t="shared" si="113"/>
        <v>123.05446039233139</v>
      </c>
      <c r="AR743" s="15" t="s">
        <v>1404</v>
      </c>
      <c r="AS743" s="15" t="s">
        <v>1404</v>
      </c>
      <c r="AT743" s="15" t="s">
        <v>6294</v>
      </c>
      <c r="AU743" s="27" t="s">
        <v>6279</v>
      </c>
      <c r="AV743" s="74"/>
      <c r="AW743" s="75"/>
      <c r="AX743" s="75"/>
      <c r="AY743" s="75"/>
      <c r="AZ743" s="52" t="s">
        <v>6389</v>
      </c>
    </row>
    <row r="744" spans="1:52" s="52" customFormat="1" ht="39.950000000000003" customHeight="1" x14ac:dyDescent="0.25">
      <c r="A744" s="9">
        <v>902</v>
      </c>
      <c r="B744" s="7" t="s">
        <v>3496</v>
      </c>
      <c r="C744" s="7" t="s">
        <v>3497</v>
      </c>
      <c r="D744" s="7" t="s">
        <v>18</v>
      </c>
      <c r="E744" s="7" t="s">
        <v>1894</v>
      </c>
      <c r="F744" s="7" t="s">
        <v>113</v>
      </c>
      <c r="G744" s="7" t="s">
        <v>6182</v>
      </c>
      <c r="H744" s="7" t="s">
        <v>2100</v>
      </c>
      <c r="I744" s="7" t="s">
        <v>6175</v>
      </c>
      <c r="J744" s="7" t="s">
        <v>1404</v>
      </c>
      <c r="K744" s="7" t="s">
        <v>1404</v>
      </c>
      <c r="L744" s="7" t="s">
        <v>3498</v>
      </c>
      <c r="M744" s="7" t="s">
        <v>3498</v>
      </c>
      <c r="N744" s="8" t="s">
        <v>6175</v>
      </c>
      <c r="O744" s="7" t="s">
        <v>1388</v>
      </c>
      <c r="P744" s="8" t="s">
        <v>6175</v>
      </c>
      <c r="Q744" s="7" t="s">
        <v>2022</v>
      </c>
      <c r="R744" s="28">
        <v>224</v>
      </c>
      <c r="S744" s="28" t="s">
        <v>6175</v>
      </c>
      <c r="T744" s="28" t="s">
        <v>28</v>
      </c>
      <c r="U744" s="28" t="s">
        <v>28</v>
      </c>
      <c r="V744" s="28" t="s">
        <v>28</v>
      </c>
      <c r="W744" s="7" t="s">
        <v>29</v>
      </c>
      <c r="X744" s="28" t="s">
        <v>28</v>
      </c>
      <c r="Y744" s="36" t="s">
        <v>28</v>
      </c>
      <c r="Z744" s="7" t="s">
        <v>6175</v>
      </c>
      <c r="AA744" s="7">
        <v>81</v>
      </c>
      <c r="AB744" s="7">
        <v>81</v>
      </c>
      <c r="AC744" s="7">
        <f t="shared" si="114"/>
        <v>0</v>
      </c>
      <c r="AD744" s="7" t="s">
        <v>6175</v>
      </c>
      <c r="AE744" s="7" t="s">
        <v>6175</v>
      </c>
      <c r="AF744" s="7" t="s">
        <v>6175</v>
      </c>
      <c r="AG744" s="7" t="s">
        <v>6175</v>
      </c>
      <c r="AH744" s="37">
        <v>3.96</v>
      </c>
      <c r="AI744" s="37">
        <f t="shared" si="115"/>
        <v>320.76</v>
      </c>
      <c r="AJ744" s="33">
        <v>1.080538696673214</v>
      </c>
      <c r="AK744" s="33">
        <f t="shared" ref="AK744:AK807" si="120">AJ744*AB744</f>
        <v>87.523634430530336</v>
      </c>
      <c r="AL744" s="33">
        <f t="shared" si="116"/>
        <v>10.50283613166364</v>
      </c>
      <c r="AM744" s="33">
        <f t="shared" si="117"/>
        <v>98.026470562193978</v>
      </c>
      <c r="AN744" s="33">
        <f t="shared" si="118"/>
        <v>0.97248482700589267</v>
      </c>
      <c r="AO744" s="33">
        <f t="shared" si="119"/>
        <v>78.771270987477308</v>
      </c>
      <c r="AP744" s="33">
        <f t="shared" ref="AP744:AP807" si="121">AO744*0.12</f>
        <v>9.4525525184972761</v>
      </c>
      <c r="AQ744" s="33">
        <f t="shared" ref="AQ744:AQ807" si="122">AO744+AP744</f>
        <v>88.223823505974579</v>
      </c>
      <c r="AR744" s="15" t="s">
        <v>1404</v>
      </c>
      <c r="AS744" s="15" t="s">
        <v>1404</v>
      </c>
      <c r="AT744" s="15" t="s">
        <v>6294</v>
      </c>
      <c r="AU744" s="27" t="s">
        <v>6279</v>
      </c>
      <c r="AV744" s="74"/>
      <c r="AW744" s="75"/>
      <c r="AX744" s="75"/>
      <c r="AY744" s="75"/>
      <c r="AZ744" s="52" t="s">
        <v>6389</v>
      </c>
    </row>
    <row r="745" spans="1:52" s="52" customFormat="1" ht="39.950000000000003" customHeight="1" x14ac:dyDescent="0.25">
      <c r="A745" s="9">
        <v>903</v>
      </c>
      <c r="B745" s="7" t="s">
        <v>3499</v>
      </c>
      <c r="C745" s="7" t="s">
        <v>3500</v>
      </c>
      <c r="D745" s="7" t="s">
        <v>18</v>
      </c>
      <c r="E745" s="7" t="s">
        <v>1894</v>
      </c>
      <c r="F745" s="7" t="s">
        <v>113</v>
      </c>
      <c r="G745" s="7" t="s">
        <v>6182</v>
      </c>
      <c r="H745" s="7" t="s">
        <v>2100</v>
      </c>
      <c r="I745" s="7" t="s">
        <v>6175</v>
      </c>
      <c r="J745" s="7" t="s">
        <v>1404</v>
      </c>
      <c r="K745" s="7" t="s">
        <v>1404</v>
      </c>
      <c r="L745" s="7" t="s">
        <v>3501</v>
      </c>
      <c r="M745" s="7" t="s">
        <v>3501</v>
      </c>
      <c r="N745" s="8" t="s">
        <v>6175</v>
      </c>
      <c r="O745" s="7" t="s">
        <v>3502</v>
      </c>
      <c r="P745" s="8" t="s">
        <v>6175</v>
      </c>
      <c r="Q745" s="7" t="s">
        <v>1919</v>
      </c>
      <c r="R745" s="28" t="s">
        <v>28</v>
      </c>
      <c r="S745" s="28" t="s">
        <v>6175</v>
      </c>
      <c r="T745" s="28" t="s">
        <v>28</v>
      </c>
      <c r="U745" s="28" t="s">
        <v>28</v>
      </c>
      <c r="V745" s="28" t="s">
        <v>28</v>
      </c>
      <c r="W745" s="7" t="s">
        <v>29</v>
      </c>
      <c r="X745" s="28" t="s">
        <v>28</v>
      </c>
      <c r="Y745" s="36" t="s">
        <v>28</v>
      </c>
      <c r="Z745" s="7" t="s">
        <v>6175</v>
      </c>
      <c r="AA745" s="7">
        <v>11</v>
      </c>
      <c r="AB745" s="7">
        <v>11</v>
      </c>
      <c r="AC745" s="7">
        <f t="shared" si="114"/>
        <v>0</v>
      </c>
      <c r="AD745" s="7" t="s">
        <v>6175</v>
      </c>
      <c r="AE745" s="7" t="s">
        <v>6175</v>
      </c>
      <c r="AF745" s="7" t="s">
        <v>6175</v>
      </c>
      <c r="AG745" s="7" t="s">
        <v>6175</v>
      </c>
      <c r="AH745" s="37">
        <v>1.6</v>
      </c>
      <c r="AI745" s="37">
        <f t="shared" si="115"/>
        <v>17.600000000000001</v>
      </c>
      <c r="AJ745" s="33">
        <v>0.43658129158513692</v>
      </c>
      <c r="AK745" s="33">
        <f t="shared" si="120"/>
        <v>4.8023942074365058</v>
      </c>
      <c r="AL745" s="33">
        <f t="shared" si="116"/>
        <v>0.57628730489238067</v>
      </c>
      <c r="AM745" s="33">
        <f t="shared" si="117"/>
        <v>5.3786815123288862</v>
      </c>
      <c r="AN745" s="33">
        <f t="shared" si="118"/>
        <v>0.39292316242662323</v>
      </c>
      <c r="AO745" s="33">
        <f t="shared" si="119"/>
        <v>4.3221547866928551</v>
      </c>
      <c r="AP745" s="33">
        <f t="shared" si="121"/>
        <v>0.51865857440314256</v>
      </c>
      <c r="AQ745" s="33">
        <f t="shared" si="122"/>
        <v>4.8408133610959974</v>
      </c>
      <c r="AR745" s="15" t="s">
        <v>1404</v>
      </c>
      <c r="AS745" s="15" t="s">
        <v>1404</v>
      </c>
      <c r="AT745" s="15" t="s">
        <v>6294</v>
      </c>
      <c r="AU745" s="27" t="s">
        <v>6279</v>
      </c>
      <c r="AV745" s="74"/>
      <c r="AW745" s="75"/>
      <c r="AX745" s="75"/>
      <c r="AY745" s="75"/>
      <c r="AZ745" s="52" t="s">
        <v>6389</v>
      </c>
    </row>
    <row r="746" spans="1:52" s="52" customFormat="1" ht="39.950000000000003" customHeight="1" x14ac:dyDescent="0.25">
      <c r="A746" s="9">
        <v>904</v>
      </c>
      <c r="B746" s="7" t="s">
        <v>3503</v>
      </c>
      <c r="C746" s="7" t="s">
        <v>3504</v>
      </c>
      <c r="D746" s="7" t="s">
        <v>18</v>
      </c>
      <c r="E746" s="7" t="s">
        <v>1912</v>
      </c>
      <c r="F746" s="7" t="s">
        <v>105</v>
      </c>
      <c r="G746" s="7" t="s">
        <v>6182</v>
      </c>
      <c r="H746" s="7" t="s">
        <v>2100</v>
      </c>
      <c r="I746" s="7" t="s">
        <v>6175</v>
      </c>
      <c r="J746" s="7" t="s">
        <v>1404</v>
      </c>
      <c r="K746" s="7" t="s">
        <v>1404</v>
      </c>
      <c r="L746" s="7" t="s">
        <v>3505</v>
      </c>
      <c r="M746" s="7" t="s">
        <v>3505</v>
      </c>
      <c r="N746" s="8" t="s">
        <v>6175</v>
      </c>
      <c r="O746" s="7" t="s">
        <v>1388</v>
      </c>
      <c r="P746" s="8" t="s">
        <v>6175</v>
      </c>
      <c r="Q746" s="7" t="s">
        <v>28</v>
      </c>
      <c r="R746" s="28" t="s">
        <v>28</v>
      </c>
      <c r="S746" s="28" t="s">
        <v>6175</v>
      </c>
      <c r="T746" s="28" t="s">
        <v>28</v>
      </c>
      <c r="U746" s="28" t="s">
        <v>28</v>
      </c>
      <c r="V746" s="28" t="s">
        <v>28</v>
      </c>
      <c r="W746" s="7" t="s">
        <v>29</v>
      </c>
      <c r="X746" s="28" t="s">
        <v>28</v>
      </c>
      <c r="Y746" s="36" t="s">
        <v>28</v>
      </c>
      <c r="Z746" s="7" t="s">
        <v>6175</v>
      </c>
      <c r="AA746" s="7">
        <v>59</v>
      </c>
      <c r="AB746" s="7">
        <v>59</v>
      </c>
      <c r="AC746" s="7">
        <f t="shared" si="114"/>
        <v>0</v>
      </c>
      <c r="AD746" s="7" t="s">
        <v>6175</v>
      </c>
      <c r="AE746" s="7" t="s">
        <v>6175</v>
      </c>
      <c r="AF746" s="7" t="s">
        <v>6175</v>
      </c>
      <c r="AG746" s="7" t="s">
        <v>6175</v>
      </c>
      <c r="AH746" s="37">
        <v>5.4</v>
      </c>
      <c r="AI746" s="37">
        <f t="shared" si="115"/>
        <v>318.60000000000002</v>
      </c>
      <c r="AJ746" s="33">
        <v>1.4734618590998372</v>
      </c>
      <c r="AK746" s="33">
        <f t="shared" si="120"/>
        <v>86.934249686890396</v>
      </c>
      <c r="AL746" s="33">
        <f t="shared" si="116"/>
        <v>10.432109962426848</v>
      </c>
      <c r="AM746" s="33">
        <f t="shared" si="117"/>
        <v>97.366359649317246</v>
      </c>
      <c r="AN746" s="33">
        <f t="shared" si="118"/>
        <v>1.3261156731898536</v>
      </c>
      <c r="AO746" s="33">
        <f t="shared" si="119"/>
        <v>78.240824718201367</v>
      </c>
      <c r="AP746" s="33">
        <f t="shared" si="121"/>
        <v>9.3888989661841631</v>
      </c>
      <c r="AQ746" s="33">
        <f t="shared" si="122"/>
        <v>87.629723684385525</v>
      </c>
      <c r="AR746" s="15" t="s">
        <v>1404</v>
      </c>
      <c r="AS746" s="15" t="s">
        <v>1404</v>
      </c>
      <c r="AT746" s="15" t="s">
        <v>6294</v>
      </c>
      <c r="AU746" s="27" t="s">
        <v>6279</v>
      </c>
      <c r="AV746" s="74"/>
      <c r="AW746" s="75"/>
      <c r="AX746" s="75"/>
      <c r="AY746" s="75"/>
      <c r="AZ746" s="52" t="s">
        <v>6389</v>
      </c>
    </row>
    <row r="747" spans="1:52" s="52" customFormat="1" ht="39.950000000000003" customHeight="1" x14ac:dyDescent="0.25">
      <c r="A747" s="9">
        <v>905</v>
      </c>
      <c r="B747" s="7" t="s">
        <v>3506</v>
      </c>
      <c r="C747" s="7" t="s">
        <v>3507</v>
      </c>
      <c r="D747" s="7" t="s">
        <v>18</v>
      </c>
      <c r="E747" s="7" t="s">
        <v>1894</v>
      </c>
      <c r="F747" s="7" t="s">
        <v>175</v>
      </c>
      <c r="G747" s="7" t="s">
        <v>6182</v>
      </c>
      <c r="H747" s="7" t="s">
        <v>2100</v>
      </c>
      <c r="I747" s="7" t="s">
        <v>6175</v>
      </c>
      <c r="J747" s="7" t="s">
        <v>1404</v>
      </c>
      <c r="K747" s="7" t="s">
        <v>1404</v>
      </c>
      <c r="L747" s="7" t="s">
        <v>3508</v>
      </c>
      <c r="M747" s="7" t="s">
        <v>3508</v>
      </c>
      <c r="N747" s="8" t="s">
        <v>6175</v>
      </c>
      <c r="O747" s="7" t="s">
        <v>1388</v>
      </c>
      <c r="P747" s="8" t="s">
        <v>6175</v>
      </c>
      <c r="Q747" s="7" t="s">
        <v>1896</v>
      </c>
      <c r="R747" s="28" t="s">
        <v>2060</v>
      </c>
      <c r="S747" s="28" t="s">
        <v>6175</v>
      </c>
      <c r="T747" s="28" t="s">
        <v>28</v>
      </c>
      <c r="U747" s="28" t="s">
        <v>28</v>
      </c>
      <c r="V747" s="28" t="s">
        <v>28</v>
      </c>
      <c r="W747" s="7" t="s">
        <v>29</v>
      </c>
      <c r="X747" s="28" t="s">
        <v>28</v>
      </c>
      <c r="Y747" s="36" t="s">
        <v>28</v>
      </c>
      <c r="Z747" s="7" t="s">
        <v>6175</v>
      </c>
      <c r="AA747" s="7">
        <v>500</v>
      </c>
      <c r="AB747" s="7">
        <v>500</v>
      </c>
      <c r="AC747" s="7">
        <f t="shared" si="114"/>
        <v>0</v>
      </c>
      <c r="AD747" s="7" t="s">
        <v>6175</v>
      </c>
      <c r="AE747" s="7" t="s">
        <v>6175</v>
      </c>
      <c r="AF747" s="7" t="s">
        <v>6175</v>
      </c>
      <c r="AG747" s="7" t="s">
        <v>6175</v>
      </c>
      <c r="AH747" s="37">
        <v>0.1</v>
      </c>
      <c r="AI747" s="37">
        <f t="shared" si="115"/>
        <v>50</v>
      </c>
      <c r="AJ747" s="33">
        <v>2.7286330724071058E-2</v>
      </c>
      <c r="AK747" s="33">
        <f t="shared" si="120"/>
        <v>13.643165362035528</v>
      </c>
      <c r="AL747" s="33">
        <f t="shared" si="116"/>
        <v>1.6371798434442633</v>
      </c>
      <c r="AM747" s="33">
        <f t="shared" si="117"/>
        <v>15.280345205479792</v>
      </c>
      <c r="AN747" s="33">
        <f t="shared" si="118"/>
        <v>2.4557697651663952E-2</v>
      </c>
      <c r="AO747" s="33">
        <f t="shared" si="119"/>
        <v>12.278848825831975</v>
      </c>
      <c r="AP747" s="33">
        <f t="shared" si="121"/>
        <v>1.473461859099837</v>
      </c>
      <c r="AQ747" s="33">
        <f t="shared" si="122"/>
        <v>13.752310684931812</v>
      </c>
      <c r="AR747" s="15" t="s">
        <v>1404</v>
      </c>
      <c r="AS747" s="15" t="s">
        <v>1404</v>
      </c>
      <c r="AT747" s="15" t="s">
        <v>6294</v>
      </c>
      <c r="AU747" s="27" t="s">
        <v>6279</v>
      </c>
      <c r="AV747" s="74"/>
      <c r="AW747" s="75">
        <v>500</v>
      </c>
      <c r="AX747" s="75" t="s">
        <v>1400</v>
      </c>
      <c r="AY747" s="75"/>
      <c r="AZ747" s="52" t="s">
        <v>6389</v>
      </c>
    </row>
    <row r="748" spans="1:52" s="52" customFormat="1" ht="39.950000000000003" customHeight="1" x14ac:dyDescent="0.25">
      <c r="A748" s="9">
        <v>906</v>
      </c>
      <c r="B748" s="7" t="s">
        <v>3509</v>
      </c>
      <c r="C748" s="7" t="s">
        <v>3510</v>
      </c>
      <c r="D748" s="7" t="s">
        <v>18</v>
      </c>
      <c r="E748" s="7" t="s">
        <v>18</v>
      </c>
      <c r="F748" s="7" t="s">
        <v>1735</v>
      </c>
      <c r="G748" s="7" t="s">
        <v>6182</v>
      </c>
      <c r="H748" s="7" t="s">
        <v>2100</v>
      </c>
      <c r="I748" s="7" t="s">
        <v>6175</v>
      </c>
      <c r="J748" s="7" t="s">
        <v>1404</v>
      </c>
      <c r="K748" s="7" t="s">
        <v>1404</v>
      </c>
      <c r="L748" s="7" t="s">
        <v>3511</v>
      </c>
      <c r="M748" s="7" t="s">
        <v>3511</v>
      </c>
      <c r="N748" s="8" t="s">
        <v>6175</v>
      </c>
      <c r="O748" s="7" t="s">
        <v>1599</v>
      </c>
      <c r="P748" s="8" t="s">
        <v>6175</v>
      </c>
      <c r="Q748" s="7" t="s">
        <v>3512</v>
      </c>
      <c r="R748" s="28" t="s">
        <v>3513</v>
      </c>
      <c r="S748" s="28" t="s">
        <v>6175</v>
      </c>
      <c r="T748" s="28" t="s">
        <v>28</v>
      </c>
      <c r="U748" s="28" t="s">
        <v>28</v>
      </c>
      <c r="V748" s="28" t="s">
        <v>28</v>
      </c>
      <c r="W748" s="7" t="s">
        <v>1400</v>
      </c>
      <c r="X748" s="28" t="s">
        <v>28</v>
      </c>
      <c r="Y748" s="36" t="s">
        <v>28</v>
      </c>
      <c r="Z748" s="7" t="s">
        <v>6175</v>
      </c>
      <c r="AA748" s="7">
        <v>3</v>
      </c>
      <c r="AB748" s="7">
        <v>5</v>
      </c>
      <c r="AC748" s="7">
        <f t="shared" si="114"/>
        <v>-2</v>
      </c>
      <c r="AD748" s="7" t="s">
        <v>6175</v>
      </c>
      <c r="AE748" s="7" t="s">
        <v>6175</v>
      </c>
      <c r="AF748" s="7" t="s">
        <v>6175</v>
      </c>
      <c r="AG748" s="7" t="s">
        <v>6175</v>
      </c>
      <c r="AH748" s="37">
        <v>20</v>
      </c>
      <c r="AI748" s="37">
        <f t="shared" si="115"/>
        <v>100</v>
      </c>
      <c r="AJ748" s="33">
        <v>8.3250430528376942</v>
      </c>
      <c r="AK748" s="33">
        <f t="shared" si="120"/>
        <v>41.625215264188469</v>
      </c>
      <c r="AL748" s="33">
        <f t="shared" si="116"/>
        <v>4.9950258317026162</v>
      </c>
      <c r="AM748" s="33">
        <f t="shared" si="117"/>
        <v>46.620241095891089</v>
      </c>
      <c r="AN748" s="33">
        <f t="shared" si="118"/>
        <v>7.4925387475539251</v>
      </c>
      <c r="AO748" s="33">
        <f t="shared" si="119"/>
        <v>37.462693737769627</v>
      </c>
      <c r="AP748" s="33">
        <f t="shared" si="121"/>
        <v>4.4955232485323551</v>
      </c>
      <c r="AQ748" s="33">
        <f t="shared" si="122"/>
        <v>41.958216986301984</v>
      </c>
      <c r="AR748" s="15" t="s">
        <v>1404</v>
      </c>
      <c r="AS748" s="15" t="s">
        <v>1404</v>
      </c>
      <c r="AT748" s="15" t="s">
        <v>6294</v>
      </c>
      <c r="AU748" s="27" t="s">
        <v>6279</v>
      </c>
      <c r="AV748" s="74"/>
      <c r="AW748" s="75"/>
      <c r="AX748" s="75"/>
      <c r="AY748" s="75"/>
      <c r="AZ748" s="52" t="s">
        <v>6389</v>
      </c>
    </row>
    <row r="749" spans="1:52" s="52" customFormat="1" ht="39.950000000000003" customHeight="1" x14ac:dyDescent="0.25">
      <c r="A749" s="9">
        <v>907</v>
      </c>
      <c r="B749" s="7" t="s">
        <v>3514</v>
      </c>
      <c r="C749" s="7" t="s">
        <v>3515</v>
      </c>
      <c r="D749" s="7" t="s">
        <v>18</v>
      </c>
      <c r="E749" s="7" t="s">
        <v>1894</v>
      </c>
      <c r="F749" s="7" t="s">
        <v>175</v>
      </c>
      <c r="G749" s="7" t="s">
        <v>6182</v>
      </c>
      <c r="H749" s="7" t="s">
        <v>2100</v>
      </c>
      <c r="I749" s="7" t="s">
        <v>6175</v>
      </c>
      <c r="J749" s="7" t="s">
        <v>1404</v>
      </c>
      <c r="K749" s="7" t="s">
        <v>1404</v>
      </c>
      <c r="L749" s="7" t="s">
        <v>3516</v>
      </c>
      <c r="M749" s="7" t="s">
        <v>3516</v>
      </c>
      <c r="N749" s="8" t="s">
        <v>6175</v>
      </c>
      <c r="O749" s="7" t="s">
        <v>1388</v>
      </c>
      <c r="P749" s="8" t="s">
        <v>6175</v>
      </c>
      <c r="Q749" s="7" t="s">
        <v>28</v>
      </c>
      <c r="R749" s="28" t="s">
        <v>28</v>
      </c>
      <c r="S749" s="28" t="s">
        <v>6175</v>
      </c>
      <c r="T749" s="28" t="s">
        <v>28</v>
      </c>
      <c r="U749" s="28" t="s">
        <v>28</v>
      </c>
      <c r="V749" s="28" t="s">
        <v>28</v>
      </c>
      <c r="W749" s="7" t="s">
        <v>29</v>
      </c>
      <c r="X749" s="28" t="s">
        <v>28</v>
      </c>
      <c r="Y749" s="36" t="s">
        <v>28</v>
      </c>
      <c r="Z749" s="7" t="s">
        <v>6175</v>
      </c>
      <c r="AA749" s="7">
        <v>200</v>
      </c>
      <c r="AB749" s="7">
        <v>200</v>
      </c>
      <c r="AC749" s="7">
        <f t="shared" si="114"/>
        <v>0</v>
      </c>
      <c r="AD749" s="7" t="s">
        <v>6175</v>
      </c>
      <c r="AE749" s="7" t="s">
        <v>6175</v>
      </c>
      <c r="AF749" s="7" t="s">
        <v>6175</v>
      </c>
      <c r="AG749" s="7" t="s">
        <v>6175</v>
      </c>
      <c r="AH749" s="37">
        <v>0.15</v>
      </c>
      <c r="AI749" s="37">
        <f t="shared" si="115"/>
        <v>30</v>
      </c>
      <c r="AJ749" s="33">
        <v>4.092949608610659E-2</v>
      </c>
      <c r="AK749" s="33">
        <f t="shared" si="120"/>
        <v>8.1858992172213174</v>
      </c>
      <c r="AL749" s="33">
        <f t="shared" si="116"/>
        <v>0.98230790606655805</v>
      </c>
      <c r="AM749" s="33">
        <f t="shared" si="117"/>
        <v>9.1682071232878748</v>
      </c>
      <c r="AN749" s="33">
        <f t="shared" si="118"/>
        <v>3.6836546477495929E-2</v>
      </c>
      <c r="AO749" s="33">
        <f t="shared" si="119"/>
        <v>7.3673092954991857</v>
      </c>
      <c r="AP749" s="33">
        <f t="shared" si="121"/>
        <v>0.8840771154599022</v>
      </c>
      <c r="AQ749" s="33">
        <f t="shared" si="122"/>
        <v>8.2513864109590873</v>
      </c>
      <c r="AR749" s="15" t="s">
        <v>1404</v>
      </c>
      <c r="AS749" s="15" t="s">
        <v>1404</v>
      </c>
      <c r="AT749" s="15" t="s">
        <v>6294</v>
      </c>
      <c r="AU749" s="27" t="s">
        <v>6279</v>
      </c>
      <c r="AV749" s="74"/>
      <c r="AW749" s="75">
        <v>200</v>
      </c>
      <c r="AX749" s="75" t="s">
        <v>6359</v>
      </c>
      <c r="AY749" s="75"/>
      <c r="AZ749" s="52" t="s">
        <v>6389</v>
      </c>
    </row>
    <row r="750" spans="1:52" s="52" customFormat="1" ht="39.950000000000003" customHeight="1" x14ac:dyDescent="0.25">
      <c r="A750" s="9">
        <v>908</v>
      </c>
      <c r="B750" s="7" t="s">
        <v>3517</v>
      </c>
      <c r="C750" s="7" t="s">
        <v>3518</v>
      </c>
      <c r="D750" s="7" t="s">
        <v>18</v>
      </c>
      <c r="E750" s="7" t="s">
        <v>2126</v>
      </c>
      <c r="F750" s="7" t="s">
        <v>175</v>
      </c>
      <c r="G750" s="7" t="s">
        <v>6182</v>
      </c>
      <c r="H750" s="7" t="s">
        <v>2100</v>
      </c>
      <c r="I750" s="7" t="s">
        <v>6175</v>
      </c>
      <c r="J750" s="7" t="s">
        <v>1404</v>
      </c>
      <c r="K750" s="7" t="s">
        <v>1404</v>
      </c>
      <c r="L750" s="7" t="s">
        <v>3519</v>
      </c>
      <c r="M750" s="7" t="s">
        <v>3519</v>
      </c>
      <c r="N750" s="8" t="s">
        <v>6175</v>
      </c>
      <c r="O750" s="7" t="s">
        <v>1388</v>
      </c>
      <c r="P750" s="8" t="s">
        <v>6175</v>
      </c>
      <c r="Q750" s="7" t="s">
        <v>3520</v>
      </c>
      <c r="R750" s="28" t="s">
        <v>3521</v>
      </c>
      <c r="S750" s="28" t="s">
        <v>6175</v>
      </c>
      <c r="T750" s="28" t="s">
        <v>28</v>
      </c>
      <c r="U750" s="28" t="s">
        <v>28</v>
      </c>
      <c r="V750" s="28" t="s">
        <v>28</v>
      </c>
      <c r="W750" s="7" t="s">
        <v>1400</v>
      </c>
      <c r="X750" s="28" t="s">
        <v>28</v>
      </c>
      <c r="Y750" s="36" t="s">
        <v>28</v>
      </c>
      <c r="Z750" s="7" t="s">
        <v>6175</v>
      </c>
      <c r="AA750" s="7">
        <v>3</v>
      </c>
      <c r="AB750" s="7">
        <v>3</v>
      </c>
      <c r="AC750" s="7">
        <f t="shared" si="114"/>
        <v>0</v>
      </c>
      <c r="AD750" s="7" t="s">
        <v>6175</v>
      </c>
      <c r="AE750" s="7" t="s">
        <v>6175</v>
      </c>
      <c r="AF750" s="7" t="s">
        <v>6175</v>
      </c>
      <c r="AG750" s="7" t="s">
        <v>6175</v>
      </c>
      <c r="AH750" s="37">
        <v>13.5</v>
      </c>
      <c r="AI750" s="37">
        <f t="shared" si="115"/>
        <v>40.5</v>
      </c>
      <c r="AJ750" s="33">
        <v>5.6194040606654436</v>
      </c>
      <c r="AK750" s="33">
        <f t="shared" si="120"/>
        <v>16.858212181996329</v>
      </c>
      <c r="AL750" s="33">
        <f t="shared" si="116"/>
        <v>2.0229854618395593</v>
      </c>
      <c r="AM750" s="33">
        <f t="shared" si="117"/>
        <v>18.88119764383589</v>
      </c>
      <c r="AN750" s="33">
        <f t="shared" si="118"/>
        <v>5.0574636545988998</v>
      </c>
      <c r="AO750" s="33">
        <f t="shared" si="119"/>
        <v>15.172390963796699</v>
      </c>
      <c r="AP750" s="33">
        <f t="shared" si="121"/>
        <v>1.8206869156556038</v>
      </c>
      <c r="AQ750" s="33">
        <f t="shared" si="122"/>
        <v>16.993077879452304</v>
      </c>
      <c r="AR750" s="15" t="s">
        <v>6295</v>
      </c>
      <c r="AS750" s="15"/>
      <c r="AT750" s="15" t="s">
        <v>6292</v>
      </c>
      <c r="AU750" s="27" t="s">
        <v>6278</v>
      </c>
      <c r="AV750" s="74"/>
      <c r="AW750" s="75"/>
      <c r="AX750" s="75"/>
      <c r="AY750" s="75"/>
      <c r="AZ750" s="52" t="s">
        <v>6389</v>
      </c>
    </row>
    <row r="751" spans="1:52" s="52" customFormat="1" ht="39.950000000000003" customHeight="1" x14ac:dyDescent="0.25">
      <c r="A751" s="9">
        <v>909</v>
      </c>
      <c r="B751" s="7" t="s">
        <v>3522</v>
      </c>
      <c r="C751" s="7" t="s">
        <v>3523</v>
      </c>
      <c r="D751" s="7" t="s">
        <v>18</v>
      </c>
      <c r="E751" s="7" t="s">
        <v>1894</v>
      </c>
      <c r="F751" s="7" t="s">
        <v>20</v>
      </c>
      <c r="G751" s="7" t="s">
        <v>6182</v>
      </c>
      <c r="H751" s="7" t="s">
        <v>2100</v>
      </c>
      <c r="I751" s="7" t="s">
        <v>6175</v>
      </c>
      <c r="J751" s="7" t="s">
        <v>1404</v>
      </c>
      <c r="K751" s="7" t="s">
        <v>1404</v>
      </c>
      <c r="L751" s="7" t="s">
        <v>3524</v>
      </c>
      <c r="M751" s="7" t="s">
        <v>3524</v>
      </c>
      <c r="N751" s="8" t="s">
        <v>6175</v>
      </c>
      <c r="O751" s="7" t="s">
        <v>1388</v>
      </c>
      <c r="P751" s="8" t="s">
        <v>6175</v>
      </c>
      <c r="Q751" s="7" t="s">
        <v>28</v>
      </c>
      <c r="R751" s="28" t="s">
        <v>28</v>
      </c>
      <c r="S751" s="28" t="s">
        <v>6175</v>
      </c>
      <c r="T751" s="28" t="s">
        <v>28</v>
      </c>
      <c r="U751" s="28" t="s">
        <v>28</v>
      </c>
      <c r="V751" s="28" t="s">
        <v>28</v>
      </c>
      <c r="W751" s="7" t="s">
        <v>29</v>
      </c>
      <c r="X751" s="28" t="s">
        <v>28</v>
      </c>
      <c r="Y751" s="36" t="s">
        <v>28</v>
      </c>
      <c r="Z751" s="7" t="s">
        <v>6175</v>
      </c>
      <c r="AA751" s="7">
        <v>5</v>
      </c>
      <c r="AB751" s="7">
        <v>5</v>
      </c>
      <c r="AC751" s="7">
        <f t="shared" si="114"/>
        <v>0</v>
      </c>
      <c r="AD751" s="7" t="s">
        <v>6175</v>
      </c>
      <c r="AE751" s="7" t="s">
        <v>6175</v>
      </c>
      <c r="AF751" s="7" t="s">
        <v>6175</v>
      </c>
      <c r="AG751" s="7" t="s">
        <v>6175</v>
      </c>
      <c r="AH751" s="37">
        <v>13.5</v>
      </c>
      <c r="AI751" s="37">
        <f t="shared" si="115"/>
        <v>67.5</v>
      </c>
      <c r="AJ751" s="33">
        <v>3.7834040606654433</v>
      </c>
      <c r="AK751" s="33">
        <f t="shared" si="120"/>
        <v>18.917020303327217</v>
      </c>
      <c r="AL751" s="33">
        <f t="shared" si="116"/>
        <v>2.2700424363992657</v>
      </c>
      <c r="AM751" s="33">
        <f t="shared" si="117"/>
        <v>21.187062739726482</v>
      </c>
      <c r="AN751" s="33">
        <f t="shared" si="118"/>
        <v>3.4050636545988993</v>
      </c>
      <c r="AO751" s="33">
        <f t="shared" si="119"/>
        <v>17.025318272994497</v>
      </c>
      <c r="AP751" s="33">
        <f t="shared" si="121"/>
        <v>2.0430381927593397</v>
      </c>
      <c r="AQ751" s="33">
        <f t="shared" si="122"/>
        <v>19.068356465753837</v>
      </c>
      <c r="AR751" s="15" t="s">
        <v>6295</v>
      </c>
      <c r="AS751" s="15"/>
      <c r="AT751" s="15" t="s">
        <v>6292</v>
      </c>
      <c r="AU751" s="27" t="s">
        <v>6278</v>
      </c>
      <c r="AV751" s="74"/>
      <c r="AW751" s="75"/>
      <c r="AX751" s="75"/>
      <c r="AY751" s="75"/>
      <c r="AZ751" s="52" t="s">
        <v>6389</v>
      </c>
    </row>
    <row r="752" spans="1:52" s="52" customFormat="1" ht="39.950000000000003" customHeight="1" x14ac:dyDescent="0.25">
      <c r="A752" s="9">
        <v>910</v>
      </c>
      <c r="B752" s="7" t="s">
        <v>3525</v>
      </c>
      <c r="C752" s="7" t="s">
        <v>3526</v>
      </c>
      <c r="D752" s="7" t="s">
        <v>18</v>
      </c>
      <c r="E752" s="7" t="s">
        <v>1912</v>
      </c>
      <c r="F752" s="7" t="s">
        <v>105</v>
      </c>
      <c r="G752" s="7" t="s">
        <v>6182</v>
      </c>
      <c r="H752" s="7" t="s">
        <v>2100</v>
      </c>
      <c r="I752" s="7" t="s">
        <v>6175</v>
      </c>
      <c r="J752" s="7" t="s">
        <v>1404</v>
      </c>
      <c r="K752" s="7" t="s">
        <v>1404</v>
      </c>
      <c r="L752" s="7" t="s">
        <v>3527</v>
      </c>
      <c r="M752" s="7" t="s">
        <v>3527</v>
      </c>
      <c r="N752" s="8" t="s">
        <v>6175</v>
      </c>
      <c r="O752" s="7" t="s">
        <v>1388</v>
      </c>
      <c r="P752" s="8" t="s">
        <v>6175</v>
      </c>
      <c r="Q752" s="7" t="s">
        <v>3528</v>
      </c>
      <c r="R752" s="28" t="s">
        <v>3529</v>
      </c>
      <c r="S752" s="28" t="s">
        <v>6175</v>
      </c>
      <c r="T752" s="28" t="s">
        <v>28</v>
      </c>
      <c r="U752" s="28" t="s">
        <v>28</v>
      </c>
      <c r="V752" s="28" t="s">
        <v>28</v>
      </c>
      <c r="W752" s="7" t="s">
        <v>29</v>
      </c>
      <c r="X752" s="28" t="s">
        <v>28</v>
      </c>
      <c r="Y752" s="36" t="s">
        <v>28</v>
      </c>
      <c r="Z752" s="7" t="s">
        <v>6175</v>
      </c>
      <c r="AA752" s="7">
        <v>1</v>
      </c>
      <c r="AB752" s="7">
        <v>1</v>
      </c>
      <c r="AC752" s="7">
        <f t="shared" si="114"/>
        <v>0</v>
      </c>
      <c r="AD752" s="7" t="s">
        <v>6175</v>
      </c>
      <c r="AE752" s="7" t="s">
        <v>6175</v>
      </c>
      <c r="AF752" s="7" t="s">
        <v>6175</v>
      </c>
      <c r="AG752" s="7" t="s">
        <v>6175</v>
      </c>
      <c r="AH752" s="37">
        <v>2</v>
      </c>
      <c r="AI752" s="37">
        <f t="shared" si="115"/>
        <v>2</v>
      </c>
      <c r="AJ752" s="33">
        <v>0.56050430528376938</v>
      </c>
      <c r="AK752" s="33">
        <f t="shared" si="120"/>
        <v>0.56050430528376938</v>
      </c>
      <c r="AL752" s="33">
        <f t="shared" si="116"/>
        <v>6.7260516634052317E-2</v>
      </c>
      <c r="AM752" s="33">
        <f t="shared" si="117"/>
        <v>0.62776482191782168</v>
      </c>
      <c r="AN752" s="33">
        <f t="shared" si="118"/>
        <v>0.5044538747553925</v>
      </c>
      <c r="AO752" s="33">
        <f t="shared" si="119"/>
        <v>0.5044538747553925</v>
      </c>
      <c r="AP752" s="33">
        <f t="shared" si="121"/>
        <v>6.0534464970647101E-2</v>
      </c>
      <c r="AQ752" s="33">
        <f t="shared" si="122"/>
        <v>0.56498833972603957</v>
      </c>
      <c r="AR752" s="15" t="s">
        <v>1404</v>
      </c>
      <c r="AS752" s="15" t="s">
        <v>1404</v>
      </c>
      <c r="AT752" s="15" t="s">
        <v>6294</v>
      </c>
      <c r="AU752" s="27" t="s">
        <v>6279</v>
      </c>
      <c r="AV752" s="74"/>
      <c r="AW752" s="75"/>
      <c r="AX752" s="75"/>
      <c r="AY752" s="75"/>
      <c r="AZ752" s="52" t="s">
        <v>6389</v>
      </c>
    </row>
    <row r="753" spans="1:52" s="52" customFormat="1" ht="39.950000000000003" customHeight="1" x14ac:dyDescent="0.25">
      <c r="A753" s="9">
        <v>911</v>
      </c>
      <c r="B753" s="7" t="s">
        <v>3530</v>
      </c>
      <c r="C753" s="7" t="s">
        <v>3531</v>
      </c>
      <c r="D753" s="7" t="s">
        <v>18</v>
      </c>
      <c r="E753" s="7" t="s">
        <v>18</v>
      </c>
      <c r="F753" s="7" t="s">
        <v>1735</v>
      </c>
      <c r="G753" s="7" t="s">
        <v>6182</v>
      </c>
      <c r="H753" s="7" t="s">
        <v>2100</v>
      </c>
      <c r="I753" s="7" t="s">
        <v>6175</v>
      </c>
      <c r="J753" s="7" t="s">
        <v>1404</v>
      </c>
      <c r="K753" s="7" t="s">
        <v>1404</v>
      </c>
      <c r="L753" s="7" t="s">
        <v>3532</v>
      </c>
      <c r="M753" s="7" t="s">
        <v>3532</v>
      </c>
      <c r="N753" s="8" t="s">
        <v>6175</v>
      </c>
      <c r="O753" s="7" t="s">
        <v>1388</v>
      </c>
      <c r="P753" s="8" t="s">
        <v>6175</v>
      </c>
      <c r="Q753" s="7" t="s">
        <v>28</v>
      </c>
      <c r="R753" s="7" t="s">
        <v>28</v>
      </c>
      <c r="S753" s="28" t="s">
        <v>6175</v>
      </c>
      <c r="T753" s="28" t="s">
        <v>28</v>
      </c>
      <c r="U753" s="28" t="s">
        <v>28</v>
      </c>
      <c r="V753" s="28" t="s">
        <v>28</v>
      </c>
      <c r="W753" s="7" t="s">
        <v>29</v>
      </c>
      <c r="X753" s="28" t="s">
        <v>28</v>
      </c>
      <c r="Y753" s="36" t="s">
        <v>28</v>
      </c>
      <c r="Z753" s="7" t="s">
        <v>6175</v>
      </c>
      <c r="AA753" s="38">
        <v>2496</v>
      </c>
      <c r="AB753" s="7">
        <v>2496</v>
      </c>
      <c r="AC753" s="7">
        <f t="shared" si="114"/>
        <v>0</v>
      </c>
      <c r="AD753" s="7" t="s">
        <v>6175</v>
      </c>
      <c r="AE753" s="7" t="s">
        <v>6175</v>
      </c>
      <c r="AF753" s="7" t="s">
        <v>6175</v>
      </c>
      <c r="AG753" s="7" t="s">
        <v>6175</v>
      </c>
      <c r="AH753" s="37">
        <v>0.15</v>
      </c>
      <c r="AI753" s="37">
        <f t="shared" si="115"/>
        <v>374.4</v>
      </c>
      <c r="AJ753" s="33">
        <v>4.2037822896282703E-2</v>
      </c>
      <c r="AK753" s="33">
        <f t="shared" si="120"/>
        <v>104.92640594912163</v>
      </c>
      <c r="AL753" s="33">
        <f t="shared" si="116"/>
        <v>12.591168713894595</v>
      </c>
      <c r="AM753" s="33">
        <f t="shared" si="117"/>
        <v>117.51757466301622</v>
      </c>
      <c r="AN753" s="33">
        <f t="shared" si="118"/>
        <v>3.7834040606654434E-2</v>
      </c>
      <c r="AO753" s="33">
        <f t="shared" si="119"/>
        <v>94.43376535420947</v>
      </c>
      <c r="AP753" s="33">
        <f t="shared" si="121"/>
        <v>11.332051842505136</v>
      </c>
      <c r="AQ753" s="33">
        <f t="shared" si="122"/>
        <v>105.76581719671461</v>
      </c>
      <c r="AR753" s="15" t="s">
        <v>1404</v>
      </c>
      <c r="AS753" s="15" t="s">
        <v>1404</v>
      </c>
      <c r="AT753" s="15" t="s">
        <v>6294</v>
      </c>
      <c r="AU753" s="27" t="s">
        <v>6279</v>
      </c>
      <c r="AV753" s="74"/>
      <c r="AW753" s="75"/>
      <c r="AX753" s="75"/>
      <c r="AY753" s="75"/>
      <c r="AZ753" s="52" t="s">
        <v>6389</v>
      </c>
    </row>
    <row r="754" spans="1:52" s="52" customFormat="1" ht="39.950000000000003" customHeight="1" x14ac:dyDescent="0.25">
      <c r="A754" s="9">
        <v>912</v>
      </c>
      <c r="B754" s="7" t="s">
        <v>3533</v>
      </c>
      <c r="C754" s="7" t="s">
        <v>3534</v>
      </c>
      <c r="D754" s="7" t="s">
        <v>18</v>
      </c>
      <c r="E754" s="7" t="s">
        <v>1903</v>
      </c>
      <c r="F754" s="7" t="s">
        <v>105</v>
      </c>
      <c r="G754" s="7" t="s">
        <v>6182</v>
      </c>
      <c r="H754" s="7" t="s">
        <v>2100</v>
      </c>
      <c r="I754" s="7" t="s">
        <v>6175</v>
      </c>
      <c r="J754" s="7" t="s">
        <v>1404</v>
      </c>
      <c r="K754" s="7" t="s">
        <v>1404</v>
      </c>
      <c r="L754" s="7" t="s">
        <v>3535</v>
      </c>
      <c r="M754" s="7" t="s">
        <v>3535</v>
      </c>
      <c r="N754" s="8" t="s">
        <v>6175</v>
      </c>
      <c r="O754" s="7" t="s">
        <v>1388</v>
      </c>
      <c r="P754" s="8" t="s">
        <v>6175</v>
      </c>
      <c r="Q754" s="7" t="s">
        <v>3536</v>
      </c>
      <c r="R754" s="28">
        <v>200102</v>
      </c>
      <c r="S754" s="28" t="s">
        <v>6175</v>
      </c>
      <c r="T754" s="28" t="s">
        <v>28</v>
      </c>
      <c r="U754" s="28" t="s">
        <v>28</v>
      </c>
      <c r="V754" s="28" t="s">
        <v>28</v>
      </c>
      <c r="W754" s="7" t="s">
        <v>1400</v>
      </c>
      <c r="X754" s="28" t="s">
        <v>28</v>
      </c>
      <c r="Y754" s="36" t="s">
        <v>28</v>
      </c>
      <c r="Z754" s="7" t="s">
        <v>6175</v>
      </c>
      <c r="AA754" s="7">
        <v>27</v>
      </c>
      <c r="AB754" s="7">
        <v>24</v>
      </c>
      <c r="AC754" s="7">
        <f t="shared" si="114"/>
        <v>3</v>
      </c>
      <c r="AD754" s="7" t="s">
        <v>6175</v>
      </c>
      <c r="AE754" s="7" t="s">
        <v>6175</v>
      </c>
      <c r="AF754" s="7" t="s">
        <v>6175</v>
      </c>
      <c r="AG754" s="7" t="s">
        <v>6175</v>
      </c>
      <c r="AH754" s="37">
        <v>0.75</v>
      </c>
      <c r="AI754" s="37">
        <f t="shared" si="115"/>
        <v>18</v>
      </c>
      <c r="AJ754" s="33">
        <v>0.30664748043053297</v>
      </c>
      <c r="AK754" s="33">
        <f t="shared" si="120"/>
        <v>7.3595395303327908</v>
      </c>
      <c r="AL754" s="33">
        <f t="shared" si="116"/>
        <v>0.88314474363993489</v>
      </c>
      <c r="AM754" s="33">
        <f t="shared" si="117"/>
        <v>8.242684273972726</v>
      </c>
      <c r="AN754" s="33">
        <f t="shared" si="118"/>
        <v>0.27598273238747967</v>
      </c>
      <c r="AO754" s="33">
        <f t="shared" si="119"/>
        <v>6.6235855772995116</v>
      </c>
      <c r="AP754" s="33">
        <f t="shared" si="121"/>
        <v>0.79483026927594136</v>
      </c>
      <c r="AQ754" s="33">
        <f t="shared" si="122"/>
        <v>7.4184158465754528</v>
      </c>
      <c r="AR754" s="15" t="s">
        <v>1404</v>
      </c>
      <c r="AS754" s="15" t="s">
        <v>1404</v>
      </c>
      <c r="AT754" s="15" t="s">
        <v>6294</v>
      </c>
      <c r="AU754" s="27" t="s">
        <v>6279</v>
      </c>
      <c r="AV754" s="74"/>
      <c r="AW754" s="75"/>
      <c r="AX754" s="75"/>
      <c r="AY754" s="75"/>
      <c r="AZ754" s="52" t="s">
        <v>6389</v>
      </c>
    </row>
    <row r="755" spans="1:52" s="52" customFormat="1" ht="39.950000000000003" customHeight="1" x14ac:dyDescent="0.25">
      <c r="A755" s="9">
        <v>913</v>
      </c>
      <c r="B755" s="7" t="s">
        <v>3533</v>
      </c>
      <c r="C755" s="7" t="s">
        <v>3537</v>
      </c>
      <c r="D755" s="7" t="s">
        <v>18</v>
      </c>
      <c r="E755" s="7" t="s">
        <v>1903</v>
      </c>
      <c r="F755" s="7" t="s">
        <v>105</v>
      </c>
      <c r="G755" s="7" t="s">
        <v>6182</v>
      </c>
      <c r="H755" s="7" t="s">
        <v>2100</v>
      </c>
      <c r="I755" s="7" t="s">
        <v>6175</v>
      </c>
      <c r="J755" s="7" t="s">
        <v>1404</v>
      </c>
      <c r="K755" s="7" t="s">
        <v>1404</v>
      </c>
      <c r="L755" s="7" t="s">
        <v>3538</v>
      </c>
      <c r="M755" s="7" t="s">
        <v>3538</v>
      </c>
      <c r="N755" s="8" t="s">
        <v>6175</v>
      </c>
      <c r="O755" s="7" t="s">
        <v>1388</v>
      </c>
      <c r="P755" s="8" t="s">
        <v>6175</v>
      </c>
      <c r="Q755" s="7" t="s">
        <v>3539</v>
      </c>
      <c r="R755" s="28" t="s">
        <v>3540</v>
      </c>
      <c r="S755" s="28" t="s">
        <v>6175</v>
      </c>
      <c r="T755" s="28" t="s">
        <v>28</v>
      </c>
      <c r="U755" s="28" t="s">
        <v>28</v>
      </c>
      <c r="V755" s="28" t="s">
        <v>28</v>
      </c>
      <c r="W755" s="7" t="s">
        <v>78</v>
      </c>
      <c r="X755" s="28" t="s">
        <v>28</v>
      </c>
      <c r="Y755" s="36" t="s">
        <v>3541</v>
      </c>
      <c r="Z755" s="7" t="s">
        <v>6175</v>
      </c>
      <c r="AA755" s="7">
        <v>3</v>
      </c>
      <c r="AB755" s="7">
        <v>3</v>
      </c>
      <c r="AC755" s="7">
        <f t="shared" si="114"/>
        <v>0</v>
      </c>
      <c r="AD755" s="7" t="s">
        <v>6175</v>
      </c>
      <c r="AE755" s="7" t="s">
        <v>6175</v>
      </c>
      <c r="AF755" s="7" t="s">
        <v>6175</v>
      </c>
      <c r="AG755" s="7" t="s">
        <v>6175</v>
      </c>
      <c r="AH755" s="37">
        <v>0.75</v>
      </c>
      <c r="AI755" s="37">
        <f t="shared" si="115"/>
        <v>2.25</v>
      </c>
      <c r="AJ755" s="33">
        <v>2.4224999999999999</v>
      </c>
      <c r="AK755" s="33">
        <f t="shared" si="120"/>
        <v>7.2675000000000001</v>
      </c>
      <c r="AL755" s="33">
        <f t="shared" si="116"/>
        <v>0.87209999999999999</v>
      </c>
      <c r="AM755" s="33">
        <f t="shared" si="117"/>
        <v>8.1395999999999997</v>
      </c>
      <c r="AN755" s="33">
        <f t="shared" si="118"/>
        <v>2.18025</v>
      </c>
      <c r="AO755" s="33">
        <f t="shared" si="119"/>
        <v>6.5407500000000001</v>
      </c>
      <c r="AP755" s="33">
        <f t="shared" si="121"/>
        <v>0.78488999999999998</v>
      </c>
      <c r="AQ755" s="33">
        <f t="shared" si="122"/>
        <v>7.3256399999999999</v>
      </c>
      <c r="AR755" s="15" t="s">
        <v>1404</v>
      </c>
      <c r="AS755" s="15" t="s">
        <v>1404</v>
      </c>
      <c r="AT755" s="15" t="s">
        <v>6294</v>
      </c>
      <c r="AU755" s="27" t="s">
        <v>6279</v>
      </c>
      <c r="AV755" s="74"/>
      <c r="AW755" s="75"/>
      <c r="AX755" s="75"/>
      <c r="AY755" s="75"/>
      <c r="AZ755" s="52" t="s">
        <v>6389</v>
      </c>
    </row>
    <row r="756" spans="1:52" s="52" customFormat="1" ht="39.950000000000003" customHeight="1" x14ac:dyDescent="0.25">
      <c r="A756" s="9">
        <v>914</v>
      </c>
      <c r="B756" s="7" t="s">
        <v>3542</v>
      </c>
      <c r="C756" s="7" t="s">
        <v>6273</v>
      </c>
      <c r="D756" s="7" t="s">
        <v>18</v>
      </c>
      <c r="E756" s="7" t="s">
        <v>18</v>
      </c>
      <c r="F756" s="7" t="s">
        <v>1179</v>
      </c>
      <c r="G756" s="7" t="s">
        <v>6182</v>
      </c>
      <c r="H756" s="7" t="s">
        <v>2100</v>
      </c>
      <c r="I756" s="7" t="s">
        <v>6175</v>
      </c>
      <c r="J756" s="7" t="s">
        <v>1404</v>
      </c>
      <c r="K756" s="7" t="s">
        <v>1404</v>
      </c>
      <c r="L756" s="7" t="s">
        <v>3543</v>
      </c>
      <c r="M756" s="7" t="s">
        <v>3543</v>
      </c>
      <c r="N756" s="8" t="s">
        <v>6175</v>
      </c>
      <c r="O756" s="7" t="s">
        <v>1388</v>
      </c>
      <c r="P756" s="8" t="s">
        <v>6175</v>
      </c>
      <c r="Q756" s="7" t="s">
        <v>28</v>
      </c>
      <c r="R756" s="7" t="s">
        <v>28</v>
      </c>
      <c r="S756" s="28" t="s">
        <v>6175</v>
      </c>
      <c r="T756" s="28" t="s">
        <v>28</v>
      </c>
      <c r="U756" s="28" t="s">
        <v>28</v>
      </c>
      <c r="V756" s="28" t="s">
        <v>28</v>
      </c>
      <c r="W756" s="7" t="s">
        <v>29</v>
      </c>
      <c r="X756" s="28" t="s">
        <v>28</v>
      </c>
      <c r="Y756" s="36" t="s">
        <v>6274</v>
      </c>
      <c r="Z756" s="7" t="s">
        <v>6175</v>
      </c>
      <c r="AA756" s="7">
        <v>49</v>
      </c>
      <c r="AB756" s="7">
        <v>49</v>
      </c>
      <c r="AC756" s="7">
        <f t="shared" si="114"/>
        <v>0</v>
      </c>
      <c r="AD756" s="7" t="s">
        <v>6175</v>
      </c>
      <c r="AE756" s="7" t="s">
        <v>6175</v>
      </c>
      <c r="AF756" s="7" t="s">
        <v>6175</v>
      </c>
      <c r="AG756" s="7" t="s">
        <v>6175</v>
      </c>
      <c r="AH756" s="37">
        <v>20.16</v>
      </c>
      <c r="AI756" s="37">
        <f t="shared" si="115"/>
        <v>987.84</v>
      </c>
      <c r="AJ756" s="33">
        <v>5.5009242739727258</v>
      </c>
      <c r="AK756" s="33">
        <f t="shared" si="120"/>
        <v>269.54528942466357</v>
      </c>
      <c r="AL756" s="33">
        <f t="shared" si="116"/>
        <v>32.345434730959624</v>
      </c>
      <c r="AM756" s="33">
        <f t="shared" si="117"/>
        <v>301.89072415562316</v>
      </c>
      <c r="AN756" s="33">
        <f t="shared" si="118"/>
        <v>4.9508318465754533</v>
      </c>
      <c r="AO756" s="33">
        <f t="shared" si="119"/>
        <v>242.5907604821972</v>
      </c>
      <c r="AP756" s="33">
        <f t="shared" si="121"/>
        <v>29.110891257863663</v>
      </c>
      <c r="AQ756" s="33">
        <f t="shared" si="122"/>
        <v>271.70165174006087</v>
      </c>
      <c r="AR756" s="15" t="s">
        <v>6307</v>
      </c>
      <c r="AS756" s="15" t="s">
        <v>6307</v>
      </c>
      <c r="AT756" s="15" t="s">
        <v>6292</v>
      </c>
      <c r="AU756" s="27" t="s">
        <v>6276</v>
      </c>
      <c r="AV756" s="74"/>
      <c r="AW756" s="75"/>
      <c r="AX756" s="75"/>
      <c r="AY756" s="75"/>
      <c r="AZ756" s="52" t="s">
        <v>6389</v>
      </c>
    </row>
    <row r="757" spans="1:52" s="52" customFormat="1" ht="39.950000000000003" customHeight="1" x14ac:dyDescent="0.25">
      <c r="A757" s="9">
        <v>915</v>
      </c>
      <c r="B757" s="7" t="s">
        <v>3544</v>
      </c>
      <c r="C757" s="7" t="s">
        <v>3545</v>
      </c>
      <c r="D757" s="7" t="s">
        <v>18</v>
      </c>
      <c r="E757" s="7" t="s">
        <v>1894</v>
      </c>
      <c r="F757" s="7" t="s">
        <v>142</v>
      </c>
      <c r="G757" s="7" t="s">
        <v>6182</v>
      </c>
      <c r="H757" s="7" t="s">
        <v>2100</v>
      </c>
      <c r="I757" s="7" t="s">
        <v>6175</v>
      </c>
      <c r="J757" s="7" t="s">
        <v>1404</v>
      </c>
      <c r="K757" s="7" t="s">
        <v>1404</v>
      </c>
      <c r="L757" s="7" t="s">
        <v>3546</v>
      </c>
      <c r="M757" s="7" t="s">
        <v>3546</v>
      </c>
      <c r="N757" s="8" t="s">
        <v>6175</v>
      </c>
      <c r="O757" s="7" t="s">
        <v>1388</v>
      </c>
      <c r="P757" s="8" t="s">
        <v>6175</v>
      </c>
      <c r="Q757" s="7" t="s">
        <v>1896</v>
      </c>
      <c r="R757" s="28" t="s">
        <v>3547</v>
      </c>
      <c r="S757" s="28" t="s">
        <v>6175</v>
      </c>
      <c r="T757" s="28" t="s">
        <v>28</v>
      </c>
      <c r="U757" s="28" t="s">
        <v>28</v>
      </c>
      <c r="V757" s="28" t="s">
        <v>28</v>
      </c>
      <c r="W757" s="7" t="s">
        <v>1400</v>
      </c>
      <c r="X757" s="28" t="s">
        <v>28</v>
      </c>
      <c r="Y757" s="36" t="s">
        <v>28</v>
      </c>
      <c r="Z757" s="7" t="s">
        <v>6175</v>
      </c>
      <c r="AA757" s="7">
        <v>7</v>
      </c>
      <c r="AB757" s="7">
        <v>7</v>
      </c>
      <c r="AC757" s="7">
        <f t="shared" si="114"/>
        <v>0</v>
      </c>
      <c r="AD757" s="7" t="s">
        <v>6175</v>
      </c>
      <c r="AE757" s="7" t="s">
        <v>6175</v>
      </c>
      <c r="AF757" s="7" t="s">
        <v>6175</v>
      </c>
      <c r="AG757" s="7" t="s">
        <v>6175</v>
      </c>
      <c r="AH757" s="37">
        <v>20.16</v>
      </c>
      <c r="AI757" s="37">
        <f t="shared" si="115"/>
        <v>141.12</v>
      </c>
      <c r="AJ757" s="33">
        <v>8.3916433972603954</v>
      </c>
      <c r="AK757" s="33">
        <f t="shared" si="120"/>
        <v>58.741503780822768</v>
      </c>
      <c r="AL757" s="33">
        <f t="shared" si="116"/>
        <v>7.0489804536987322</v>
      </c>
      <c r="AM757" s="33">
        <f t="shared" si="117"/>
        <v>65.7904842345215</v>
      </c>
      <c r="AN757" s="33">
        <f t="shared" si="118"/>
        <v>7.5524790575343559</v>
      </c>
      <c r="AO757" s="33">
        <f t="shared" si="119"/>
        <v>52.867353402740491</v>
      </c>
      <c r="AP757" s="33">
        <f t="shared" si="121"/>
        <v>6.3440824083288589</v>
      </c>
      <c r="AQ757" s="33">
        <f t="shared" si="122"/>
        <v>59.21143581106935</v>
      </c>
      <c r="AR757" s="15" t="s">
        <v>1404</v>
      </c>
      <c r="AS757" s="15" t="s">
        <v>1404</v>
      </c>
      <c r="AT757" s="15" t="s">
        <v>6292</v>
      </c>
      <c r="AU757" s="27" t="s">
        <v>6276</v>
      </c>
      <c r="AV757" s="74"/>
      <c r="AW757" s="75"/>
      <c r="AX757" s="75"/>
      <c r="AY757" s="75"/>
      <c r="AZ757" s="52" t="s">
        <v>6389</v>
      </c>
    </row>
    <row r="758" spans="1:52" s="52" customFormat="1" ht="39.950000000000003" customHeight="1" x14ac:dyDescent="0.25">
      <c r="A758" s="9">
        <v>916</v>
      </c>
      <c r="B758" s="7" t="s">
        <v>3548</v>
      </c>
      <c r="C758" s="7" t="s">
        <v>3549</v>
      </c>
      <c r="D758" s="7" t="s">
        <v>18</v>
      </c>
      <c r="E758" s="7" t="s">
        <v>1912</v>
      </c>
      <c r="F758" s="7" t="s">
        <v>142</v>
      </c>
      <c r="G758" s="7" t="s">
        <v>6182</v>
      </c>
      <c r="H758" s="7" t="s">
        <v>2100</v>
      </c>
      <c r="I758" s="7" t="s">
        <v>6175</v>
      </c>
      <c r="J758" s="7" t="s">
        <v>1404</v>
      </c>
      <c r="K758" s="7" t="s">
        <v>1404</v>
      </c>
      <c r="L758" s="7" t="s">
        <v>3550</v>
      </c>
      <c r="M758" s="7" t="s">
        <v>3550</v>
      </c>
      <c r="N758" s="8" t="s">
        <v>6175</v>
      </c>
      <c r="O758" s="7" t="s">
        <v>1388</v>
      </c>
      <c r="P758" s="8" t="s">
        <v>6175</v>
      </c>
      <c r="Q758" s="7" t="s">
        <v>3539</v>
      </c>
      <c r="R758" s="28" t="s">
        <v>2060</v>
      </c>
      <c r="S758" s="28" t="s">
        <v>6175</v>
      </c>
      <c r="T758" s="28" t="s">
        <v>28</v>
      </c>
      <c r="U758" s="28" t="s">
        <v>28</v>
      </c>
      <c r="V758" s="28" t="s">
        <v>28</v>
      </c>
      <c r="W758" s="7" t="s">
        <v>1400</v>
      </c>
      <c r="X758" s="28" t="s">
        <v>28</v>
      </c>
      <c r="Y758" s="36" t="s">
        <v>28</v>
      </c>
      <c r="Z758" s="7" t="s">
        <v>6175</v>
      </c>
      <c r="AA758" s="7">
        <v>3</v>
      </c>
      <c r="AB758" s="7">
        <v>3</v>
      </c>
      <c r="AC758" s="7">
        <f t="shared" si="114"/>
        <v>0</v>
      </c>
      <c r="AD758" s="7" t="s">
        <v>6175</v>
      </c>
      <c r="AE758" s="7" t="s">
        <v>6175</v>
      </c>
      <c r="AF758" s="7" t="s">
        <v>6175</v>
      </c>
      <c r="AG758" s="7" t="s">
        <v>6175</v>
      </c>
      <c r="AH758" s="37">
        <v>6.5</v>
      </c>
      <c r="AI758" s="37">
        <f t="shared" si="115"/>
        <v>19.5</v>
      </c>
      <c r="AJ758" s="33">
        <v>2.7056389921722506</v>
      </c>
      <c r="AK758" s="33">
        <f t="shared" si="120"/>
        <v>8.1169169765167517</v>
      </c>
      <c r="AL758" s="33">
        <f t="shared" si="116"/>
        <v>0.9740300371820102</v>
      </c>
      <c r="AM758" s="33">
        <f t="shared" si="117"/>
        <v>9.0909470136987611</v>
      </c>
      <c r="AN758" s="33">
        <f t="shared" si="118"/>
        <v>2.4350750929550258</v>
      </c>
      <c r="AO758" s="33">
        <f t="shared" si="119"/>
        <v>7.3052252788650769</v>
      </c>
      <c r="AP758" s="33">
        <f t="shared" si="121"/>
        <v>0.87662703346380921</v>
      </c>
      <c r="AQ758" s="33">
        <f t="shared" si="122"/>
        <v>8.1818523123288855</v>
      </c>
      <c r="AR758" s="15" t="s">
        <v>6307</v>
      </c>
      <c r="AS758" s="15" t="s">
        <v>6307</v>
      </c>
      <c r="AT758" s="15" t="s">
        <v>6292</v>
      </c>
      <c r="AU758" s="27" t="s">
        <v>6276</v>
      </c>
      <c r="AV758" s="74"/>
      <c r="AW758" s="75"/>
      <c r="AX758" s="75"/>
      <c r="AY758" s="75"/>
      <c r="AZ758" s="52" t="s">
        <v>6389</v>
      </c>
    </row>
    <row r="759" spans="1:52" s="52" customFormat="1" ht="39.950000000000003" customHeight="1" x14ac:dyDescent="0.25">
      <c r="A759" s="9">
        <v>917</v>
      </c>
      <c r="B759" s="7" t="s">
        <v>3551</v>
      </c>
      <c r="C759" s="7" t="s">
        <v>3552</v>
      </c>
      <c r="D759" s="7" t="s">
        <v>18</v>
      </c>
      <c r="E759" s="7" t="s">
        <v>1903</v>
      </c>
      <c r="F759" s="7" t="s">
        <v>175</v>
      </c>
      <c r="G759" s="7" t="s">
        <v>6182</v>
      </c>
      <c r="H759" s="7" t="s">
        <v>2100</v>
      </c>
      <c r="I759" s="7" t="s">
        <v>6175</v>
      </c>
      <c r="J759" s="7" t="s">
        <v>1404</v>
      </c>
      <c r="K759" s="7" t="s">
        <v>1404</v>
      </c>
      <c r="L759" s="7" t="s">
        <v>3553</v>
      </c>
      <c r="M759" s="7" t="s">
        <v>3553</v>
      </c>
      <c r="N759" s="8" t="s">
        <v>6175</v>
      </c>
      <c r="O759" s="7" t="s">
        <v>1388</v>
      </c>
      <c r="P759" s="8" t="s">
        <v>6175</v>
      </c>
      <c r="Q759" s="7" t="s">
        <v>28</v>
      </c>
      <c r="R759" s="7" t="s">
        <v>28</v>
      </c>
      <c r="S759" s="28" t="s">
        <v>6175</v>
      </c>
      <c r="T759" s="28" t="s">
        <v>28</v>
      </c>
      <c r="U759" s="28" t="s">
        <v>28</v>
      </c>
      <c r="V759" s="28" t="s">
        <v>28</v>
      </c>
      <c r="W759" s="7" t="s">
        <v>29</v>
      </c>
      <c r="X759" s="28" t="s">
        <v>28</v>
      </c>
      <c r="Y759" s="36" t="s">
        <v>28</v>
      </c>
      <c r="Z759" s="7" t="s">
        <v>6175</v>
      </c>
      <c r="AA759" s="7">
        <v>1</v>
      </c>
      <c r="AB759" s="7">
        <v>1</v>
      </c>
      <c r="AC759" s="7">
        <f t="shared" si="114"/>
        <v>0</v>
      </c>
      <c r="AD759" s="7" t="s">
        <v>6175</v>
      </c>
      <c r="AE759" s="7" t="s">
        <v>6175</v>
      </c>
      <c r="AF759" s="7" t="s">
        <v>6175</v>
      </c>
      <c r="AG759" s="7" t="s">
        <v>6175</v>
      </c>
      <c r="AH759" s="37">
        <v>0.25</v>
      </c>
      <c r="AI759" s="37">
        <f t="shared" si="115"/>
        <v>0.25</v>
      </c>
      <c r="AJ759" s="33">
        <v>7.0063038160471172E-2</v>
      </c>
      <c r="AK759" s="33">
        <f t="shared" si="120"/>
        <v>7.0063038160471172E-2</v>
      </c>
      <c r="AL759" s="33">
        <f t="shared" si="116"/>
        <v>8.4075645792565396E-3</v>
      </c>
      <c r="AM759" s="33">
        <f t="shared" si="117"/>
        <v>7.847060273972771E-2</v>
      </c>
      <c r="AN759" s="33">
        <f t="shared" si="118"/>
        <v>6.3056734344424062E-2</v>
      </c>
      <c r="AO759" s="33">
        <f t="shared" si="119"/>
        <v>6.3056734344424062E-2</v>
      </c>
      <c r="AP759" s="33">
        <f t="shared" si="121"/>
        <v>7.5668081213308876E-3</v>
      </c>
      <c r="AQ759" s="33">
        <f t="shared" si="122"/>
        <v>7.0623542465754946E-2</v>
      </c>
      <c r="AR759" s="15" t="s">
        <v>1404</v>
      </c>
      <c r="AS759" s="15" t="s">
        <v>1404</v>
      </c>
      <c r="AT759" s="15" t="s">
        <v>6294</v>
      </c>
      <c r="AU759" s="27" t="s">
        <v>6279</v>
      </c>
      <c r="AV759" s="74"/>
      <c r="AW759" s="75"/>
      <c r="AX759" s="75"/>
      <c r="AY759" s="75"/>
      <c r="AZ759" s="52" t="s">
        <v>6389</v>
      </c>
    </row>
    <row r="760" spans="1:52" s="52" customFormat="1" ht="39.950000000000003" customHeight="1" x14ac:dyDescent="0.25">
      <c r="A760" s="9">
        <v>918</v>
      </c>
      <c r="B760" s="7" t="s">
        <v>3554</v>
      </c>
      <c r="C760" s="7" t="s">
        <v>3555</v>
      </c>
      <c r="D760" s="7" t="s">
        <v>18</v>
      </c>
      <c r="E760" s="7" t="s">
        <v>1912</v>
      </c>
      <c r="F760" s="7" t="s">
        <v>113</v>
      </c>
      <c r="G760" s="7" t="s">
        <v>6182</v>
      </c>
      <c r="H760" s="7" t="s">
        <v>2100</v>
      </c>
      <c r="I760" s="7" t="s">
        <v>6175</v>
      </c>
      <c r="J760" s="7" t="s">
        <v>1404</v>
      </c>
      <c r="K760" s="7" t="s">
        <v>1404</v>
      </c>
      <c r="L760" s="7" t="s">
        <v>3556</v>
      </c>
      <c r="M760" s="7" t="s">
        <v>3556</v>
      </c>
      <c r="N760" s="8" t="s">
        <v>6175</v>
      </c>
      <c r="O760" s="7" t="s">
        <v>1388</v>
      </c>
      <c r="P760" s="8" t="s">
        <v>6175</v>
      </c>
      <c r="Q760" s="7" t="s">
        <v>28</v>
      </c>
      <c r="R760" s="28" t="s">
        <v>28</v>
      </c>
      <c r="S760" s="28" t="s">
        <v>6175</v>
      </c>
      <c r="T760" s="28" t="s">
        <v>28</v>
      </c>
      <c r="U760" s="28" t="s">
        <v>28</v>
      </c>
      <c r="V760" s="28" t="s">
        <v>28</v>
      </c>
      <c r="W760" s="7" t="s">
        <v>29</v>
      </c>
      <c r="X760" s="28" t="s">
        <v>28</v>
      </c>
      <c r="Y760" s="36" t="s">
        <v>3557</v>
      </c>
      <c r="Z760" s="7" t="s">
        <v>6175</v>
      </c>
      <c r="AA760" s="7">
        <v>50</v>
      </c>
      <c r="AB760" s="7">
        <v>50</v>
      </c>
      <c r="AC760" s="7">
        <f t="shared" si="114"/>
        <v>0</v>
      </c>
      <c r="AD760" s="7" t="s">
        <v>6175</v>
      </c>
      <c r="AE760" s="7" t="s">
        <v>6175</v>
      </c>
      <c r="AF760" s="7" t="s">
        <v>6175</v>
      </c>
      <c r="AG760" s="7" t="s">
        <v>6175</v>
      </c>
      <c r="AH760" s="37">
        <v>0.97499999999999998</v>
      </c>
      <c r="AI760" s="37">
        <f t="shared" si="115"/>
        <v>48.75</v>
      </c>
      <c r="AJ760" s="33">
        <v>0.27324584882583752</v>
      </c>
      <c r="AK760" s="33">
        <f t="shared" si="120"/>
        <v>13.662292441291877</v>
      </c>
      <c r="AL760" s="33">
        <f t="shared" si="116"/>
        <v>1.6394750929550252</v>
      </c>
      <c r="AM760" s="33">
        <f t="shared" si="117"/>
        <v>15.301767534246903</v>
      </c>
      <c r="AN760" s="33">
        <f t="shared" si="118"/>
        <v>0.24592126394325378</v>
      </c>
      <c r="AO760" s="33">
        <f t="shared" si="119"/>
        <v>12.29606319716269</v>
      </c>
      <c r="AP760" s="33">
        <f t="shared" si="121"/>
        <v>1.4755275836595227</v>
      </c>
      <c r="AQ760" s="33">
        <f t="shared" si="122"/>
        <v>13.771590780822212</v>
      </c>
      <c r="AR760" s="15" t="s">
        <v>1404</v>
      </c>
      <c r="AS760" s="15" t="s">
        <v>1404</v>
      </c>
      <c r="AT760" s="15" t="s">
        <v>6294</v>
      </c>
      <c r="AU760" s="27" t="s">
        <v>6279</v>
      </c>
      <c r="AV760" s="74"/>
      <c r="AW760" s="75">
        <v>50</v>
      </c>
      <c r="AX760" s="75"/>
      <c r="AY760" s="75"/>
      <c r="AZ760" s="52" t="s">
        <v>6389</v>
      </c>
    </row>
    <row r="761" spans="1:52" s="52" customFormat="1" ht="39.950000000000003" customHeight="1" x14ac:dyDescent="0.25">
      <c r="A761" s="9">
        <v>919</v>
      </c>
      <c r="B761" s="7" t="s">
        <v>3558</v>
      </c>
      <c r="C761" s="7" t="s">
        <v>3559</v>
      </c>
      <c r="D761" s="7" t="s">
        <v>18</v>
      </c>
      <c r="E761" s="7" t="s">
        <v>1894</v>
      </c>
      <c r="F761" s="7" t="s">
        <v>113</v>
      </c>
      <c r="G761" s="7" t="s">
        <v>6182</v>
      </c>
      <c r="H761" s="7" t="s">
        <v>2100</v>
      </c>
      <c r="I761" s="7" t="s">
        <v>6175</v>
      </c>
      <c r="J761" s="7" t="s">
        <v>1404</v>
      </c>
      <c r="K761" s="7" t="s">
        <v>1404</v>
      </c>
      <c r="L761" s="7" t="s">
        <v>3560</v>
      </c>
      <c r="M761" s="7" t="s">
        <v>3560</v>
      </c>
      <c r="N761" s="8" t="s">
        <v>6175</v>
      </c>
      <c r="O761" s="7" t="s">
        <v>1388</v>
      </c>
      <c r="P761" s="8" t="s">
        <v>6175</v>
      </c>
      <c r="Q761" s="7" t="s">
        <v>1919</v>
      </c>
      <c r="R761" s="28">
        <v>414</v>
      </c>
      <c r="S761" s="28" t="s">
        <v>6175</v>
      </c>
      <c r="T761" s="28" t="s">
        <v>28</v>
      </c>
      <c r="U761" s="28" t="s">
        <v>28</v>
      </c>
      <c r="V761" s="28" t="s">
        <v>28</v>
      </c>
      <c r="W761" s="7" t="s">
        <v>29</v>
      </c>
      <c r="X761" s="28" t="s">
        <v>28</v>
      </c>
      <c r="Y761" s="36" t="s">
        <v>28</v>
      </c>
      <c r="Z761" s="7" t="s">
        <v>6175</v>
      </c>
      <c r="AA761" s="7">
        <v>62</v>
      </c>
      <c r="AB761" s="7">
        <v>62</v>
      </c>
      <c r="AC761" s="7">
        <f t="shared" si="114"/>
        <v>0</v>
      </c>
      <c r="AD761" s="7" t="s">
        <v>6175</v>
      </c>
      <c r="AE761" s="7" t="s">
        <v>6175</v>
      </c>
      <c r="AF761" s="7" t="s">
        <v>6175</v>
      </c>
      <c r="AG761" s="7" t="s">
        <v>6175</v>
      </c>
      <c r="AH761" s="37">
        <v>0.75</v>
      </c>
      <c r="AI761" s="37">
        <f t="shared" si="115"/>
        <v>46.5</v>
      </c>
      <c r="AJ761" s="33">
        <v>0.2101891144814135</v>
      </c>
      <c r="AK761" s="33">
        <f t="shared" si="120"/>
        <v>13.031725097847637</v>
      </c>
      <c r="AL761" s="33">
        <f t="shared" si="116"/>
        <v>1.5638070117417164</v>
      </c>
      <c r="AM761" s="33">
        <f t="shared" si="117"/>
        <v>14.595532109589353</v>
      </c>
      <c r="AN761" s="33">
        <f t="shared" si="118"/>
        <v>0.18917020303327214</v>
      </c>
      <c r="AO761" s="33">
        <f t="shared" si="119"/>
        <v>11.728552588062874</v>
      </c>
      <c r="AP761" s="33">
        <f t="shared" si="121"/>
        <v>1.4074263105675449</v>
      </c>
      <c r="AQ761" s="33">
        <f t="shared" si="122"/>
        <v>13.135978898630418</v>
      </c>
      <c r="AR761" s="15" t="s">
        <v>1404</v>
      </c>
      <c r="AS761" s="15" t="s">
        <v>1404</v>
      </c>
      <c r="AT761" s="15" t="s">
        <v>6282</v>
      </c>
      <c r="AU761" s="27" t="s">
        <v>6282</v>
      </c>
      <c r="AV761" s="74"/>
      <c r="AW761" s="75"/>
      <c r="AX761" s="75"/>
      <c r="AY761" s="75"/>
      <c r="AZ761" s="52" t="s">
        <v>6389</v>
      </c>
    </row>
    <row r="762" spans="1:52" s="52" customFormat="1" ht="39.950000000000003" customHeight="1" x14ac:dyDescent="0.25">
      <c r="A762" s="9">
        <v>920</v>
      </c>
      <c r="B762" s="7" t="s">
        <v>3561</v>
      </c>
      <c r="C762" s="7" t="s">
        <v>3562</v>
      </c>
      <c r="D762" s="7" t="s">
        <v>18</v>
      </c>
      <c r="E762" s="7" t="s">
        <v>1894</v>
      </c>
      <c r="F762" s="7" t="s">
        <v>105</v>
      </c>
      <c r="G762" s="7" t="s">
        <v>6182</v>
      </c>
      <c r="H762" s="7" t="s">
        <v>2100</v>
      </c>
      <c r="I762" s="7" t="s">
        <v>6175</v>
      </c>
      <c r="J762" s="7" t="s">
        <v>1404</v>
      </c>
      <c r="K762" s="7" t="s">
        <v>1404</v>
      </c>
      <c r="L762" s="7" t="s">
        <v>3563</v>
      </c>
      <c r="M762" s="7" t="s">
        <v>3563</v>
      </c>
      <c r="N762" s="8" t="s">
        <v>6175</v>
      </c>
      <c r="O762" s="7" t="s">
        <v>1388</v>
      </c>
      <c r="P762" s="8" t="s">
        <v>6175</v>
      </c>
      <c r="Q762" s="7" t="s">
        <v>1896</v>
      </c>
      <c r="R762" s="28" t="s">
        <v>28</v>
      </c>
      <c r="S762" s="28" t="s">
        <v>6175</v>
      </c>
      <c r="T762" s="28" t="s">
        <v>28</v>
      </c>
      <c r="U762" s="28" t="s">
        <v>28</v>
      </c>
      <c r="V762" s="28" t="s">
        <v>28</v>
      </c>
      <c r="W762" s="7" t="s">
        <v>29</v>
      </c>
      <c r="X762" s="28" t="s">
        <v>28</v>
      </c>
      <c r="Y762" s="36" t="s">
        <v>28</v>
      </c>
      <c r="Z762" s="7" t="s">
        <v>6175</v>
      </c>
      <c r="AA762" s="7">
        <v>78</v>
      </c>
      <c r="AB762" s="7">
        <v>78</v>
      </c>
      <c r="AC762" s="7">
        <f t="shared" si="114"/>
        <v>0</v>
      </c>
      <c r="AD762" s="7" t="s">
        <v>6175</v>
      </c>
      <c r="AE762" s="7" t="s">
        <v>6175</v>
      </c>
      <c r="AF762" s="7" t="s">
        <v>6175</v>
      </c>
      <c r="AG762" s="7" t="s">
        <v>6175</v>
      </c>
      <c r="AH762" s="37">
        <v>0.5</v>
      </c>
      <c r="AI762" s="37">
        <f t="shared" si="115"/>
        <v>39</v>
      </c>
      <c r="AJ762" s="33">
        <v>0.14012607632094234</v>
      </c>
      <c r="AK762" s="33">
        <f t="shared" si="120"/>
        <v>10.929833953033503</v>
      </c>
      <c r="AL762" s="33">
        <f t="shared" si="116"/>
        <v>1.3115800743640202</v>
      </c>
      <c r="AM762" s="33">
        <f t="shared" si="117"/>
        <v>12.241414027397523</v>
      </c>
      <c r="AN762" s="33">
        <f t="shared" si="118"/>
        <v>0.12611346868884812</v>
      </c>
      <c r="AO762" s="33">
        <f t="shared" si="119"/>
        <v>9.8368505577301537</v>
      </c>
      <c r="AP762" s="33">
        <f t="shared" si="121"/>
        <v>1.1804220669276184</v>
      </c>
      <c r="AQ762" s="33">
        <f t="shared" si="122"/>
        <v>11.017272624657773</v>
      </c>
      <c r="AR762" s="15" t="s">
        <v>1404</v>
      </c>
      <c r="AS762" s="15" t="s">
        <v>1404</v>
      </c>
      <c r="AT762" s="15" t="s">
        <v>6294</v>
      </c>
      <c r="AU762" s="27" t="s">
        <v>6279</v>
      </c>
      <c r="AV762" s="74"/>
      <c r="AW762" s="75"/>
      <c r="AX762" s="75"/>
      <c r="AY762" s="75"/>
      <c r="AZ762" s="52" t="s">
        <v>6389</v>
      </c>
    </row>
    <row r="763" spans="1:52" s="52" customFormat="1" ht="39.950000000000003" customHeight="1" x14ac:dyDescent="0.25">
      <c r="A763" s="9">
        <v>921</v>
      </c>
      <c r="B763" s="7" t="s">
        <v>3564</v>
      </c>
      <c r="C763" s="7" t="s">
        <v>3565</v>
      </c>
      <c r="D763" s="7" t="s">
        <v>18</v>
      </c>
      <c r="E763" s="7" t="s">
        <v>1903</v>
      </c>
      <c r="F763" s="7" t="s">
        <v>105</v>
      </c>
      <c r="G763" s="7" t="s">
        <v>6182</v>
      </c>
      <c r="H763" s="7" t="s">
        <v>2100</v>
      </c>
      <c r="I763" s="7" t="s">
        <v>6175</v>
      </c>
      <c r="J763" s="7" t="s">
        <v>1404</v>
      </c>
      <c r="K763" s="7" t="s">
        <v>1404</v>
      </c>
      <c r="L763" s="7" t="s">
        <v>3566</v>
      </c>
      <c r="M763" s="7" t="s">
        <v>3566</v>
      </c>
      <c r="N763" s="8" t="s">
        <v>6175</v>
      </c>
      <c r="O763" s="7" t="s">
        <v>1388</v>
      </c>
      <c r="P763" s="8" t="s">
        <v>6175</v>
      </c>
      <c r="Q763" s="7" t="s">
        <v>3567</v>
      </c>
      <c r="R763" s="28" t="s">
        <v>3568</v>
      </c>
      <c r="S763" s="28" t="s">
        <v>6175</v>
      </c>
      <c r="T763" s="28" t="s">
        <v>28</v>
      </c>
      <c r="U763" s="28" t="s">
        <v>28</v>
      </c>
      <c r="V763" s="28" t="s">
        <v>28</v>
      </c>
      <c r="W763" s="7" t="s">
        <v>1400</v>
      </c>
      <c r="X763" s="28" t="s">
        <v>28</v>
      </c>
      <c r="Y763" s="36" t="s">
        <v>28</v>
      </c>
      <c r="Z763" s="7" t="s">
        <v>6175</v>
      </c>
      <c r="AA763" s="7">
        <v>19</v>
      </c>
      <c r="AB763" s="7">
        <v>19</v>
      </c>
      <c r="AC763" s="7">
        <f t="shared" si="114"/>
        <v>0</v>
      </c>
      <c r="AD763" s="7" t="s">
        <v>6175</v>
      </c>
      <c r="AE763" s="7" t="s">
        <v>6175</v>
      </c>
      <c r="AF763" s="7" t="s">
        <v>6175</v>
      </c>
      <c r="AG763" s="7" t="s">
        <v>6175</v>
      </c>
      <c r="AH763" s="37">
        <v>1.25</v>
      </c>
      <c r="AI763" s="37">
        <f t="shared" si="115"/>
        <v>23.75</v>
      </c>
      <c r="AJ763" s="33">
        <v>0.51107913405088823</v>
      </c>
      <c r="AK763" s="33">
        <f t="shared" si="120"/>
        <v>9.7105035469668763</v>
      </c>
      <c r="AL763" s="33">
        <f t="shared" si="116"/>
        <v>1.1652604256360251</v>
      </c>
      <c r="AM763" s="33">
        <f t="shared" si="117"/>
        <v>10.875763972602901</v>
      </c>
      <c r="AN763" s="33">
        <f t="shared" si="118"/>
        <v>0.45997122064579943</v>
      </c>
      <c r="AO763" s="33">
        <f t="shared" si="119"/>
        <v>8.7394531922701884</v>
      </c>
      <c r="AP763" s="33">
        <f t="shared" si="121"/>
        <v>1.0487343830724225</v>
      </c>
      <c r="AQ763" s="33">
        <f t="shared" si="122"/>
        <v>9.7881875753426115</v>
      </c>
      <c r="AR763" s="15" t="s">
        <v>1404</v>
      </c>
      <c r="AS763" s="15" t="s">
        <v>1404</v>
      </c>
      <c r="AT763" s="15" t="s">
        <v>6294</v>
      </c>
      <c r="AU763" s="27" t="s">
        <v>6279</v>
      </c>
      <c r="AV763" s="74"/>
      <c r="AW763" s="75"/>
      <c r="AX763" s="75"/>
      <c r="AY763" s="75"/>
      <c r="AZ763" s="52" t="s">
        <v>6389</v>
      </c>
    </row>
    <row r="764" spans="1:52" s="52" customFormat="1" ht="39.950000000000003" customHeight="1" x14ac:dyDescent="0.25">
      <c r="A764" s="9">
        <v>922</v>
      </c>
      <c r="B764" s="7" t="s">
        <v>3569</v>
      </c>
      <c r="C764" s="7" t="s">
        <v>3570</v>
      </c>
      <c r="D764" s="7" t="s">
        <v>18</v>
      </c>
      <c r="E764" s="7" t="s">
        <v>1903</v>
      </c>
      <c r="F764" s="7" t="s">
        <v>105</v>
      </c>
      <c r="G764" s="7" t="s">
        <v>6182</v>
      </c>
      <c r="H764" s="7" t="s">
        <v>2100</v>
      </c>
      <c r="I764" s="7" t="s">
        <v>6175</v>
      </c>
      <c r="J764" s="7" t="s">
        <v>1404</v>
      </c>
      <c r="K764" s="7" t="s">
        <v>1404</v>
      </c>
      <c r="L764" s="7" t="s">
        <v>3571</v>
      </c>
      <c r="M764" s="7" t="s">
        <v>3571</v>
      </c>
      <c r="N764" s="8" t="s">
        <v>6175</v>
      </c>
      <c r="O764" s="7" t="s">
        <v>1388</v>
      </c>
      <c r="P764" s="8" t="s">
        <v>6175</v>
      </c>
      <c r="Q764" s="7" t="s">
        <v>3572</v>
      </c>
      <c r="R764" s="28" t="s">
        <v>3573</v>
      </c>
      <c r="S764" s="28" t="s">
        <v>6175</v>
      </c>
      <c r="T764" s="28" t="s">
        <v>28</v>
      </c>
      <c r="U764" s="28" t="s">
        <v>28</v>
      </c>
      <c r="V764" s="28" t="s">
        <v>28</v>
      </c>
      <c r="W764" s="7" t="s">
        <v>1400</v>
      </c>
      <c r="X764" s="28" t="s">
        <v>28</v>
      </c>
      <c r="Y764" s="36" t="s">
        <v>28</v>
      </c>
      <c r="Z764" s="7" t="s">
        <v>6175</v>
      </c>
      <c r="AA764" s="7">
        <v>50</v>
      </c>
      <c r="AB764" s="7">
        <v>48</v>
      </c>
      <c r="AC764" s="7">
        <f t="shared" ref="AC764:AC827" si="123">AA764-AB764</f>
        <v>2</v>
      </c>
      <c r="AD764" s="7" t="s">
        <v>6175</v>
      </c>
      <c r="AE764" s="7" t="s">
        <v>6175</v>
      </c>
      <c r="AF764" s="7" t="s">
        <v>6175</v>
      </c>
      <c r="AG764" s="7" t="s">
        <v>6175</v>
      </c>
      <c r="AH764" s="37">
        <v>3.8</v>
      </c>
      <c r="AI764" s="37">
        <f t="shared" ref="AI764:AI827" si="124">AH764*AB764</f>
        <v>182.39999999999998</v>
      </c>
      <c r="AJ764" s="33">
        <v>1.5536805675147003</v>
      </c>
      <c r="AK764" s="33">
        <f t="shared" si="120"/>
        <v>74.576667240705618</v>
      </c>
      <c r="AL764" s="33">
        <f t="shared" si="116"/>
        <v>8.9492000688846733</v>
      </c>
      <c r="AM764" s="33">
        <f t="shared" si="117"/>
        <v>83.525867309590296</v>
      </c>
      <c r="AN764" s="33">
        <f t="shared" si="118"/>
        <v>1.3983125107632304</v>
      </c>
      <c r="AO764" s="33">
        <f t="shared" si="119"/>
        <v>67.119000516635055</v>
      </c>
      <c r="AP764" s="33">
        <f t="shared" si="121"/>
        <v>8.0542800619962058</v>
      </c>
      <c r="AQ764" s="33">
        <f t="shared" si="122"/>
        <v>75.173280578631264</v>
      </c>
      <c r="AR764" s="15" t="s">
        <v>1404</v>
      </c>
      <c r="AS764" s="15" t="s">
        <v>1404</v>
      </c>
      <c r="AT764" s="15" t="s">
        <v>6294</v>
      </c>
      <c r="AU764" s="27" t="s">
        <v>6279</v>
      </c>
      <c r="AV764" s="74"/>
      <c r="AW764" s="75"/>
      <c r="AX764" s="75"/>
      <c r="AY764" s="75"/>
      <c r="AZ764" s="52" t="s">
        <v>6389</v>
      </c>
    </row>
    <row r="765" spans="1:52" s="52" customFormat="1" ht="39.950000000000003" customHeight="1" x14ac:dyDescent="0.25">
      <c r="A765" s="9">
        <v>923</v>
      </c>
      <c r="B765" s="7" t="s">
        <v>3569</v>
      </c>
      <c r="C765" s="7" t="s">
        <v>3574</v>
      </c>
      <c r="D765" s="7" t="s">
        <v>18</v>
      </c>
      <c r="E765" s="7" t="s">
        <v>1903</v>
      </c>
      <c r="F765" s="7" t="s">
        <v>105</v>
      </c>
      <c r="G765" s="7" t="s">
        <v>6182</v>
      </c>
      <c r="H765" s="7" t="s">
        <v>2100</v>
      </c>
      <c r="I765" s="7" t="s">
        <v>6175</v>
      </c>
      <c r="J765" s="7" t="s">
        <v>1404</v>
      </c>
      <c r="K765" s="7" t="s">
        <v>1404</v>
      </c>
      <c r="L765" s="7" t="s">
        <v>3575</v>
      </c>
      <c r="M765" s="7" t="s">
        <v>3575</v>
      </c>
      <c r="N765" s="8" t="s">
        <v>6175</v>
      </c>
      <c r="O765" s="7" t="s">
        <v>1388</v>
      </c>
      <c r="P765" s="8" t="s">
        <v>6175</v>
      </c>
      <c r="Q765" s="7" t="s">
        <v>3412</v>
      </c>
      <c r="R765" s="28" t="s">
        <v>3576</v>
      </c>
      <c r="S765" s="28" t="s">
        <v>6175</v>
      </c>
      <c r="T765" s="28" t="s">
        <v>28</v>
      </c>
      <c r="U765" s="28" t="s">
        <v>28</v>
      </c>
      <c r="V765" s="28" t="s">
        <v>28</v>
      </c>
      <c r="W765" s="7" t="s">
        <v>1400</v>
      </c>
      <c r="X765" s="28" t="s">
        <v>28</v>
      </c>
      <c r="Y765" s="36" t="s">
        <v>28</v>
      </c>
      <c r="Z765" s="7" t="s">
        <v>6175</v>
      </c>
      <c r="AA765" s="7">
        <v>2</v>
      </c>
      <c r="AB765" s="7">
        <v>2</v>
      </c>
      <c r="AC765" s="7">
        <f t="shared" si="123"/>
        <v>0</v>
      </c>
      <c r="AD765" s="7" t="s">
        <v>6175</v>
      </c>
      <c r="AE765" s="7" t="s">
        <v>6175</v>
      </c>
      <c r="AF765" s="7" t="s">
        <v>6175</v>
      </c>
      <c r="AG765" s="7" t="s">
        <v>6175</v>
      </c>
      <c r="AH765" s="37">
        <v>3.8</v>
      </c>
      <c r="AI765" s="37">
        <f t="shared" si="124"/>
        <v>7.6</v>
      </c>
      <c r="AJ765" s="33">
        <v>1.5536805675147003</v>
      </c>
      <c r="AK765" s="33">
        <f t="shared" si="120"/>
        <v>3.1073611350294006</v>
      </c>
      <c r="AL765" s="33">
        <f t="shared" si="116"/>
        <v>0.37288333620352804</v>
      </c>
      <c r="AM765" s="33">
        <f t="shared" si="117"/>
        <v>3.4802444712329286</v>
      </c>
      <c r="AN765" s="33">
        <f t="shared" si="118"/>
        <v>1.3983125107632304</v>
      </c>
      <c r="AO765" s="33">
        <f t="shared" si="119"/>
        <v>2.7966250215264608</v>
      </c>
      <c r="AP765" s="33">
        <f t="shared" si="121"/>
        <v>0.33559500258317526</v>
      </c>
      <c r="AQ765" s="33">
        <f t="shared" si="122"/>
        <v>3.1322200241096358</v>
      </c>
      <c r="AR765" s="15" t="s">
        <v>1404</v>
      </c>
      <c r="AS765" s="15" t="s">
        <v>1404</v>
      </c>
      <c r="AT765" s="15" t="s">
        <v>6294</v>
      </c>
      <c r="AU765" s="27" t="s">
        <v>6279</v>
      </c>
      <c r="AV765" s="74"/>
      <c r="AW765" s="75"/>
      <c r="AX765" s="75"/>
      <c r="AY765" s="75"/>
      <c r="AZ765" s="52" t="s">
        <v>6389</v>
      </c>
    </row>
    <row r="766" spans="1:52" s="52" customFormat="1" ht="39.950000000000003" customHeight="1" x14ac:dyDescent="0.25">
      <c r="A766" s="9">
        <v>924</v>
      </c>
      <c r="B766" s="7" t="s">
        <v>3577</v>
      </c>
      <c r="C766" s="7" t="s">
        <v>3578</v>
      </c>
      <c r="D766" s="7" t="s">
        <v>18</v>
      </c>
      <c r="E766" s="7" t="s">
        <v>1903</v>
      </c>
      <c r="F766" s="7" t="s">
        <v>175</v>
      </c>
      <c r="G766" s="7" t="s">
        <v>6182</v>
      </c>
      <c r="H766" s="7" t="s">
        <v>2100</v>
      </c>
      <c r="I766" s="7" t="s">
        <v>6175</v>
      </c>
      <c r="J766" s="7" t="s">
        <v>1404</v>
      </c>
      <c r="K766" s="7" t="s">
        <v>1404</v>
      </c>
      <c r="L766" s="7" t="s">
        <v>3579</v>
      </c>
      <c r="M766" s="7" t="s">
        <v>3579</v>
      </c>
      <c r="N766" s="8" t="s">
        <v>6175</v>
      </c>
      <c r="O766" s="7" t="s">
        <v>1388</v>
      </c>
      <c r="P766" s="8" t="s">
        <v>6175</v>
      </c>
      <c r="Q766" s="7" t="s">
        <v>28</v>
      </c>
      <c r="R766" s="28" t="s">
        <v>3580</v>
      </c>
      <c r="S766" s="28" t="s">
        <v>6175</v>
      </c>
      <c r="T766" s="28" t="s">
        <v>28</v>
      </c>
      <c r="U766" s="28" t="s">
        <v>28</v>
      </c>
      <c r="V766" s="28" t="s">
        <v>28</v>
      </c>
      <c r="W766" s="7" t="s">
        <v>29</v>
      </c>
      <c r="X766" s="28" t="s">
        <v>28</v>
      </c>
      <c r="Y766" s="36" t="s">
        <v>28</v>
      </c>
      <c r="Z766" s="7" t="s">
        <v>6175</v>
      </c>
      <c r="AA766" s="7">
        <v>1</v>
      </c>
      <c r="AB766" s="7">
        <v>36</v>
      </c>
      <c r="AC766" s="7">
        <f t="shared" si="123"/>
        <v>-35</v>
      </c>
      <c r="AD766" s="7" t="s">
        <v>6175</v>
      </c>
      <c r="AE766" s="7" t="s">
        <v>6175</v>
      </c>
      <c r="AF766" s="7" t="s">
        <v>6175</v>
      </c>
      <c r="AG766" s="7" t="s">
        <v>6175</v>
      </c>
      <c r="AH766" s="37">
        <v>0.2</v>
      </c>
      <c r="AI766" s="37">
        <f t="shared" si="124"/>
        <v>7.2</v>
      </c>
      <c r="AJ766" s="33">
        <v>5.4572661448142115E-2</v>
      </c>
      <c r="AK766" s="33">
        <f t="shared" si="120"/>
        <v>1.9646158121331161</v>
      </c>
      <c r="AL766" s="33">
        <f t="shared" si="116"/>
        <v>0.23575389745597392</v>
      </c>
      <c r="AM766" s="33">
        <f t="shared" si="117"/>
        <v>2.20036970958909</v>
      </c>
      <c r="AN766" s="33">
        <f t="shared" si="118"/>
        <v>4.9115395303327904E-2</v>
      </c>
      <c r="AO766" s="33">
        <f t="shared" si="119"/>
        <v>1.7681542309198046</v>
      </c>
      <c r="AP766" s="33">
        <f t="shared" si="121"/>
        <v>0.21217850771037655</v>
      </c>
      <c r="AQ766" s="33">
        <f t="shared" si="122"/>
        <v>1.9803327386301812</v>
      </c>
      <c r="AR766" s="15" t="s">
        <v>1404</v>
      </c>
      <c r="AS766" s="15" t="s">
        <v>1404</v>
      </c>
      <c r="AT766" s="15" t="s">
        <v>6282</v>
      </c>
      <c r="AU766" s="27" t="s">
        <v>6282</v>
      </c>
      <c r="AV766" s="74"/>
      <c r="AW766" s="75"/>
      <c r="AX766" s="75"/>
      <c r="AY766" s="75"/>
      <c r="AZ766" s="52" t="s">
        <v>6389</v>
      </c>
    </row>
    <row r="767" spans="1:52" s="52" customFormat="1" ht="39.950000000000003" customHeight="1" x14ac:dyDescent="0.25">
      <c r="A767" s="9">
        <v>925</v>
      </c>
      <c r="B767" s="7" t="s">
        <v>3581</v>
      </c>
      <c r="C767" s="7" t="s">
        <v>3582</v>
      </c>
      <c r="D767" s="7" t="s">
        <v>18</v>
      </c>
      <c r="E767" s="7" t="s">
        <v>1903</v>
      </c>
      <c r="F767" s="7" t="s">
        <v>105</v>
      </c>
      <c r="G767" s="7" t="s">
        <v>6182</v>
      </c>
      <c r="H767" s="7" t="s">
        <v>2100</v>
      </c>
      <c r="I767" s="7" t="s">
        <v>6175</v>
      </c>
      <c r="J767" s="7" t="s">
        <v>1404</v>
      </c>
      <c r="K767" s="7" t="s">
        <v>1404</v>
      </c>
      <c r="L767" s="7" t="s">
        <v>3583</v>
      </c>
      <c r="M767" s="7" t="s">
        <v>3583</v>
      </c>
      <c r="N767" s="8" t="s">
        <v>6175</v>
      </c>
      <c r="O767" s="7" t="s">
        <v>1388</v>
      </c>
      <c r="P767" s="8" t="s">
        <v>6175</v>
      </c>
      <c r="Q767" s="7" t="s">
        <v>28</v>
      </c>
      <c r="R767" s="28" t="s">
        <v>3584</v>
      </c>
      <c r="S767" s="28" t="s">
        <v>6175</v>
      </c>
      <c r="T767" s="28" t="s">
        <v>28</v>
      </c>
      <c r="U767" s="28" t="s">
        <v>28</v>
      </c>
      <c r="V767" s="28" t="s">
        <v>28</v>
      </c>
      <c r="W767" s="7" t="s">
        <v>29</v>
      </c>
      <c r="X767" s="28" t="s">
        <v>28</v>
      </c>
      <c r="Y767" s="36" t="s">
        <v>3585</v>
      </c>
      <c r="Z767" s="7" t="s">
        <v>6175</v>
      </c>
      <c r="AA767" s="7">
        <v>283</v>
      </c>
      <c r="AB767" s="7">
        <v>283</v>
      </c>
      <c r="AC767" s="7">
        <f t="shared" si="123"/>
        <v>0</v>
      </c>
      <c r="AD767" s="7" t="s">
        <v>6175</v>
      </c>
      <c r="AE767" s="7" t="s">
        <v>6175</v>
      </c>
      <c r="AF767" s="7" t="s">
        <v>6175</v>
      </c>
      <c r="AG767" s="7" t="s">
        <v>6175</v>
      </c>
      <c r="AH767" s="37">
        <v>0.2</v>
      </c>
      <c r="AI767" s="37">
        <f t="shared" si="124"/>
        <v>56.6</v>
      </c>
      <c r="AJ767" s="33">
        <v>5.4572661448142115E-2</v>
      </c>
      <c r="AK767" s="33">
        <f t="shared" si="120"/>
        <v>15.444063189824218</v>
      </c>
      <c r="AL767" s="33">
        <f t="shared" si="116"/>
        <v>1.8532875827789062</v>
      </c>
      <c r="AM767" s="33">
        <f t="shared" si="117"/>
        <v>17.297350772603124</v>
      </c>
      <c r="AN767" s="33">
        <f t="shared" si="118"/>
        <v>4.9115395303327904E-2</v>
      </c>
      <c r="AO767" s="33">
        <f t="shared" si="119"/>
        <v>13.899656870841797</v>
      </c>
      <c r="AP767" s="33">
        <f t="shared" si="121"/>
        <v>1.6679588245010155</v>
      </c>
      <c r="AQ767" s="33">
        <f t="shared" si="122"/>
        <v>15.567615695342813</v>
      </c>
      <c r="AR767" s="15" t="s">
        <v>1404</v>
      </c>
      <c r="AS767" s="15" t="s">
        <v>1404</v>
      </c>
      <c r="AT767" s="15" t="s">
        <v>6282</v>
      </c>
      <c r="AU767" s="27" t="s">
        <v>6282</v>
      </c>
      <c r="AV767" s="74"/>
      <c r="AW767" s="75"/>
      <c r="AX767" s="75"/>
      <c r="AY767" s="75"/>
      <c r="AZ767" s="52" t="s">
        <v>6389</v>
      </c>
    </row>
    <row r="768" spans="1:52" s="52" customFormat="1" ht="39.950000000000003" customHeight="1" x14ac:dyDescent="0.25">
      <c r="A768" s="9">
        <v>926</v>
      </c>
      <c r="B768" s="7" t="s">
        <v>3586</v>
      </c>
      <c r="C768" s="7" t="s">
        <v>3587</v>
      </c>
      <c r="D768" s="7" t="s">
        <v>18</v>
      </c>
      <c r="E768" s="7" t="s">
        <v>1540</v>
      </c>
      <c r="F768" s="7" t="s">
        <v>175</v>
      </c>
      <c r="G768" s="7" t="s">
        <v>6182</v>
      </c>
      <c r="H768" s="7" t="s">
        <v>2100</v>
      </c>
      <c r="I768" s="7" t="s">
        <v>6175</v>
      </c>
      <c r="J768" s="7" t="s">
        <v>1404</v>
      </c>
      <c r="K768" s="7" t="s">
        <v>1404</v>
      </c>
      <c r="L768" s="7" t="s">
        <v>3588</v>
      </c>
      <c r="M768" s="7" t="s">
        <v>3588</v>
      </c>
      <c r="N768" s="8" t="s">
        <v>6175</v>
      </c>
      <c r="O768" s="7" t="s">
        <v>1388</v>
      </c>
      <c r="P768" s="8" t="s">
        <v>6175</v>
      </c>
      <c r="Q768" s="7" t="s">
        <v>177</v>
      </c>
      <c r="R768" s="28" t="s">
        <v>3589</v>
      </c>
      <c r="S768" s="28" t="s">
        <v>6175</v>
      </c>
      <c r="T768" s="28" t="s">
        <v>28</v>
      </c>
      <c r="U768" s="28" t="s">
        <v>28</v>
      </c>
      <c r="V768" s="28" t="s">
        <v>28</v>
      </c>
      <c r="W768" s="7" t="s">
        <v>29</v>
      </c>
      <c r="X768" s="28" t="s">
        <v>28</v>
      </c>
      <c r="Y768" s="36" t="s">
        <v>1411</v>
      </c>
      <c r="Z768" s="7" t="s">
        <v>6175</v>
      </c>
      <c r="AA768" s="7">
        <v>7</v>
      </c>
      <c r="AB768" s="7">
        <v>7</v>
      </c>
      <c r="AC768" s="7">
        <f t="shared" si="123"/>
        <v>0</v>
      </c>
      <c r="AD768" s="7" t="s">
        <v>6175</v>
      </c>
      <c r="AE768" s="7" t="s">
        <v>6175</v>
      </c>
      <c r="AF768" s="7" t="s">
        <v>6175</v>
      </c>
      <c r="AG768" s="7" t="s">
        <v>6175</v>
      </c>
      <c r="AH768" s="37">
        <v>26.4</v>
      </c>
      <c r="AI768" s="37">
        <f t="shared" si="124"/>
        <v>184.79999999999998</v>
      </c>
      <c r="AJ768" s="33">
        <v>7.2035913111547591</v>
      </c>
      <c r="AK768" s="33">
        <f t="shared" si="120"/>
        <v>50.425139178083313</v>
      </c>
      <c r="AL768" s="33">
        <f t="shared" si="116"/>
        <v>6.0510167013699974</v>
      </c>
      <c r="AM768" s="33">
        <f t="shared" si="117"/>
        <v>56.476155879453309</v>
      </c>
      <c r="AN768" s="33">
        <f t="shared" si="118"/>
        <v>6.4832321800392831</v>
      </c>
      <c r="AO768" s="33">
        <f t="shared" si="119"/>
        <v>45.382625260274985</v>
      </c>
      <c r="AP768" s="33">
        <f t="shared" si="121"/>
        <v>5.4459150312329978</v>
      </c>
      <c r="AQ768" s="33">
        <f t="shared" si="122"/>
        <v>50.828540291507984</v>
      </c>
      <c r="AR768" s="15" t="s">
        <v>6295</v>
      </c>
      <c r="AS768" s="15"/>
      <c r="AT768" s="15" t="s">
        <v>6292</v>
      </c>
      <c r="AU768" s="27" t="s">
        <v>6278</v>
      </c>
      <c r="AV768" s="74"/>
      <c r="AW768" s="75"/>
      <c r="AX768" s="75"/>
      <c r="AY768" s="75"/>
      <c r="AZ768" s="52" t="s">
        <v>6389</v>
      </c>
    </row>
    <row r="769" spans="1:52" s="52" customFormat="1" ht="39.950000000000003" customHeight="1" x14ac:dyDescent="0.25">
      <c r="A769" s="9">
        <v>927</v>
      </c>
      <c r="B769" s="7" t="s">
        <v>3590</v>
      </c>
      <c r="C769" s="7" t="s">
        <v>3591</v>
      </c>
      <c r="D769" s="7" t="s">
        <v>18</v>
      </c>
      <c r="E769" s="7" t="s">
        <v>1903</v>
      </c>
      <c r="F769" s="7" t="s">
        <v>175</v>
      </c>
      <c r="G769" s="7" t="s">
        <v>6182</v>
      </c>
      <c r="H769" s="7" t="s">
        <v>2100</v>
      </c>
      <c r="I769" s="7" t="s">
        <v>6175</v>
      </c>
      <c r="J769" s="7" t="s">
        <v>1404</v>
      </c>
      <c r="K769" s="7" t="s">
        <v>1404</v>
      </c>
      <c r="L769" s="7" t="s">
        <v>3592</v>
      </c>
      <c r="M769" s="7" t="s">
        <v>3592</v>
      </c>
      <c r="N769" s="8" t="s">
        <v>6175</v>
      </c>
      <c r="O769" s="7" t="s">
        <v>1388</v>
      </c>
      <c r="P769" s="8" t="s">
        <v>6175</v>
      </c>
      <c r="Q769" s="7" t="s">
        <v>3593</v>
      </c>
      <c r="R769" s="28" t="s">
        <v>3594</v>
      </c>
      <c r="S769" s="28" t="s">
        <v>6175</v>
      </c>
      <c r="T769" s="28" t="s">
        <v>28</v>
      </c>
      <c r="U769" s="28" t="s">
        <v>28</v>
      </c>
      <c r="V769" s="28" t="s">
        <v>28</v>
      </c>
      <c r="W769" s="7" t="s">
        <v>29</v>
      </c>
      <c r="X769" s="28" t="s">
        <v>28</v>
      </c>
      <c r="Y769" s="36" t="s">
        <v>50</v>
      </c>
      <c r="Z769" s="7" t="s">
        <v>6175</v>
      </c>
      <c r="AA769" s="7">
        <v>1</v>
      </c>
      <c r="AB769" s="7">
        <v>1</v>
      </c>
      <c r="AC769" s="7">
        <f t="shared" si="123"/>
        <v>0</v>
      </c>
      <c r="AD769" s="7" t="s">
        <v>6175</v>
      </c>
      <c r="AE769" s="7" t="s">
        <v>6175</v>
      </c>
      <c r="AF769" s="7" t="s">
        <v>6175</v>
      </c>
      <c r="AG769" s="7" t="s">
        <v>6175</v>
      </c>
      <c r="AH769" s="37">
        <v>55</v>
      </c>
      <c r="AI769" s="37">
        <f t="shared" si="124"/>
        <v>55</v>
      </c>
      <c r="AJ769" s="33">
        <v>15.007481898239083</v>
      </c>
      <c r="AK769" s="33">
        <f t="shared" si="120"/>
        <v>15.007481898239083</v>
      </c>
      <c r="AL769" s="33">
        <f t="shared" si="116"/>
        <v>1.80089782778869</v>
      </c>
      <c r="AM769" s="33">
        <f t="shared" si="117"/>
        <v>16.808379726027773</v>
      </c>
      <c r="AN769" s="33">
        <f t="shared" si="118"/>
        <v>13.506733708415176</v>
      </c>
      <c r="AO769" s="33">
        <f t="shared" si="119"/>
        <v>13.506733708415176</v>
      </c>
      <c r="AP769" s="33">
        <f t="shared" si="121"/>
        <v>1.620808045009821</v>
      </c>
      <c r="AQ769" s="33">
        <f t="shared" si="122"/>
        <v>15.127541753424996</v>
      </c>
      <c r="AR769" s="15" t="s">
        <v>1404</v>
      </c>
      <c r="AS769" s="15" t="s">
        <v>1404</v>
      </c>
      <c r="AT769" s="15" t="s">
        <v>6294</v>
      </c>
      <c r="AU769" s="27" t="s">
        <v>6279</v>
      </c>
      <c r="AV769" s="74"/>
      <c r="AW769" s="75"/>
      <c r="AX769" s="75"/>
      <c r="AY769" s="75"/>
      <c r="AZ769" s="52" t="s">
        <v>6389</v>
      </c>
    </row>
    <row r="770" spans="1:52" s="52" customFormat="1" ht="39.950000000000003" customHeight="1" x14ac:dyDescent="0.25">
      <c r="A770" s="9">
        <v>928</v>
      </c>
      <c r="B770" s="7" t="s">
        <v>3595</v>
      </c>
      <c r="C770" s="7" t="s">
        <v>3596</v>
      </c>
      <c r="D770" s="7" t="s">
        <v>18</v>
      </c>
      <c r="E770" s="7" t="s">
        <v>1912</v>
      </c>
      <c r="F770" s="7" t="s">
        <v>175</v>
      </c>
      <c r="G770" s="7" t="s">
        <v>6182</v>
      </c>
      <c r="H770" s="7" t="s">
        <v>2100</v>
      </c>
      <c r="I770" s="7" t="s">
        <v>6175</v>
      </c>
      <c r="J770" s="7" t="s">
        <v>1404</v>
      </c>
      <c r="K770" s="7" t="s">
        <v>1404</v>
      </c>
      <c r="L770" s="7" t="s">
        <v>3597</v>
      </c>
      <c r="M770" s="7" t="s">
        <v>3597</v>
      </c>
      <c r="N770" s="8" t="s">
        <v>6175</v>
      </c>
      <c r="O770" s="7" t="s">
        <v>3598</v>
      </c>
      <c r="P770" s="8" t="s">
        <v>6175</v>
      </c>
      <c r="Q770" s="7" t="s">
        <v>1896</v>
      </c>
      <c r="R770" s="28" t="s">
        <v>28</v>
      </c>
      <c r="S770" s="28" t="s">
        <v>6175</v>
      </c>
      <c r="T770" s="28" t="s">
        <v>28</v>
      </c>
      <c r="U770" s="28" t="s">
        <v>28</v>
      </c>
      <c r="V770" s="28" t="s">
        <v>28</v>
      </c>
      <c r="W770" s="7" t="s">
        <v>29</v>
      </c>
      <c r="X770" s="28" t="s">
        <v>28</v>
      </c>
      <c r="Y770" s="36" t="s">
        <v>28</v>
      </c>
      <c r="Z770" s="7" t="s">
        <v>6175</v>
      </c>
      <c r="AA770" s="7">
        <v>3</v>
      </c>
      <c r="AB770" s="7">
        <v>3</v>
      </c>
      <c r="AC770" s="7">
        <f t="shared" si="123"/>
        <v>0</v>
      </c>
      <c r="AD770" s="7" t="s">
        <v>6175</v>
      </c>
      <c r="AE770" s="7" t="s">
        <v>6175</v>
      </c>
      <c r="AF770" s="7" t="s">
        <v>6175</v>
      </c>
      <c r="AG770" s="7" t="s">
        <v>6175</v>
      </c>
      <c r="AH770" s="37">
        <v>0.5</v>
      </c>
      <c r="AI770" s="37">
        <f t="shared" si="124"/>
        <v>1.5</v>
      </c>
      <c r="AJ770" s="33">
        <v>0.13643165362035531</v>
      </c>
      <c r="AK770" s="33">
        <f t="shared" si="120"/>
        <v>0.40929496086106593</v>
      </c>
      <c r="AL770" s="33">
        <f t="shared" si="116"/>
        <v>4.9115395303327911E-2</v>
      </c>
      <c r="AM770" s="33">
        <f t="shared" si="117"/>
        <v>0.45841035616439385</v>
      </c>
      <c r="AN770" s="33">
        <f t="shared" si="118"/>
        <v>0.12278848825831978</v>
      </c>
      <c r="AO770" s="33">
        <f t="shared" si="119"/>
        <v>0.36836546477495935</v>
      </c>
      <c r="AP770" s="33">
        <f t="shared" si="121"/>
        <v>4.420385577299512E-2</v>
      </c>
      <c r="AQ770" s="33">
        <f t="shared" si="122"/>
        <v>0.41256932054795448</v>
      </c>
      <c r="AR770" s="15" t="s">
        <v>1404</v>
      </c>
      <c r="AS770" s="15" t="s">
        <v>1404</v>
      </c>
      <c r="AT770" s="15" t="s">
        <v>6294</v>
      </c>
      <c r="AU770" s="27" t="s">
        <v>6279</v>
      </c>
      <c r="AV770" s="74"/>
      <c r="AW770" s="75"/>
      <c r="AX770" s="75"/>
      <c r="AY770" s="75"/>
      <c r="AZ770" s="52" t="s">
        <v>6389</v>
      </c>
    </row>
    <row r="771" spans="1:52" s="52" customFormat="1" ht="39.950000000000003" customHeight="1" x14ac:dyDescent="0.25">
      <c r="A771" s="9">
        <v>929</v>
      </c>
      <c r="B771" s="7" t="s">
        <v>3599</v>
      </c>
      <c r="C771" s="7" t="s">
        <v>3600</v>
      </c>
      <c r="D771" s="7" t="s">
        <v>18</v>
      </c>
      <c r="E771" s="7" t="s">
        <v>1912</v>
      </c>
      <c r="F771" s="7" t="s">
        <v>175</v>
      </c>
      <c r="G771" s="7" t="s">
        <v>6182</v>
      </c>
      <c r="H771" s="7" t="s">
        <v>2100</v>
      </c>
      <c r="I771" s="7" t="s">
        <v>6175</v>
      </c>
      <c r="J771" s="7" t="s">
        <v>1404</v>
      </c>
      <c r="K771" s="7" t="s">
        <v>1404</v>
      </c>
      <c r="L771" s="7" t="s">
        <v>3601</v>
      </c>
      <c r="M771" s="7" t="s">
        <v>3601</v>
      </c>
      <c r="N771" s="8" t="s">
        <v>6175</v>
      </c>
      <c r="O771" s="7" t="s">
        <v>3602</v>
      </c>
      <c r="P771" s="8" t="s">
        <v>6175</v>
      </c>
      <c r="Q771" s="7" t="s">
        <v>1896</v>
      </c>
      <c r="R771" s="28" t="s">
        <v>28</v>
      </c>
      <c r="S771" s="28" t="s">
        <v>6175</v>
      </c>
      <c r="T771" s="28" t="s">
        <v>28</v>
      </c>
      <c r="U771" s="28" t="s">
        <v>28</v>
      </c>
      <c r="V771" s="28" t="s">
        <v>28</v>
      </c>
      <c r="W771" s="7" t="s">
        <v>29</v>
      </c>
      <c r="X771" s="28" t="s">
        <v>28</v>
      </c>
      <c r="Y771" s="36" t="s">
        <v>28</v>
      </c>
      <c r="Z771" s="7" t="s">
        <v>6175</v>
      </c>
      <c r="AA771" s="7">
        <v>6</v>
      </c>
      <c r="AB771" s="7">
        <v>6</v>
      </c>
      <c r="AC771" s="7">
        <f t="shared" si="123"/>
        <v>0</v>
      </c>
      <c r="AD771" s="7" t="s">
        <v>6175</v>
      </c>
      <c r="AE771" s="7" t="s">
        <v>6175</v>
      </c>
      <c r="AF771" s="7" t="s">
        <v>6175</v>
      </c>
      <c r="AG771" s="7" t="s">
        <v>6175</v>
      </c>
      <c r="AH771" s="37">
        <v>1</v>
      </c>
      <c r="AI771" s="37">
        <f t="shared" si="124"/>
        <v>6</v>
      </c>
      <c r="AJ771" s="33">
        <v>0.27286330724071062</v>
      </c>
      <c r="AK771" s="33">
        <f t="shared" si="120"/>
        <v>1.6371798434442637</v>
      </c>
      <c r="AL771" s="33">
        <f t="shared" si="116"/>
        <v>0.19646158121331164</v>
      </c>
      <c r="AM771" s="33">
        <f t="shared" si="117"/>
        <v>1.8336414246575754</v>
      </c>
      <c r="AN771" s="33">
        <f t="shared" si="118"/>
        <v>0.24557697651663957</v>
      </c>
      <c r="AO771" s="33">
        <f t="shared" si="119"/>
        <v>1.4734618590998374</v>
      </c>
      <c r="AP771" s="33">
        <f t="shared" si="121"/>
        <v>0.17681542309198048</v>
      </c>
      <c r="AQ771" s="33">
        <f t="shared" si="122"/>
        <v>1.6502772821918179</v>
      </c>
      <c r="AR771" s="15" t="s">
        <v>1404</v>
      </c>
      <c r="AS771" s="15" t="s">
        <v>1404</v>
      </c>
      <c r="AT771" s="15" t="s">
        <v>6294</v>
      </c>
      <c r="AU771" s="27" t="s">
        <v>6279</v>
      </c>
      <c r="AV771" s="74"/>
      <c r="AW771" s="75"/>
      <c r="AX771" s="75"/>
      <c r="AY771" s="75"/>
      <c r="AZ771" s="52" t="s">
        <v>6389</v>
      </c>
    </row>
    <row r="772" spans="1:52" s="52" customFormat="1" ht="39.950000000000003" customHeight="1" x14ac:dyDescent="0.25">
      <c r="A772" s="9">
        <v>930</v>
      </c>
      <c r="B772" s="7" t="s">
        <v>3603</v>
      </c>
      <c r="C772" s="7" t="s">
        <v>3604</v>
      </c>
      <c r="D772" s="7" t="s">
        <v>18</v>
      </c>
      <c r="E772" s="7" t="s">
        <v>1912</v>
      </c>
      <c r="F772" s="7" t="s">
        <v>175</v>
      </c>
      <c r="G772" s="7" t="s">
        <v>6182</v>
      </c>
      <c r="H772" s="7" t="s">
        <v>2100</v>
      </c>
      <c r="I772" s="7" t="s">
        <v>6175</v>
      </c>
      <c r="J772" s="7" t="s">
        <v>1404</v>
      </c>
      <c r="K772" s="7" t="s">
        <v>1404</v>
      </c>
      <c r="L772" s="7" t="s">
        <v>3605</v>
      </c>
      <c r="M772" s="7" t="s">
        <v>3605</v>
      </c>
      <c r="N772" s="8" t="s">
        <v>6175</v>
      </c>
      <c r="O772" s="7" t="s">
        <v>1388</v>
      </c>
      <c r="P772" s="8" t="s">
        <v>6175</v>
      </c>
      <c r="Q772" s="7" t="s">
        <v>3539</v>
      </c>
      <c r="R772" s="28" t="s">
        <v>3606</v>
      </c>
      <c r="S772" s="28" t="s">
        <v>6175</v>
      </c>
      <c r="T772" s="28" t="s">
        <v>28</v>
      </c>
      <c r="U772" s="28" t="s">
        <v>28</v>
      </c>
      <c r="V772" s="28" t="s">
        <v>28</v>
      </c>
      <c r="W772" s="7" t="s">
        <v>29</v>
      </c>
      <c r="X772" s="28" t="s">
        <v>28</v>
      </c>
      <c r="Y772" s="36" t="s">
        <v>28</v>
      </c>
      <c r="Z772" s="7" t="s">
        <v>6175</v>
      </c>
      <c r="AA772" s="7">
        <v>4</v>
      </c>
      <c r="AB772" s="7">
        <v>4</v>
      </c>
      <c r="AC772" s="7">
        <f t="shared" si="123"/>
        <v>0</v>
      </c>
      <c r="AD772" s="7" t="s">
        <v>6175</v>
      </c>
      <c r="AE772" s="7" t="s">
        <v>6175</v>
      </c>
      <c r="AF772" s="7" t="s">
        <v>6175</v>
      </c>
      <c r="AG772" s="7" t="s">
        <v>6175</v>
      </c>
      <c r="AH772" s="37">
        <v>0.75</v>
      </c>
      <c r="AI772" s="37">
        <f t="shared" si="124"/>
        <v>3</v>
      </c>
      <c r="AJ772" s="33">
        <v>0.20464748043053296</v>
      </c>
      <c r="AK772" s="33">
        <f t="shared" si="120"/>
        <v>0.81858992172213185</v>
      </c>
      <c r="AL772" s="33">
        <f t="shared" si="116"/>
        <v>9.8230790606655821E-2</v>
      </c>
      <c r="AM772" s="33">
        <f t="shared" si="117"/>
        <v>0.9168207123287877</v>
      </c>
      <c r="AN772" s="33">
        <f t="shared" si="118"/>
        <v>0.18418273238747968</v>
      </c>
      <c r="AO772" s="33">
        <f t="shared" si="119"/>
        <v>0.7367309295499187</v>
      </c>
      <c r="AP772" s="33">
        <f t="shared" si="121"/>
        <v>8.8407711545990239E-2</v>
      </c>
      <c r="AQ772" s="33">
        <f t="shared" si="122"/>
        <v>0.82513864109590895</v>
      </c>
      <c r="AR772" s="15" t="s">
        <v>1404</v>
      </c>
      <c r="AS772" s="15" t="s">
        <v>1404</v>
      </c>
      <c r="AT772" s="15" t="s">
        <v>6294</v>
      </c>
      <c r="AU772" s="27" t="s">
        <v>6279</v>
      </c>
      <c r="AV772" s="74"/>
      <c r="AW772" s="75"/>
      <c r="AX772" s="75"/>
      <c r="AY772" s="75"/>
      <c r="AZ772" s="52" t="s">
        <v>6389</v>
      </c>
    </row>
    <row r="773" spans="1:52" s="52" customFormat="1" ht="39.950000000000003" customHeight="1" x14ac:dyDescent="0.25">
      <c r="A773" s="9">
        <v>931</v>
      </c>
      <c r="B773" s="7" t="s">
        <v>3607</v>
      </c>
      <c r="C773" s="7" t="s">
        <v>3608</v>
      </c>
      <c r="D773" s="7" t="s">
        <v>18</v>
      </c>
      <c r="E773" s="7" t="s">
        <v>1540</v>
      </c>
      <c r="F773" s="7" t="s">
        <v>113</v>
      </c>
      <c r="G773" s="7" t="s">
        <v>6182</v>
      </c>
      <c r="H773" s="7" t="s">
        <v>2100</v>
      </c>
      <c r="I773" s="7" t="s">
        <v>6175</v>
      </c>
      <c r="J773" s="7" t="s">
        <v>1404</v>
      </c>
      <c r="K773" s="7" t="s">
        <v>1404</v>
      </c>
      <c r="L773" s="7" t="s">
        <v>3609</v>
      </c>
      <c r="M773" s="7" t="s">
        <v>3609</v>
      </c>
      <c r="N773" s="8" t="s">
        <v>6175</v>
      </c>
      <c r="O773" s="7" t="s">
        <v>1388</v>
      </c>
      <c r="P773" s="8" t="s">
        <v>6175</v>
      </c>
      <c r="Q773" s="7" t="s">
        <v>145</v>
      </c>
      <c r="R773" s="28" t="s">
        <v>3610</v>
      </c>
      <c r="S773" s="28" t="s">
        <v>6175</v>
      </c>
      <c r="T773" s="28" t="s">
        <v>28</v>
      </c>
      <c r="U773" s="28" t="s">
        <v>28</v>
      </c>
      <c r="V773" s="28" t="s">
        <v>28</v>
      </c>
      <c r="W773" s="7" t="s">
        <v>29</v>
      </c>
      <c r="X773" s="28" t="s">
        <v>28</v>
      </c>
      <c r="Y773" s="36" t="s">
        <v>28</v>
      </c>
      <c r="Z773" s="7" t="s">
        <v>6175</v>
      </c>
      <c r="AA773" s="7">
        <v>14</v>
      </c>
      <c r="AB773" s="7">
        <v>15</v>
      </c>
      <c r="AC773" s="7">
        <f t="shared" si="123"/>
        <v>-1</v>
      </c>
      <c r="AD773" s="7" t="s">
        <v>6175</v>
      </c>
      <c r="AE773" s="7" t="s">
        <v>6175</v>
      </c>
      <c r="AF773" s="7" t="s">
        <v>6175</v>
      </c>
      <c r="AG773" s="7" t="s">
        <v>6175</v>
      </c>
      <c r="AH773" s="37">
        <v>22.08</v>
      </c>
      <c r="AI773" s="37">
        <f t="shared" si="124"/>
        <v>331.2</v>
      </c>
      <c r="AJ773" s="33">
        <v>6.1879675303328137</v>
      </c>
      <c r="AK773" s="33">
        <f t="shared" si="120"/>
        <v>92.819512954992206</v>
      </c>
      <c r="AL773" s="33">
        <f t="shared" si="116"/>
        <v>11.138341554599064</v>
      </c>
      <c r="AM773" s="33">
        <f t="shared" si="117"/>
        <v>103.95785450959127</v>
      </c>
      <c r="AN773" s="33">
        <f t="shared" si="118"/>
        <v>5.569170777299532</v>
      </c>
      <c r="AO773" s="33">
        <f t="shared" si="119"/>
        <v>83.53756165949298</v>
      </c>
      <c r="AP773" s="33">
        <f t="shared" si="121"/>
        <v>10.024507399139157</v>
      </c>
      <c r="AQ773" s="33">
        <f t="shared" si="122"/>
        <v>93.562069058632133</v>
      </c>
      <c r="AR773" s="15" t="s">
        <v>6295</v>
      </c>
      <c r="AS773" s="15"/>
      <c r="AT773" s="15" t="s">
        <v>6292</v>
      </c>
      <c r="AU773" s="27" t="s">
        <v>6278</v>
      </c>
      <c r="AV773" s="74"/>
      <c r="AW773" s="75"/>
      <c r="AX773" s="75"/>
      <c r="AY773" s="75"/>
      <c r="AZ773" s="52" t="s">
        <v>6389</v>
      </c>
    </row>
    <row r="774" spans="1:52" s="52" customFormat="1" ht="39.950000000000003" customHeight="1" x14ac:dyDescent="0.25">
      <c r="A774" s="9">
        <v>932</v>
      </c>
      <c r="B774" s="7" t="s">
        <v>3611</v>
      </c>
      <c r="C774" s="7" t="s">
        <v>3612</v>
      </c>
      <c r="D774" s="7" t="s">
        <v>18</v>
      </c>
      <c r="E774" s="7" t="s">
        <v>1540</v>
      </c>
      <c r="F774" s="7" t="s">
        <v>113</v>
      </c>
      <c r="G774" s="7" t="s">
        <v>6182</v>
      </c>
      <c r="H774" s="7" t="s">
        <v>2100</v>
      </c>
      <c r="I774" s="7" t="s">
        <v>6175</v>
      </c>
      <c r="J774" s="7" t="s">
        <v>1404</v>
      </c>
      <c r="K774" s="7" t="s">
        <v>1404</v>
      </c>
      <c r="L774" s="7" t="s">
        <v>3613</v>
      </c>
      <c r="M774" s="7" t="s">
        <v>3613</v>
      </c>
      <c r="N774" s="8" t="s">
        <v>6175</v>
      </c>
      <c r="O774" s="7" t="s">
        <v>1388</v>
      </c>
      <c r="P774" s="8" t="s">
        <v>6175</v>
      </c>
      <c r="Q774" s="7" t="s">
        <v>145</v>
      </c>
      <c r="R774" s="28" t="s">
        <v>3614</v>
      </c>
      <c r="S774" s="28" t="s">
        <v>6175</v>
      </c>
      <c r="T774" s="28" t="s">
        <v>28</v>
      </c>
      <c r="U774" s="28" t="s">
        <v>28</v>
      </c>
      <c r="V774" s="28" t="s">
        <v>28</v>
      </c>
      <c r="W774" s="7" t="s">
        <v>29</v>
      </c>
      <c r="X774" s="28" t="s">
        <v>28</v>
      </c>
      <c r="Y774" s="36" t="s">
        <v>28</v>
      </c>
      <c r="Z774" s="7" t="s">
        <v>6175</v>
      </c>
      <c r="AA774" s="7">
        <v>13</v>
      </c>
      <c r="AB774" s="7">
        <v>14</v>
      </c>
      <c r="AC774" s="7">
        <f t="shared" si="123"/>
        <v>-1</v>
      </c>
      <c r="AD774" s="7" t="s">
        <v>6175</v>
      </c>
      <c r="AE774" s="7" t="s">
        <v>6175</v>
      </c>
      <c r="AF774" s="7" t="s">
        <v>6175</v>
      </c>
      <c r="AG774" s="7" t="s">
        <v>6175</v>
      </c>
      <c r="AH774" s="37">
        <v>16.89</v>
      </c>
      <c r="AI774" s="37">
        <f t="shared" si="124"/>
        <v>236.46</v>
      </c>
      <c r="AJ774" s="33">
        <v>4.6086612592956024</v>
      </c>
      <c r="AK774" s="33">
        <f t="shared" si="120"/>
        <v>64.521257630138436</v>
      </c>
      <c r="AL774" s="33">
        <f t="shared" si="116"/>
        <v>7.7425509156166124</v>
      </c>
      <c r="AM774" s="33">
        <f t="shared" si="117"/>
        <v>72.263808545755055</v>
      </c>
      <c r="AN774" s="33">
        <f t="shared" si="118"/>
        <v>4.1477951333660421</v>
      </c>
      <c r="AO774" s="33">
        <f t="shared" si="119"/>
        <v>58.06913186712459</v>
      </c>
      <c r="AP774" s="33">
        <f t="shared" si="121"/>
        <v>6.9682958240549508</v>
      </c>
      <c r="AQ774" s="33">
        <f t="shared" si="122"/>
        <v>65.037427691179545</v>
      </c>
      <c r="AR774" s="15" t="s">
        <v>6295</v>
      </c>
      <c r="AS774" s="15"/>
      <c r="AT774" s="15" t="s">
        <v>6292</v>
      </c>
      <c r="AU774" s="27" t="s">
        <v>6278</v>
      </c>
      <c r="AV774" s="74"/>
      <c r="AW774" s="75"/>
      <c r="AX774" s="75"/>
      <c r="AY774" s="75"/>
      <c r="AZ774" s="52" t="s">
        <v>6389</v>
      </c>
    </row>
    <row r="775" spans="1:52" s="52" customFormat="1" ht="39.950000000000003" customHeight="1" x14ac:dyDescent="0.25">
      <c r="A775" s="9">
        <v>933</v>
      </c>
      <c r="B775" s="7" t="s">
        <v>3615</v>
      </c>
      <c r="C775" s="7" t="s">
        <v>3616</v>
      </c>
      <c r="D775" s="7" t="s">
        <v>18</v>
      </c>
      <c r="E775" s="7" t="s">
        <v>1540</v>
      </c>
      <c r="F775" s="7" t="s">
        <v>113</v>
      </c>
      <c r="G775" s="7" t="s">
        <v>6182</v>
      </c>
      <c r="H775" s="7" t="s">
        <v>2100</v>
      </c>
      <c r="I775" s="7" t="s">
        <v>6175</v>
      </c>
      <c r="J775" s="7" t="s">
        <v>1404</v>
      </c>
      <c r="K775" s="7" t="s">
        <v>1404</v>
      </c>
      <c r="L775" s="7" t="s">
        <v>3617</v>
      </c>
      <c r="M775" s="7" t="s">
        <v>3617</v>
      </c>
      <c r="N775" s="8" t="s">
        <v>6175</v>
      </c>
      <c r="O775" s="7" t="s">
        <v>1388</v>
      </c>
      <c r="P775" s="8" t="s">
        <v>6175</v>
      </c>
      <c r="Q775" s="7" t="s">
        <v>145</v>
      </c>
      <c r="R775" s="28" t="s">
        <v>3618</v>
      </c>
      <c r="S775" s="28" t="s">
        <v>6175</v>
      </c>
      <c r="T775" s="28" t="s">
        <v>28</v>
      </c>
      <c r="U775" s="28" t="s">
        <v>28</v>
      </c>
      <c r="V775" s="28" t="s">
        <v>28</v>
      </c>
      <c r="W775" s="7" t="s">
        <v>29</v>
      </c>
      <c r="X775" s="28" t="s">
        <v>28</v>
      </c>
      <c r="Y775" s="36" t="s">
        <v>28</v>
      </c>
      <c r="Z775" s="7" t="s">
        <v>6175</v>
      </c>
      <c r="AA775" s="7">
        <v>13</v>
      </c>
      <c r="AB775" s="7">
        <v>14</v>
      </c>
      <c r="AC775" s="7">
        <f t="shared" si="123"/>
        <v>-1</v>
      </c>
      <c r="AD775" s="7" t="s">
        <v>6175</v>
      </c>
      <c r="AE775" s="7" t="s">
        <v>6175</v>
      </c>
      <c r="AF775" s="7" t="s">
        <v>6175</v>
      </c>
      <c r="AG775" s="7" t="s">
        <v>6175</v>
      </c>
      <c r="AH775" s="37">
        <v>19.899999999999999</v>
      </c>
      <c r="AI775" s="37">
        <f t="shared" si="124"/>
        <v>278.59999999999997</v>
      </c>
      <c r="AJ775" s="33">
        <v>5.5770178375735044</v>
      </c>
      <c r="AK775" s="33">
        <f t="shared" si="120"/>
        <v>78.078249726029057</v>
      </c>
      <c r="AL775" s="33">
        <f t="shared" si="116"/>
        <v>9.369389967123487</v>
      </c>
      <c r="AM775" s="33">
        <f t="shared" si="117"/>
        <v>87.447639693152539</v>
      </c>
      <c r="AN775" s="33">
        <f t="shared" si="118"/>
        <v>5.0193160538161541</v>
      </c>
      <c r="AO775" s="33">
        <f t="shared" si="119"/>
        <v>70.270424753426155</v>
      </c>
      <c r="AP775" s="33">
        <f t="shared" si="121"/>
        <v>8.4324509704111392</v>
      </c>
      <c r="AQ775" s="33">
        <f t="shared" si="122"/>
        <v>78.702875723837295</v>
      </c>
      <c r="AR775" s="15" t="s">
        <v>6295</v>
      </c>
      <c r="AS775" s="15"/>
      <c r="AT775" s="15" t="s">
        <v>6292</v>
      </c>
      <c r="AU775" s="27" t="s">
        <v>6278</v>
      </c>
      <c r="AV775" s="74"/>
      <c r="AW775" s="75"/>
      <c r="AX775" s="75"/>
      <c r="AY775" s="75"/>
      <c r="AZ775" s="52" t="s">
        <v>6389</v>
      </c>
    </row>
    <row r="776" spans="1:52" s="52" customFormat="1" ht="39.950000000000003" customHeight="1" x14ac:dyDescent="0.25">
      <c r="A776" s="9">
        <v>934</v>
      </c>
      <c r="B776" s="7" t="s">
        <v>3619</v>
      </c>
      <c r="C776" s="7" t="s">
        <v>3620</v>
      </c>
      <c r="D776" s="7" t="s">
        <v>18</v>
      </c>
      <c r="E776" s="7" t="s">
        <v>1540</v>
      </c>
      <c r="F776" s="7" t="s">
        <v>113</v>
      </c>
      <c r="G776" s="7" t="s">
        <v>6182</v>
      </c>
      <c r="H776" s="7" t="s">
        <v>2100</v>
      </c>
      <c r="I776" s="7" t="s">
        <v>6175</v>
      </c>
      <c r="J776" s="7" t="s">
        <v>1404</v>
      </c>
      <c r="K776" s="7" t="s">
        <v>1404</v>
      </c>
      <c r="L776" s="7" t="s">
        <v>3621</v>
      </c>
      <c r="M776" s="7" t="s">
        <v>3621</v>
      </c>
      <c r="N776" s="8" t="s">
        <v>6175</v>
      </c>
      <c r="O776" s="7" t="s">
        <v>1388</v>
      </c>
      <c r="P776" s="8" t="s">
        <v>6175</v>
      </c>
      <c r="Q776" s="7" t="s">
        <v>145</v>
      </c>
      <c r="R776" s="28" t="s">
        <v>3622</v>
      </c>
      <c r="S776" s="28" t="s">
        <v>6175</v>
      </c>
      <c r="T776" s="28" t="s">
        <v>28</v>
      </c>
      <c r="U776" s="28" t="s">
        <v>28</v>
      </c>
      <c r="V776" s="28" t="s">
        <v>28</v>
      </c>
      <c r="W776" s="7" t="s">
        <v>29</v>
      </c>
      <c r="X776" s="28" t="s">
        <v>28</v>
      </c>
      <c r="Y776" s="36" t="s">
        <v>28</v>
      </c>
      <c r="Z776" s="7" t="s">
        <v>6175</v>
      </c>
      <c r="AA776" s="7">
        <v>13</v>
      </c>
      <c r="AB776" s="7">
        <v>13</v>
      </c>
      <c r="AC776" s="7">
        <f t="shared" si="123"/>
        <v>0</v>
      </c>
      <c r="AD776" s="7" t="s">
        <v>6175</v>
      </c>
      <c r="AE776" s="7" t="s">
        <v>6175</v>
      </c>
      <c r="AF776" s="7" t="s">
        <v>6175</v>
      </c>
      <c r="AG776" s="7" t="s">
        <v>6175</v>
      </c>
      <c r="AH776" s="37">
        <v>11.94</v>
      </c>
      <c r="AI776" s="37">
        <f t="shared" si="124"/>
        <v>155.22</v>
      </c>
      <c r="AJ776" s="33">
        <v>3.346210702544103</v>
      </c>
      <c r="AK776" s="33">
        <f t="shared" si="120"/>
        <v>43.500739133073338</v>
      </c>
      <c r="AL776" s="33">
        <f t="shared" si="116"/>
        <v>5.2200886959688004</v>
      </c>
      <c r="AM776" s="33">
        <f t="shared" si="117"/>
        <v>48.720827829042136</v>
      </c>
      <c r="AN776" s="33">
        <f t="shared" si="118"/>
        <v>3.0115896322896929</v>
      </c>
      <c r="AO776" s="33">
        <f t="shared" si="119"/>
        <v>39.150665219766005</v>
      </c>
      <c r="AP776" s="33">
        <f t="shared" si="121"/>
        <v>4.6980798263719201</v>
      </c>
      <c r="AQ776" s="33">
        <f t="shared" si="122"/>
        <v>43.848745046137921</v>
      </c>
      <c r="AR776" s="15" t="s">
        <v>6295</v>
      </c>
      <c r="AS776" s="15"/>
      <c r="AT776" s="15" t="s">
        <v>6292</v>
      </c>
      <c r="AU776" s="27" t="s">
        <v>6278</v>
      </c>
      <c r="AV776" s="74"/>
      <c r="AW776" s="75"/>
      <c r="AX776" s="75"/>
      <c r="AY776" s="75"/>
      <c r="AZ776" s="52" t="s">
        <v>6389</v>
      </c>
    </row>
    <row r="777" spans="1:52" s="52" customFormat="1" ht="39.950000000000003" customHeight="1" x14ac:dyDescent="0.25">
      <c r="A777" s="9">
        <v>935</v>
      </c>
      <c r="B777" s="7" t="s">
        <v>3623</v>
      </c>
      <c r="C777" s="7" t="s">
        <v>3624</v>
      </c>
      <c r="D777" s="7" t="s">
        <v>18</v>
      </c>
      <c r="E777" s="7" t="s">
        <v>1540</v>
      </c>
      <c r="F777" s="7" t="s">
        <v>113</v>
      </c>
      <c r="G777" s="7" t="s">
        <v>6182</v>
      </c>
      <c r="H777" s="7" t="s">
        <v>2100</v>
      </c>
      <c r="I777" s="7" t="s">
        <v>6175</v>
      </c>
      <c r="J777" s="7" t="s">
        <v>1404</v>
      </c>
      <c r="K777" s="7" t="s">
        <v>1404</v>
      </c>
      <c r="L777" s="7" t="s">
        <v>3625</v>
      </c>
      <c r="M777" s="7" t="s">
        <v>3625</v>
      </c>
      <c r="N777" s="8" t="s">
        <v>6175</v>
      </c>
      <c r="O777" s="7" t="s">
        <v>1388</v>
      </c>
      <c r="P777" s="8" t="s">
        <v>6175</v>
      </c>
      <c r="Q777" s="7" t="s">
        <v>145</v>
      </c>
      <c r="R777" s="28" t="s">
        <v>3626</v>
      </c>
      <c r="S777" s="28" t="s">
        <v>6175</v>
      </c>
      <c r="T777" s="28" t="s">
        <v>28</v>
      </c>
      <c r="U777" s="28" t="s">
        <v>28</v>
      </c>
      <c r="V777" s="28" t="s">
        <v>28</v>
      </c>
      <c r="W777" s="7" t="s">
        <v>29</v>
      </c>
      <c r="X777" s="28" t="s">
        <v>28</v>
      </c>
      <c r="Y777" s="36" t="s">
        <v>28</v>
      </c>
      <c r="Z777" s="7" t="s">
        <v>6175</v>
      </c>
      <c r="AA777" s="7">
        <v>13</v>
      </c>
      <c r="AB777" s="7">
        <v>14</v>
      </c>
      <c r="AC777" s="7">
        <f t="shared" si="123"/>
        <v>-1</v>
      </c>
      <c r="AD777" s="7" t="s">
        <v>6175</v>
      </c>
      <c r="AE777" s="7" t="s">
        <v>6175</v>
      </c>
      <c r="AF777" s="7" t="s">
        <v>6175</v>
      </c>
      <c r="AG777" s="7" t="s">
        <v>6175</v>
      </c>
      <c r="AH777" s="37">
        <v>16.89</v>
      </c>
      <c r="AI777" s="37">
        <f t="shared" si="124"/>
        <v>236.46</v>
      </c>
      <c r="AJ777" s="33">
        <v>4.7334588581214323</v>
      </c>
      <c r="AK777" s="33">
        <f t="shared" si="120"/>
        <v>66.268424013700056</v>
      </c>
      <c r="AL777" s="33">
        <f t="shared" si="116"/>
        <v>7.9522108816440067</v>
      </c>
      <c r="AM777" s="33">
        <f t="shared" si="117"/>
        <v>74.220634895344062</v>
      </c>
      <c r="AN777" s="33">
        <f t="shared" si="118"/>
        <v>4.2601129723092894</v>
      </c>
      <c r="AO777" s="33">
        <f t="shared" si="119"/>
        <v>59.64158161233005</v>
      </c>
      <c r="AP777" s="33">
        <f t="shared" si="121"/>
        <v>7.1569897934796058</v>
      </c>
      <c r="AQ777" s="33">
        <f t="shared" si="122"/>
        <v>66.798571405809653</v>
      </c>
      <c r="AR777" s="15" t="s">
        <v>6295</v>
      </c>
      <c r="AS777" s="15"/>
      <c r="AT777" s="15" t="s">
        <v>6292</v>
      </c>
      <c r="AU777" s="27" t="s">
        <v>6278</v>
      </c>
      <c r="AV777" s="74"/>
      <c r="AW777" s="75"/>
      <c r="AX777" s="75"/>
      <c r="AY777" s="75"/>
      <c r="AZ777" s="52" t="s">
        <v>6389</v>
      </c>
    </row>
    <row r="778" spans="1:52" s="52" customFormat="1" ht="39.950000000000003" customHeight="1" x14ac:dyDescent="0.25">
      <c r="A778" s="9">
        <v>936</v>
      </c>
      <c r="B778" s="7" t="s">
        <v>3627</v>
      </c>
      <c r="C778" s="7" t="s">
        <v>3628</v>
      </c>
      <c r="D778" s="7" t="s">
        <v>18</v>
      </c>
      <c r="E778" s="7" t="s">
        <v>1540</v>
      </c>
      <c r="F778" s="7" t="s">
        <v>113</v>
      </c>
      <c r="G778" s="7" t="s">
        <v>6182</v>
      </c>
      <c r="H778" s="7" t="s">
        <v>2100</v>
      </c>
      <c r="I778" s="7" t="s">
        <v>6175</v>
      </c>
      <c r="J778" s="7" t="s">
        <v>1404</v>
      </c>
      <c r="K778" s="7" t="s">
        <v>1404</v>
      </c>
      <c r="L778" s="7" t="s">
        <v>3629</v>
      </c>
      <c r="M778" s="7" t="s">
        <v>3629</v>
      </c>
      <c r="N778" s="8" t="s">
        <v>6175</v>
      </c>
      <c r="O778" s="7" t="s">
        <v>1388</v>
      </c>
      <c r="P778" s="8" t="s">
        <v>6175</v>
      </c>
      <c r="Q778" s="7" t="s">
        <v>145</v>
      </c>
      <c r="R778" s="28" t="s">
        <v>3630</v>
      </c>
      <c r="S778" s="28" t="s">
        <v>6175</v>
      </c>
      <c r="T778" s="28" t="s">
        <v>28</v>
      </c>
      <c r="U778" s="28" t="s">
        <v>28</v>
      </c>
      <c r="V778" s="28" t="s">
        <v>28</v>
      </c>
      <c r="W778" s="7" t="s">
        <v>29</v>
      </c>
      <c r="X778" s="28" t="s">
        <v>28</v>
      </c>
      <c r="Y778" s="36" t="s">
        <v>28</v>
      </c>
      <c r="Z778" s="7" t="s">
        <v>6175</v>
      </c>
      <c r="AA778" s="7">
        <v>13</v>
      </c>
      <c r="AB778" s="7">
        <v>14</v>
      </c>
      <c r="AC778" s="7">
        <f t="shared" si="123"/>
        <v>-1</v>
      </c>
      <c r="AD778" s="7" t="s">
        <v>6175</v>
      </c>
      <c r="AE778" s="7" t="s">
        <v>6175</v>
      </c>
      <c r="AF778" s="7" t="s">
        <v>6175</v>
      </c>
      <c r="AG778" s="7" t="s">
        <v>6175</v>
      </c>
      <c r="AH778" s="37">
        <v>32.56</v>
      </c>
      <c r="AI778" s="37">
        <f t="shared" si="124"/>
        <v>455.84000000000003</v>
      </c>
      <c r="AJ778" s="33">
        <v>9.1250100900197655</v>
      </c>
      <c r="AK778" s="33">
        <f t="shared" si="120"/>
        <v>127.75014126027672</v>
      </c>
      <c r="AL778" s="33">
        <f t="shared" si="116"/>
        <v>15.330016951233207</v>
      </c>
      <c r="AM778" s="33">
        <f t="shared" si="117"/>
        <v>143.08015821150994</v>
      </c>
      <c r="AN778" s="33">
        <f t="shared" si="118"/>
        <v>8.2125090810177888</v>
      </c>
      <c r="AO778" s="33">
        <f t="shared" si="119"/>
        <v>114.97512713424905</v>
      </c>
      <c r="AP778" s="33">
        <f t="shared" si="121"/>
        <v>13.797015256109885</v>
      </c>
      <c r="AQ778" s="33">
        <f t="shared" si="122"/>
        <v>128.77214239035894</v>
      </c>
      <c r="AR778" s="15" t="s">
        <v>6295</v>
      </c>
      <c r="AS778" s="15"/>
      <c r="AT778" s="15" t="s">
        <v>6292</v>
      </c>
      <c r="AU778" s="27" t="s">
        <v>6278</v>
      </c>
      <c r="AV778" s="74"/>
      <c r="AW778" s="75"/>
      <c r="AX778" s="75"/>
      <c r="AY778" s="75"/>
      <c r="AZ778" s="52" t="s">
        <v>6389</v>
      </c>
    </row>
    <row r="779" spans="1:52" s="52" customFormat="1" ht="39.950000000000003" customHeight="1" x14ac:dyDescent="0.25">
      <c r="A779" s="9">
        <v>937</v>
      </c>
      <c r="B779" s="7" t="s">
        <v>3631</v>
      </c>
      <c r="C779" s="7" t="s">
        <v>3632</v>
      </c>
      <c r="D779" s="7" t="s">
        <v>18</v>
      </c>
      <c r="E779" s="7" t="s">
        <v>1540</v>
      </c>
      <c r="F779" s="7" t="s">
        <v>113</v>
      </c>
      <c r="G779" s="7" t="s">
        <v>6182</v>
      </c>
      <c r="H779" s="7" t="s">
        <v>2100</v>
      </c>
      <c r="I779" s="7" t="s">
        <v>6175</v>
      </c>
      <c r="J779" s="7" t="s">
        <v>1404</v>
      </c>
      <c r="K779" s="7" t="s">
        <v>1404</v>
      </c>
      <c r="L779" s="7" t="s">
        <v>3633</v>
      </c>
      <c r="M779" s="7" t="s">
        <v>3633</v>
      </c>
      <c r="N779" s="8" t="s">
        <v>6175</v>
      </c>
      <c r="O779" s="7" t="s">
        <v>1388</v>
      </c>
      <c r="P779" s="8" t="s">
        <v>6175</v>
      </c>
      <c r="Q779" s="7" t="s">
        <v>145</v>
      </c>
      <c r="R779" s="28" t="s">
        <v>3634</v>
      </c>
      <c r="S779" s="28" t="s">
        <v>6175</v>
      </c>
      <c r="T779" s="28" t="s">
        <v>28</v>
      </c>
      <c r="U779" s="28" t="s">
        <v>28</v>
      </c>
      <c r="V779" s="28" t="s">
        <v>28</v>
      </c>
      <c r="W779" s="7" t="s">
        <v>29</v>
      </c>
      <c r="X779" s="28" t="s">
        <v>28</v>
      </c>
      <c r="Y779" s="36" t="s">
        <v>28</v>
      </c>
      <c r="Z779" s="7" t="s">
        <v>6175</v>
      </c>
      <c r="AA779" s="7">
        <v>19</v>
      </c>
      <c r="AB779" s="7">
        <v>13</v>
      </c>
      <c r="AC779" s="7">
        <f t="shared" si="123"/>
        <v>6</v>
      </c>
      <c r="AD779" s="7" t="s">
        <v>6175</v>
      </c>
      <c r="AE779" s="7" t="s">
        <v>6175</v>
      </c>
      <c r="AF779" s="7" t="s">
        <v>6175</v>
      </c>
      <c r="AG779" s="7" t="s">
        <v>6175</v>
      </c>
      <c r="AH779" s="37">
        <v>11.99</v>
      </c>
      <c r="AI779" s="37">
        <f t="shared" si="124"/>
        <v>155.87</v>
      </c>
      <c r="AJ779" s="33">
        <v>3.3602233101761971</v>
      </c>
      <c r="AK779" s="33">
        <f t="shared" si="120"/>
        <v>43.682903032290561</v>
      </c>
      <c r="AL779" s="33">
        <f t="shared" si="116"/>
        <v>5.241948363874867</v>
      </c>
      <c r="AM779" s="33">
        <f t="shared" si="117"/>
        <v>48.92485139616543</v>
      </c>
      <c r="AN779" s="33">
        <f t="shared" si="118"/>
        <v>3.0242009791585773</v>
      </c>
      <c r="AO779" s="33">
        <f t="shared" si="119"/>
        <v>39.314612729061508</v>
      </c>
      <c r="AP779" s="33">
        <f t="shared" si="121"/>
        <v>4.717753527487381</v>
      </c>
      <c r="AQ779" s="33">
        <f t="shared" si="122"/>
        <v>44.03236625654889</v>
      </c>
      <c r="AR779" s="15" t="s">
        <v>6295</v>
      </c>
      <c r="AS779" s="15"/>
      <c r="AT779" s="15" t="s">
        <v>6292</v>
      </c>
      <c r="AU779" s="27" t="s">
        <v>6278</v>
      </c>
      <c r="AV779" s="74"/>
      <c r="AW779" s="75">
        <v>13</v>
      </c>
      <c r="AX779" s="75"/>
      <c r="AY779" s="75"/>
      <c r="AZ779" s="52" t="s">
        <v>6389</v>
      </c>
    </row>
    <row r="780" spans="1:52" s="52" customFormat="1" ht="39.950000000000003" customHeight="1" x14ac:dyDescent="0.25">
      <c r="A780" s="9">
        <v>938</v>
      </c>
      <c r="B780" s="7" t="s">
        <v>3635</v>
      </c>
      <c r="C780" s="7" t="s">
        <v>3636</v>
      </c>
      <c r="D780" s="7" t="s">
        <v>18</v>
      </c>
      <c r="E780" s="7" t="s">
        <v>1540</v>
      </c>
      <c r="F780" s="7" t="s">
        <v>113</v>
      </c>
      <c r="G780" s="7" t="s">
        <v>6182</v>
      </c>
      <c r="H780" s="7" t="s">
        <v>2100</v>
      </c>
      <c r="I780" s="7" t="s">
        <v>6175</v>
      </c>
      <c r="J780" s="7" t="s">
        <v>1404</v>
      </c>
      <c r="K780" s="7" t="s">
        <v>1404</v>
      </c>
      <c r="L780" s="7" t="s">
        <v>3637</v>
      </c>
      <c r="M780" s="7" t="s">
        <v>3637</v>
      </c>
      <c r="N780" s="8" t="s">
        <v>6175</v>
      </c>
      <c r="O780" s="7" t="s">
        <v>1388</v>
      </c>
      <c r="P780" s="8" t="s">
        <v>6175</v>
      </c>
      <c r="Q780" s="7" t="s">
        <v>145</v>
      </c>
      <c r="R780" s="28" t="s">
        <v>3638</v>
      </c>
      <c r="S780" s="28" t="s">
        <v>6175</v>
      </c>
      <c r="T780" s="28" t="s">
        <v>28</v>
      </c>
      <c r="U780" s="28" t="s">
        <v>28</v>
      </c>
      <c r="V780" s="28" t="s">
        <v>28</v>
      </c>
      <c r="W780" s="7" t="s">
        <v>29</v>
      </c>
      <c r="X780" s="28" t="s">
        <v>28</v>
      </c>
      <c r="Y780" s="36" t="s">
        <v>28</v>
      </c>
      <c r="Z780" s="7" t="s">
        <v>6175</v>
      </c>
      <c r="AA780" s="7">
        <v>13</v>
      </c>
      <c r="AB780" s="7">
        <v>13</v>
      </c>
      <c r="AC780" s="7">
        <f t="shared" si="123"/>
        <v>0</v>
      </c>
      <c r="AD780" s="7" t="s">
        <v>6175</v>
      </c>
      <c r="AE780" s="7" t="s">
        <v>6175</v>
      </c>
      <c r="AF780" s="7" t="s">
        <v>6175</v>
      </c>
      <c r="AG780" s="7" t="s">
        <v>6175</v>
      </c>
      <c r="AH780" s="37">
        <v>29.5</v>
      </c>
      <c r="AI780" s="37">
        <f t="shared" si="124"/>
        <v>383.5</v>
      </c>
      <c r="AJ780" s="33">
        <v>8.2674385029355975</v>
      </c>
      <c r="AK780" s="33">
        <f t="shared" si="120"/>
        <v>107.47670053816276</v>
      </c>
      <c r="AL780" s="33">
        <f t="shared" si="116"/>
        <v>12.897204064579531</v>
      </c>
      <c r="AM780" s="33">
        <f t="shared" si="117"/>
        <v>120.37390460274229</v>
      </c>
      <c r="AN780" s="33">
        <f t="shared" si="118"/>
        <v>7.4406946526420379</v>
      </c>
      <c r="AO780" s="33">
        <f t="shared" si="119"/>
        <v>96.729030484346495</v>
      </c>
      <c r="AP780" s="33">
        <f t="shared" si="121"/>
        <v>11.607483658121579</v>
      </c>
      <c r="AQ780" s="33">
        <f t="shared" si="122"/>
        <v>108.33651414246808</v>
      </c>
      <c r="AR780" s="15" t="s">
        <v>6295</v>
      </c>
      <c r="AS780" s="15"/>
      <c r="AT780" s="15" t="s">
        <v>6292</v>
      </c>
      <c r="AU780" s="27" t="s">
        <v>6278</v>
      </c>
      <c r="AV780" s="74"/>
      <c r="AW780" s="75"/>
      <c r="AX780" s="75"/>
      <c r="AY780" s="75"/>
      <c r="AZ780" s="52" t="s">
        <v>6389</v>
      </c>
    </row>
    <row r="781" spans="1:52" s="52" customFormat="1" ht="39.950000000000003" customHeight="1" x14ac:dyDescent="0.25">
      <c r="A781" s="9">
        <v>939</v>
      </c>
      <c r="B781" s="7" t="s">
        <v>3639</v>
      </c>
      <c r="C781" s="7" t="s">
        <v>3640</v>
      </c>
      <c r="D781" s="7" t="s">
        <v>18</v>
      </c>
      <c r="E781" s="7" t="s">
        <v>1540</v>
      </c>
      <c r="F781" s="7" t="s">
        <v>113</v>
      </c>
      <c r="G781" s="7" t="s">
        <v>6182</v>
      </c>
      <c r="H781" s="7" t="s">
        <v>2100</v>
      </c>
      <c r="I781" s="7" t="s">
        <v>6175</v>
      </c>
      <c r="J781" s="7" t="s">
        <v>1404</v>
      </c>
      <c r="K781" s="7" t="s">
        <v>1404</v>
      </c>
      <c r="L781" s="7" t="s">
        <v>3641</v>
      </c>
      <c r="M781" s="7" t="s">
        <v>3641</v>
      </c>
      <c r="N781" s="8" t="s">
        <v>6175</v>
      </c>
      <c r="O781" s="7" t="s">
        <v>1388</v>
      </c>
      <c r="P781" s="8" t="s">
        <v>6175</v>
      </c>
      <c r="Q781" s="7" t="s">
        <v>513</v>
      </c>
      <c r="R781" s="28" t="s">
        <v>3642</v>
      </c>
      <c r="S781" s="28" t="s">
        <v>6175</v>
      </c>
      <c r="T781" s="28" t="s">
        <v>28</v>
      </c>
      <c r="U781" s="28" t="s">
        <v>28</v>
      </c>
      <c r="V781" s="28" t="s">
        <v>28</v>
      </c>
      <c r="W781" s="7" t="s">
        <v>29</v>
      </c>
      <c r="X781" s="28" t="s">
        <v>28</v>
      </c>
      <c r="Y781" s="36" t="s">
        <v>3643</v>
      </c>
      <c r="Z781" s="7" t="s">
        <v>6175</v>
      </c>
      <c r="AA781" s="7">
        <v>8</v>
      </c>
      <c r="AB781" s="7">
        <v>8</v>
      </c>
      <c r="AC781" s="7">
        <f t="shared" si="123"/>
        <v>0</v>
      </c>
      <c r="AD781" s="7" t="s">
        <v>6175</v>
      </c>
      <c r="AE781" s="7" t="s">
        <v>6175</v>
      </c>
      <c r="AF781" s="7" t="s">
        <v>6175</v>
      </c>
      <c r="AG781" s="7" t="s">
        <v>6175</v>
      </c>
      <c r="AH781" s="37">
        <v>12</v>
      </c>
      <c r="AI781" s="37">
        <f t="shared" si="124"/>
        <v>96</v>
      </c>
      <c r="AJ781" s="33">
        <v>3.363025831702616</v>
      </c>
      <c r="AK781" s="33">
        <f t="shared" si="120"/>
        <v>26.904206653620928</v>
      </c>
      <c r="AL781" s="33">
        <f t="shared" si="116"/>
        <v>3.2285047984345114</v>
      </c>
      <c r="AM781" s="33">
        <f t="shared" si="117"/>
        <v>30.132711452055439</v>
      </c>
      <c r="AN781" s="33">
        <f t="shared" si="118"/>
        <v>3.0267232485323543</v>
      </c>
      <c r="AO781" s="33">
        <f t="shared" si="119"/>
        <v>24.213785988258834</v>
      </c>
      <c r="AP781" s="33">
        <f t="shared" si="121"/>
        <v>2.9056543185910599</v>
      </c>
      <c r="AQ781" s="33">
        <f t="shared" si="122"/>
        <v>27.119440306849896</v>
      </c>
      <c r="AR781" s="15" t="s">
        <v>6295</v>
      </c>
      <c r="AS781" s="15"/>
      <c r="AT781" s="15" t="s">
        <v>6292</v>
      </c>
      <c r="AU781" s="27" t="s">
        <v>6278</v>
      </c>
      <c r="AV781" s="74"/>
      <c r="AW781" s="75"/>
      <c r="AX781" s="75"/>
      <c r="AY781" s="75"/>
      <c r="AZ781" s="52" t="s">
        <v>6389</v>
      </c>
    </row>
    <row r="782" spans="1:52" s="52" customFormat="1" ht="39.950000000000003" customHeight="1" x14ac:dyDescent="0.25">
      <c r="A782" s="9">
        <v>940</v>
      </c>
      <c r="B782" s="7" t="s">
        <v>3644</v>
      </c>
      <c r="C782" s="7" t="s">
        <v>3645</v>
      </c>
      <c r="D782" s="7" t="s">
        <v>18</v>
      </c>
      <c r="E782" s="7" t="s">
        <v>1540</v>
      </c>
      <c r="F782" s="7" t="s">
        <v>113</v>
      </c>
      <c r="G782" s="7" t="s">
        <v>6182</v>
      </c>
      <c r="H782" s="7" t="s">
        <v>2100</v>
      </c>
      <c r="I782" s="7" t="s">
        <v>6175</v>
      </c>
      <c r="J782" s="7" t="s">
        <v>1404</v>
      </c>
      <c r="K782" s="7" t="s">
        <v>1404</v>
      </c>
      <c r="L782" s="7" t="s">
        <v>3646</v>
      </c>
      <c r="M782" s="7" t="s">
        <v>3646</v>
      </c>
      <c r="N782" s="8" t="s">
        <v>6175</v>
      </c>
      <c r="O782" s="7" t="s">
        <v>1388</v>
      </c>
      <c r="P782" s="8" t="s">
        <v>6175</v>
      </c>
      <c r="Q782" s="7" t="s">
        <v>513</v>
      </c>
      <c r="R782" s="28" t="s">
        <v>3647</v>
      </c>
      <c r="S782" s="28" t="s">
        <v>6175</v>
      </c>
      <c r="T782" s="28" t="s">
        <v>28</v>
      </c>
      <c r="U782" s="28" t="s">
        <v>28</v>
      </c>
      <c r="V782" s="28" t="s">
        <v>28</v>
      </c>
      <c r="W782" s="7" t="s">
        <v>29</v>
      </c>
      <c r="X782" s="28" t="s">
        <v>28</v>
      </c>
      <c r="Y782" s="36" t="s">
        <v>28</v>
      </c>
      <c r="Z782" s="7" t="s">
        <v>6175</v>
      </c>
      <c r="AA782" s="7">
        <v>7</v>
      </c>
      <c r="AB782" s="7">
        <v>7</v>
      </c>
      <c r="AC782" s="7">
        <f t="shared" si="123"/>
        <v>0</v>
      </c>
      <c r="AD782" s="7" t="s">
        <v>6175</v>
      </c>
      <c r="AE782" s="7" t="s">
        <v>6175</v>
      </c>
      <c r="AF782" s="7" t="s">
        <v>6175</v>
      </c>
      <c r="AG782" s="7" t="s">
        <v>6175</v>
      </c>
      <c r="AH782" s="37">
        <v>12</v>
      </c>
      <c r="AI782" s="37">
        <f t="shared" si="124"/>
        <v>84</v>
      </c>
      <c r="AJ782" s="33">
        <v>3.363025831702616</v>
      </c>
      <c r="AK782" s="33">
        <f t="shared" si="120"/>
        <v>23.541180821918314</v>
      </c>
      <c r="AL782" s="33">
        <f t="shared" si="116"/>
        <v>2.8249416986301976</v>
      </c>
      <c r="AM782" s="33">
        <f t="shared" si="117"/>
        <v>26.366122520548512</v>
      </c>
      <c r="AN782" s="33">
        <f t="shared" si="118"/>
        <v>3.0267232485323543</v>
      </c>
      <c r="AO782" s="33">
        <f t="shared" si="119"/>
        <v>21.187062739726478</v>
      </c>
      <c r="AP782" s="33">
        <f t="shared" si="121"/>
        <v>2.5424475287671773</v>
      </c>
      <c r="AQ782" s="33">
        <f t="shared" si="122"/>
        <v>23.729510268493655</v>
      </c>
      <c r="AR782" s="15" t="s">
        <v>6295</v>
      </c>
      <c r="AS782" s="15"/>
      <c r="AT782" s="15" t="s">
        <v>6292</v>
      </c>
      <c r="AU782" s="27" t="s">
        <v>6278</v>
      </c>
      <c r="AV782" s="74"/>
      <c r="AW782" s="75"/>
      <c r="AX782" s="75"/>
      <c r="AY782" s="75"/>
      <c r="AZ782" s="52" t="s">
        <v>6389</v>
      </c>
    </row>
    <row r="783" spans="1:52" s="52" customFormat="1" ht="39.950000000000003" customHeight="1" x14ac:dyDescent="0.25">
      <c r="A783" s="9">
        <v>941</v>
      </c>
      <c r="B783" s="7" t="s">
        <v>3648</v>
      </c>
      <c r="C783" s="7" t="s">
        <v>3649</v>
      </c>
      <c r="D783" s="7" t="s">
        <v>18</v>
      </c>
      <c r="E783" s="7" t="s">
        <v>1540</v>
      </c>
      <c r="F783" s="7" t="s">
        <v>113</v>
      </c>
      <c r="G783" s="7" t="s">
        <v>6182</v>
      </c>
      <c r="H783" s="7" t="s">
        <v>2100</v>
      </c>
      <c r="I783" s="7" t="s">
        <v>6175</v>
      </c>
      <c r="J783" s="7" t="s">
        <v>1404</v>
      </c>
      <c r="K783" s="7" t="s">
        <v>1404</v>
      </c>
      <c r="L783" s="7" t="s">
        <v>3650</v>
      </c>
      <c r="M783" s="7" t="s">
        <v>3650</v>
      </c>
      <c r="N783" s="8" t="s">
        <v>6175</v>
      </c>
      <c r="O783" s="7" t="s">
        <v>1388</v>
      </c>
      <c r="P783" s="8" t="s">
        <v>6175</v>
      </c>
      <c r="Q783" s="7" t="s">
        <v>513</v>
      </c>
      <c r="R783" s="28" t="s">
        <v>3651</v>
      </c>
      <c r="S783" s="28" t="s">
        <v>6175</v>
      </c>
      <c r="T783" s="28" t="s">
        <v>28</v>
      </c>
      <c r="U783" s="28" t="s">
        <v>28</v>
      </c>
      <c r="V783" s="28" t="s">
        <v>28</v>
      </c>
      <c r="W783" s="7" t="s">
        <v>29</v>
      </c>
      <c r="X783" s="28" t="s">
        <v>28</v>
      </c>
      <c r="Y783" s="36" t="s">
        <v>28</v>
      </c>
      <c r="Z783" s="7" t="s">
        <v>6175</v>
      </c>
      <c r="AA783" s="7">
        <v>6</v>
      </c>
      <c r="AB783" s="7">
        <v>6</v>
      </c>
      <c r="AC783" s="7">
        <f t="shared" si="123"/>
        <v>0</v>
      </c>
      <c r="AD783" s="7" t="s">
        <v>6175</v>
      </c>
      <c r="AE783" s="7" t="s">
        <v>6175</v>
      </c>
      <c r="AF783" s="7" t="s">
        <v>6175</v>
      </c>
      <c r="AG783" s="7" t="s">
        <v>6175</v>
      </c>
      <c r="AH783" s="37">
        <v>12</v>
      </c>
      <c r="AI783" s="37">
        <f t="shared" si="124"/>
        <v>72</v>
      </c>
      <c r="AJ783" s="33">
        <v>3.363025831702616</v>
      </c>
      <c r="AK783" s="33">
        <f t="shared" si="120"/>
        <v>20.178154990215695</v>
      </c>
      <c r="AL783" s="33">
        <f t="shared" si="116"/>
        <v>2.4213785988258834</v>
      </c>
      <c r="AM783" s="33">
        <f t="shared" si="117"/>
        <v>22.599533589041577</v>
      </c>
      <c r="AN783" s="33">
        <f t="shared" si="118"/>
        <v>3.0267232485323543</v>
      </c>
      <c r="AO783" s="33">
        <f t="shared" si="119"/>
        <v>18.160339491194126</v>
      </c>
      <c r="AP783" s="33">
        <f t="shared" si="121"/>
        <v>2.1792407389432951</v>
      </c>
      <c r="AQ783" s="33">
        <f t="shared" si="122"/>
        <v>20.339580230137422</v>
      </c>
      <c r="AR783" s="15" t="s">
        <v>6295</v>
      </c>
      <c r="AS783" s="15"/>
      <c r="AT783" s="15" t="s">
        <v>6292</v>
      </c>
      <c r="AU783" s="27" t="s">
        <v>6278</v>
      </c>
      <c r="AV783" s="74"/>
      <c r="AW783" s="75"/>
      <c r="AX783" s="75"/>
      <c r="AY783" s="75"/>
      <c r="AZ783" s="52" t="s">
        <v>6389</v>
      </c>
    </row>
    <row r="784" spans="1:52" s="52" customFormat="1" ht="39.950000000000003" customHeight="1" x14ac:dyDescent="0.25">
      <c r="A784" s="9">
        <v>942</v>
      </c>
      <c r="B784" s="7" t="s">
        <v>3652</v>
      </c>
      <c r="C784" s="7" t="s">
        <v>3653</v>
      </c>
      <c r="D784" s="7" t="s">
        <v>18</v>
      </c>
      <c r="E784" s="7" t="s">
        <v>1912</v>
      </c>
      <c r="F784" s="7" t="s">
        <v>175</v>
      </c>
      <c r="G784" s="7" t="s">
        <v>6182</v>
      </c>
      <c r="H784" s="7" t="s">
        <v>2100</v>
      </c>
      <c r="I784" s="7" t="s">
        <v>6175</v>
      </c>
      <c r="J784" s="7" t="s">
        <v>1404</v>
      </c>
      <c r="K784" s="7" t="s">
        <v>1404</v>
      </c>
      <c r="L784" s="7" t="s">
        <v>3654</v>
      </c>
      <c r="M784" s="7" t="s">
        <v>3654</v>
      </c>
      <c r="N784" s="8" t="s">
        <v>6175</v>
      </c>
      <c r="O784" s="7" t="s">
        <v>1388</v>
      </c>
      <c r="P784" s="8" t="s">
        <v>6175</v>
      </c>
      <c r="Q784" s="7" t="s">
        <v>3655</v>
      </c>
      <c r="R784" s="28" t="s">
        <v>28</v>
      </c>
      <c r="S784" s="28" t="s">
        <v>6175</v>
      </c>
      <c r="T784" s="28" t="s">
        <v>28</v>
      </c>
      <c r="U784" s="28" t="s">
        <v>28</v>
      </c>
      <c r="V784" s="28" t="s">
        <v>28</v>
      </c>
      <c r="W784" s="7" t="s">
        <v>78</v>
      </c>
      <c r="X784" s="28" t="s">
        <v>28</v>
      </c>
      <c r="Y784" s="36" t="s">
        <v>140</v>
      </c>
      <c r="Z784" s="7" t="s">
        <v>6175</v>
      </c>
      <c r="AA784" s="7">
        <v>2</v>
      </c>
      <c r="AB784" s="7">
        <v>2</v>
      </c>
      <c r="AC784" s="7">
        <f t="shared" si="123"/>
        <v>0</v>
      </c>
      <c r="AD784" s="7" t="s">
        <v>6175</v>
      </c>
      <c r="AE784" s="7" t="s">
        <v>6175</v>
      </c>
      <c r="AF784" s="7" t="s">
        <v>6175</v>
      </c>
      <c r="AG784" s="7" t="s">
        <v>6175</v>
      </c>
      <c r="AH784" s="37">
        <v>0.75</v>
      </c>
      <c r="AI784" s="37">
        <f t="shared" si="124"/>
        <v>1.5</v>
      </c>
      <c r="AJ784" s="33">
        <v>0.13368911448141349</v>
      </c>
      <c r="AK784" s="33">
        <f t="shared" si="120"/>
        <v>0.26737822896282698</v>
      </c>
      <c r="AL784" s="33">
        <f t="shared" si="116"/>
        <v>3.208538747553924E-2</v>
      </c>
      <c r="AM784" s="33">
        <f t="shared" si="117"/>
        <v>0.29946361643836622</v>
      </c>
      <c r="AN784" s="33">
        <f t="shared" si="118"/>
        <v>0.12032020303327215</v>
      </c>
      <c r="AO784" s="33">
        <f t="shared" si="119"/>
        <v>0.2406404060665443</v>
      </c>
      <c r="AP784" s="33">
        <f t="shared" si="121"/>
        <v>2.8876848727985314E-2</v>
      </c>
      <c r="AQ784" s="33">
        <f t="shared" si="122"/>
        <v>0.26951725479452959</v>
      </c>
      <c r="AR784" s="15" t="s">
        <v>1404</v>
      </c>
      <c r="AS784" s="15" t="s">
        <v>1404</v>
      </c>
      <c r="AT784" s="15" t="s">
        <v>6294</v>
      </c>
      <c r="AU784" s="27" t="s">
        <v>6279</v>
      </c>
      <c r="AV784" s="74"/>
      <c r="AW784" s="75"/>
      <c r="AX784" s="75"/>
      <c r="AY784" s="75"/>
      <c r="AZ784" s="52" t="s">
        <v>6389</v>
      </c>
    </row>
    <row r="785" spans="1:52" s="52" customFormat="1" ht="39.950000000000003" customHeight="1" x14ac:dyDescent="0.25">
      <c r="A785" s="9">
        <v>943</v>
      </c>
      <c r="B785" s="7" t="s">
        <v>3656</v>
      </c>
      <c r="C785" s="126" t="s">
        <v>3657</v>
      </c>
      <c r="D785" s="7" t="s">
        <v>18</v>
      </c>
      <c r="E785" s="7" t="s">
        <v>18</v>
      </c>
      <c r="F785" s="7" t="s">
        <v>1767</v>
      </c>
      <c r="G785" s="7" t="s">
        <v>6182</v>
      </c>
      <c r="H785" s="7" t="s">
        <v>2100</v>
      </c>
      <c r="I785" s="7" t="s">
        <v>6175</v>
      </c>
      <c r="J785" s="7" t="s">
        <v>1404</v>
      </c>
      <c r="K785" s="7" t="s">
        <v>1404</v>
      </c>
      <c r="L785" s="7" t="s">
        <v>3658</v>
      </c>
      <c r="M785" s="7" t="s">
        <v>3658</v>
      </c>
      <c r="N785" s="8" t="s">
        <v>6175</v>
      </c>
      <c r="O785" s="7" t="s">
        <v>1388</v>
      </c>
      <c r="P785" s="8" t="s">
        <v>6175</v>
      </c>
      <c r="Q785" s="7" t="s">
        <v>28</v>
      </c>
      <c r="R785" s="28" t="s">
        <v>28</v>
      </c>
      <c r="S785" s="28" t="s">
        <v>6175</v>
      </c>
      <c r="T785" s="28" t="s">
        <v>28</v>
      </c>
      <c r="U785" s="28" t="s">
        <v>28</v>
      </c>
      <c r="V785" s="28" t="s">
        <v>28</v>
      </c>
      <c r="W785" s="7" t="s">
        <v>29</v>
      </c>
      <c r="X785" s="28" t="s">
        <v>28</v>
      </c>
      <c r="Y785" s="36" t="s">
        <v>28</v>
      </c>
      <c r="Z785" s="7" t="s">
        <v>6175</v>
      </c>
      <c r="AA785" s="38">
        <v>9693</v>
      </c>
      <c r="AB785" s="7">
        <v>9150</v>
      </c>
      <c r="AC785" s="7">
        <f t="shared" si="123"/>
        <v>543</v>
      </c>
      <c r="AD785" s="7" t="s">
        <v>6175</v>
      </c>
      <c r="AE785" s="7" t="s">
        <v>6175</v>
      </c>
      <c r="AF785" s="7" t="s">
        <v>6175</v>
      </c>
      <c r="AG785" s="7" t="s">
        <v>6175</v>
      </c>
      <c r="AH785" s="37">
        <v>0.15</v>
      </c>
      <c r="AI785" s="37">
        <f t="shared" si="124"/>
        <v>1372.5</v>
      </c>
      <c r="AJ785" s="33">
        <v>4.2037822896282703E-2</v>
      </c>
      <c r="AK785" s="33">
        <f t="shared" si="120"/>
        <v>384.64607950098673</v>
      </c>
      <c r="AL785" s="33">
        <f t="shared" si="116"/>
        <v>46.157529540118404</v>
      </c>
      <c r="AM785" s="33">
        <f t="shared" si="117"/>
        <v>430.80360904110512</v>
      </c>
      <c r="AN785" s="33">
        <f t="shared" si="118"/>
        <v>3.7834040606654434E-2</v>
      </c>
      <c r="AO785" s="33">
        <f t="shared" si="119"/>
        <v>346.18147155088809</v>
      </c>
      <c r="AP785" s="33">
        <f t="shared" si="121"/>
        <v>41.541776586106572</v>
      </c>
      <c r="AQ785" s="33">
        <f t="shared" si="122"/>
        <v>387.72324813699464</v>
      </c>
      <c r="AR785" s="15" t="s">
        <v>1404</v>
      </c>
      <c r="AS785" s="15" t="s">
        <v>1404</v>
      </c>
      <c r="AT785" s="15" t="s">
        <v>6294</v>
      </c>
      <c r="AU785" s="27" t="s">
        <v>6279</v>
      </c>
      <c r="AV785" s="74"/>
      <c r="AW785" s="75"/>
      <c r="AX785" s="75" t="s">
        <v>6357</v>
      </c>
      <c r="AY785" s="75"/>
      <c r="AZ785" s="52" t="s">
        <v>6389</v>
      </c>
    </row>
    <row r="786" spans="1:52" s="52" customFormat="1" ht="39.950000000000003" customHeight="1" x14ac:dyDescent="0.25">
      <c r="A786" s="9">
        <v>944</v>
      </c>
      <c r="B786" s="7" t="s">
        <v>3656</v>
      </c>
      <c r="C786" s="129"/>
      <c r="D786" s="7" t="s">
        <v>18</v>
      </c>
      <c r="E786" s="7" t="s">
        <v>1903</v>
      </c>
      <c r="F786" s="7" t="s">
        <v>105</v>
      </c>
      <c r="G786" s="7" t="s">
        <v>6182</v>
      </c>
      <c r="H786" s="7" t="s">
        <v>2100</v>
      </c>
      <c r="I786" s="7" t="s">
        <v>6175</v>
      </c>
      <c r="J786" s="7" t="s">
        <v>1404</v>
      </c>
      <c r="K786" s="7" t="s">
        <v>1404</v>
      </c>
      <c r="L786" s="7" t="s">
        <v>3659</v>
      </c>
      <c r="M786" s="7" t="s">
        <v>3659</v>
      </c>
      <c r="N786" s="8" t="s">
        <v>6175</v>
      </c>
      <c r="O786" s="7" t="s">
        <v>1388</v>
      </c>
      <c r="P786" s="8" t="s">
        <v>6175</v>
      </c>
      <c r="Q786" s="7" t="s">
        <v>28</v>
      </c>
      <c r="R786" s="28" t="s">
        <v>3660</v>
      </c>
      <c r="S786" s="28" t="s">
        <v>6175</v>
      </c>
      <c r="T786" s="28" t="s">
        <v>28</v>
      </c>
      <c r="U786" s="28" t="s">
        <v>28</v>
      </c>
      <c r="V786" s="28" t="s">
        <v>28</v>
      </c>
      <c r="W786" s="7" t="s">
        <v>1400</v>
      </c>
      <c r="X786" s="28" t="s">
        <v>28</v>
      </c>
      <c r="Y786" s="36" t="s">
        <v>28</v>
      </c>
      <c r="Z786" s="7" t="s">
        <v>6175</v>
      </c>
      <c r="AA786" s="38">
        <v>500</v>
      </c>
      <c r="AB786" s="7">
        <v>500</v>
      </c>
      <c r="AC786" s="7">
        <f t="shared" si="123"/>
        <v>0</v>
      </c>
      <c r="AD786" s="7" t="s">
        <v>6175</v>
      </c>
      <c r="AE786" s="7" t="s">
        <v>6175</v>
      </c>
      <c r="AF786" s="7" t="s">
        <v>6175</v>
      </c>
      <c r="AG786" s="7" t="s">
        <v>6175</v>
      </c>
      <c r="AH786" s="37">
        <v>0.05</v>
      </c>
      <c r="AI786" s="37">
        <f t="shared" si="124"/>
        <v>25</v>
      </c>
      <c r="AJ786" s="33">
        <v>2.0812607632094235E-2</v>
      </c>
      <c r="AK786" s="33">
        <f t="shared" si="120"/>
        <v>10.406303816047117</v>
      </c>
      <c r="AL786" s="33">
        <f t="shared" si="116"/>
        <v>1.248756457925654</v>
      </c>
      <c r="AM786" s="33">
        <f t="shared" si="117"/>
        <v>11.655060273972772</v>
      </c>
      <c r="AN786" s="33">
        <f t="shared" si="118"/>
        <v>1.8731346868884811E-2</v>
      </c>
      <c r="AO786" s="33">
        <f t="shared" si="119"/>
        <v>9.3656734344424049</v>
      </c>
      <c r="AP786" s="33">
        <f t="shared" si="121"/>
        <v>1.1238808121330885</v>
      </c>
      <c r="AQ786" s="33">
        <f t="shared" si="122"/>
        <v>10.489554246575494</v>
      </c>
      <c r="AR786" s="15" t="s">
        <v>1404</v>
      </c>
      <c r="AS786" s="15" t="s">
        <v>1404</v>
      </c>
      <c r="AT786" s="15" t="s">
        <v>6294</v>
      </c>
      <c r="AU786" s="27" t="s">
        <v>6279</v>
      </c>
      <c r="AV786" s="74"/>
      <c r="AW786" s="75">
        <v>500</v>
      </c>
      <c r="AX786" s="75" t="s">
        <v>1400</v>
      </c>
      <c r="AY786" s="75"/>
      <c r="AZ786" s="52" t="s">
        <v>6389</v>
      </c>
    </row>
    <row r="787" spans="1:52" s="52" customFormat="1" ht="39.950000000000003" customHeight="1" x14ac:dyDescent="0.25">
      <c r="A787" s="9">
        <v>945</v>
      </c>
      <c r="B787" s="7" t="s">
        <v>3656</v>
      </c>
      <c r="C787" s="127"/>
      <c r="D787" s="7" t="s">
        <v>18</v>
      </c>
      <c r="E787" s="7" t="s">
        <v>1903</v>
      </c>
      <c r="F787" s="7" t="s">
        <v>105</v>
      </c>
      <c r="G787" s="7" t="s">
        <v>6182</v>
      </c>
      <c r="H787" s="7" t="s">
        <v>2100</v>
      </c>
      <c r="I787" s="7" t="s">
        <v>6175</v>
      </c>
      <c r="J787" s="7" t="s">
        <v>1404</v>
      </c>
      <c r="K787" s="7" t="s">
        <v>1404</v>
      </c>
      <c r="L787" s="7" t="s">
        <v>3659</v>
      </c>
      <c r="M787" s="7" t="s">
        <v>3659</v>
      </c>
      <c r="N787" s="8" t="s">
        <v>6175</v>
      </c>
      <c r="O787" s="7" t="s">
        <v>1388</v>
      </c>
      <c r="P787" s="8" t="s">
        <v>6175</v>
      </c>
      <c r="Q787" s="7" t="s">
        <v>3661</v>
      </c>
      <c r="R787" s="28">
        <v>1792</v>
      </c>
      <c r="S787" s="28" t="s">
        <v>6175</v>
      </c>
      <c r="T787" s="28" t="s">
        <v>28</v>
      </c>
      <c r="U787" s="28" t="s">
        <v>28</v>
      </c>
      <c r="V787" s="28" t="s">
        <v>28</v>
      </c>
      <c r="W787" s="7" t="s">
        <v>29</v>
      </c>
      <c r="X787" s="28" t="s">
        <v>28</v>
      </c>
      <c r="Y787" s="36" t="s">
        <v>28</v>
      </c>
      <c r="Z787" s="7" t="s">
        <v>6175</v>
      </c>
      <c r="AA787" s="38">
        <v>193</v>
      </c>
      <c r="AB787" s="7">
        <v>193</v>
      </c>
      <c r="AC787" s="7">
        <f t="shared" si="123"/>
        <v>0</v>
      </c>
      <c r="AD787" s="7" t="s">
        <v>6175</v>
      </c>
      <c r="AE787" s="7" t="s">
        <v>6175</v>
      </c>
      <c r="AF787" s="7" t="s">
        <v>6175</v>
      </c>
      <c r="AG787" s="7" t="s">
        <v>6175</v>
      </c>
      <c r="AH787" s="37">
        <v>0.05</v>
      </c>
      <c r="AI787" s="37">
        <f t="shared" si="124"/>
        <v>9.65</v>
      </c>
      <c r="AJ787" s="33">
        <v>1.3643165362035529E-2</v>
      </c>
      <c r="AK787" s="33">
        <f t="shared" si="120"/>
        <v>2.633130914872857</v>
      </c>
      <c r="AL787" s="33">
        <f t="shared" si="116"/>
        <v>0.31597570978474282</v>
      </c>
      <c r="AM787" s="33">
        <f t="shared" si="117"/>
        <v>2.9491066246575999</v>
      </c>
      <c r="AN787" s="33">
        <f t="shared" si="118"/>
        <v>1.2278848825831976E-2</v>
      </c>
      <c r="AO787" s="33">
        <f t="shared" si="119"/>
        <v>2.3698178233855716</v>
      </c>
      <c r="AP787" s="33">
        <f t="shared" si="121"/>
        <v>0.28437813880626855</v>
      </c>
      <c r="AQ787" s="33">
        <f t="shared" si="122"/>
        <v>2.6541959621918401</v>
      </c>
      <c r="AR787" s="15" t="s">
        <v>1404</v>
      </c>
      <c r="AS787" s="15" t="s">
        <v>1404</v>
      </c>
      <c r="AT787" s="15" t="s">
        <v>6294</v>
      </c>
      <c r="AU787" s="27" t="s">
        <v>6279</v>
      </c>
      <c r="AV787" s="74"/>
      <c r="AW787" s="75"/>
      <c r="AX787" s="75"/>
      <c r="AY787" s="75"/>
      <c r="AZ787" s="52" t="s">
        <v>6389</v>
      </c>
    </row>
    <row r="788" spans="1:52" s="52" customFormat="1" ht="39.950000000000003" customHeight="1" x14ac:dyDescent="0.25">
      <c r="A788" s="9">
        <v>946</v>
      </c>
      <c r="B788" s="7" t="s">
        <v>3662</v>
      </c>
      <c r="C788" s="7" t="s">
        <v>3663</v>
      </c>
      <c r="D788" s="7" t="s">
        <v>18</v>
      </c>
      <c r="E788" s="7" t="s">
        <v>18</v>
      </c>
      <c r="F788" s="7" t="s">
        <v>1403</v>
      </c>
      <c r="G788" s="7" t="s">
        <v>6182</v>
      </c>
      <c r="H788" s="7" t="s">
        <v>2100</v>
      </c>
      <c r="I788" s="7" t="s">
        <v>6175</v>
      </c>
      <c r="J788" s="7" t="s">
        <v>2122</v>
      </c>
      <c r="K788" s="7" t="s">
        <v>2122</v>
      </c>
      <c r="L788" s="7" t="s">
        <v>3664</v>
      </c>
      <c r="M788" s="7" t="s">
        <v>3664</v>
      </c>
      <c r="N788" s="8" t="s">
        <v>6175</v>
      </c>
      <c r="O788" s="7" t="s">
        <v>1746</v>
      </c>
      <c r="P788" s="8" t="s">
        <v>6175</v>
      </c>
      <c r="Q788" s="7" t="s">
        <v>3665</v>
      </c>
      <c r="R788" s="28" t="s">
        <v>3666</v>
      </c>
      <c r="S788" s="28" t="s">
        <v>6175</v>
      </c>
      <c r="T788" s="28" t="s">
        <v>28</v>
      </c>
      <c r="U788" s="28" t="s">
        <v>28</v>
      </c>
      <c r="V788" s="28" t="s">
        <v>28</v>
      </c>
      <c r="W788" s="7" t="s">
        <v>1400</v>
      </c>
      <c r="X788" s="28" t="s">
        <v>28</v>
      </c>
      <c r="Y788" s="36" t="s">
        <v>28</v>
      </c>
      <c r="Z788" s="7" t="s">
        <v>6175</v>
      </c>
      <c r="AA788" s="7">
        <v>4</v>
      </c>
      <c r="AB788" s="7">
        <v>4</v>
      </c>
      <c r="AC788" s="7">
        <f t="shared" si="123"/>
        <v>0</v>
      </c>
      <c r="AD788" s="7" t="s">
        <v>6175</v>
      </c>
      <c r="AE788" s="7" t="s">
        <v>6175</v>
      </c>
      <c r="AF788" s="7" t="s">
        <v>6175</v>
      </c>
      <c r="AG788" s="7" t="s">
        <v>6175</v>
      </c>
      <c r="AH788" s="37">
        <v>215</v>
      </c>
      <c r="AI788" s="37">
        <f t="shared" si="124"/>
        <v>860</v>
      </c>
      <c r="AJ788" s="33">
        <v>113.08494897260364</v>
      </c>
      <c r="AK788" s="33">
        <f t="shared" si="120"/>
        <v>452.33979589041456</v>
      </c>
      <c r="AL788" s="33">
        <f t="shared" si="116"/>
        <v>54.280775506849743</v>
      </c>
      <c r="AM788" s="33">
        <f t="shared" si="117"/>
        <v>506.62057139726431</v>
      </c>
      <c r="AN788" s="33">
        <f t="shared" si="118"/>
        <v>101.77645407534328</v>
      </c>
      <c r="AO788" s="33">
        <f t="shared" si="119"/>
        <v>407.10581630137312</v>
      </c>
      <c r="AP788" s="33">
        <f t="shared" si="121"/>
        <v>48.852697956164775</v>
      </c>
      <c r="AQ788" s="33">
        <f t="shared" si="122"/>
        <v>455.9585142575379</v>
      </c>
      <c r="AR788" s="15" t="s">
        <v>6303</v>
      </c>
      <c r="AS788" s="15" t="s">
        <v>6313</v>
      </c>
      <c r="AT788" s="15" t="s">
        <v>6292</v>
      </c>
      <c r="AU788" s="27" t="s">
        <v>6281</v>
      </c>
      <c r="AV788" s="74"/>
      <c r="AW788" s="75"/>
      <c r="AX788" s="75"/>
      <c r="AY788" s="75"/>
      <c r="AZ788" s="52" t="s">
        <v>6389</v>
      </c>
    </row>
    <row r="789" spans="1:52" s="52" customFormat="1" ht="39.950000000000003" customHeight="1" x14ac:dyDescent="0.25">
      <c r="A789" s="9">
        <v>947</v>
      </c>
      <c r="B789" s="7" t="s">
        <v>3667</v>
      </c>
      <c r="C789" s="7" t="s">
        <v>3668</v>
      </c>
      <c r="D789" s="7" t="s">
        <v>18</v>
      </c>
      <c r="E789" s="7" t="s">
        <v>18</v>
      </c>
      <c r="F789" s="7" t="s">
        <v>1403</v>
      </c>
      <c r="G789" s="7" t="s">
        <v>6182</v>
      </c>
      <c r="H789" s="7" t="s">
        <v>2100</v>
      </c>
      <c r="I789" s="7" t="s">
        <v>6175</v>
      </c>
      <c r="J789" s="7" t="s">
        <v>2122</v>
      </c>
      <c r="K789" s="7" t="s">
        <v>2122</v>
      </c>
      <c r="L789" s="7" t="s">
        <v>3669</v>
      </c>
      <c r="M789" s="7" t="s">
        <v>3669</v>
      </c>
      <c r="N789" s="8" t="s">
        <v>6175</v>
      </c>
      <c r="O789" s="7" t="s">
        <v>1746</v>
      </c>
      <c r="P789" s="8" t="s">
        <v>6175</v>
      </c>
      <c r="Q789" s="7" t="s">
        <v>3665</v>
      </c>
      <c r="R789" s="28" t="s">
        <v>3666</v>
      </c>
      <c r="S789" s="28" t="s">
        <v>6175</v>
      </c>
      <c r="T789" s="28" t="s">
        <v>28</v>
      </c>
      <c r="U789" s="28" t="s">
        <v>28</v>
      </c>
      <c r="V789" s="28" t="s">
        <v>28</v>
      </c>
      <c r="W789" s="7" t="s">
        <v>1400</v>
      </c>
      <c r="X789" s="28" t="s">
        <v>28</v>
      </c>
      <c r="Y789" s="36" t="s">
        <v>28</v>
      </c>
      <c r="Z789" s="7" t="s">
        <v>6175</v>
      </c>
      <c r="AA789" s="7">
        <v>5</v>
      </c>
      <c r="AB789" s="7">
        <v>5</v>
      </c>
      <c r="AC789" s="7">
        <f t="shared" si="123"/>
        <v>0</v>
      </c>
      <c r="AD789" s="7" t="s">
        <v>6175</v>
      </c>
      <c r="AE789" s="7" t="s">
        <v>6175</v>
      </c>
      <c r="AF789" s="7" t="s">
        <v>6175</v>
      </c>
      <c r="AG789" s="7" t="s">
        <v>6175</v>
      </c>
      <c r="AH789" s="37">
        <v>215</v>
      </c>
      <c r="AI789" s="37">
        <f t="shared" si="124"/>
        <v>1075</v>
      </c>
      <c r="AJ789" s="33">
        <v>113.08494897260364</v>
      </c>
      <c r="AK789" s="33">
        <f t="shared" si="120"/>
        <v>565.42474486301819</v>
      </c>
      <c r="AL789" s="33">
        <f t="shared" si="116"/>
        <v>67.850969383562187</v>
      </c>
      <c r="AM789" s="33">
        <f t="shared" si="117"/>
        <v>633.27571424658038</v>
      </c>
      <c r="AN789" s="33">
        <f t="shared" si="118"/>
        <v>101.77645407534328</v>
      </c>
      <c r="AO789" s="33">
        <f t="shared" si="119"/>
        <v>508.88227037671641</v>
      </c>
      <c r="AP789" s="33">
        <f t="shared" si="121"/>
        <v>61.065872445205969</v>
      </c>
      <c r="AQ789" s="33">
        <f t="shared" si="122"/>
        <v>569.94814282192237</v>
      </c>
      <c r="AR789" s="15" t="s">
        <v>6303</v>
      </c>
      <c r="AS789" s="15" t="s">
        <v>6313</v>
      </c>
      <c r="AT789" s="15" t="s">
        <v>6292</v>
      </c>
      <c r="AU789" s="27" t="s">
        <v>6281</v>
      </c>
      <c r="AV789" s="74"/>
      <c r="AW789" s="75"/>
      <c r="AX789" s="75"/>
      <c r="AY789" s="75"/>
      <c r="AZ789" s="52" t="s">
        <v>6389</v>
      </c>
    </row>
    <row r="790" spans="1:52" s="52" customFormat="1" ht="39.950000000000003" customHeight="1" x14ac:dyDescent="0.25">
      <c r="A790" s="9">
        <v>948</v>
      </c>
      <c r="B790" s="7" t="s">
        <v>3670</v>
      </c>
      <c r="C790" s="7" t="s">
        <v>3671</v>
      </c>
      <c r="D790" s="7" t="s">
        <v>18</v>
      </c>
      <c r="E790" s="7" t="s">
        <v>18</v>
      </c>
      <c r="F790" s="7" t="s">
        <v>1403</v>
      </c>
      <c r="G790" s="7" t="s">
        <v>6182</v>
      </c>
      <c r="H790" s="7" t="s">
        <v>2100</v>
      </c>
      <c r="I790" s="7" t="s">
        <v>6175</v>
      </c>
      <c r="J790" s="7" t="s">
        <v>2122</v>
      </c>
      <c r="K790" s="7" t="s">
        <v>2122</v>
      </c>
      <c r="L790" s="7" t="s">
        <v>3672</v>
      </c>
      <c r="M790" s="7" t="s">
        <v>3672</v>
      </c>
      <c r="N790" s="8" t="s">
        <v>6175</v>
      </c>
      <c r="O790" s="7" t="s">
        <v>1746</v>
      </c>
      <c r="P790" s="8" t="s">
        <v>6175</v>
      </c>
      <c r="Q790" s="7" t="s">
        <v>3665</v>
      </c>
      <c r="R790" s="28" t="s">
        <v>3666</v>
      </c>
      <c r="S790" s="28" t="s">
        <v>6175</v>
      </c>
      <c r="T790" s="28" t="s">
        <v>28</v>
      </c>
      <c r="U790" s="28" t="s">
        <v>28</v>
      </c>
      <c r="V790" s="28" t="s">
        <v>28</v>
      </c>
      <c r="W790" s="7" t="s">
        <v>1400</v>
      </c>
      <c r="X790" s="28" t="s">
        <v>28</v>
      </c>
      <c r="Y790" s="36" t="s">
        <v>28</v>
      </c>
      <c r="Z790" s="7" t="s">
        <v>6175</v>
      </c>
      <c r="AA790" s="7">
        <v>17</v>
      </c>
      <c r="AB790" s="7">
        <v>17</v>
      </c>
      <c r="AC790" s="7">
        <f t="shared" si="123"/>
        <v>0</v>
      </c>
      <c r="AD790" s="7" t="s">
        <v>6175</v>
      </c>
      <c r="AE790" s="7" t="s">
        <v>6175</v>
      </c>
      <c r="AF790" s="7" t="s">
        <v>6175</v>
      </c>
      <c r="AG790" s="7" t="s">
        <v>6175</v>
      </c>
      <c r="AH790" s="37">
        <v>215</v>
      </c>
      <c r="AI790" s="37">
        <f t="shared" si="124"/>
        <v>3655</v>
      </c>
      <c r="AJ790" s="33">
        <v>113.08494897260364</v>
      </c>
      <c r="AK790" s="33">
        <f t="shared" si="120"/>
        <v>1922.4441325342618</v>
      </c>
      <c r="AL790" s="33">
        <f t="shared" si="116"/>
        <v>230.69329590411141</v>
      </c>
      <c r="AM790" s="33">
        <f t="shared" si="117"/>
        <v>2153.1374284383733</v>
      </c>
      <c r="AN790" s="33">
        <f t="shared" si="118"/>
        <v>101.77645407534328</v>
      </c>
      <c r="AO790" s="33">
        <f t="shared" si="119"/>
        <v>1730.1997192808358</v>
      </c>
      <c r="AP790" s="33">
        <f t="shared" si="121"/>
        <v>207.62396631370029</v>
      </c>
      <c r="AQ790" s="33">
        <f t="shared" si="122"/>
        <v>1937.8236855945361</v>
      </c>
      <c r="AR790" s="15" t="s">
        <v>6303</v>
      </c>
      <c r="AS790" s="15" t="s">
        <v>6313</v>
      </c>
      <c r="AT790" s="15" t="s">
        <v>6292</v>
      </c>
      <c r="AU790" s="27" t="s">
        <v>6281</v>
      </c>
      <c r="AV790" s="74"/>
      <c r="AW790" s="75"/>
      <c r="AX790" s="75"/>
      <c r="AY790" s="75"/>
      <c r="AZ790" s="52" t="s">
        <v>6389</v>
      </c>
    </row>
    <row r="791" spans="1:52" s="52" customFormat="1" ht="39.950000000000003" customHeight="1" x14ac:dyDescent="0.25">
      <c r="A791" s="9">
        <v>949</v>
      </c>
      <c r="B791" s="7" t="s">
        <v>3673</v>
      </c>
      <c r="C791" s="7" t="s">
        <v>3674</v>
      </c>
      <c r="D791" s="7" t="s">
        <v>18</v>
      </c>
      <c r="E791" s="7" t="s">
        <v>18</v>
      </c>
      <c r="F791" s="7" t="s">
        <v>1403</v>
      </c>
      <c r="G791" s="7" t="s">
        <v>6182</v>
      </c>
      <c r="H791" s="7" t="s">
        <v>2100</v>
      </c>
      <c r="I791" s="7" t="s">
        <v>6175</v>
      </c>
      <c r="J791" s="7" t="s">
        <v>2122</v>
      </c>
      <c r="K791" s="7" t="s">
        <v>2122</v>
      </c>
      <c r="L791" s="7" t="s">
        <v>3675</v>
      </c>
      <c r="M791" s="7" t="s">
        <v>3675</v>
      </c>
      <c r="N791" s="8" t="s">
        <v>6175</v>
      </c>
      <c r="O791" s="7" t="s">
        <v>1746</v>
      </c>
      <c r="P791" s="8" t="s">
        <v>6175</v>
      </c>
      <c r="Q791" s="7" t="s">
        <v>3665</v>
      </c>
      <c r="R791" s="28" t="s">
        <v>3666</v>
      </c>
      <c r="S791" s="28" t="s">
        <v>6175</v>
      </c>
      <c r="T791" s="28" t="s">
        <v>28</v>
      </c>
      <c r="U791" s="28" t="s">
        <v>28</v>
      </c>
      <c r="V791" s="28" t="s">
        <v>28</v>
      </c>
      <c r="W791" s="7" t="s">
        <v>1400</v>
      </c>
      <c r="X791" s="28" t="s">
        <v>28</v>
      </c>
      <c r="Y791" s="36" t="s">
        <v>28</v>
      </c>
      <c r="Z791" s="7" t="s">
        <v>6175</v>
      </c>
      <c r="AA791" s="7">
        <v>21</v>
      </c>
      <c r="AB791" s="7">
        <v>21</v>
      </c>
      <c r="AC791" s="7">
        <f t="shared" si="123"/>
        <v>0</v>
      </c>
      <c r="AD791" s="7" t="s">
        <v>6175</v>
      </c>
      <c r="AE791" s="7" t="s">
        <v>6175</v>
      </c>
      <c r="AF791" s="7" t="s">
        <v>6175</v>
      </c>
      <c r="AG791" s="7" t="s">
        <v>6175</v>
      </c>
      <c r="AH791" s="37">
        <v>215</v>
      </c>
      <c r="AI791" s="37">
        <f t="shared" si="124"/>
        <v>4515</v>
      </c>
      <c r="AJ791" s="33">
        <v>111.97292773972696</v>
      </c>
      <c r="AK791" s="33">
        <f t="shared" si="120"/>
        <v>2351.4314825342663</v>
      </c>
      <c r="AL791" s="33">
        <f t="shared" si="116"/>
        <v>282.17177790411193</v>
      </c>
      <c r="AM791" s="33">
        <f t="shared" si="117"/>
        <v>2633.6032604383781</v>
      </c>
      <c r="AN791" s="33">
        <f t="shared" si="118"/>
        <v>100.77563496575426</v>
      </c>
      <c r="AO791" s="33">
        <f t="shared" si="119"/>
        <v>2116.2883342808395</v>
      </c>
      <c r="AP791" s="33">
        <f t="shared" si="121"/>
        <v>253.95460011370074</v>
      </c>
      <c r="AQ791" s="33">
        <f t="shared" si="122"/>
        <v>2370.2429343945405</v>
      </c>
      <c r="AR791" s="15" t="s">
        <v>6303</v>
      </c>
      <c r="AS791" s="15" t="s">
        <v>6313</v>
      </c>
      <c r="AT791" s="15" t="s">
        <v>6292</v>
      </c>
      <c r="AU791" s="27" t="s">
        <v>6281</v>
      </c>
      <c r="AV791" s="74"/>
      <c r="AW791" s="75"/>
      <c r="AX791" s="75"/>
      <c r="AY791" s="75"/>
      <c r="AZ791" s="52" t="s">
        <v>6389</v>
      </c>
    </row>
    <row r="792" spans="1:52" s="52" customFormat="1" ht="39.950000000000003" customHeight="1" x14ac:dyDescent="0.25">
      <c r="A792" s="9">
        <v>950</v>
      </c>
      <c r="B792" s="7" t="s">
        <v>3676</v>
      </c>
      <c r="C792" s="126" t="s">
        <v>3677</v>
      </c>
      <c r="D792" s="7" t="s">
        <v>18</v>
      </c>
      <c r="E792" s="7" t="s">
        <v>18</v>
      </c>
      <c r="F792" s="7" t="s">
        <v>1403</v>
      </c>
      <c r="G792" s="7" t="s">
        <v>6182</v>
      </c>
      <c r="H792" s="7" t="s">
        <v>2100</v>
      </c>
      <c r="I792" s="7" t="s">
        <v>6175</v>
      </c>
      <c r="J792" s="7" t="s">
        <v>2122</v>
      </c>
      <c r="K792" s="7" t="s">
        <v>2122</v>
      </c>
      <c r="L792" s="7" t="s">
        <v>3678</v>
      </c>
      <c r="M792" s="7" t="s">
        <v>3678</v>
      </c>
      <c r="N792" s="8" t="s">
        <v>6175</v>
      </c>
      <c r="O792" s="7" t="s">
        <v>1746</v>
      </c>
      <c r="P792" s="8" t="s">
        <v>6175</v>
      </c>
      <c r="Q792" s="7" t="s">
        <v>3665</v>
      </c>
      <c r="R792" s="28" t="s">
        <v>3666</v>
      </c>
      <c r="S792" s="28" t="s">
        <v>6175</v>
      </c>
      <c r="T792" s="28" t="s">
        <v>28</v>
      </c>
      <c r="U792" s="28" t="s">
        <v>28</v>
      </c>
      <c r="V792" s="28" t="s">
        <v>28</v>
      </c>
      <c r="W792" s="7" t="s">
        <v>1400</v>
      </c>
      <c r="X792" s="28" t="s">
        <v>28</v>
      </c>
      <c r="Y792" s="36" t="s">
        <v>28</v>
      </c>
      <c r="Z792" s="7" t="s">
        <v>6175</v>
      </c>
      <c r="AA792" s="7">
        <v>24</v>
      </c>
      <c r="AB792" s="7">
        <v>24</v>
      </c>
      <c r="AC792" s="7">
        <f t="shared" si="123"/>
        <v>0</v>
      </c>
      <c r="AD792" s="7" t="s">
        <v>6175</v>
      </c>
      <c r="AE792" s="7" t="s">
        <v>6175</v>
      </c>
      <c r="AF792" s="7" t="s">
        <v>6175</v>
      </c>
      <c r="AG792" s="7" t="s">
        <v>6175</v>
      </c>
      <c r="AH792" s="37">
        <v>215</v>
      </c>
      <c r="AI792" s="37">
        <f t="shared" si="124"/>
        <v>5160</v>
      </c>
      <c r="AJ792" s="33">
        <v>111.97292773972696</v>
      </c>
      <c r="AK792" s="33">
        <f t="shared" si="120"/>
        <v>2687.3502657534468</v>
      </c>
      <c r="AL792" s="33">
        <f t="shared" si="116"/>
        <v>322.48203189041362</v>
      </c>
      <c r="AM792" s="33">
        <f t="shared" si="117"/>
        <v>3009.8322976438603</v>
      </c>
      <c r="AN792" s="33">
        <f t="shared" si="118"/>
        <v>100.77563496575426</v>
      </c>
      <c r="AO792" s="33">
        <f t="shared" si="119"/>
        <v>2418.6152391781025</v>
      </c>
      <c r="AP792" s="33">
        <f t="shared" si="121"/>
        <v>290.23382870137226</v>
      </c>
      <c r="AQ792" s="33">
        <f t="shared" si="122"/>
        <v>2708.8490678794747</v>
      </c>
      <c r="AR792" s="15" t="s">
        <v>6303</v>
      </c>
      <c r="AS792" s="15" t="s">
        <v>6313</v>
      </c>
      <c r="AT792" s="15" t="s">
        <v>6292</v>
      </c>
      <c r="AU792" s="27" t="s">
        <v>6281</v>
      </c>
      <c r="AV792" s="74"/>
      <c r="AW792" s="75"/>
      <c r="AX792" s="75"/>
      <c r="AY792" s="75"/>
      <c r="AZ792" s="52" t="s">
        <v>6389</v>
      </c>
    </row>
    <row r="793" spans="1:52" s="52" customFormat="1" ht="39.950000000000003" customHeight="1" x14ac:dyDescent="0.25">
      <c r="A793" s="9">
        <v>951</v>
      </c>
      <c r="B793" s="7" t="s">
        <v>3676</v>
      </c>
      <c r="C793" s="127"/>
      <c r="D793" s="7" t="s">
        <v>18</v>
      </c>
      <c r="E793" s="7" t="s">
        <v>18</v>
      </c>
      <c r="F793" s="7" t="s">
        <v>1403</v>
      </c>
      <c r="G793" s="7" t="s">
        <v>6182</v>
      </c>
      <c r="H793" s="7" t="s">
        <v>2100</v>
      </c>
      <c r="I793" s="7" t="s">
        <v>6175</v>
      </c>
      <c r="J793" s="7" t="s">
        <v>2122</v>
      </c>
      <c r="K793" s="7" t="s">
        <v>2122</v>
      </c>
      <c r="L793" s="7" t="s">
        <v>3678</v>
      </c>
      <c r="M793" s="7" t="s">
        <v>3678</v>
      </c>
      <c r="N793" s="8" t="s">
        <v>6175</v>
      </c>
      <c r="O793" s="7" t="s">
        <v>1746</v>
      </c>
      <c r="P793" s="8" t="s">
        <v>6175</v>
      </c>
      <c r="Q793" s="7" t="s">
        <v>3679</v>
      </c>
      <c r="R793" s="28" t="s">
        <v>28</v>
      </c>
      <c r="S793" s="28" t="s">
        <v>6175</v>
      </c>
      <c r="T793" s="28" t="s">
        <v>28</v>
      </c>
      <c r="U793" s="28" t="s">
        <v>28</v>
      </c>
      <c r="V793" s="28" t="s">
        <v>28</v>
      </c>
      <c r="W793" s="7" t="s">
        <v>1400</v>
      </c>
      <c r="X793" s="28" t="s">
        <v>28</v>
      </c>
      <c r="Y793" s="36" t="s">
        <v>28</v>
      </c>
      <c r="Z793" s="7" t="s">
        <v>6175</v>
      </c>
      <c r="AA793" s="7">
        <v>1</v>
      </c>
      <c r="AB793" s="7">
        <v>1</v>
      </c>
      <c r="AC793" s="7">
        <f t="shared" si="123"/>
        <v>0</v>
      </c>
      <c r="AD793" s="7" t="s">
        <v>6175</v>
      </c>
      <c r="AE793" s="7" t="s">
        <v>6175</v>
      </c>
      <c r="AF793" s="7" t="s">
        <v>6175</v>
      </c>
      <c r="AG793" s="7" t="s">
        <v>6175</v>
      </c>
      <c r="AH793" s="37">
        <v>215</v>
      </c>
      <c r="AI793" s="37">
        <f t="shared" si="124"/>
        <v>215</v>
      </c>
      <c r="AJ793" s="33">
        <v>111.97292773972696</v>
      </c>
      <c r="AK793" s="33">
        <f t="shared" si="120"/>
        <v>111.97292773972696</v>
      </c>
      <c r="AL793" s="33">
        <f t="shared" si="116"/>
        <v>13.436751328767235</v>
      </c>
      <c r="AM793" s="33">
        <f t="shared" si="117"/>
        <v>125.40967906849419</v>
      </c>
      <c r="AN793" s="33">
        <f t="shared" si="118"/>
        <v>100.77563496575426</v>
      </c>
      <c r="AO793" s="33">
        <f t="shared" si="119"/>
        <v>100.77563496575426</v>
      </c>
      <c r="AP793" s="33">
        <f t="shared" si="121"/>
        <v>12.093076195890511</v>
      </c>
      <c r="AQ793" s="33">
        <f t="shared" si="122"/>
        <v>112.86871116164477</v>
      </c>
      <c r="AR793" s="15" t="s">
        <v>6303</v>
      </c>
      <c r="AS793" s="15" t="s">
        <v>6313</v>
      </c>
      <c r="AT793" s="15" t="s">
        <v>6292</v>
      </c>
      <c r="AU793" s="27" t="s">
        <v>6281</v>
      </c>
      <c r="AV793" s="74"/>
      <c r="AW793" s="75"/>
      <c r="AX793" s="75"/>
      <c r="AY793" s="75"/>
      <c r="AZ793" s="52" t="s">
        <v>6389</v>
      </c>
    </row>
    <row r="794" spans="1:52" s="52" customFormat="1" ht="39.950000000000003" customHeight="1" x14ac:dyDescent="0.25">
      <c r="A794" s="9">
        <v>952</v>
      </c>
      <c r="B794" s="7" t="s">
        <v>3680</v>
      </c>
      <c r="C794" s="7" t="s">
        <v>3681</v>
      </c>
      <c r="D794" s="7" t="s">
        <v>18</v>
      </c>
      <c r="E794" s="7" t="s">
        <v>18</v>
      </c>
      <c r="F794" s="7" t="s">
        <v>1403</v>
      </c>
      <c r="G794" s="7" t="s">
        <v>6182</v>
      </c>
      <c r="H794" s="7" t="s">
        <v>2100</v>
      </c>
      <c r="I794" s="7" t="s">
        <v>6175</v>
      </c>
      <c r="J794" s="7" t="s">
        <v>2122</v>
      </c>
      <c r="K794" s="7" t="s">
        <v>2122</v>
      </c>
      <c r="L794" s="7" t="s">
        <v>3682</v>
      </c>
      <c r="M794" s="7" t="s">
        <v>3682</v>
      </c>
      <c r="N794" s="8" t="s">
        <v>6175</v>
      </c>
      <c r="O794" s="7" t="s">
        <v>1746</v>
      </c>
      <c r="P794" s="8" t="s">
        <v>6175</v>
      </c>
      <c r="Q794" s="7" t="s">
        <v>3665</v>
      </c>
      <c r="R794" s="28" t="s">
        <v>3666</v>
      </c>
      <c r="S794" s="28" t="s">
        <v>6175</v>
      </c>
      <c r="T794" s="28" t="s">
        <v>28</v>
      </c>
      <c r="U794" s="28" t="s">
        <v>28</v>
      </c>
      <c r="V794" s="28" t="s">
        <v>28</v>
      </c>
      <c r="W794" s="7" t="s">
        <v>1400</v>
      </c>
      <c r="X794" s="28" t="s">
        <v>28</v>
      </c>
      <c r="Y794" s="36" t="s">
        <v>28</v>
      </c>
      <c r="Z794" s="7" t="s">
        <v>6175</v>
      </c>
      <c r="AA794" s="7">
        <v>27</v>
      </c>
      <c r="AB794" s="7">
        <v>25</v>
      </c>
      <c r="AC794" s="7">
        <f t="shared" si="123"/>
        <v>2</v>
      </c>
      <c r="AD794" s="7" t="s">
        <v>6175</v>
      </c>
      <c r="AE794" s="7" t="s">
        <v>6175</v>
      </c>
      <c r="AF794" s="7" t="s">
        <v>6175</v>
      </c>
      <c r="AG794" s="7" t="s">
        <v>6175</v>
      </c>
      <c r="AH794" s="37">
        <v>215</v>
      </c>
      <c r="AI794" s="37">
        <f t="shared" si="124"/>
        <v>5375</v>
      </c>
      <c r="AJ794" s="33">
        <v>113.08494897260364</v>
      </c>
      <c r="AK794" s="33">
        <f t="shared" si="120"/>
        <v>2827.1237243150908</v>
      </c>
      <c r="AL794" s="33">
        <f t="shared" si="116"/>
        <v>339.25484691781088</v>
      </c>
      <c r="AM794" s="33">
        <f t="shared" si="117"/>
        <v>3166.3785712329018</v>
      </c>
      <c r="AN794" s="33">
        <f t="shared" si="118"/>
        <v>101.77645407534328</v>
      </c>
      <c r="AO794" s="33">
        <f t="shared" si="119"/>
        <v>2544.411351883582</v>
      </c>
      <c r="AP794" s="33">
        <f t="shared" si="121"/>
        <v>305.32936222602984</v>
      </c>
      <c r="AQ794" s="33">
        <f t="shared" si="122"/>
        <v>2849.7407141096119</v>
      </c>
      <c r="AR794" s="15" t="s">
        <v>6303</v>
      </c>
      <c r="AS794" s="15" t="s">
        <v>6313</v>
      </c>
      <c r="AT794" s="15" t="s">
        <v>6292</v>
      </c>
      <c r="AU794" s="27" t="s">
        <v>6281</v>
      </c>
      <c r="AV794" s="74"/>
      <c r="AW794" s="75"/>
      <c r="AX794" s="75"/>
      <c r="AY794" s="75"/>
      <c r="AZ794" s="52" t="s">
        <v>6389</v>
      </c>
    </row>
    <row r="795" spans="1:52" s="52" customFormat="1" ht="39.950000000000003" customHeight="1" x14ac:dyDescent="0.25">
      <c r="A795" s="9">
        <v>953</v>
      </c>
      <c r="B795" s="7" t="s">
        <v>3683</v>
      </c>
      <c r="C795" s="126" t="s">
        <v>3684</v>
      </c>
      <c r="D795" s="7" t="s">
        <v>18</v>
      </c>
      <c r="E795" s="7" t="s">
        <v>18</v>
      </c>
      <c r="F795" s="7" t="s">
        <v>1403</v>
      </c>
      <c r="G795" s="7" t="s">
        <v>6182</v>
      </c>
      <c r="H795" s="7" t="s">
        <v>2100</v>
      </c>
      <c r="I795" s="7" t="s">
        <v>6175</v>
      </c>
      <c r="J795" s="7" t="s">
        <v>2122</v>
      </c>
      <c r="K795" s="7" t="s">
        <v>2122</v>
      </c>
      <c r="L795" s="7" t="s">
        <v>3685</v>
      </c>
      <c r="M795" s="7" t="s">
        <v>3685</v>
      </c>
      <c r="N795" s="8" t="s">
        <v>6175</v>
      </c>
      <c r="O795" s="7" t="s">
        <v>1746</v>
      </c>
      <c r="P795" s="8" t="s">
        <v>6175</v>
      </c>
      <c r="Q795" s="7" t="s">
        <v>3665</v>
      </c>
      <c r="R795" s="28" t="s">
        <v>3666</v>
      </c>
      <c r="S795" s="28" t="s">
        <v>6175</v>
      </c>
      <c r="T795" s="28" t="s">
        <v>28</v>
      </c>
      <c r="U795" s="28" t="s">
        <v>28</v>
      </c>
      <c r="V795" s="28" t="s">
        <v>28</v>
      </c>
      <c r="W795" s="7" t="s">
        <v>1400</v>
      </c>
      <c r="X795" s="28" t="s">
        <v>28</v>
      </c>
      <c r="Y795" s="36" t="s">
        <v>28</v>
      </c>
      <c r="Z795" s="7" t="s">
        <v>6175</v>
      </c>
      <c r="AA795" s="7">
        <v>19</v>
      </c>
      <c r="AB795" s="7">
        <v>5</v>
      </c>
      <c r="AC795" s="7">
        <f t="shared" si="123"/>
        <v>14</v>
      </c>
      <c r="AD795" s="7" t="s">
        <v>6175</v>
      </c>
      <c r="AE795" s="7" t="s">
        <v>6175</v>
      </c>
      <c r="AF795" s="7" t="s">
        <v>6175</v>
      </c>
      <c r="AG795" s="7" t="s">
        <v>6175</v>
      </c>
      <c r="AH795" s="37">
        <v>215</v>
      </c>
      <c r="AI795" s="37">
        <f t="shared" si="124"/>
        <v>1075</v>
      </c>
      <c r="AJ795" s="33">
        <v>111.97292773972696</v>
      </c>
      <c r="AK795" s="33">
        <f t="shared" si="120"/>
        <v>559.86463869863474</v>
      </c>
      <c r="AL795" s="33">
        <f t="shared" si="116"/>
        <v>67.183756643836162</v>
      </c>
      <c r="AM795" s="33">
        <f t="shared" si="117"/>
        <v>627.04839534247094</v>
      </c>
      <c r="AN795" s="33">
        <f t="shared" si="118"/>
        <v>100.77563496575426</v>
      </c>
      <c r="AO795" s="33">
        <f t="shared" si="119"/>
        <v>503.87817482877131</v>
      </c>
      <c r="AP795" s="33">
        <f t="shared" si="121"/>
        <v>60.465380979452554</v>
      </c>
      <c r="AQ795" s="33">
        <f t="shared" si="122"/>
        <v>564.34355580822387</v>
      </c>
      <c r="AR795" s="15" t="s">
        <v>6303</v>
      </c>
      <c r="AS795" s="15" t="s">
        <v>6313</v>
      </c>
      <c r="AT795" s="15" t="s">
        <v>6292</v>
      </c>
      <c r="AU795" s="27" t="s">
        <v>6281</v>
      </c>
      <c r="AV795" s="74"/>
      <c r="AW795" s="75"/>
      <c r="AX795" s="75"/>
      <c r="AY795" s="75"/>
      <c r="AZ795" s="52" t="s">
        <v>6389</v>
      </c>
    </row>
    <row r="796" spans="1:52" s="52" customFormat="1" ht="39.950000000000003" customHeight="1" x14ac:dyDescent="0.25">
      <c r="A796" s="9">
        <v>954</v>
      </c>
      <c r="B796" s="7" t="s">
        <v>3683</v>
      </c>
      <c r="C796" s="127"/>
      <c r="D796" s="7" t="s">
        <v>18</v>
      </c>
      <c r="E796" s="7" t="s">
        <v>18</v>
      </c>
      <c r="F796" s="7" t="s">
        <v>1403</v>
      </c>
      <c r="G796" s="7" t="s">
        <v>6182</v>
      </c>
      <c r="H796" s="7" t="s">
        <v>2100</v>
      </c>
      <c r="I796" s="7" t="s">
        <v>6175</v>
      </c>
      <c r="J796" s="7" t="s">
        <v>2122</v>
      </c>
      <c r="K796" s="7" t="s">
        <v>2122</v>
      </c>
      <c r="L796" s="7" t="s">
        <v>3685</v>
      </c>
      <c r="M796" s="7" t="s">
        <v>3685</v>
      </c>
      <c r="N796" s="8" t="s">
        <v>6175</v>
      </c>
      <c r="O796" s="7" t="s">
        <v>1388</v>
      </c>
      <c r="P796" s="8" t="s">
        <v>6175</v>
      </c>
      <c r="Q796" s="7" t="s">
        <v>3679</v>
      </c>
      <c r="R796" s="28" t="s">
        <v>28</v>
      </c>
      <c r="S796" s="28" t="s">
        <v>6175</v>
      </c>
      <c r="T796" s="28" t="s">
        <v>28</v>
      </c>
      <c r="U796" s="28" t="s">
        <v>28</v>
      </c>
      <c r="V796" s="28" t="s">
        <v>28</v>
      </c>
      <c r="W796" s="7" t="s">
        <v>1400</v>
      </c>
      <c r="X796" s="28" t="s">
        <v>28</v>
      </c>
      <c r="Y796" s="36" t="s">
        <v>28</v>
      </c>
      <c r="Z796" s="7" t="s">
        <v>6175</v>
      </c>
      <c r="AA796" s="7">
        <v>15</v>
      </c>
      <c r="AB796" s="7">
        <v>15</v>
      </c>
      <c r="AC796" s="7">
        <f t="shared" si="123"/>
        <v>0</v>
      </c>
      <c r="AD796" s="7" t="s">
        <v>6175</v>
      </c>
      <c r="AE796" s="7" t="s">
        <v>6175</v>
      </c>
      <c r="AF796" s="7" t="s">
        <v>6175</v>
      </c>
      <c r="AG796" s="7" t="s">
        <v>6175</v>
      </c>
      <c r="AH796" s="37">
        <v>215</v>
      </c>
      <c r="AI796" s="37">
        <f t="shared" si="124"/>
        <v>3225</v>
      </c>
      <c r="AJ796" s="33">
        <v>113.08494897260364</v>
      </c>
      <c r="AK796" s="33">
        <f t="shared" si="120"/>
        <v>1696.2742345890547</v>
      </c>
      <c r="AL796" s="33">
        <f t="shared" si="116"/>
        <v>203.55290815068656</v>
      </c>
      <c r="AM796" s="33">
        <f t="shared" si="117"/>
        <v>1899.8271427397412</v>
      </c>
      <c r="AN796" s="33">
        <f t="shared" si="118"/>
        <v>101.77645407534328</v>
      </c>
      <c r="AO796" s="33">
        <f t="shared" si="119"/>
        <v>1526.6468111301492</v>
      </c>
      <c r="AP796" s="33">
        <f t="shared" si="121"/>
        <v>183.19761733561791</v>
      </c>
      <c r="AQ796" s="33">
        <f t="shared" si="122"/>
        <v>1709.8444284657671</v>
      </c>
      <c r="AR796" s="15" t="s">
        <v>6303</v>
      </c>
      <c r="AS796" s="15" t="s">
        <v>6313</v>
      </c>
      <c r="AT796" s="15" t="s">
        <v>6292</v>
      </c>
      <c r="AU796" s="27" t="s">
        <v>6281</v>
      </c>
      <c r="AV796" s="74"/>
      <c r="AW796" s="75"/>
      <c r="AX796" s="75"/>
      <c r="AY796" s="75"/>
      <c r="AZ796" s="52" t="s">
        <v>6389</v>
      </c>
    </row>
    <row r="797" spans="1:52" s="52" customFormat="1" ht="39.950000000000003" customHeight="1" x14ac:dyDescent="0.25">
      <c r="A797" s="9">
        <v>955</v>
      </c>
      <c r="B797" s="7" t="s">
        <v>3686</v>
      </c>
      <c r="C797" s="126" t="s">
        <v>3687</v>
      </c>
      <c r="D797" s="7" t="s">
        <v>18</v>
      </c>
      <c r="E797" s="7" t="s">
        <v>18</v>
      </c>
      <c r="F797" s="7" t="s">
        <v>1403</v>
      </c>
      <c r="G797" s="7" t="s">
        <v>6182</v>
      </c>
      <c r="H797" s="7" t="s">
        <v>2100</v>
      </c>
      <c r="I797" s="7" t="s">
        <v>6175</v>
      </c>
      <c r="J797" s="7" t="s">
        <v>2122</v>
      </c>
      <c r="K797" s="7" t="s">
        <v>2122</v>
      </c>
      <c r="L797" s="7" t="s">
        <v>3688</v>
      </c>
      <c r="M797" s="7" t="s">
        <v>3688</v>
      </c>
      <c r="N797" s="8" t="s">
        <v>6175</v>
      </c>
      <c r="O797" s="7" t="s">
        <v>1746</v>
      </c>
      <c r="P797" s="8" t="s">
        <v>6175</v>
      </c>
      <c r="Q797" s="7" t="s">
        <v>3665</v>
      </c>
      <c r="R797" s="28" t="s">
        <v>3666</v>
      </c>
      <c r="S797" s="28" t="s">
        <v>6175</v>
      </c>
      <c r="T797" s="28" t="s">
        <v>28</v>
      </c>
      <c r="U797" s="28" t="s">
        <v>28</v>
      </c>
      <c r="V797" s="28" t="s">
        <v>28</v>
      </c>
      <c r="W797" s="7" t="s">
        <v>1400</v>
      </c>
      <c r="X797" s="28" t="s">
        <v>28</v>
      </c>
      <c r="Y797" s="36" t="s">
        <v>28</v>
      </c>
      <c r="Z797" s="7" t="s">
        <v>6175</v>
      </c>
      <c r="AA797" s="7">
        <v>9</v>
      </c>
      <c r="AB797" s="7">
        <v>7</v>
      </c>
      <c r="AC797" s="7">
        <f t="shared" si="123"/>
        <v>2</v>
      </c>
      <c r="AD797" s="7" t="s">
        <v>6175</v>
      </c>
      <c r="AE797" s="7" t="s">
        <v>6175</v>
      </c>
      <c r="AF797" s="7" t="s">
        <v>6175</v>
      </c>
      <c r="AG797" s="7" t="s">
        <v>6175</v>
      </c>
      <c r="AH797" s="37">
        <v>215</v>
      </c>
      <c r="AI797" s="37">
        <f t="shared" si="124"/>
        <v>1505</v>
      </c>
      <c r="AJ797" s="33">
        <v>113.08494897260364</v>
      </c>
      <c r="AK797" s="33">
        <f t="shared" si="120"/>
        <v>791.59464280822544</v>
      </c>
      <c r="AL797" s="33">
        <f t="shared" si="116"/>
        <v>94.991357136987048</v>
      </c>
      <c r="AM797" s="33">
        <f t="shared" si="117"/>
        <v>886.58599994521251</v>
      </c>
      <c r="AN797" s="33">
        <f t="shared" si="118"/>
        <v>101.77645407534328</v>
      </c>
      <c r="AO797" s="33">
        <f t="shared" si="119"/>
        <v>712.43517852740297</v>
      </c>
      <c r="AP797" s="33">
        <f t="shared" si="121"/>
        <v>85.492221423288356</v>
      </c>
      <c r="AQ797" s="33">
        <f t="shared" si="122"/>
        <v>797.92739995069132</v>
      </c>
      <c r="AR797" s="15" t="s">
        <v>6303</v>
      </c>
      <c r="AS797" s="15" t="s">
        <v>6313</v>
      </c>
      <c r="AT797" s="15" t="s">
        <v>6292</v>
      </c>
      <c r="AU797" s="27" t="s">
        <v>6281</v>
      </c>
      <c r="AV797" s="74"/>
      <c r="AW797" s="75"/>
      <c r="AX797" s="75"/>
      <c r="AY797" s="75"/>
      <c r="AZ797" s="52" t="s">
        <v>6389</v>
      </c>
    </row>
    <row r="798" spans="1:52" s="52" customFormat="1" ht="39.950000000000003" customHeight="1" x14ac:dyDescent="0.25">
      <c r="A798" s="9">
        <v>956</v>
      </c>
      <c r="B798" s="7" t="s">
        <v>3686</v>
      </c>
      <c r="C798" s="127"/>
      <c r="D798" s="7" t="s">
        <v>18</v>
      </c>
      <c r="E798" s="7" t="s">
        <v>18</v>
      </c>
      <c r="F798" s="7" t="s">
        <v>1403</v>
      </c>
      <c r="G798" s="7" t="s">
        <v>6182</v>
      </c>
      <c r="H798" s="7" t="s">
        <v>2100</v>
      </c>
      <c r="I798" s="7" t="s">
        <v>6175</v>
      </c>
      <c r="J798" s="7" t="s">
        <v>2122</v>
      </c>
      <c r="K798" s="7" t="s">
        <v>2122</v>
      </c>
      <c r="L798" s="7" t="s">
        <v>3688</v>
      </c>
      <c r="M798" s="7" t="s">
        <v>3688</v>
      </c>
      <c r="N798" s="8" t="s">
        <v>6175</v>
      </c>
      <c r="O798" s="7" t="s">
        <v>1746</v>
      </c>
      <c r="P798" s="8" t="s">
        <v>6175</v>
      </c>
      <c r="Q798" s="7" t="s">
        <v>3689</v>
      </c>
      <c r="R798" s="28">
        <v>196</v>
      </c>
      <c r="S798" s="28" t="s">
        <v>6175</v>
      </c>
      <c r="T798" s="28" t="s">
        <v>28</v>
      </c>
      <c r="U798" s="28" t="s">
        <v>28</v>
      </c>
      <c r="V798" s="28" t="s">
        <v>28</v>
      </c>
      <c r="W798" s="7" t="s">
        <v>1400</v>
      </c>
      <c r="X798" s="28" t="s">
        <v>28</v>
      </c>
      <c r="Y798" s="36" t="s">
        <v>28</v>
      </c>
      <c r="Z798" s="7" t="s">
        <v>6175</v>
      </c>
      <c r="AA798" s="7">
        <v>2</v>
      </c>
      <c r="AB798" s="7">
        <v>2</v>
      </c>
      <c r="AC798" s="7">
        <f t="shared" si="123"/>
        <v>0</v>
      </c>
      <c r="AD798" s="7" t="s">
        <v>6175</v>
      </c>
      <c r="AE798" s="7" t="s">
        <v>6175</v>
      </c>
      <c r="AF798" s="7" t="s">
        <v>6175</v>
      </c>
      <c r="AG798" s="7" t="s">
        <v>6175</v>
      </c>
      <c r="AH798" s="37">
        <v>215</v>
      </c>
      <c r="AI798" s="37">
        <f t="shared" si="124"/>
        <v>430</v>
      </c>
      <c r="AJ798" s="33">
        <v>113.08494897260364</v>
      </c>
      <c r="AK798" s="33">
        <f t="shared" si="120"/>
        <v>226.16989794520728</v>
      </c>
      <c r="AL798" s="33">
        <f t="shared" si="116"/>
        <v>27.140387753424871</v>
      </c>
      <c r="AM798" s="33">
        <f t="shared" si="117"/>
        <v>253.31028569863216</v>
      </c>
      <c r="AN798" s="33">
        <f t="shared" si="118"/>
        <v>101.77645407534328</v>
      </c>
      <c r="AO798" s="33">
        <f t="shared" si="119"/>
        <v>203.55290815068656</v>
      </c>
      <c r="AP798" s="33">
        <f t="shared" si="121"/>
        <v>24.426348978082387</v>
      </c>
      <c r="AQ798" s="33">
        <f t="shared" si="122"/>
        <v>227.97925712876895</v>
      </c>
      <c r="AR798" s="15" t="s">
        <v>6303</v>
      </c>
      <c r="AS798" s="15" t="s">
        <v>6313</v>
      </c>
      <c r="AT798" s="15" t="s">
        <v>6292</v>
      </c>
      <c r="AU798" s="27" t="s">
        <v>6281</v>
      </c>
      <c r="AV798" s="74"/>
      <c r="AW798" s="75"/>
      <c r="AX798" s="75"/>
      <c r="AY798" s="75"/>
      <c r="AZ798" s="52" t="s">
        <v>6389</v>
      </c>
    </row>
    <row r="799" spans="1:52" s="52" customFormat="1" ht="39.950000000000003" customHeight="1" x14ac:dyDescent="0.25">
      <c r="A799" s="9">
        <v>957</v>
      </c>
      <c r="B799" s="7" t="s">
        <v>3690</v>
      </c>
      <c r="C799" s="7" t="s">
        <v>3691</v>
      </c>
      <c r="D799" s="7" t="s">
        <v>18</v>
      </c>
      <c r="E799" s="7" t="s">
        <v>18</v>
      </c>
      <c r="F799" s="7" t="s">
        <v>1403</v>
      </c>
      <c r="G799" s="7" t="s">
        <v>6182</v>
      </c>
      <c r="H799" s="7" t="s">
        <v>2100</v>
      </c>
      <c r="I799" s="7" t="s">
        <v>6175</v>
      </c>
      <c r="J799" s="7" t="s">
        <v>2122</v>
      </c>
      <c r="K799" s="7" t="s">
        <v>2122</v>
      </c>
      <c r="L799" s="7" t="s">
        <v>3692</v>
      </c>
      <c r="M799" s="7" t="s">
        <v>3692</v>
      </c>
      <c r="N799" s="8" t="s">
        <v>6175</v>
      </c>
      <c r="O799" s="7" t="s">
        <v>1746</v>
      </c>
      <c r="P799" s="8" t="s">
        <v>6175</v>
      </c>
      <c r="Q799" s="7" t="s">
        <v>3665</v>
      </c>
      <c r="R799" s="28" t="s">
        <v>3693</v>
      </c>
      <c r="S799" s="28" t="s">
        <v>6175</v>
      </c>
      <c r="T799" s="28" t="s">
        <v>28</v>
      </c>
      <c r="U799" s="28" t="s">
        <v>28</v>
      </c>
      <c r="V799" s="28" t="s">
        <v>28</v>
      </c>
      <c r="W799" s="7" t="s">
        <v>1400</v>
      </c>
      <c r="X799" s="28" t="s">
        <v>28</v>
      </c>
      <c r="Y799" s="36" t="s">
        <v>28</v>
      </c>
      <c r="Z799" s="7" t="s">
        <v>6175</v>
      </c>
      <c r="AA799" s="7">
        <v>6</v>
      </c>
      <c r="AB799" s="7">
        <v>6</v>
      </c>
      <c r="AC799" s="7">
        <f t="shared" si="123"/>
        <v>0</v>
      </c>
      <c r="AD799" s="7" t="s">
        <v>6175</v>
      </c>
      <c r="AE799" s="7" t="s">
        <v>6175</v>
      </c>
      <c r="AF799" s="7" t="s">
        <v>6175</v>
      </c>
      <c r="AG799" s="7" t="s">
        <v>6175</v>
      </c>
      <c r="AH799" s="37">
        <v>180</v>
      </c>
      <c r="AI799" s="37">
        <f t="shared" si="124"/>
        <v>1080</v>
      </c>
      <c r="AJ799" s="33">
        <v>94.675771232877466</v>
      </c>
      <c r="AK799" s="33">
        <f t="shared" si="120"/>
        <v>568.05462739726477</v>
      </c>
      <c r="AL799" s="33">
        <f t="shared" si="116"/>
        <v>68.16655528767177</v>
      </c>
      <c r="AM799" s="33">
        <f t="shared" si="117"/>
        <v>636.22118268493659</v>
      </c>
      <c r="AN799" s="33">
        <f t="shared" si="118"/>
        <v>85.208194109589726</v>
      </c>
      <c r="AO799" s="33">
        <f t="shared" si="119"/>
        <v>511.24916465753836</v>
      </c>
      <c r="AP799" s="33">
        <f t="shared" si="121"/>
        <v>61.349899758904598</v>
      </c>
      <c r="AQ799" s="33">
        <f t="shared" si="122"/>
        <v>572.59906441644296</v>
      </c>
      <c r="AR799" s="15" t="s">
        <v>6303</v>
      </c>
      <c r="AS799" s="15" t="s">
        <v>6313</v>
      </c>
      <c r="AT799" s="15" t="s">
        <v>6292</v>
      </c>
      <c r="AU799" s="27" t="s">
        <v>6281</v>
      </c>
      <c r="AV799" s="74"/>
      <c r="AW799" s="75"/>
      <c r="AX799" s="75"/>
      <c r="AY799" s="75"/>
      <c r="AZ799" s="52" t="s">
        <v>6389</v>
      </c>
    </row>
    <row r="800" spans="1:52" s="52" customFormat="1" ht="39.950000000000003" customHeight="1" x14ac:dyDescent="0.25">
      <c r="A800" s="9">
        <v>958</v>
      </c>
      <c r="B800" s="7" t="s">
        <v>3694</v>
      </c>
      <c r="C800" s="7" t="s">
        <v>3695</v>
      </c>
      <c r="D800" s="7" t="s">
        <v>18</v>
      </c>
      <c r="E800" s="7" t="s">
        <v>18</v>
      </c>
      <c r="F800" s="7" t="s">
        <v>1403</v>
      </c>
      <c r="G800" s="7" t="s">
        <v>6182</v>
      </c>
      <c r="H800" s="7" t="s">
        <v>2100</v>
      </c>
      <c r="I800" s="7" t="s">
        <v>6175</v>
      </c>
      <c r="J800" s="7" t="s">
        <v>2122</v>
      </c>
      <c r="K800" s="7" t="s">
        <v>2122</v>
      </c>
      <c r="L800" s="7" t="s">
        <v>3696</v>
      </c>
      <c r="M800" s="7" t="s">
        <v>3696</v>
      </c>
      <c r="N800" s="8" t="s">
        <v>6175</v>
      </c>
      <c r="O800" s="7" t="s">
        <v>1746</v>
      </c>
      <c r="P800" s="8" t="s">
        <v>6175</v>
      </c>
      <c r="Q800" s="7" t="s">
        <v>3665</v>
      </c>
      <c r="R800" s="28" t="s">
        <v>3693</v>
      </c>
      <c r="S800" s="28" t="s">
        <v>6175</v>
      </c>
      <c r="T800" s="28" t="s">
        <v>28</v>
      </c>
      <c r="U800" s="28" t="s">
        <v>28</v>
      </c>
      <c r="V800" s="28" t="s">
        <v>28</v>
      </c>
      <c r="W800" s="7" t="s">
        <v>1400</v>
      </c>
      <c r="X800" s="28" t="s">
        <v>28</v>
      </c>
      <c r="Y800" s="36" t="s">
        <v>28</v>
      </c>
      <c r="Z800" s="7" t="s">
        <v>6175</v>
      </c>
      <c r="AA800" s="7">
        <v>7</v>
      </c>
      <c r="AB800" s="7">
        <v>8</v>
      </c>
      <c r="AC800" s="7">
        <f t="shared" si="123"/>
        <v>-1</v>
      </c>
      <c r="AD800" s="7" t="s">
        <v>6175</v>
      </c>
      <c r="AE800" s="7" t="s">
        <v>6175</v>
      </c>
      <c r="AF800" s="7" t="s">
        <v>6175</v>
      </c>
      <c r="AG800" s="7" t="s">
        <v>6175</v>
      </c>
      <c r="AH800" s="37">
        <v>180</v>
      </c>
      <c r="AI800" s="37">
        <f t="shared" si="124"/>
        <v>1440</v>
      </c>
      <c r="AJ800" s="33">
        <v>94.675771232877466</v>
      </c>
      <c r="AK800" s="33">
        <f t="shared" si="120"/>
        <v>757.40616986301973</v>
      </c>
      <c r="AL800" s="33">
        <f t="shared" si="116"/>
        <v>90.888740383562364</v>
      </c>
      <c r="AM800" s="33">
        <f t="shared" si="117"/>
        <v>848.29491024658205</v>
      </c>
      <c r="AN800" s="33">
        <f t="shared" si="118"/>
        <v>85.208194109589726</v>
      </c>
      <c r="AO800" s="33">
        <f t="shared" si="119"/>
        <v>681.66555287671781</v>
      </c>
      <c r="AP800" s="33">
        <f t="shared" si="121"/>
        <v>81.799866345206141</v>
      </c>
      <c r="AQ800" s="33">
        <f t="shared" si="122"/>
        <v>763.46541922192398</v>
      </c>
      <c r="AR800" s="15" t="s">
        <v>6303</v>
      </c>
      <c r="AS800" s="15" t="s">
        <v>6313</v>
      </c>
      <c r="AT800" s="15" t="s">
        <v>6292</v>
      </c>
      <c r="AU800" s="27" t="s">
        <v>6281</v>
      </c>
      <c r="AV800" s="74"/>
      <c r="AW800" s="75"/>
      <c r="AX800" s="75"/>
      <c r="AY800" s="75"/>
      <c r="AZ800" s="52" t="s">
        <v>6389</v>
      </c>
    </row>
    <row r="801" spans="1:52" s="52" customFormat="1" ht="39.950000000000003" customHeight="1" x14ac:dyDescent="0.25">
      <c r="A801" s="9">
        <v>959</v>
      </c>
      <c r="B801" s="7" t="s">
        <v>3697</v>
      </c>
      <c r="C801" s="7" t="s">
        <v>3698</v>
      </c>
      <c r="D801" s="7" t="s">
        <v>18</v>
      </c>
      <c r="E801" s="7" t="s">
        <v>18</v>
      </c>
      <c r="F801" s="7" t="s">
        <v>1403</v>
      </c>
      <c r="G801" s="7" t="s">
        <v>6182</v>
      </c>
      <c r="H801" s="7" t="s">
        <v>2100</v>
      </c>
      <c r="I801" s="7" t="s">
        <v>6175</v>
      </c>
      <c r="J801" s="7" t="s">
        <v>2122</v>
      </c>
      <c r="K801" s="7" t="s">
        <v>2122</v>
      </c>
      <c r="L801" s="7" t="s">
        <v>3699</v>
      </c>
      <c r="M801" s="7" t="s">
        <v>3699</v>
      </c>
      <c r="N801" s="8" t="s">
        <v>6175</v>
      </c>
      <c r="O801" s="7" t="s">
        <v>1746</v>
      </c>
      <c r="P801" s="8" t="s">
        <v>6175</v>
      </c>
      <c r="Q801" s="7" t="s">
        <v>3665</v>
      </c>
      <c r="R801" s="28" t="s">
        <v>3693</v>
      </c>
      <c r="S801" s="28" t="s">
        <v>6175</v>
      </c>
      <c r="T801" s="28" t="s">
        <v>28</v>
      </c>
      <c r="U801" s="28" t="s">
        <v>28</v>
      </c>
      <c r="V801" s="28" t="s">
        <v>28</v>
      </c>
      <c r="W801" s="7" t="s">
        <v>1400</v>
      </c>
      <c r="X801" s="28" t="s">
        <v>28</v>
      </c>
      <c r="Y801" s="36" t="s">
        <v>28</v>
      </c>
      <c r="Z801" s="7" t="s">
        <v>6175</v>
      </c>
      <c r="AA801" s="7">
        <v>18</v>
      </c>
      <c r="AB801" s="7">
        <v>18</v>
      </c>
      <c r="AC801" s="7">
        <f t="shared" si="123"/>
        <v>0</v>
      </c>
      <c r="AD801" s="7" t="s">
        <v>6175</v>
      </c>
      <c r="AE801" s="7" t="s">
        <v>6175</v>
      </c>
      <c r="AF801" s="7" t="s">
        <v>6175</v>
      </c>
      <c r="AG801" s="7" t="s">
        <v>6175</v>
      </c>
      <c r="AH801" s="37">
        <v>180</v>
      </c>
      <c r="AI801" s="37">
        <f t="shared" si="124"/>
        <v>3240</v>
      </c>
      <c r="AJ801" s="33">
        <v>93.744776712329539</v>
      </c>
      <c r="AK801" s="33">
        <f t="shared" si="120"/>
        <v>1687.4059808219317</v>
      </c>
      <c r="AL801" s="33">
        <f t="shared" si="116"/>
        <v>202.4887176986318</v>
      </c>
      <c r="AM801" s="33">
        <f t="shared" si="117"/>
        <v>1889.8946985205635</v>
      </c>
      <c r="AN801" s="33">
        <f t="shared" si="118"/>
        <v>84.370299041096587</v>
      </c>
      <c r="AO801" s="33">
        <f t="shared" si="119"/>
        <v>1518.6653827397386</v>
      </c>
      <c r="AP801" s="33">
        <f t="shared" si="121"/>
        <v>182.23984592876863</v>
      </c>
      <c r="AQ801" s="33">
        <f t="shared" si="122"/>
        <v>1700.9052286685071</v>
      </c>
      <c r="AR801" s="15" t="s">
        <v>6303</v>
      </c>
      <c r="AS801" s="15" t="s">
        <v>6313</v>
      </c>
      <c r="AT801" s="15" t="s">
        <v>6292</v>
      </c>
      <c r="AU801" s="27" t="s">
        <v>6281</v>
      </c>
      <c r="AV801" s="74"/>
      <c r="AW801" s="75"/>
      <c r="AX801" s="75"/>
      <c r="AY801" s="75"/>
      <c r="AZ801" s="52" t="s">
        <v>6389</v>
      </c>
    </row>
    <row r="802" spans="1:52" s="52" customFormat="1" ht="39.950000000000003" customHeight="1" x14ac:dyDescent="0.25">
      <c r="A802" s="9">
        <v>960</v>
      </c>
      <c r="B802" s="7" t="s">
        <v>3700</v>
      </c>
      <c r="C802" s="7" t="s">
        <v>3701</v>
      </c>
      <c r="D802" s="7" t="s">
        <v>18</v>
      </c>
      <c r="E802" s="7" t="s">
        <v>18</v>
      </c>
      <c r="F802" s="7" t="s">
        <v>1403</v>
      </c>
      <c r="G802" s="7" t="s">
        <v>6182</v>
      </c>
      <c r="H802" s="7" t="s">
        <v>2100</v>
      </c>
      <c r="I802" s="7" t="s">
        <v>6175</v>
      </c>
      <c r="J802" s="7" t="s">
        <v>2122</v>
      </c>
      <c r="K802" s="7" t="s">
        <v>2122</v>
      </c>
      <c r="L802" s="7" t="s">
        <v>3702</v>
      </c>
      <c r="M802" s="7" t="s">
        <v>3702</v>
      </c>
      <c r="N802" s="8" t="s">
        <v>6175</v>
      </c>
      <c r="O802" s="7" t="s">
        <v>1746</v>
      </c>
      <c r="P802" s="8" t="s">
        <v>6175</v>
      </c>
      <c r="Q802" s="7" t="s">
        <v>3665</v>
      </c>
      <c r="R802" s="28" t="s">
        <v>3693</v>
      </c>
      <c r="S802" s="28" t="s">
        <v>6175</v>
      </c>
      <c r="T802" s="28" t="s">
        <v>28</v>
      </c>
      <c r="U802" s="28" t="s">
        <v>28</v>
      </c>
      <c r="V802" s="28" t="s">
        <v>28</v>
      </c>
      <c r="W802" s="7" t="s">
        <v>1400</v>
      </c>
      <c r="X802" s="28" t="s">
        <v>28</v>
      </c>
      <c r="Y802" s="36" t="s">
        <v>28</v>
      </c>
      <c r="Z802" s="7" t="s">
        <v>6175</v>
      </c>
      <c r="AA802" s="7">
        <v>21</v>
      </c>
      <c r="AB802" s="7">
        <v>21</v>
      </c>
      <c r="AC802" s="7">
        <f t="shared" si="123"/>
        <v>0</v>
      </c>
      <c r="AD802" s="7" t="s">
        <v>6175</v>
      </c>
      <c r="AE802" s="7" t="s">
        <v>6175</v>
      </c>
      <c r="AF802" s="7" t="s">
        <v>6175</v>
      </c>
      <c r="AG802" s="7" t="s">
        <v>6175</v>
      </c>
      <c r="AH802" s="37">
        <v>180</v>
      </c>
      <c r="AI802" s="37">
        <f t="shared" si="124"/>
        <v>3780</v>
      </c>
      <c r="AJ802" s="33">
        <v>93.744776712329539</v>
      </c>
      <c r="AK802" s="33">
        <f t="shared" si="120"/>
        <v>1968.6403109589203</v>
      </c>
      <c r="AL802" s="33">
        <f t="shared" si="116"/>
        <v>236.23683731507043</v>
      </c>
      <c r="AM802" s="33">
        <f t="shared" si="117"/>
        <v>2204.8771482739908</v>
      </c>
      <c r="AN802" s="33">
        <f t="shared" si="118"/>
        <v>84.370299041096587</v>
      </c>
      <c r="AO802" s="33">
        <f t="shared" si="119"/>
        <v>1771.7762798630283</v>
      </c>
      <c r="AP802" s="33">
        <f t="shared" si="121"/>
        <v>212.61315358356339</v>
      </c>
      <c r="AQ802" s="33">
        <f t="shared" si="122"/>
        <v>1984.3894334465917</v>
      </c>
      <c r="AR802" s="15" t="s">
        <v>6303</v>
      </c>
      <c r="AS802" s="15" t="s">
        <v>6313</v>
      </c>
      <c r="AT802" s="15" t="s">
        <v>6292</v>
      </c>
      <c r="AU802" s="27" t="s">
        <v>6281</v>
      </c>
      <c r="AV802" s="74"/>
      <c r="AW802" s="75"/>
      <c r="AX802" s="75"/>
      <c r="AY802" s="75"/>
      <c r="AZ802" s="52" t="s">
        <v>6389</v>
      </c>
    </row>
    <row r="803" spans="1:52" s="52" customFormat="1" ht="39.950000000000003" customHeight="1" x14ac:dyDescent="0.25">
      <c r="A803" s="9">
        <v>961</v>
      </c>
      <c r="B803" s="7" t="s">
        <v>3703</v>
      </c>
      <c r="C803" s="7" t="s">
        <v>3704</v>
      </c>
      <c r="D803" s="7" t="s">
        <v>18</v>
      </c>
      <c r="E803" s="7" t="s">
        <v>18</v>
      </c>
      <c r="F803" s="7" t="s">
        <v>1403</v>
      </c>
      <c r="G803" s="7" t="s">
        <v>6182</v>
      </c>
      <c r="H803" s="7" t="s">
        <v>2100</v>
      </c>
      <c r="I803" s="7" t="s">
        <v>6175</v>
      </c>
      <c r="J803" s="7" t="s">
        <v>2122</v>
      </c>
      <c r="K803" s="7" t="s">
        <v>2122</v>
      </c>
      <c r="L803" s="7" t="s">
        <v>3705</v>
      </c>
      <c r="M803" s="7" t="s">
        <v>3705</v>
      </c>
      <c r="N803" s="8" t="s">
        <v>6175</v>
      </c>
      <c r="O803" s="7" t="s">
        <v>1746</v>
      </c>
      <c r="P803" s="8" t="s">
        <v>6175</v>
      </c>
      <c r="Q803" s="7" t="s">
        <v>3665</v>
      </c>
      <c r="R803" s="28" t="s">
        <v>3693</v>
      </c>
      <c r="S803" s="28" t="s">
        <v>6175</v>
      </c>
      <c r="T803" s="28" t="s">
        <v>28</v>
      </c>
      <c r="U803" s="28" t="s">
        <v>28</v>
      </c>
      <c r="V803" s="28" t="s">
        <v>28</v>
      </c>
      <c r="W803" s="7" t="s">
        <v>1400</v>
      </c>
      <c r="X803" s="28" t="s">
        <v>28</v>
      </c>
      <c r="Y803" s="36" t="s">
        <v>28</v>
      </c>
      <c r="Z803" s="7" t="s">
        <v>6175</v>
      </c>
      <c r="AA803" s="7">
        <v>20</v>
      </c>
      <c r="AB803" s="7">
        <v>20</v>
      </c>
      <c r="AC803" s="7">
        <f t="shared" si="123"/>
        <v>0</v>
      </c>
      <c r="AD803" s="7" t="s">
        <v>6175</v>
      </c>
      <c r="AE803" s="7" t="s">
        <v>6175</v>
      </c>
      <c r="AF803" s="7" t="s">
        <v>6175</v>
      </c>
      <c r="AG803" s="7" t="s">
        <v>6175</v>
      </c>
      <c r="AH803" s="37">
        <v>180</v>
      </c>
      <c r="AI803" s="37">
        <f t="shared" si="124"/>
        <v>3600</v>
      </c>
      <c r="AJ803" s="33">
        <v>93.744776712329539</v>
      </c>
      <c r="AK803" s="33">
        <f t="shared" si="120"/>
        <v>1874.8955342465908</v>
      </c>
      <c r="AL803" s="33">
        <f t="shared" ref="AL803:AL863" si="125">AK803*0.12</f>
        <v>224.98746410959089</v>
      </c>
      <c r="AM803" s="33">
        <f t="shared" ref="AM803:AM863" si="126">AL803+AK803</f>
        <v>2099.8829983561818</v>
      </c>
      <c r="AN803" s="33">
        <f t="shared" ref="AN803:AN863" si="127">AJ803*0.9</f>
        <v>84.370299041096587</v>
      </c>
      <c r="AO803" s="33">
        <f t="shared" ref="AO803:AO863" si="128">AN803*AB803</f>
        <v>1687.4059808219317</v>
      </c>
      <c r="AP803" s="33">
        <f t="shared" si="121"/>
        <v>202.4887176986318</v>
      </c>
      <c r="AQ803" s="33">
        <f t="shared" si="122"/>
        <v>1889.8946985205635</v>
      </c>
      <c r="AR803" s="15" t="s">
        <v>6303</v>
      </c>
      <c r="AS803" s="15" t="s">
        <v>6313</v>
      </c>
      <c r="AT803" s="15" t="s">
        <v>6292</v>
      </c>
      <c r="AU803" s="27" t="s">
        <v>6281</v>
      </c>
      <c r="AV803" s="74"/>
      <c r="AW803" s="75"/>
      <c r="AX803" s="75"/>
      <c r="AY803" s="75"/>
      <c r="AZ803" s="52" t="s">
        <v>6389</v>
      </c>
    </row>
    <row r="804" spans="1:52" s="52" customFormat="1" ht="39.950000000000003" customHeight="1" x14ac:dyDescent="0.25">
      <c r="A804" s="9">
        <v>962</v>
      </c>
      <c r="B804" s="7" t="s">
        <v>3706</v>
      </c>
      <c r="C804" s="7" t="s">
        <v>3707</v>
      </c>
      <c r="D804" s="7" t="s">
        <v>18</v>
      </c>
      <c r="E804" s="7" t="s">
        <v>18</v>
      </c>
      <c r="F804" s="7" t="s">
        <v>1403</v>
      </c>
      <c r="G804" s="7" t="s">
        <v>6182</v>
      </c>
      <c r="H804" s="7" t="s">
        <v>2100</v>
      </c>
      <c r="I804" s="7" t="s">
        <v>6175</v>
      </c>
      <c r="J804" s="7" t="s">
        <v>2122</v>
      </c>
      <c r="K804" s="7" t="s">
        <v>2122</v>
      </c>
      <c r="L804" s="7" t="s">
        <v>3708</v>
      </c>
      <c r="M804" s="7" t="s">
        <v>3708</v>
      </c>
      <c r="N804" s="8" t="s">
        <v>6175</v>
      </c>
      <c r="O804" s="7" t="s">
        <v>1746</v>
      </c>
      <c r="P804" s="8" t="s">
        <v>6175</v>
      </c>
      <c r="Q804" s="7" t="s">
        <v>3665</v>
      </c>
      <c r="R804" s="28" t="s">
        <v>3693</v>
      </c>
      <c r="S804" s="28" t="s">
        <v>6175</v>
      </c>
      <c r="T804" s="28" t="s">
        <v>28</v>
      </c>
      <c r="U804" s="28" t="s">
        <v>28</v>
      </c>
      <c r="V804" s="28" t="s">
        <v>28</v>
      </c>
      <c r="W804" s="7" t="s">
        <v>1400</v>
      </c>
      <c r="X804" s="28" t="s">
        <v>28</v>
      </c>
      <c r="Y804" s="36" t="s">
        <v>28</v>
      </c>
      <c r="Z804" s="7" t="s">
        <v>6175</v>
      </c>
      <c r="AA804" s="7">
        <v>5</v>
      </c>
      <c r="AB804" s="7">
        <v>5</v>
      </c>
      <c r="AC804" s="7">
        <f t="shared" si="123"/>
        <v>0</v>
      </c>
      <c r="AD804" s="7" t="s">
        <v>6175</v>
      </c>
      <c r="AE804" s="7" t="s">
        <v>6175</v>
      </c>
      <c r="AF804" s="7" t="s">
        <v>6175</v>
      </c>
      <c r="AG804" s="7" t="s">
        <v>6175</v>
      </c>
      <c r="AH804" s="37">
        <v>180</v>
      </c>
      <c r="AI804" s="37">
        <f t="shared" si="124"/>
        <v>900</v>
      </c>
      <c r="AJ804" s="33">
        <v>93.744776712329539</v>
      </c>
      <c r="AK804" s="33">
        <f t="shared" si="120"/>
        <v>468.72388356164771</v>
      </c>
      <c r="AL804" s="33">
        <f t="shared" si="125"/>
        <v>56.246866027397722</v>
      </c>
      <c r="AM804" s="33">
        <f t="shared" si="126"/>
        <v>524.97074958904545</v>
      </c>
      <c r="AN804" s="33">
        <f t="shared" si="127"/>
        <v>84.370299041096587</v>
      </c>
      <c r="AO804" s="33">
        <f t="shared" si="128"/>
        <v>421.85149520548293</v>
      </c>
      <c r="AP804" s="33">
        <f t="shared" si="121"/>
        <v>50.622179424657951</v>
      </c>
      <c r="AQ804" s="33">
        <f t="shared" si="122"/>
        <v>472.47367463014086</v>
      </c>
      <c r="AR804" s="15" t="s">
        <v>6303</v>
      </c>
      <c r="AS804" s="15" t="s">
        <v>6313</v>
      </c>
      <c r="AT804" s="15" t="s">
        <v>6292</v>
      </c>
      <c r="AU804" s="27" t="s">
        <v>6281</v>
      </c>
      <c r="AV804" s="74"/>
      <c r="AW804" s="75"/>
      <c r="AX804" s="75"/>
      <c r="AY804" s="75"/>
      <c r="AZ804" s="52" t="s">
        <v>6389</v>
      </c>
    </row>
    <row r="805" spans="1:52" s="52" customFormat="1" ht="39.950000000000003" customHeight="1" x14ac:dyDescent="0.25">
      <c r="A805" s="9">
        <v>963</v>
      </c>
      <c r="B805" s="7" t="s">
        <v>3709</v>
      </c>
      <c r="C805" s="7" t="s">
        <v>3710</v>
      </c>
      <c r="D805" s="7" t="s">
        <v>18</v>
      </c>
      <c r="E805" s="7" t="s">
        <v>18</v>
      </c>
      <c r="F805" s="7" t="s">
        <v>1403</v>
      </c>
      <c r="G805" s="7" t="s">
        <v>6182</v>
      </c>
      <c r="H805" s="7" t="s">
        <v>2100</v>
      </c>
      <c r="I805" s="7" t="s">
        <v>6175</v>
      </c>
      <c r="J805" s="7" t="s">
        <v>2122</v>
      </c>
      <c r="K805" s="7" t="s">
        <v>2122</v>
      </c>
      <c r="L805" s="7" t="s">
        <v>3711</v>
      </c>
      <c r="M805" s="7" t="s">
        <v>3711</v>
      </c>
      <c r="N805" s="8" t="s">
        <v>6175</v>
      </c>
      <c r="O805" s="7" t="s">
        <v>1746</v>
      </c>
      <c r="P805" s="8" t="s">
        <v>6175</v>
      </c>
      <c r="Q805" s="7" t="s">
        <v>3665</v>
      </c>
      <c r="R805" s="28" t="s">
        <v>3693</v>
      </c>
      <c r="S805" s="28" t="s">
        <v>6175</v>
      </c>
      <c r="T805" s="28" t="s">
        <v>28</v>
      </c>
      <c r="U805" s="28" t="s">
        <v>28</v>
      </c>
      <c r="V805" s="28" t="s">
        <v>28</v>
      </c>
      <c r="W805" s="7" t="s">
        <v>1400</v>
      </c>
      <c r="X805" s="28" t="s">
        <v>28</v>
      </c>
      <c r="Y805" s="36" t="s">
        <v>28</v>
      </c>
      <c r="Z805" s="7" t="s">
        <v>6175</v>
      </c>
      <c r="AA805" s="7">
        <v>5</v>
      </c>
      <c r="AB805" s="7">
        <v>5</v>
      </c>
      <c r="AC805" s="7">
        <f t="shared" si="123"/>
        <v>0</v>
      </c>
      <c r="AD805" s="7" t="s">
        <v>6175</v>
      </c>
      <c r="AE805" s="7" t="s">
        <v>6175</v>
      </c>
      <c r="AF805" s="7" t="s">
        <v>6175</v>
      </c>
      <c r="AG805" s="7" t="s">
        <v>6175</v>
      </c>
      <c r="AH805" s="37">
        <v>180</v>
      </c>
      <c r="AI805" s="37">
        <f t="shared" si="124"/>
        <v>900</v>
      </c>
      <c r="AJ805" s="33">
        <v>93.744776712329539</v>
      </c>
      <c r="AK805" s="33">
        <f t="shared" si="120"/>
        <v>468.72388356164771</v>
      </c>
      <c r="AL805" s="33">
        <f t="shared" si="125"/>
        <v>56.246866027397722</v>
      </c>
      <c r="AM805" s="33">
        <f t="shared" si="126"/>
        <v>524.97074958904545</v>
      </c>
      <c r="AN805" s="33">
        <f t="shared" si="127"/>
        <v>84.370299041096587</v>
      </c>
      <c r="AO805" s="33">
        <f t="shared" si="128"/>
        <v>421.85149520548293</v>
      </c>
      <c r="AP805" s="33">
        <f t="shared" si="121"/>
        <v>50.622179424657951</v>
      </c>
      <c r="AQ805" s="33">
        <f t="shared" si="122"/>
        <v>472.47367463014086</v>
      </c>
      <c r="AR805" s="15" t="s">
        <v>6303</v>
      </c>
      <c r="AS805" s="15" t="s">
        <v>6313</v>
      </c>
      <c r="AT805" s="15" t="s">
        <v>6292</v>
      </c>
      <c r="AU805" s="27" t="s">
        <v>6281</v>
      </c>
      <c r="AV805" s="74"/>
      <c r="AW805" s="75"/>
      <c r="AX805" s="75"/>
      <c r="AY805" s="75"/>
      <c r="AZ805" s="52" t="s">
        <v>6389</v>
      </c>
    </row>
    <row r="806" spans="1:52" s="52" customFormat="1" ht="39.950000000000003" customHeight="1" x14ac:dyDescent="0.25">
      <c r="A806" s="9">
        <v>964</v>
      </c>
      <c r="B806" s="7" t="s">
        <v>3712</v>
      </c>
      <c r="C806" s="7" t="s">
        <v>3713</v>
      </c>
      <c r="D806" s="7" t="s">
        <v>18</v>
      </c>
      <c r="E806" s="7" t="s">
        <v>18</v>
      </c>
      <c r="F806" s="7" t="s">
        <v>1403</v>
      </c>
      <c r="G806" s="7" t="s">
        <v>6182</v>
      </c>
      <c r="H806" s="7" t="s">
        <v>2100</v>
      </c>
      <c r="I806" s="7" t="s">
        <v>6175</v>
      </c>
      <c r="J806" s="7" t="s">
        <v>2122</v>
      </c>
      <c r="K806" s="7" t="s">
        <v>2122</v>
      </c>
      <c r="L806" s="7" t="s">
        <v>3714</v>
      </c>
      <c r="M806" s="7" t="s">
        <v>3714</v>
      </c>
      <c r="N806" s="8" t="s">
        <v>6175</v>
      </c>
      <c r="O806" s="7" t="s">
        <v>1746</v>
      </c>
      <c r="P806" s="8" t="s">
        <v>6175</v>
      </c>
      <c r="Q806" s="7" t="s">
        <v>3715</v>
      </c>
      <c r="R806" s="28" t="s">
        <v>28</v>
      </c>
      <c r="S806" s="28" t="s">
        <v>6175</v>
      </c>
      <c r="T806" s="28" t="s">
        <v>28</v>
      </c>
      <c r="U806" s="28" t="s">
        <v>28</v>
      </c>
      <c r="V806" s="28" t="s">
        <v>28</v>
      </c>
      <c r="W806" s="7" t="s">
        <v>1400</v>
      </c>
      <c r="X806" s="28" t="s">
        <v>28</v>
      </c>
      <c r="Y806" s="36" t="s">
        <v>28</v>
      </c>
      <c r="Z806" s="7" t="s">
        <v>6175</v>
      </c>
      <c r="AA806" s="7">
        <v>7</v>
      </c>
      <c r="AB806" s="7">
        <v>7</v>
      </c>
      <c r="AC806" s="7">
        <f t="shared" si="123"/>
        <v>0</v>
      </c>
      <c r="AD806" s="7" t="s">
        <v>6175</v>
      </c>
      <c r="AE806" s="7" t="s">
        <v>6175</v>
      </c>
      <c r="AF806" s="7" t="s">
        <v>6175</v>
      </c>
      <c r="AG806" s="7" t="s">
        <v>6175</v>
      </c>
      <c r="AH806" s="37">
        <v>42</v>
      </c>
      <c r="AI806" s="37">
        <f t="shared" si="124"/>
        <v>294</v>
      </c>
      <c r="AJ806" s="33">
        <v>21.873781232876894</v>
      </c>
      <c r="AK806" s="33">
        <f t="shared" si="120"/>
        <v>153.11646863013826</v>
      </c>
      <c r="AL806" s="33">
        <f t="shared" si="125"/>
        <v>18.373976235616592</v>
      </c>
      <c r="AM806" s="33">
        <f t="shared" si="126"/>
        <v>171.49044486575485</v>
      </c>
      <c r="AN806" s="33">
        <f t="shared" si="127"/>
        <v>19.686403109589204</v>
      </c>
      <c r="AO806" s="33">
        <f t="shared" si="128"/>
        <v>137.80482176712442</v>
      </c>
      <c r="AP806" s="33">
        <f t="shared" si="121"/>
        <v>16.536578612054932</v>
      </c>
      <c r="AQ806" s="33">
        <f t="shared" si="122"/>
        <v>154.34140037917936</v>
      </c>
      <c r="AR806" s="15" t="s">
        <v>6303</v>
      </c>
      <c r="AS806" s="15" t="s">
        <v>6313</v>
      </c>
      <c r="AT806" s="15" t="s">
        <v>6292</v>
      </c>
      <c r="AU806" s="27" t="s">
        <v>6281</v>
      </c>
      <c r="AV806" s="74"/>
      <c r="AW806" s="75"/>
      <c r="AX806" s="75"/>
      <c r="AY806" s="75"/>
      <c r="AZ806" s="52" t="s">
        <v>6389</v>
      </c>
    </row>
    <row r="807" spans="1:52" s="52" customFormat="1" ht="39.950000000000003" customHeight="1" x14ac:dyDescent="0.25">
      <c r="A807" s="9">
        <v>965</v>
      </c>
      <c r="B807" s="7" t="s">
        <v>3716</v>
      </c>
      <c r="C807" s="7" t="s">
        <v>3717</v>
      </c>
      <c r="D807" s="7" t="s">
        <v>18</v>
      </c>
      <c r="E807" s="7" t="s">
        <v>18</v>
      </c>
      <c r="F807" s="7" t="s">
        <v>1403</v>
      </c>
      <c r="G807" s="7" t="s">
        <v>6182</v>
      </c>
      <c r="H807" s="7" t="s">
        <v>2100</v>
      </c>
      <c r="I807" s="7" t="s">
        <v>6175</v>
      </c>
      <c r="J807" s="7" t="s">
        <v>2122</v>
      </c>
      <c r="K807" s="7" t="s">
        <v>2122</v>
      </c>
      <c r="L807" s="7" t="s">
        <v>3718</v>
      </c>
      <c r="M807" s="7" t="s">
        <v>3718</v>
      </c>
      <c r="N807" s="8" t="s">
        <v>6175</v>
      </c>
      <c r="O807" s="7" t="s">
        <v>1746</v>
      </c>
      <c r="P807" s="8" t="s">
        <v>6175</v>
      </c>
      <c r="Q807" s="7" t="s">
        <v>3715</v>
      </c>
      <c r="R807" s="28" t="s">
        <v>28</v>
      </c>
      <c r="S807" s="28" t="s">
        <v>6175</v>
      </c>
      <c r="T807" s="28" t="s">
        <v>28</v>
      </c>
      <c r="U807" s="28" t="s">
        <v>28</v>
      </c>
      <c r="V807" s="28" t="s">
        <v>28</v>
      </c>
      <c r="W807" s="7" t="s">
        <v>1400</v>
      </c>
      <c r="X807" s="28" t="s">
        <v>28</v>
      </c>
      <c r="Y807" s="36" t="s">
        <v>28</v>
      </c>
      <c r="Z807" s="7" t="s">
        <v>6175</v>
      </c>
      <c r="AA807" s="7">
        <v>5</v>
      </c>
      <c r="AB807" s="7">
        <v>5</v>
      </c>
      <c r="AC807" s="7">
        <f t="shared" si="123"/>
        <v>0</v>
      </c>
      <c r="AD807" s="7" t="s">
        <v>6175</v>
      </c>
      <c r="AE807" s="7" t="s">
        <v>6175</v>
      </c>
      <c r="AF807" s="7" t="s">
        <v>6175</v>
      </c>
      <c r="AG807" s="7" t="s">
        <v>6175</v>
      </c>
      <c r="AH807" s="37">
        <v>42</v>
      </c>
      <c r="AI807" s="37">
        <f t="shared" si="124"/>
        <v>210</v>
      </c>
      <c r="AJ807" s="33">
        <v>21.873781232876894</v>
      </c>
      <c r="AK807" s="33">
        <f t="shared" si="120"/>
        <v>109.36890616438447</v>
      </c>
      <c r="AL807" s="33">
        <f t="shared" si="125"/>
        <v>13.124268739726135</v>
      </c>
      <c r="AM807" s="33">
        <f t="shared" si="126"/>
        <v>122.4931749041106</v>
      </c>
      <c r="AN807" s="33">
        <f t="shared" si="127"/>
        <v>19.686403109589204</v>
      </c>
      <c r="AO807" s="33">
        <f t="shared" si="128"/>
        <v>98.432015547946023</v>
      </c>
      <c r="AP807" s="33">
        <f t="shared" si="121"/>
        <v>11.811841865753522</v>
      </c>
      <c r="AQ807" s="33">
        <f t="shared" si="122"/>
        <v>110.24385741369954</v>
      </c>
      <c r="AR807" s="15" t="s">
        <v>6303</v>
      </c>
      <c r="AS807" s="15" t="s">
        <v>6313</v>
      </c>
      <c r="AT807" s="15" t="s">
        <v>6292</v>
      </c>
      <c r="AU807" s="27" t="s">
        <v>6281</v>
      </c>
      <c r="AV807" s="74"/>
      <c r="AW807" s="75"/>
      <c r="AX807" s="75"/>
      <c r="AY807" s="75"/>
      <c r="AZ807" s="52" t="s">
        <v>6389</v>
      </c>
    </row>
    <row r="808" spans="1:52" s="52" customFormat="1" ht="39.950000000000003" customHeight="1" x14ac:dyDescent="0.25">
      <c r="A808" s="9">
        <v>966</v>
      </c>
      <c r="B808" s="7" t="s">
        <v>3719</v>
      </c>
      <c r="C808" s="7" t="s">
        <v>3720</v>
      </c>
      <c r="D808" s="7" t="s">
        <v>18</v>
      </c>
      <c r="E808" s="7" t="s">
        <v>18</v>
      </c>
      <c r="F808" s="7" t="s">
        <v>1403</v>
      </c>
      <c r="G808" s="7" t="s">
        <v>6182</v>
      </c>
      <c r="H808" s="7" t="s">
        <v>2100</v>
      </c>
      <c r="I808" s="7" t="s">
        <v>6175</v>
      </c>
      <c r="J808" s="7" t="s">
        <v>2122</v>
      </c>
      <c r="K808" s="7" t="s">
        <v>2122</v>
      </c>
      <c r="L808" s="7" t="s">
        <v>3721</v>
      </c>
      <c r="M808" s="7" t="s">
        <v>3721</v>
      </c>
      <c r="N808" s="8" t="s">
        <v>6175</v>
      </c>
      <c r="O808" s="7" t="s">
        <v>1746</v>
      </c>
      <c r="P808" s="8" t="s">
        <v>6175</v>
      </c>
      <c r="Q808" s="7" t="s">
        <v>3715</v>
      </c>
      <c r="R808" s="28" t="s">
        <v>28</v>
      </c>
      <c r="S808" s="28" t="s">
        <v>6175</v>
      </c>
      <c r="T808" s="28" t="s">
        <v>28</v>
      </c>
      <c r="U808" s="28" t="s">
        <v>28</v>
      </c>
      <c r="V808" s="28" t="s">
        <v>28</v>
      </c>
      <c r="W808" s="7" t="s">
        <v>1400</v>
      </c>
      <c r="X808" s="28" t="s">
        <v>28</v>
      </c>
      <c r="Y808" s="36" t="s">
        <v>28</v>
      </c>
      <c r="Z808" s="7" t="s">
        <v>6175</v>
      </c>
      <c r="AA808" s="7">
        <v>2</v>
      </c>
      <c r="AB808" s="7">
        <v>2</v>
      </c>
      <c r="AC808" s="7">
        <f t="shared" si="123"/>
        <v>0</v>
      </c>
      <c r="AD808" s="7" t="s">
        <v>6175</v>
      </c>
      <c r="AE808" s="7" t="s">
        <v>6175</v>
      </c>
      <c r="AF808" s="7" t="s">
        <v>6175</v>
      </c>
      <c r="AG808" s="7" t="s">
        <v>6175</v>
      </c>
      <c r="AH808" s="37">
        <v>42</v>
      </c>
      <c r="AI808" s="37">
        <f t="shared" si="124"/>
        <v>84</v>
      </c>
      <c r="AJ808" s="33">
        <v>21.873781232876894</v>
      </c>
      <c r="AK808" s="33">
        <f t="shared" ref="AK808:AK871" si="129">AJ808*AB808</f>
        <v>43.747562465753788</v>
      </c>
      <c r="AL808" s="33">
        <f t="shared" si="125"/>
        <v>5.2497074958904539</v>
      </c>
      <c r="AM808" s="33">
        <f t="shared" si="126"/>
        <v>48.997269961644243</v>
      </c>
      <c r="AN808" s="33">
        <f t="shared" si="127"/>
        <v>19.686403109589204</v>
      </c>
      <c r="AO808" s="33">
        <f t="shared" si="128"/>
        <v>39.372806219178408</v>
      </c>
      <c r="AP808" s="33">
        <f t="shared" ref="AP808:AP871" si="130">AO808*0.12</f>
        <v>4.7247367463014092</v>
      </c>
      <c r="AQ808" s="33">
        <f t="shared" ref="AQ808:AQ871" si="131">AO808+AP808</f>
        <v>44.097542965479818</v>
      </c>
      <c r="AR808" s="15" t="s">
        <v>6303</v>
      </c>
      <c r="AS808" s="15" t="s">
        <v>6313</v>
      </c>
      <c r="AT808" s="15" t="s">
        <v>6292</v>
      </c>
      <c r="AU808" s="27" t="s">
        <v>6281</v>
      </c>
      <c r="AV808" s="74"/>
      <c r="AW808" s="75"/>
      <c r="AX808" s="75"/>
      <c r="AY808" s="75"/>
      <c r="AZ808" s="52" t="s">
        <v>6389</v>
      </c>
    </row>
    <row r="809" spans="1:52" s="52" customFormat="1" ht="39.950000000000003" customHeight="1" x14ac:dyDescent="0.25">
      <c r="A809" s="9">
        <v>967</v>
      </c>
      <c r="B809" s="7" t="s">
        <v>3722</v>
      </c>
      <c r="C809" s="7" t="s">
        <v>3723</v>
      </c>
      <c r="D809" s="7" t="s">
        <v>18</v>
      </c>
      <c r="E809" s="7" t="s">
        <v>18</v>
      </c>
      <c r="F809" s="7" t="s">
        <v>1403</v>
      </c>
      <c r="G809" s="7" t="s">
        <v>6182</v>
      </c>
      <c r="H809" s="7" t="s">
        <v>2100</v>
      </c>
      <c r="I809" s="7" t="s">
        <v>6175</v>
      </c>
      <c r="J809" s="7" t="s">
        <v>2122</v>
      </c>
      <c r="K809" s="7" t="s">
        <v>2122</v>
      </c>
      <c r="L809" s="7" t="s">
        <v>3724</v>
      </c>
      <c r="M809" s="7" t="s">
        <v>3724</v>
      </c>
      <c r="N809" s="8" t="s">
        <v>6175</v>
      </c>
      <c r="O809" s="7" t="s">
        <v>1746</v>
      </c>
      <c r="P809" s="8" t="s">
        <v>6175</v>
      </c>
      <c r="Q809" s="7" t="s">
        <v>3715</v>
      </c>
      <c r="R809" s="28" t="s">
        <v>28</v>
      </c>
      <c r="S809" s="28" t="s">
        <v>6175</v>
      </c>
      <c r="T809" s="28" t="s">
        <v>28</v>
      </c>
      <c r="U809" s="28" t="s">
        <v>28</v>
      </c>
      <c r="V809" s="28" t="s">
        <v>28</v>
      </c>
      <c r="W809" s="7" t="s">
        <v>1400</v>
      </c>
      <c r="X809" s="28" t="s">
        <v>28</v>
      </c>
      <c r="Y809" s="36" t="s">
        <v>28</v>
      </c>
      <c r="Z809" s="7" t="s">
        <v>6175</v>
      </c>
      <c r="AA809" s="7">
        <v>4</v>
      </c>
      <c r="AB809" s="7">
        <v>4</v>
      </c>
      <c r="AC809" s="7">
        <f t="shared" si="123"/>
        <v>0</v>
      </c>
      <c r="AD809" s="7" t="s">
        <v>6175</v>
      </c>
      <c r="AE809" s="7" t="s">
        <v>6175</v>
      </c>
      <c r="AF809" s="7" t="s">
        <v>6175</v>
      </c>
      <c r="AG809" s="7" t="s">
        <v>6175</v>
      </c>
      <c r="AH809" s="37">
        <v>42</v>
      </c>
      <c r="AI809" s="37">
        <f t="shared" si="124"/>
        <v>168</v>
      </c>
      <c r="AJ809" s="33">
        <v>21.873781232876894</v>
      </c>
      <c r="AK809" s="33">
        <f t="shared" si="129"/>
        <v>87.495124931507576</v>
      </c>
      <c r="AL809" s="33">
        <f t="shared" si="125"/>
        <v>10.499414991780908</v>
      </c>
      <c r="AM809" s="33">
        <f t="shared" si="126"/>
        <v>97.994539923288485</v>
      </c>
      <c r="AN809" s="33">
        <f t="shared" si="127"/>
        <v>19.686403109589204</v>
      </c>
      <c r="AO809" s="33">
        <f t="shared" si="128"/>
        <v>78.745612438356815</v>
      </c>
      <c r="AP809" s="33">
        <f t="shared" si="130"/>
        <v>9.4494734926028183</v>
      </c>
      <c r="AQ809" s="33">
        <f t="shared" si="131"/>
        <v>88.195085930959635</v>
      </c>
      <c r="AR809" s="15" t="s">
        <v>6303</v>
      </c>
      <c r="AS809" s="15" t="s">
        <v>6313</v>
      </c>
      <c r="AT809" s="15" t="s">
        <v>6292</v>
      </c>
      <c r="AU809" s="27" t="s">
        <v>6281</v>
      </c>
      <c r="AV809" s="74"/>
      <c r="AW809" s="75"/>
      <c r="AX809" s="75"/>
      <c r="AY809" s="75"/>
      <c r="AZ809" s="52" t="s">
        <v>6389</v>
      </c>
    </row>
    <row r="810" spans="1:52" s="52" customFormat="1" ht="39.950000000000003" customHeight="1" x14ac:dyDescent="0.25">
      <c r="A810" s="9">
        <v>968</v>
      </c>
      <c r="B810" s="7" t="s">
        <v>3725</v>
      </c>
      <c r="C810" s="7" t="s">
        <v>3726</v>
      </c>
      <c r="D810" s="7" t="s">
        <v>18</v>
      </c>
      <c r="E810" s="7" t="s">
        <v>18</v>
      </c>
      <c r="F810" s="7" t="s">
        <v>1403</v>
      </c>
      <c r="G810" s="7" t="s">
        <v>6182</v>
      </c>
      <c r="H810" s="7" t="s">
        <v>2100</v>
      </c>
      <c r="I810" s="7" t="s">
        <v>6175</v>
      </c>
      <c r="J810" s="7" t="s">
        <v>2122</v>
      </c>
      <c r="K810" s="7" t="s">
        <v>2122</v>
      </c>
      <c r="L810" s="7" t="s">
        <v>3727</v>
      </c>
      <c r="M810" s="7" t="s">
        <v>3727</v>
      </c>
      <c r="N810" s="8" t="s">
        <v>6175</v>
      </c>
      <c r="O810" s="7" t="s">
        <v>1746</v>
      </c>
      <c r="P810" s="8" t="s">
        <v>6175</v>
      </c>
      <c r="Q810" s="7" t="s">
        <v>3715</v>
      </c>
      <c r="R810" s="28" t="s">
        <v>28</v>
      </c>
      <c r="S810" s="28" t="s">
        <v>6175</v>
      </c>
      <c r="T810" s="28" t="s">
        <v>28</v>
      </c>
      <c r="U810" s="28" t="s">
        <v>28</v>
      </c>
      <c r="V810" s="28" t="s">
        <v>28</v>
      </c>
      <c r="W810" s="7" t="s">
        <v>1400</v>
      </c>
      <c r="X810" s="28" t="s">
        <v>28</v>
      </c>
      <c r="Y810" s="36" t="s">
        <v>28</v>
      </c>
      <c r="Z810" s="7" t="s">
        <v>6175</v>
      </c>
      <c r="AA810" s="7">
        <v>8</v>
      </c>
      <c r="AB810" s="7">
        <v>8</v>
      </c>
      <c r="AC810" s="7">
        <f t="shared" si="123"/>
        <v>0</v>
      </c>
      <c r="AD810" s="7" t="s">
        <v>6175</v>
      </c>
      <c r="AE810" s="7" t="s">
        <v>6175</v>
      </c>
      <c r="AF810" s="7" t="s">
        <v>6175</v>
      </c>
      <c r="AG810" s="7" t="s">
        <v>6175</v>
      </c>
      <c r="AH810" s="37">
        <v>42</v>
      </c>
      <c r="AI810" s="37">
        <f t="shared" si="124"/>
        <v>336</v>
      </c>
      <c r="AJ810" s="33">
        <v>21.873781232876894</v>
      </c>
      <c r="AK810" s="33">
        <f t="shared" si="129"/>
        <v>174.99024986301515</v>
      </c>
      <c r="AL810" s="33">
        <f t="shared" si="125"/>
        <v>20.998829983561816</v>
      </c>
      <c r="AM810" s="33">
        <f t="shared" si="126"/>
        <v>195.98907984657697</v>
      </c>
      <c r="AN810" s="33">
        <f t="shared" si="127"/>
        <v>19.686403109589204</v>
      </c>
      <c r="AO810" s="33">
        <f t="shared" si="128"/>
        <v>157.49122487671363</v>
      </c>
      <c r="AP810" s="33">
        <f t="shared" si="130"/>
        <v>18.898946985205637</v>
      </c>
      <c r="AQ810" s="33">
        <f t="shared" si="131"/>
        <v>176.39017186191927</v>
      </c>
      <c r="AR810" s="15" t="s">
        <v>6303</v>
      </c>
      <c r="AS810" s="15" t="s">
        <v>6313</v>
      </c>
      <c r="AT810" s="15" t="s">
        <v>6292</v>
      </c>
      <c r="AU810" s="27" t="s">
        <v>6281</v>
      </c>
      <c r="AV810" s="74"/>
      <c r="AW810" s="75"/>
      <c r="AX810" s="75"/>
      <c r="AY810" s="75"/>
      <c r="AZ810" s="52" t="s">
        <v>6389</v>
      </c>
    </row>
    <row r="811" spans="1:52" s="52" customFormat="1" ht="39.950000000000003" customHeight="1" x14ac:dyDescent="0.25">
      <c r="A811" s="9">
        <v>969</v>
      </c>
      <c r="B811" s="7" t="s">
        <v>3728</v>
      </c>
      <c r="C811" s="7" t="s">
        <v>3729</v>
      </c>
      <c r="D811" s="7" t="s">
        <v>18</v>
      </c>
      <c r="E811" s="7" t="s">
        <v>18</v>
      </c>
      <c r="F811" s="7" t="s">
        <v>1403</v>
      </c>
      <c r="G811" s="7" t="s">
        <v>6182</v>
      </c>
      <c r="H811" s="7" t="s">
        <v>2100</v>
      </c>
      <c r="I811" s="7" t="s">
        <v>6175</v>
      </c>
      <c r="J811" s="7" t="s">
        <v>2122</v>
      </c>
      <c r="K811" s="7" t="s">
        <v>2122</v>
      </c>
      <c r="L811" s="7" t="s">
        <v>3730</v>
      </c>
      <c r="M811" s="7" t="s">
        <v>3730</v>
      </c>
      <c r="N811" s="8" t="s">
        <v>6175</v>
      </c>
      <c r="O811" s="7" t="s">
        <v>1746</v>
      </c>
      <c r="P811" s="8" t="s">
        <v>6175</v>
      </c>
      <c r="Q811" s="7" t="s">
        <v>3715</v>
      </c>
      <c r="R811" s="28" t="s">
        <v>28</v>
      </c>
      <c r="S811" s="28" t="s">
        <v>6175</v>
      </c>
      <c r="T811" s="28" t="s">
        <v>28</v>
      </c>
      <c r="U811" s="28" t="s">
        <v>28</v>
      </c>
      <c r="V811" s="28" t="s">
        <v>28</v>
      </c>
      <c r="W811" s="7" t="s">
        <v>1400</v>
      </c>
      <c r="X811" s="28" t="s">
        <v>28</v>
      </c>
      <c r="Y811" s="36" t="s">
        <v>28</v>
      </c>
      <c r="Z811" s="7" t="s">
        <v>6175</v>
      </c>
      <c r="AA811" s="7">
        <v>3</v>
      </c>
      <c r="AB811" s="7">
        <v>3</v>
      </c>
      <c r="AC811" s="7">
        <f t="shared" si="123"/>
        <v>0</v>
      </c>
      <c r="AD811" s="7" t="s">
        <v>6175</v>
      </c>
      <c r="AE811" s="7" t="s">
        <v>6175</v>
      </c>
      <c r="AF811" s="7" t="s">
        <v>6175</v>
      </c>
      <c r="AG811" s="7" t="s">
        <v>6175</v>
      </c>
      <c r="AH811" s="37">
        <v>42</v>
      </c>
      <c r="AI811" s="37">
        <f t="shared" si="124"/>
        <v>126</v>
      </c>
      <c r="AJ811" s="33">
        <v>21.873781232876894</v>
      </c>
      <c r="AK811" s="33">
        <f t="shared" si="129"/>
        <v>65.621343698630682</v>
      </c>
      <c r="AL811" s="33">
        <f t="shared" si="125"/>
        <v>7.8745612438356813</v>
      </c>
      <c r="AM811" s="33">
        <f t="shared" si="126"/>
        <v>73.495904942466368</v>
      </c>
      <c r="AN811" s="33">
        <f t="shared" si="127"/>
        <v>19.686403109589204</v>
      </c>
      <c r="AO811" s="33">
        <f t="shared" si="128"/>
        <v>59.059209328767608</v>
      </c>
      <c r="AP811" s="33">
        <f t="shared" si="130"/>
        <v>7.0871051194521124</v>
      </c>
      <c r="AQ811" s="33">
        <f t="shared" si="131"/>
        <v>66.146314448219727</v>
      </c>
      <c r="AR811" s="15" t="s">
        <v>6303</v>
      </c>
      <c r="AS811" s="15" t="s">
        <v>6313</v>
      </c>
      <c r="AT811" s="15" t="s">
        <v>6292</v>
      </c>
      <c r="AU811" s="27" t="s">
        <v>6281</v>
      </c>
      <c r="AV811" s="74"/>
      <c r="AW811" s="75"/>
      <c r="AX811" s="75"/>
      <c r="AY811" s="75"/>
      <c r="AZ811" s="52" t="s">
        <v>6389</v>
      </c>
    </row>
    <row r="812" spans="1:52" s="52" customFormat="1" ht="39.950000000000003" customHeight="1" x14ac:dyDescent="0.25">
      <c r="A812" s="9">
        <v>970</v>
      </c>
      <c r="B812" s="7" t="s">
        <v>3731</v>
      </c>
      <c r="C812" s="7" t="s">
        <v>3732</v>
      </c>
      <c r="D812" s="7" t="s">
        <v>18</v>
      </c>
      <c r="E812" s="7" t="s">
        <v>18</v>
      </c>
      <c r="F812" s="7" t="s">
        <v>1403</v>
      </c>
      <c r="G812" s="7" t="s">
        <v>6182</v>
      </c>
      <c r="H812" s="7" t="s">
        <v>2100</v>
      </c>
      <c r="I812" s="7" t="s">
        <v>6175</v>
      </c>
      <c r="J812" s="7" t="s">
        <v>2122</v>
      </c>
      <c r="K812" s="7" t="s">
        <v>2122</v>
      </c>
      <c r="L812" s="7" t="s">
        <v>3733</v>
      </c>
      <c r="M812" s="7" t="s">
        <v>3733</v>
      </c>
      <c r="N812" s="8" t="s">
        <v>6175</v>
      </c>
      <c r="O812" s="7" t="s">
        <v>1746</v>
      </c>
      <c r="P812" s="8" t="s">
        <v>6175</v>
      </c>
      <c r="Q812" s="7" t="s">
        <v>3734</v>
      </c>
      <c r="R812" s="28" t="s">
        <v>28</v>
      </c>
      <c r="S812" s="28" t="s">
        <v>6175</v>
      </c>
      <c r="T812" s="28" t="s">
        <v>28</v>
      </c>
      <c r="U812" s="28" t="s">
        <v>28</v>
      </c>
      <c r="V812" s="28" t="s">
        <v>28</v>
      </c>
      <c r="W812" s="7" t="s">
        <v>1400</v>
      </c>
      <c r="X812" s="28" t="s">
        <v>28</v>
      </c>
      <c r="Y812" s="36" t="s">
        <v>28</v>
      </c>
      <c r="Z812" s="7" t="s">
        <v>6175</v>
      </c>
      <c r="AA812" s="7">
        <v>2</v>
      </c>
      <c r="AB812" s="7">
        <v>2</v>
      </c>
      <c r="AC812" s="7">
        <f t="shared" si="123"/>
        <v>0</v>
      </c>
      <c r="AD812" s="7" t="s">
        <v>6175</v>
      </c>
      <c r="AE812" s="7" t="s">
        <v>6175</v>
      </c>
      <c r="AF812" s="7" t="s">
        <v>6175</v>
      </c>
      <c r="AG812" s="7" t="s">
        <v>6175</v>
      </c>
      <c r="AH812" s="37">
        <v>20</v>
      </c>
      <c r="AI812" s="37">
        <f t="shared" si="124"/>
        <v>40</v>
      </c>
      <c r="AJ812" s="33">
        <v>10.416086301369949</v>
      </c>
      <c r="AK812" s="33">
        <f t="shared" si="129"/>
        <v>20.832172602739899</v>
      </c>
      <c r="AL812" s="33">
        <f t="shared" si="125"/>
        <v>2.4998607123287879</v>
      </c>
      <c r="AM812" s="33">
        <f t="shared" si="126"/>
        <v>23.332033315068685</v>
      </c>
      <c r="AN812" s="33">
        <f t="shared" si="127"/>
        <v>9.3744776712329543</v>
      </c>
      <c r="AO812" s="33">
        <f t="shared" si="128"/>
        <v>18.748955342465909</v>
      </c>
      <c r="AP812" s="33">
        <f t="shared" si="130"/>
        <v>2.249874641095909</v>
      </c>
      <c r="AQ812" s="33">
        <f t="shared" si="131"/>
        <v>20.998829983561819</v>
      </c>
      <c r="AR812" s="15" t="s">
        <v>6303</v>
      </c>
      <c r="AS812" s="15" t="s">
        <v>6312</v>
      </c>
      <c r="AT812" s="15" t="s">
        <v>6292</v>
      </c>
      <c r="AU812" s="27" t="s">
        <v>6281</v>
      </c>
      <c r="AV812" s="74"/>
      <c r="AW812" s="75"/>
      <c r="AX812" s="75"/>
      <c r="AY812" s="75"/>
      <c r="AZ812" s="52" t="s">
        <v>6389</v>
      </c>
    </row>
    <row r="813" spans="1:52" s="52" customFormat="1" ht="39.950000000000003" customHeight="1" x14ac:dyDescent="0.25">
      <c r="A813" s="9">
        <v>971</v>
      </c>
      <c r="B813" s="7" t="s">
        <v>3735</v>
      </c>
      <c r="C813" s="7" t="s">
        <v>3736</v>
      </c>
      <c r="D813" s="7" t="s">
        <v>18</v>
      </c>
      <c r="E813" s="7" t="s">
        <v>18</v>
      </c>
      <c r="F813" s="7" t="s">
        <v>1403</v>
      </c>
      <c r="G813" s="7" t="s">
        <v>6182</v>
      </c>
      <c r="H813" s="7" t="s">
        <v>2100</v>
      </c>
      <c r="I813" s="7" t="s">
        <v>6175</v>
      </c>
      <c r="J813" s="7" t="s">
        <v>2122</v>
      </c>
      <c r="K813" s="7" t="s">
        <v>2122</v>
      </c>
      <c r="L813" s="7" t="s">
        <v>3737</v>
      </c>
      <c r="M813" s="7" t="s">
        <v>3737</v>
      </c>
      <c r="N813" s="8" t="s">
        <v>6175</v>
      </c>
      <c r="O813" s="7" t="s">
        <v>1746</v>
      </c>
      <c r="P813" s="8" t="s">
        <v>6175</v>
      </c>
      <c r="Q813" s="7" t="s">
        <v>3734</v>
      </c>
      <c r="R813" s="28" t="s">
        <v>28</v>
      </c>
      <c r="S813" s="28" t="s">
        <v>6175</v>
      </c>
      <c r="T813" s="28" t="s">
        <v>28</v>
      </c>
      <c r="U813" s="28" t="s">
        <v>28</v>
      </c>
      <c r="V813" s="28" t="s">
        <v>28</v>
      </c>
      <c r="W813" s="7" t="s">
        <v>1400</v>
      </c>
      <c r="X813" s="28" t="s">
        <v>28</v>
      </c>
      <c r="Y813" s="36" t="s">
        <v>28</v>
      </c>
      <c r="Z813" s="7" t="s">
        <v>6175</v>
      </c>
      <c r="AA813" s="7">
        <v>9</v>
      </c>
      <c r="AB813" s="7">
        <v>9</v>
      </c>
      <c r="AC813" s="7">
        <f t="shared" si="123"/>
        <v>0</v>
      </c>
      <c r="AD813" s="7" t="s">
        <v>6175</v>
      </c>
      <c r="AE813" s="7" t="s">
        <v>6175</v>
      </c>
      <c r="AF813" s="7" t="s">
        <v>6175</v>
      </c>
      <c r="AG813" s="7" t="s">
        <v>6175</v>
      </c>
      <c r="AH813" s="37">
        <v>20</v>
      </c>
      <c r="AI813" s="37">
        <f t="shared" si="124"/>
        <v>180</v>
      </c>
      <c r="AJ813" s="33">
        <v>10.416086301369949</v>
      </c>
      <c r="AK813" s="33">
        <f t="shared" si="129"/>
        <v>93.744776712329539</v>
      </c>
      <c r="AL813" s="33">
        <f t="shared" si="125"/>
        <v>11.249373205479545</v>
      </c>
      <c r="AM813" s="33">
        <f t="shared" si="126"/>
        <v>104.99414991780908</v>
      </c>
      <c r="AN813" s="33">
        <f t="shared" si="127"/>
        <v>9.3744776712329543</v>
      </c>
      <c r="AO813" s="33">
        <f t="shared" si="128"/>
        <v>84.370299041096587</v>
      </c>
      <c r="AP813" s="33">
        <f t="shared" si="130"/>
        <v>10.124435884931589</v>
      </c>
      <c r="AQ813" s="33">
        <f t="shared" si="131"/>
        <v>94.494734926028173</v>
      </c>
      <c r="AR813" s="15" t="s">
        <v>6303</v>
      </c>
      <c r="AS813" s="15" t="s">
        <v>6312</v>
      </c>
      <c r="AT813" s="15" t="s">
        <v>6292</v>
      </c>
      <c r="AU813" s="27" t="s">
        <v>6281</v>
      </c>
      <c r="AV813" s="74"/>
      <c r="AW813" s="75"/>
      <c r="AX813" s="75"/>
      <c r="AY813" s="75"/>
      <c r="AZ813" s="52" t="s">
        <v>6389</v>
      </c>
    </row>
    <row r="814" spans="1:52" s="52" customFormat="1" ht="39.950000000000003" customHeight="1" x14ac:dyDescent="0.25">
      <c r="A814" s="9">
        <v>972</v>
      </c>
      <c r="B814" s="7" t="s">
        <v>3738</v>
      </c>
      <c r="C814" s="7" t="s">
        <v>3739</v>
      </c>
      <c r="D814" s="7" t="s">
        <v>18</v>
      </c>
      <c r="E814" s="7" t="s">
        <v>18</v>
      </c>
      <c r="F814" s="7" t="s">
        <v>1403</v>
      </c>
      <c r="G814" s="7" t="s">
        <v>6182</v>
      </c>
      <c r="H814" s="7" t="s">
        <v>2100</v>
      </c>
      <c r="I814" s="7" t="s">
        <v>6175</v>
      </c>
      <c r="J814" s="7" t="s">
        <v>2122</v>
      </c>
      <c r="K814" s="7" t="s">
        <v>2122</v>
      </c>
      <c r="L814" s="7" t="s">
        <v>3740</v>
      </c>
      <c r="M814" s="7" t="s">
        <v>3740</v>
      </c>
      <c r="N814" s="8" t="s">
        <v>6175</v>
      </c>
      <c r="O814" s="7" t="s">
        <v>1746</v>
      </c>
      <c r="P814" s="8" t="s">
        <v>6175</v>
      </c>
      <c r="Q814" s="7" t="s">
        <v>3734</v>
      </c>
      <c r="R814" s="28" t="s">
        <v>28</v>
      </c>
      <c r="S814" s="28" t="s">
        <v>6175</v>
      </c>
      <c r="T814" s="28" t="s">
        <v>28</v>
      </c>
      <c r="U814" s="28" t="s">
        <v>28</v>
      </c>
      <c r="V814" s="28" t="s">
        <v>28</v>
      </c>
      <c r="W814" s="7" t="s">
        <v>1400</v>
      </c>
      <c r="X814" s="28" t="s">
        <v>28</v>
      </c>
      <c r="Y814" s="36" t="s">
        <v>28</v>
      </c>
      <c r="Z814" s="7" t="s">
        <v>6175</v>
      </c>
      <c r="AA814" s="7">
        <v>4</v>
      </c>
      <c r="AB814" s="7">
        <v>4</v>
      </c>
      <c r="AC814" s="7">
        <f t="shared" si="123"/>
        <v>0</v>
      </c>
      <c r="AD814" s="7" t="s">
        <v>6175</v>
      </c>
      <c r="AE814" s="7" t="s">
        <v>6175</v>
      </c>
      <c r="AF814" s="7" t="s">
        <v>6175</v>
      </c>
      <c r="AG814" s="7" t="s">
        <v>6175</v>
      </c>
      <c r="AH814" s="37">
        <v>20</v>
      </c>
      <c r="AI814" s="37">
        <f t="shared" si="124"/>
        <v>80</v>
      </c>
      <c r="AJ814" s="33">
        <v>10.416086301369949</v>
      </c>
      <c r="AK814" s="33">
        <f t="shared" si="129"/>
        <v>41.664345205479798</v>
      </c>
      <c r="AL814" s="33">
        <f t="shared" si="125"/>
        <v>4.9997214246575759</v>
      </c>
      <c r="AM814" s="33">
        <f t="shared" si="126"/>
        <v>46.66406663013737</v>
      </c>
      <c r="AN814" s="33">
        <f t="shared" si="127"/>
        <v>9.3744776712329543</v>
      </c>
      <c r="AO814" s="33">
        <f t="shared" si="128"/>
        <v>37.497910684931817</v>
      </c>
      <c r="AP814" s="33">
        <f t="shared" si="130"/>
        <v>4.4997492821918179</v>
      </c>
      <c r="AQ814" s="33">
        <f t="shared" si="131"/>
        <v>41.997659967123639</v>
      </c>
      <c r="AR814" s="15" t="s">
        <v>6303</v>
      </c>
      <c r="AS814" s="15" t="s">
        <v>6312</v>
      </c>
      <c r="AT814" s="15" t="s">
        <v>6292</v>
      </c>
      <c r="AU814" s="27" t="s">
        <v>6281</v>
      </c>
      <c r="AV814" s="74"/>
      <c r="AW814" s="75"/>
      <c r="AX814" s="75"/>
      <c r="AY814" s="75"/>
      <c r="AZ814" s="52" t="s">
        <v>6389</v>
      </c>
    </row>
    <row r="815" spans="1:52" s="52" customFormat="1" ht="39.950000000000003" customHeight="1" x14ac:dyDescent="0.25">
      <c r="A815" s="9">
        <v>973</v>
      </c>
      <c r="B815" s="7" t="s">
        <v>3741</v>
      </c>
      <c r="C815" s="7" t="s">
        <v>3742</v>
      </c>
      <c r="D815" s="7" t="s">
        <v>18</v>
      </c>
      <c r="E815" s="7" t="s">
        <v>18</v>
      </c>
      <c r="F815" s="7" t="s">
        <v>1403</v>
      </c>
      <c r="G815" s="7" t="s">
        <v>6182</v>
      </c>
      <c r="H815" s="7" t="s">
        <v>2100</v>
      </c>
      <c r="I815" s="7" t="s">
        <v>6175</v>
      </c>
      <c r="J815" s="7" t="s">
        <v>2122</v>
      </c>
      <c r="K815" s="7" t="s">
        <v>2122</v>
      </c>
      <c r="L815" s="7" t="s">
        <v>3743</v>
      </c>
      <c r="M815" s="7" t="s">
        <v>3743</v>
      </c>
      <c r="N815" s="8" t="s">
        <v>6175</v>
      </c>
      <c r="O815" s="7" t="s">
        <v>1746</v>
      </c>
      <c r="P815" s="8" t="s">
        <v>6175</v>
      </c>
      <c r="Q815" s="7" t="s">
        <v>3734</v>
      </c>
      <c r="R815" s="28" t="s">
        <v>28</v>
      </c>
      <c r="S815" s="28" t="s">
        <v>6175</v>
      </c>
      <c r="T815" s="28" t="s">
        <v>28</v>
      </c>
      <c r="U815" s="28" t="s">
        <v>28</v>
      </c>
      <c r="V815" s="28" t="s">
        <v>28</v>
      </c>
      <c r="W815" s="7" t="s">
        <v>1400</v>
      </c>
      <c r="X815" s="28" t="s">
        <v>28</v>
      </c>
      <c r="Y815" s="36" t="s">
        <v>2203</v>
      </c>
      <c r="Z815" s="7" t="s">
        <v>6175</v>
      </c>
      <c r="AA815" s="7">
        <v>9</v>
      </c>
      <c r="AB815" s="7">
        <v>9</v>
      </c>
      <c r="AC815" s="7">
        <f t="shared" si="123"/>
        <v>0</v>
      </c>
      <c r="AD815" s="7" t="s">
        <v>6175</v>
      </c>
      <c r="AE815" s="7" t="s">
        <v>6175</v>
      </c>
      <c r="AF815" s="7" t="s">
        <v>6175</v>
      </c>
      <c r="AG815" s="7" t="s">
        <v>6175</v>
      </c>
      <c r="AH815" s="37">
        <v>20</v>
      </c>
      <c r="AI815" s="37">
        <f t="shared" si="124"/>
        <v>180</v>
      </c>
      <c r="AJ815" s="33">
        <v>10.416086301369949</v>
      </c>
      <c r="AK815" s="33">
        <f t="shared" si="129"/>
        <v>93.744776712329539</v>
      </c>
      <c r="AL815" s="33">
        <f t="shared" si="125"/>
        <v>11.249373205479545</v>
      </c>
      <c r="AM815" s="33">
        <f t="shared" si="126"/>
        <v>104.99414991780908</v>
      </c>
      <c r="AN815" s="33">
        <f t="shared" si="127"/>
        <v>9.3744776712329543</v>
      </c>
      <c r="AO815" s="33">
        <f t="shared" si="128"/>
        <v>84.370299041096587</v>
      </c>
      <c r="AP815" s="33">
        <f t="shared" si="130"/>
        <v>10.124435884931589</v>
      </c>
      <c r="AQ815" s="33">
        <f t="shared" si="131"/>
        <v>94.494734926028173</v>
      </c>
      <c r="AR815" s="15" t="s">
        <v>6303</v>
      </c>
      <c r="AS815" s="15" t="s">
        <v>6312</v>
      </c>
      <c r="AT815" s="15" t="s">
        <v>6292</v>
      </c>
      <c r="AU815" s="27" t="s">
        <v>6281</v>
      </c>
      <c r="AV815" s="74"/>
      <c r="AW815" s="75"/>
      <c r="AX815" s="75"/>
      <c r="AY815" s="75"/>
      <c r="AZ815" s="52" t="s">
        <v>6389</v>
      </c>
    </row>
    <row r="816" spans="1:52" s="52" customFormat="1" ht="39.950000000000003" customHeight="1" x14ac:dyDescent="0.25">
      <c r="A816" s="9">
        <v>974</v>
      </c>
      <c r="B816" s="7" t="s">
        <v>3744</v>
      </c>
      <c r="C816" s="7" t="s">
        <v>3745</v>
      </c>
      <c r="D816" s="7" t="s">
        <v>18</v>
      </c>
      <c r="E816" s="7" t="s">
        <v>18</v>
      </c>
      <c r="F816" s="7" t="s">
        <v>1403</v>
      </c>
      <c r="G816" s="7" t="s">
        <v>6182</v>
      </c>
      <c r="H816" s="7" t="s">
        <v>2100</v>
      </c>
      <c r="I816" s="7" t="s">
        <v>6175</v>
      </c>
      <c r="J816" s="7" t="s">
        <v>2122</v>
      </c>
      <c r="K816" s="7" t="s">
        <v>2122</v>
      </c>
      <c r="L816" s="7" t="s">
        <v>3746</v>
      </c>
      <c r="M816" s="7" t="s">
        <v>3746</v>
      </c>
      <c r="N816" s="8" t="s">
        <v>6175</v>
      </c>
      <c r="O816" s="7" t="s">
        <v>1746</v>
      </c>
      <c r="P816" s="8" t="s">
        <v>6175</v>
      </c>
      <c r="Q816" s="7" t="s">
        <v>3734</v>
      </c>
      <c r="R816" s="28" t="s">
        <v>28</v>
      </c>
      <c r="S816" s="28" t="s">
        <v>6175</v>
      </c>
      <c r="T816" s="28" t="s">
        <v>28</v>
      </c>
      <c r="U816" s="28" t="s">
        <v>28</v>
      </c>
      <c r="V816" s="28" t="s">
        <v>28</v>
      </c>
      <c r="W816" s="7" t="s">
        <v>1400</v>
      </c>
      <c r="X816" s="28" t="s">
        <v>28</v>
      </c>
      <c r="Y816" s="36" t="s">
        <v>28</v>
      </c>
      <c r="Z816" s="7" t="s">
        <v>6175</v>
      </c>
      <c r="AA816" s="7">
        <v>5</v>
      </c>
      <c r="AB816" s="7">
        <v>5</v>
      </c>
      <c r="AC816" s="7">
        <f t="shared" si="123"/>
        <v>0</v>
      </c>
      <c r="AD816" s="7" t="s">
        <v>6175</v>
      </c>
      <c r="AE816" s="7" t="s">
        <v>6175</v>
      </c>
      <c r="AF816" s="7" t="s">
        <v>6175</v>
      </c>
      <c r="AG816" s="7" t="s">
        <v>6175</v>
      </c>
      <c r="AH816" s="37">
        <v>20</v>
      </c>
      <c r="AI816" s="37">
        <f t="shared" si="124"/>
        <v>100</v>
      </c>
      <c r="AJ816" s="33">
        <v>10.416086301369949</v>
      </c>
      <c r="AK816" s="33">
        <f t="shared" si="129"/>
        <v>52.080431506849749</v>
      </c>
      <c r="AL816" s="33">
        <f t="shared" si="125"/>
        <v>6.2496517808219698</v>
      </c>
      <c r="AM816" s="33">
        <f t="shared" si="126"/>
        <v>58.330083287671719</v>
      </c>
      <c r="AN816" s="33">
        <f t="shared" si="127"/>
        <v>9.3744776712329543</v>
      </c>
      <c r="AO816" s="33">
        <f t="shared" si="128"/>
        <v>46.87238835616477</v>
      </c>
      <c r="AP816" s="33">
        <f t="shared" si="130"/>
        <v>5.6246866027397724</v>
      </c>
      <c r="AQ816" s="33">
        <f t="shared" si="131"/>
        <v>52.497074958904541</v>
      </c>
      <c r="AR816" s="15" t="s">
        <v>6303</v>
      </c>
      <c r="AS816" s="15" t="s">
        <v>6312</v>
      </c>
      <c r="AT816" s="15" t="s">
        <v>6292</v>
      </c>
      <c r="AU816" s="27" t="s">
        <v>6281</v>
      </c>
      <c r="AV816" s="74"/>
      <c r="AW816" s="75"/>
      <c r="AX816" s="75"/>
      <c r="AY816" s="75"/>
      <c r="AZ816" s="52" t="s">
        <v>6389</v>
      </c>
    </row>
    <row r="817" spans="1:52" s="52" customFormat="1" ht="39.950000000000003" customHeight="1" x14ac:dyDescent="0.25">
      <c r="A817" s="9">
        <v>975</v>
      </c>
      <c r="B817" s="7" t="s">
        <v>3747</v>
      </c>
      <c r="C817" s="7" t="s">
        <v>3748</v>
      </c>
      <c r="D817" s="7" t="s">
        <v>18</v>
      </c>
      <c r="E817" s="7" t="s">
        <v>18</v>
      </c>
      <c r="F817" s="7" t="s">
        <v>1403</v>
      </c>
      <c r="G817" s="7" t="s">
        <v>6182</v>
      </c>
      <c r="H817" s="7" t="s">
        <v>2100</v>
      </c>
      <c r="I817" s="7" t="s">
        <v>6175</v>
      </c>
      <c r="J817" s="7" t="s">
        <v>2122</v>
      </c>
      <c r="K817" s="7" t="s">
        <v>2122</v>
      </c>
      <c r="L817" s="7" t="s">
        <v>3749</v>
      </c>
      <c r="M817" s="7" t="s">
        <v>3749</v>
      </c>
      <c r="N817" s="8" t="s">
        <v>6175</v>
      </c>
      <c r="O817" s="7" t="s">
        <v>1746</v>
      </c>
      <c r="P817" s="8" t="s">
        <v>6175</v>
      </c>
      <c r="Q817" s="7" t="s">
        <v>3734</v>
      </c>
      <c r="R817" s="28" t="s">
        <v>28</v>
      </c>
      <c r="S817" s="28" t="s">
        <v>6175</v>
      </c>
      <c r="T817" s="28" t="s">
        <v>28</v>
      </c>
      <c r="U817" s="28" t="s">
        <v>28</v>
      </c>
      <c r="V817" s="28" t="s">
        <v>28</v>
      </c>
      <c r="W817" s="7" t="s">
        <v>1400</v>
      </c>
      <c r="X817" s="28" t="s">
        <v>28</v>
      </c>
      <c r="Y817" s="36" t="s">
        <v>28</v>
      </c>
      <c r="Z817" s="7" t="s">
        <v>6175</v>
      </c>
      <c r="AA817" s="7">
        <v>2</v>
      </c>
      <c r="AB817" s="7">
        <v>2</v>
      </c>
      <c r="AC817" s="7">
        <f t="shared" si="123"/>
        <v>0</v>
      </c>
      <c r="AD817" s="7" t="s">
        <v>6175</v>
      </c>
      <c r="AE817" s="7" t="s">
        <v>6175</v>
      </c>
      <c r="AF817" s="7" t="s">
        <v>6175</v>
      </c>
      <c r="AG817" s="7" t="s">
        <v>6175</v>
      </c>
      <c r="AH817" s="37">
        <v>20</v>
      </c>
      <c r="AI817" s="37">
        <f t="shared" si="124"/>
        <v>40</v>
      </c>
      <c r="AJ817" s="33">
        <v>10.416086301369949</v>
      </c>
      <c r="AK817" s="33">
        <f t="shared" si="129"/>
        <v>20.832172602739899</v>
      </c>
      <c r="AL817" s="33">
        <f t="shared" si="125"/>
        <v>2.4998607123287879</v>
      </c>
      <c r="AM817" s="33">
        <f t="shared" si="126"/>
        <v>23.332033315068685</v>
      </c>
      <c r="AN817" s="33">
        <f t="shared" si="127"/>
        <v>9.3744776712329543</v>
      </c>
      <c r="AO817" s="33">
        <f t="shared" si="128"/>
        <v>18.748955342465909</v>
      </c>
      <c r="AP817" s="33">
        <f t="shared" si="130"/>
        <v>2.249874641095909</v>
      </c>
      <c r="AQ817" s="33">
        <f t="shared" si="131"/>
        <v>20.998829983561819</v>
      </c>
      <c r="AR817" s="15" t="s">
        <v>6303</v>
      </c>
      <c r="AS817" s="15" t="s">
        <v>6312</v>
      </c>
      <c r="AT817" s="15" t="s">
        <v>6292</v>
      </c>
      <c r="AU817" s="27" t="s">
        <v>6281</v>
      </c>
      <c r="AV817" s="74"/>
      <c r="AW817" s="75"/>
      <c r="AX817" s="75"/>
      <c r="AY817" s="75"/>
      <c r="AZ817" s="52" t="s">
        <v>6389</v>
      </c>
    </row>
    <row r="818" spans="1:52" s="52" customFormat="1" ht="39.950000000000003" customHeight="1" x14ac:dyDescent="0.25">
      <c r="A818" s="9">
        <v>976</v>
      </c>
      <c r="B818" s="7" t="s">
        <v>3750</v>
      </c>
      <c r="C818" s="7" t="s">
        <v>3751</v>
      </c>
      <c r="D818" s="7" t="s">
        <v>18</v>
      </c>
      <c r="E818" s="7" t="s">
        <v>18</v>
      </c>
      <c r="F818" s="7" t="s">
        <v>1403</v>
      </c>
      <c r="G818" s="7" t="s">
        <v>6182</v>
      </c>
      <c r="H818" s="7" t="s">
        <v>2100</v>
      </c>
      <c r="I818" s="7" t="s">
        <v>6175</v>
      </c>
      <c r="J818" s="7" t="s">
        <v>2122</v>
      </c>
      <c r="K818" s="7" t="s">
        <v>2122</v>
      </c>
      <c r="L818" s="7" t="s">
        <v>3752</v>
      </c>
      <c r="M818" s="7" t="s">
        <v>3752</v>
      </c>
      <c r="N818" s="8" t="s">
        <v>6175</v>
      </c>
      <c r="O818" s="7" t="s">
        <v>1746</v>
      </c>
      <c r="P818" s="8" t="s">
        <v>6175</v>
      </c>
      <c r="Q818" s="7" t="s">
        <v>3734</v>
      </c>
      <c r="R818" s="28" t="s">
        <v>28</v>
      </c>
      <c r="S818" s="28" t="s">
        <v>6175</v>
      </c>
      <c r="T818" s="28" t="s">
        <v>28</v>
      </c>
      <c r="U818" s="28" t="s">
        <v>28</v>
      </c>
      <c r="V818" s="28" t="s">
        <v>28</v>
      </c>
      <c r="W818" s="7" t="s">
        <v>1400</v>
      </c>
      <c r="X818" s="28" t="s">
        <v>28</v>
      </c>
      <c r="Y818" s="36" t="s">
        <v>28</v>
      </c>
      <c r="Z818" s="7" t="s">
        <v>6175</v>
      </c>
      <c r="AA818" s="7">
        <v>4</v>
      </c>
      <c r="AB818" s="7">
        <v>4</v>
      </c>
      <c r="AC818" s="7">
        <f t="shared" si="123"/>
        <v>0</v>
      </c>
      <c r="AD818" s="7" t="s">
        <v>6175</v>
      </c>
      <c r="AE818" s="7" t="s">
        <v>6175</v>
      </c>
      <c r="AF818" s="7" t="s">
        <v>6175</v>
      </c>
      <c r="AG818" s="7" t="s">
        <v>6175</v>
      </c>
      <c r="AH818" s="37">
        <v>20</v>
      </c>
      <c r="AI818" s="37">
        <f t="shared" si="124"/>
        <v>80</v>
      </c>
      <c r="AJ818" s="33">
        <v>10.416086301369949</v>
      </c>
      <c r="AK818" s="33">
        <f t="shared" si="129"/>
        <v>41.664345205479798</v>
      </c>
      <c r="AL818" s="33">
        <f t="shared" si="125"/>
        <v>4.9997214246575759</v>
      </c>
      <c r="AM818" s="33">
        <f t="shared" si="126"/>
        <v>46.66406663013737</v>
      </c>
      <c r="AN818" s="33">
        <f t="shared" si="127"/>
        <v>9.3744776712329543</v>
      </c>
      <c r="AO818" s="33">
        <f t="shared" si="128"/>
        <v>37.497910684931817</v>
      </c>
      <c r="AP818" s="33">
        <f t="shared" si="130"/>
        <v>4.4997492821918179</v>
      </c>
      <c r="AQ818" s="33">
        <f t="shared" si="131"/>
        <v>41.997659967123639</v>
      </c>
      <c r="AR818" s="15" t="s">
        <v>6303</v>
      </c>
      <c r="AS818" s="15" t="s">
        <v>6312</v>
      </c>
      <c r="AT818" s="15" t="s">
        <v>6292</v>
      </c>
      <c r="AU818" s="27" t="s">
        <v>6281</v>
      </c>
      <c r="AV818" s="74"/>
      <c r="AW818" s="75"/>
      <c r="AX818" s="75"/>
      <c r="AY818" s="75"/>
      <c r="AZ818" s="52" t="s">
        <v>6389</v>
      </c>
    </row>
    <row r="819" spans="1:52" s="52" customFormat="1" ht="39.950000000000003" customHeight="1" x14ac:dyDescent="0.25">
      <c r="A819" s="9">
        <v>977</v>
      </c>
      <c r="B819" s="7" t="s">
        <v>3753</v>
      </c>
      <c r="C819" s="7" t="s">
        <v>3754</v>
      </c>
      <c r="D819" s="7" t="s">
        <v>18</v>
      </c>
      <c r="E819" s="7" t="s">
        <v>18</v>
      </c>
      <c r="F819" s="7" t="s">
        <v>1403</v>
      </c>
      <c r="G819" s="7" t="s">
        <v>6182</v>
      </c>
      <c r="H819" s="7" t="s">
        <v>2100</v>
      </c>
      <c r="I819" s="7" t="s">
        <v>6175</v>
      </c>
      <c r="J819" s="7" t="s">
        <v>2122</v>
      </c>
      <c r="K819" s="7" t="s">
        <v>2122</v>
      </c>
      <c r="L819" s="7" t="s">
        <v>3755</v>
      </c>
      <c r="M819" s="7" t="s">
        <v>3755</v>
      </c>
      <c r="N819" s="8" t="s">
        <v>6175</v>
      </c>
      <c r="O819" s="7" t="s">
        <v>1746</v>
      </c>
      <c r="P819" s="8" t="s">
        <v>6175</v>
      </c>
      <c r="Q819" s="7" t="s">
        <v>3734</v>
      </c>
      <c r="R819" s="28" t="s">
        <v>28</v>
      </c>
      <c r="S819" s="28" t="s">
        <v>6175</v>
      </c>
      <c r="T819" s="28" t="s">
        <v>28</v>
      </c>
      <c r="U819" s="28" t="s">
        <v>28</v>
      </c>
      <c r="V819" s="28" t="s">
        <v>28</v>
      </c>
      <c r="W819" s="7" t="s">
        <v>1400</v>
      </c>
      <c r="X819" s="28" t="s">
        <v>28</v>
      </c>
      <c r="Y819" s="36" t="s">
        <v>28</v>
      </c>
      <c r="Z819" s="7" t="s">
        <v>6175</v>
      </c>
      <c r="AA819" s="7">
        <v>10</v>
      </c>
      <c r="AB819" s="7">
        <v>10</v>
      </c>
      <c r="AC819" s="7">
        <f t="shared" si="123"/>
        <v>0</v>
      </c>
      <c r="AD819" s="7" t="s">
        <v>6175</v>
      </c>
      <c r="AE819" s="7" t="s">
        <v>6175</v>
      </c>
      <c r="AF819" s="7" t="s">
        <v>6175</v>
      </c>
      <c r="AG819" s="7" t="s">
        <v>6175</v>
      </c>
      <c r="AH819" s="37">
        <v>20</v>
      </c>
      <c r="AI819" s="37">
        <f t="shared" si="124"/>
        <v>200</v>
      </c>
      <c r="AJ819" s="33">
        <v>10.416086301369949</v>
      </c>
      <c r="AK819" s="33">
        <f t="shared" si="129"/>
        <v>104.1608630136995</v>
      </c>
      <c r="AL819" s="33">
        <f t="shared" si="125"/>
        <v>12.49930356164394</v>
      </c>
      <c r="AM819" s="33">
        <f t="shared" si="126"/>
        <v>116.66016657534344</v>
      </c>
      <c r="AN819" s="33">
        <f t="shared" si="127"/>
        <v>9.3744776712329543</v>
      </c>
      <c r="AO819" s="33">
        <f t="shared" si="128"/>
        <v>93.744776712329539</v>
      </c>
      <c r="AP819" s="33">
        <f t="shared" si="130"/>
        <v>11.249373205479545</v>
      </c>
      <c r="AQ819" s="33">
        <f t="shared" si="131"/>
        <v>104.99414991780908</v>
      </c>
      <c r="AR819" s="15" t="s">
        <v>6303</v>
      </c>
      <c r="AS819" s="15" t="s">
        <v>6312</v>
      </c>
      <c r="AT819" s="15" t="s">
        <v>6292</v>
      </c>
      <c r="AU819" s="27" t="s">
        <v>6281</v>
      </c>
      <c r="AV819" s="74"/>
      <c r="AW819" s="75"/>
      <c r="AX819" s="75"/>
      <c r="AY819" s="75"/>
      <c r="AZ819" s="52" t="s">
        <v>6389</v>
      </c>
    </row>
    <row r="820" spans="1:52" s="52" customFormat="1" ht="39.950000000000003" customHeight="1" x14ac:dyDescent="0.25">
      <c r="A820" s="9">
        <v>978</v>
      </c>
      <c r="B820" s="7" t="s">
        <v>3756</v>
      </c>
      <c r="C820" s="7" t="s">
        <v>3757</v>
      </c>
      <c r="D820" s="7" t="s">
        <v>18</v>
      </c>
      <c r="E820" s="7" t="s">
        <v>18</v>
      </c>
      <c r="F820" s="7" t="s">
        <v>1403</v>
      </c>
      <c r="G820" s="7" t="s">
        <v>6182</v>
      </c>
      <c r="H820" s="7" t="s">
        <v>2100</v>
      </c>
      <c r="I820" s="7" t="s">
        <v>6175</v>
      </c>
      <c r="J820" s="7" t="s">
        <v>2122</v>
      </c>
      <c r="K820" s="7" t="s">
        <v>2122</v>
      </c>
      <c r="L820" s="7" t="s">
        <v>3758</v>
      </c>
      <c r="M820" s="7" t="s">
        <v>3758</v>
      </c>
      <c r="N820" s="8" t="s">
        <v>6175</v>
      </c>
      <c r="O820" s="7" t="s">
        <v>1746</v>
      </c>
      <c r="P820" s="8" t="s">
        <v>6175</v>
      </c>
      <c r="Q820" s="7" t="s">
        <v>3759</v>
      </c>
      <c r="R820" s="28" t="s">
        <v>28</v>
      </c>
      <c r="S820" s="28" t="s">
        <v>6175</v>
      </c>
      <c r="T820" s="28" t="s">
        <v>28</v>
      </c>
      <c r="U820" s="28" t="s">
        <v>28</v>
      </c>
      <c r="V820" s="28" t="s">
        <v>28</v>
      </c>
      <c r="W820" s="7" t="s">
        <v>1400</v>
      </c>
      <c r="X820" s="28" t="s">
        <v>28</v>
      </c>
      <c r="Y820" s="36" t="s">
        <v>28</v>
      </c>
      <c r="Z820" s="7" t="s">
        <v>6175</v>
      </c>
      <c r="AA820" s="7">
        <v>1</v>
      </c>
      <c r="AB820" s="7">
        <v>1</v>
      </c>
      <c r="AC820" s="7">
        <f t="shared" si="123"/>
        <v>0</v>
      </c>
      <c r="AD820" s="7" t="s">
        <v>6175</v>
      </c>
      <c r="AE820" s="7" t="s">
        <v>6175</v>
      </c>
      <c r="AF820" s="7" t="s">
        <v>6175</v>
      </c>
      <c r="AG820" s="7" t="s">
        <v>6175</v>
      </c>
      <c r="AH820" s="37">
        <v>15</v>
      </c>
      <c r="AI820" s="37">
        <f t="shared" si="124"/>
        <v>15</v>
      </c>
      <c r="AJ820" s="33">
        <v>7.8120647260274607</v>
      </c>
      <c r="AK820" s="33">
        <f t="shared" si="129"/>
        <v>7.8120647260274607</v>
      </c>
      <c r="AL820" s="33">
        <f t="shared" si="125"/>
        <v>0.93744776712329525</v>
      </c>
      <c r="AM820" s="33">
        <f t="shared" si="126"/>
        <v>8.7495124931507569</v>
      </c>
      <c r="AN820" s="33">
        <f t="shared" si="127"/>
        <v>7.0308582534247144</v>
      </c>
      <c r="AO820" s="33">
        <f t="shared" si="128"/>
        <v>7.0308582534247144</v>
      </c>
      <c r="AP820" s="33">
        <f t="shared" si="130"/>
        <v>0.84370299041096575</v>
      </c>
      <c r="AQ820" s="33">
        <f t="shared" si="131"/>
        <v>7.8745612438356805</v>
      </c>
      <c r="AR820" s="15" t="s">
        <v>6303</v>
      </c>
      <c r="AS820" s="15" t="s">
        <v>6312</v>
      </c>
      <c r="AT820" s="15" t="s">
        <v>6292</v>
      </c>
      <c r="AU820" s="27" t="s">
        <v>6281</v>
      </c>
      <c r="AV820" s="74"/>
      <c r="AW820" s="75"/>
      <c r="AX820" s="75"/>
      <c r="AY820" s="75"/>
      <c r="AZ820" s="52" t="s">
        <v>6389</v>
      </c>
    </row>
    <row r="821" spans="1:52" s="52" customFormat="1" ht="39.950000000000003" customHeight="1" x14ac:dyDescent="0.25">
      <c r="A821" s="9">
        <v>979</v>
      </c>
      <c r="B821" s="7" t="s">
        <v>3760</v>
      </c>
      <c r="C821" s="7" t="s">
        <v>3761</v>
      </c>
      <c r="D821" s="7" t="s">
        <v>18</v>
      </c>
      <c r="E821" s="7" t="s">
        <v>18</v>
      </c>
      <c r="F821" s="7" t="s">
        <v>1403</v>
      </c>
      <c r="G821" s="7" t="s">
        <v>6182</v>
      </c>
      <c r="H821" s="7" t="s">
        <v>2100</v>
      </c>
      <c r="I821" s="7" t="s">
        <v>6175</v>
      </c>
      <c r="J821" s="7" t="s">
        <v>2122</v>
      </c>
      <c r="K821" s="7" t="s">
        <v>2122</v>
      </c>
      <c r="L821" s="7" t="s">
        <v>3762</v>
      </c>
      <c r="M821" s="7" t="s">
        <v>3762</v>
      </c>
      <c r="N821" s="8" t="s">
        <v>6175</v>
      </c>
      <c r="O821" s="7" t="s">
        <v>1746</v>
      </c>
      <c r="P821" s="8" t="s">
        <v>6175</v>
      </c>
      <c r="Q821" s="7" t="s">
        <v>3759</v>
      </c>
      <c r="R821" s="28" t="s">
        <v>28</v>
      </c>
      <c r="S821" s="28" t="s">
        <v>6175</v>
      </c>
      <c r="T821" s="28" t="s">
        <v>28</v>
      </c>
      <c r="U821" s="28" t="s">
        <v>28</v>
      </c>
      <c r="V821" s="28" t="s">
        <v>28</v>
      </c>
      <c r="W821" s="7" t="s">
        <v>1400</v>
      </c>
      <c r="X821" s="28" t="s">
        <v>28</v>
      </c>
      <c r="Y821" s="36" t="s">
        <v>28</v>
      </c>
      <c r="Z821" s="7" t="s">
        <v>6175</v>
      </c>
      <c r="AA821" s="7">
        <v>17</v>
      </c>
      <c r="AB821" s="7">
        <v>17</v>
      </c>
      <c r="AC821" s="7">
        <f t="shared" si="123"/>
        <v>0</v>
      </c>
      <c r="AD821" s="7" t="s">
        <v>6175</v>
      </c>
      <c r="AE821" s="7" t="s">
        <v>6175</v>
      </c>
      <c r="AF821" s="7" t="s">
        <v>6175</v>
      </c>
      <c r="AG821" s="7" t="s">
        <v>6175</v>
      </c>
      <c r="AH821" s="37">
        <v>15</v>
      </c>
      <c r="AI821" s="37">
        <f t="shared" si="124"/>
        <v>255</v>
      </c>
      <c r="AJ821" s="33">
        <v>7.8120647260274607</v>
      </c>
      <c r="AK821" s="33">
        <f t="shared" si="129"/>
        <v>132.80510034246683</v>
      </c>
      <c r="AL821" s="33">
        <f t="shared" si="125"/>
        <v>15.936612041096019</v>
      </c>
      <c r="AM821" s="33">
        <f t="shared" si="126"/>
        <v>148.74171238356286</v>
      </c>
      <c r="AN821" s="33">
        <f t="shared" si="127"/>
        <v>7.0308582534247144</v>
      </c>
      <c r="AO821" s="33">
        <f t="shared" si="128"/>
        <v>119.52459030822014</v>
      </c>
      <c r="AP821" s="33">
        <f t="shared" si="130"/>
        <v>14.342950836986416</v>
      </c>
      <c r="AQ821" s="33">
        <f t="shared" si="131"/>
        <v>133.86754114520656</v>
      </c>
      <c r="AR821" s="15" t="s">
        <v>6303</v>
      </c>
      <c r="AS821" s="15" t="s">
        <v>6312</v>
      </c>
      <c r="AT821" s="15" t="s">
        <v>6292</v>
      </c>
      <c r="AU821" s="27" t="s">
        <v>6281</v>
      </c>
      <c r="AV821" s="74"/>
      <c r="AW821" s="75"/>
      <c r="AX821" s="75"/>
      <c r="AY821" s="75"/>
      <c r="AZ821" s="52" t="s">
        <v>6389</v>
      </c>
    </row>
    <row r="822" spans="1:52" s="52" customFormat="1" ht="39.950000000000003" customHeight="1" x14ac:dyDescent="0.25">
      <c r="A822" s="9">
        <v>980</v>
      </c>
      <c r="B822" s="7" t="s">
        <v>3763</v>
      </c>
      <c r="C822" s="7" t="s">
        <v>3764</v>
      </c>
      <c r="D822" s="7" t="s">
        <v>18</v>
      </c>
      <c r="E822" s="7" t="s">
        <v>18</v>
      </c>
      <c r="F822" s="7" t="s">
        <v>1403</v>
      </c>
      <c r="G822" s="7" t="s">
        <v>6182</v>
      </c>
      <c r="H822" s="7" t="s">
        <v>2100</v>
      </c>
      <c r="I822" s="7" t="s">
        <v>6175</v>
      </c>
      <c r="J822" s="7" t="s">
        <v>2122</v>
      </c>
      <c r="K822" s="7" t="s">
        <v>2122</v>
      </c>
      <c r="L822" s="7" t="s">
        <v>3765</v>
      </c>
      <c r="M822" s="7" t="s">
        <v>3765</v>
      </c>
      <c r="N822" s="8" t="s">
        <v>6175</v>
      </c>
      <c r="O822" s="7" t="s">
        <v>1746</v>
      </c>
      <c r="P822" s="8" t="s">
        <v>6175</v>
      </c>
      <c r="Q822" s="7" t="s">
        <v>3759</v>
      </c>
      <c r="R822" s="28" t="s">
        <v>28</v>
      </c>
      <c r="S822" s="28" t="s">
        <v>6175</v>
      </c>
      <c r="T822" s="28" t="s">
        <v>28</v>
      </c>
      <c r="U822" s="28" t="s">
        <v>28</v>
      </c>
      <c r="V822" s="28" t="s">
        <v>28</v>
      </c>
      <c r="W822" s="7" t="s">
        <v>1400</v>
      </c>
      <c r="X822" s="28" t="s">
        <v>28</v>
      </c>
      <c r="Y822" s="36" t="s">
        <v>28</v>
      </c>
      <c r="Z822" s="7" t="s">
        <v>6175</v>
      </c>
      <c r="AA822" s="7">
        <v>10</v>
      </c>
      <c r="AB822" s="7">
        <v>10</v>
      </c>
      <c r="AC822" s="7">
        <f t="shared" si="123"/>
        <v>0</v>
      </c>
      <c r="AD822" s="7" t="s">
        <v>6175</v>
      </c>
      <c r="AE822" s="7" t="s">
        <v>6175</v>
      </c>
      <c r="AF822" s="7" t="s">
        <v>6175</v>
      </c>
      <c r="AG822" s="7" t="s">
        <v>6175</v>
      </c>
      <c r="AH822" s="37">
        <v>15</v>
      </c>
      <c r="AI822" s="37">
        <f t="shared" si="124"/>
        <v>150</v>
      </c>
      <c r="AJ822" s="33">
        <v>7.8120647260274607</v>
      </c>
      <c r="AK822" s="33">
        <f t="shared" si="129"/>
        <v>78.120647260274609</v>
      </c>
      <c r="AL822" s="33">
        <f t="shared" si="125"/>
        <v>9.3744776712329525</v>
      </c>
      <c r="AM822" s="33">
        <f t="shared" si="126"/>
        <v>87.495124931507561</v>
      </c>
      <c r="AN822" s="33">
        <f t="shared" si="127"/>
        <v>7.0308582534247144</v>
      </c>
      <c r="AO822" s="33">
        <f t="shared" si="128"/>
        <v>70.308582534247137</v>
      </c>
      <c r="AP822" s="33">
        <f t="shared" si="130"/>
        <v>8.4370299041096555</v>
      </c>
      <c r="AQ822" s="33">
        <f t="shared" si="131"/>
        <v>78.745612438356787</v>
      </c>
      <c r="AR822" s="15" t="s">
        <v>6303</v>
      </c>
      <c r="AS822" s="15" t="s">
        <v>6312</v>
      </c>
      <c r="AT822" s="15" t="s">
        <v>6292</v>
      </c>
      <c r="AU822" s="27" t="s">
        <v>6281</v>
      </c>
      <c r="AV822" s="74"/>
      <c r="AW822" s="75"/>
      <c r="AX822" s="75"/>
      <c r="AY822" s="75"/>
      <c r="AZ822" s="52" t="s">
        <v>6389</v>
      </c>
    </row>
    <row r="823" spans="1:52" s="52" customFormat="1" ht="39.950000000000003" customHeight="1" x14ac:dyDescent="0.25">
      <c r="A823" s="9">
        <v>981</v>
      </c>
      <c r="B823" s="7" t="s">
        <v>3766</v>
      </c>
      <c r="C823" s="7" t="s">
        <v>3767</v>
      </c>
      <c r="D823" s="7" t="s">
        <v>18</v>
      </c>
      <c r="E823" s="7" t="s">
        <v>18</v>
      </c>
      <c r="F823" s="7" t="s">
        <v>1403</v>
      </c>
      <c r="G823" s="7" t="s">
        <v>6182</v>
      </c>
      <c r="H823" s="7" t="s">
        <v>2100</v>
      </c>
      <c r="I823" s="7" t="s">
        <v>6175</v>
      </c>
      <c r="J823" s="7" t="s">
        <v>2122</v>
      </c>
      <c r="K823" s="7" t="s">
        <v>2122</v>
      </c>
      <c r="L823" s="7" t="s">
        <v>3768</v>
      </c>
      <c r="M823" s="7" t="s">
        <v>3768</v>
      </c>
      <c r="N823" s="8" t="s">
        <v>6175</v>
      </c>
      <c r="O823" s="7" t="s">
        <v>1746</v>
      </c>
      <c r="P823" s="8" t="s">
        <v>6175</v>
      </c>
      <c r="Q823" s="7" t="s">
        <v>3759</v>
      </c>
      <c r="R823" s="28" t="s">
        <v>28</v>
      </c>
      <c r="S823" s="28" t="s">
        <v>6175</v>
      </c>
      <c r="T823" s="28" t="s">
        <v>28</v>
      </c>
      <c r="U823" s="28" t="s">
        <v>28</v>
      </c>
      <c r="V823" s="28" t="s">
        <v>28</v>
      </c>
      <c r="W823" s="7" t="s">
        <v>1400</v>
      </c>
      <c r="X823" s="28" t="s">
        <v>28</v>
      </c>
      <c r="Y823" s="36" t="s">
        <v>28</v>
      </c>
      <c r="Z823" s="7" t="s">
        <v>6175</v>
      </c>
      <c r="AA823" s="7">
        <v>3</v>
      </c>
      <c r="AB823" s="7">
        <v>3</v>
      </c>
      <c r="AC823" s="7">
        <f t="shared" si="123"/>
        <v>0</v>
      </c>
      <c r="AD823" s="7" t="s">
        <v>6175</v>
      </c>
      <c r="AE823" s="7" t="s">
        <v>6175</v>
      </c>
      <c r="AF823" s="7" t="s">
        <v>6175</v>
      </c>
      <c r="AG823" s="7" t="s">
        <v>6175</v>
      </c>
      <c r="AH823" s="37">
        <v>15</v>
      </c>
      <c r="AI823" s="37">
        <f t="shared" si="124"/>
        <v>45</v>
      </c>
      <c r="AJ823" s="33">
        <v>7.8120647260274607</v>
      </c>
      <c r="AK823" s="33">
        <f t="shared" si="129"/>
        <v>23.436194178082381</v>
      </c>
      <c r="AL823" s="33">
        <f t="shared" si="125"/>
        <v>2.8123433013698858</v>
      </c>
      <c r="AM823" s="33">
        <f t="shared" si="126"/>
        <v>26.248537479452267</v>
      </c>
      <c r="AN823" s="33">
        <f t="shared" si="127"/>
        <v>7.0308582534247144</v>
      </c>
      <c r="AO823" s="33">
        <f t="shared" si="128"/>
        <v>21.092574760274143</v>
      </c>
      <c r="AP823" s="33">
        <f t="shared" si="130"/>
        <v>2.5311089712328969</v>
      </c>
      <c r="AQ823" s="33">
        <f t="shared" si="131"/>
        <v>23.62368373150704</v>
      </c>
      <c r="AR823" s="15" t="s">
        <v>6303</v>
      </c>
      <c r="AS823" s="15" t="s">
        <v>6312</v>
      </c>
      <c r="AT823" s="15" t="s">
        <v>6292</v>
      </c>
      <c r="AU823" s="27" t="s">
        <v>6281</v>
      </c>
      <c r="AV823" s="74"/>
      <c r="AW823" s="75"/>
      <c r="AX823" s="75"/>
      <c r="AY823" s="75"/>
      <c r="AZ823" s="52" t="s">
        <v>6389</v>
      </c>
    </row>
    <row r="824" spans="1:52" s="52" customFormat="1" ht="39.950000000000003" customHeight="1" x14ac:dyDescent="0.25">
      <c r="A824" s="9">
        <v>982</v>
      </c>
      <c r="B824" s="7" t="s">
        <v>3769</v>
      </c>
      <c r="C824" s="7" t="s">
        <v>3770</v>
      </c>
      <c r="D824" s="7" t="s">
        <v>18</v>
      </c>
      <c r="E824" s="7" t="s">
        <v>18</v>
      </c>
      <c r="F824" s="7" t="s">
        <v>1403</v>
      </c>
      <c r="G824" s="7" t="s">
        <v>6182</v>
      </c>
      <c r="H824" s="7" t="s">
        <v>2100</v>
      </c>
      <c r="I824" s="7" t="s">
        <v>6175</v>
      </c>
      <c r="J824" s="7" t="s">
        <v>2122</v>
      </c>
      <c r="K824" s="7" t="s">
        <v>2122</v>
      </c>
      <c r="L824" s="7" t="s">
        <v>3771</v>
      </c>
      <c r="M824" s="7" t="s">
        <v>3771</v>
      </c>
      <c r="N824" s="8" t="s">
        <v>6175</v>
      </c>
      <c r="O824" s="7" t="s">
        <v>1746</v>
      </c>
      <c r="P824" s="8" t="s">
        <v>6175</v>
      </c>
      <c r="Q824" s="7" t="s">
        <v>3759</v>
      </c>
      <c r="R824" s="28" t="s">
        <v>28</v>
      </c>
      <c r="S824" s="28" t="s">
        <v>6175</v>
      </c>
      <c r="T824" s="28" t="s">
        <v>28</v>
      </c>
      <c r="U824" s="28" t="s">
        <v>28</v>
      </c>
      <c r="V824" s="28" t="s">
        <v>28</v>
      </c>
      <c r="W824" s="7" t="s">
        <v>1400</v>
      </c>
      <c r="X824" s="28" t="s">
        <v>28</v>
      </c>
      <c r="Y824" s="36" t="s">
        <v>28</v>
      </c>
      <c r="Z824" s="7" t="s">
        <v>6175</v>
      </c>
      <c r="AA824" s="7">
        <v>11</v>
      </c>
      <c r="AB824" s="7">
        <v>11</v>
      </c>
      <c r="AC824" s="7">
        <f t="shared" si="123"/>
        <v>0</v>
      </c>
      <c r="AD824" s="7" t="s">
        <v>6175</v>
      </c>
      <c r="AE824" s="7" t="s">
        <v>6175</v>
      </c>
      <c r="AF824" s="7" t="s">
        <v>6175</v>
      </c>
      <c r="AG824" s="7" t="s">
        <v>6175</v>
      </c>
      <c r="AH824" s="37">
        <v>15</v>
      </c>
      <c r="AI824" s="37">
        <f t="shared" si="124"/>
        <v>165</v>
      </c>
      <c r="AJ824" s="33">
        <v>7.8120647260274607</v>
      </c>
      <c r="AK824" s="33">
        <f t="shared" si="129"/>
        <v>85.932711986302067</v>
      </c>
      <c r="AL824" s="33">
        <f t="shared" si="125"/>
        <v>10.311925438356248</v>
      </c>
      <c r="AM824" s="33">
        <f t="shared" si="126"/>
        <v>96.244637424658322</v>
      </c>
      <c r="AN824" s="33">
        <f t="shared" si="127"/>
        <v>7.0308582534247144</v>
      </c>
      <c r="AO824" s="33">
        <f t="shared" si="128"/>
        <v>77.339440787671862</v>
      </c>
      <c r="AP824" s="33">
        <f t="shared" si="130"/>
        <v>9.2807328945206233</v>
      </c>
      <c r="AQ824" s="33">
        <f t="shared" si="131"/>
        <v>86.620173682192487</v>
      </c>
      <c r="AR824" s="15" t="s">
        <v>6303</v>
      </c>
      <c r="AS824" s="15" t="s">
        <v>6312</v>
      </c>
      <c r="AT824" s="15" t="s">
        <v>6292</v>
      </c>
      <c r="AU824" s="27" t="s">
        <v>6281</v>
      </c>
      <c r="AV824" s="74"/>
      <c r="AW824" s="75"/>
      <c r="AX824" s="75"/>
      <c r="AY824" s="75"/>
      <c r="AZ824" s="52" t="s">
        <v>6389</v>
      </c>
    </row>
    <row r="825" spans="1:52" s="52" customFormat="1" ht="39.950000000000003" customHeight="1" x14ac:dyDescent="0.25">
      <c r="A825" s="9">
        <v>983</v>
      </c>
      <c r="B825" s="7" t="s">
        <v>3772</v>
      </c>
      <c r="C825" s="7" t="s">
        <v>3773</v>
      </c>
      <c r="D825" s="7" t="s">
        <v>18</v>
      </c>
      <c r="E825" s="7" t="s">
        <v>18</v>
      </c>
      <c r="F825" s="7" t="s">
        <v>1403</v>
      </c>
      <c r="G825" s="7" t="s">
        <v>6182</v>
      </c>
      <c r="H825" s="7" t="s">
        <v>2100</v>
      </c>
      <c r="I825" s="7" t="s">
        <v>6175</v>
      </c>
      <c r="J825" s="7" t="s">
        <v>2122</v>
      </c>
      <c r="K825" s="7" t="s">
        <v>2122</v>
      </c>
      <c r="L825" s="7" t="s">
        <v>3774</v>
      </c>
      <c r="M825" s="7" t="s">
        <v>3774</v>
      </c>
      <c r="N825" s="8" t="s">
        <v>6175</v>
      </c>
      <c r="O825" s="7" t="s">
        <v>1746</v>
      </c>
      <c r="P825" s="8" t="s">
        <v>6175</v>
      </c>
      <c r="Q825" s="7" t="s">
        <v>3759</v>
      </c>
      <c r="R825" s="28" t="s">
        <v>28</v>
      </c>
      <c r="S825" s="28" t="s">
        <v>6175</v>
      </c>
      <c r="T825" s="28" t="s">
        <v>28</v>
      </c>
      <c r="U825" s="28" t="s">
        <v>28</v>
      </c>
      <c r="V825" s="28" t="s">
        <v>28</v>
      </c>
      <c r="W825" s="7" t="s">
        <v>1400</v>
      </c>
      <c r="X825" s="28" t="s">
        <v>28</v>
      </c>
      <c r="Y825" s="36" t="s">
        <v>28</v>
      </c>
      <c r="Z825" s="7" t="s">
        <v>6175</v>
      </c>
      <c r="AA825" s="7">
        <v>25</v>
      </c>
      <c r="AB825" s="7">
        <v>25</v>
      </c>
      <c r="AC825" s="7">
        <f t="shared" si="123"/>
        <v>0</v>
      </c>
      <c r="AD825" s="7" t="s">
        <v>6175</v>
      </c>
      <c r="AE825" s="7" t="s">
        <v>6175</v>
      </c>
      <c r="AF825" s="7" t="s">
        <v>6175</v>
      </c>
      <c r="AG825" s="7" t="s">
        <v>6175</v>
      </c>
      <c r="AH825" s="37">
        <v>15</v>
      </c>
      <c r="AI825" s="37">
        <f t="shared" si="124"/>
        <v>375</v>
      </c>
      <c r="AJ825" s="33">
        <v>7.8120647260274607</v>
      </c>
      <c r="AK825" s="33">
        <f t="shared" si="129"/>
        <v>195.30161815068652</v>
      </c>
      <c r="AL825" s="33">
        <f t="shared" si="125"/>
        <v>23.436194178082381</v>
      </c>
      <c r="AM825" s="33">
        <f t="shared" si="126"/>
        <v>218.73781232876891</v>
      </c>
      <c r="AN825" s="33">
        <f t="shared" si="127"/>
        <v>7.0308582534247144</v>
      </c>
      <c r="AO825" s="33">
        <f t="shared" si="128"/>
        <v>175.77145633561787</v>
      </c>
      <c r="AP825" s="33">
        <f t="shared" si="130"/>
        <v>21.092574760274143</v>
      </c>
      <c r="AQ825" s="33">
        <f t="shared" si="131"/>
        <v>196.86403109589202</v>
      </c>
      <c r="AR825" s="15" t="s">
        <v>6303</v>
      </c>
      <c r="AS825" s="15" t="s">
        <v>6312</v>
      </c>
      <c r="AT825" s="15" t="s">
        <v>6292</v>
      </c>
      <c r="AU825" s="27" t="s">
        <v>6281</v>
      </c>
      <c r="AV825" s="74"/>
      <c r="AW825" s="75"/>
      <c r="AX825" s="75"/>
      <c r="AY825" s="75"/>
      <c r="AZ825" s="52" t="s">
        <v>6389</v>
      </c>
    </row>
    <row r="826" spans="1:52" s="52" customFormat="1" ht="39.950000000000003" customHeight="1" x14ac:dyDescent="0.25">
      <c r="A826" s="9">
        <v>984</v>
      </c>
      <c r="B826" s="7" t="s">
        <v>3775</v>
      </c>
      <c r="C826" s="7" t="s">
        <v>3776</v>
      </c>
      <c r="D826" s="7" t="s">
        <v>18</v>
      </c>
      <c r="E826" s="7" t="s">
        <v>18</v>
      </c>
      <c r="F826" s="7" t="s">
        <v>1403</v>
      </c>
      <c r="G826" s="7" t="s">
        <v>6182</v>
      </c>
      <c r="H826" s="7" t="s">
        <v>2100</v>
      </c>
      <c r="I826" s="7" t="s">
        <v>6175</v>
      </c>
      <c r="J826" s="7" t="s">
        <v>2122</v>
      </c>
      <c r="K826" s="7" t="s">
        <v>2122</v>
      </c>
      <c r="L826" s="7" t="s">
        <v>3777</v>
      </c>
      <c r="M826" s="7" t="s">
        <v>3777</v>
      </c>
      <c r="N826" s="8" t="s">
        <v>6175</v>
      </c>
      <c r="O826" s="7" t="s">
        <v>1746</v>
      </c>
      <c r="P826" s="8" t="s">
        <v>6175</v>
      </c>
      <c r="Q826" s="7" t="s">
        <v>3759</v>
      </c>
      <c r="R826" s="28" t="s">
        <v>28</v>
      </c>
      <c r="S826" s="28" t="s">
        <v>6175</v>
      </c>
      <c r="T826" s="28" t="s">
        <v>28</v>
      </c>
      <c r="U826" s="28" t="s">
        <v>28</v>
      </c>
      <c r="V826" s="28" t="s">
        <v>28</v>
      </c>
      <c r="W826" s="7" t="s">
        <v>1400</v>
      </c>
      <c r="X826" s="28" t="s">
        <v>28</v>
      </c>
      <c r="Y826" s="36" t="s">
        <v>28</v>
      </c>
      <c r="Z826" s="7" t="s">
        <v>6175</v>
      </c>
      <c r="AA826" s="7">
        <v>26</v>
      </c>
      <c r="AB826" s="7">
        <v>26</v>
      </c>
      <c r="AC826" s="7">
        <f t="shared" si="123"/>
        <v>0</v>
      </c>
      <c r="AD826" s="7" t="s">
        <v>6175</v>
      </c>
      <c r="AE826" s="7" t="s">
        <v>6175</v>
      </c>
      <c r="AF826" s="7" t="s">
        <v>6175</v>
      </c>
      <c r="AG826" s="7" t="s">
        <v>6175</v>
      </c>
      <c r="AH826" s="37">
        <v>15</v>
      </c>
      <c r="AI826" s="37">
        <f t="shared" si="124"/>
        <v>390</v>
      </c>
      <c r="AJ826" s="33">
        <v>7.8120647260274607</v>
      </c>
      <c r="AK826" s="33">
        <f t="shared" si="129"/>
        <v>203.11368287671397</v>
      </c>
      <c r="AL826" s="33">
        <f t="shared" si="125"/>
        <v>24.373641945205677</v>
      </c>
      <c r="AM826" s="33">
        <f t="shared" si="126"/>
        <v>227.48732482191963</v>
      </c>
      <c r="AN826" s="33">
        <f t="shared" si="127"/>
        <v>7.0308582534247144</v>
      </c>
      <c r="AO826" s="33">
        <f t="shared" si="128"/>
        <v>182.80231458904257</v>
      </c>
      <c r="AP826" s="33">
        <f t="shared" si="130"/>
        <v>21.936277750685107</v>
      </c>
      <c r="AQ826" s="33">
        <f t="shared" si="131"/>
        <v>204.73859233972769</v>
      </c>
      <c r="AR826" s="15" t="s">
        <v>6303</v>
      </c>
      <c r="AS826" s="15" t="s">
        <v>6312</v>
      </c>
      <c r="AT826" s="15" t="s">
        <v>6292</v>
      </c>
      <c r="AU826" s="27" t="s">
        <v>6281</v>
      </c>
      <c r="AV826" s="74"/>
      <c r="AW826" s="75"/>
      <c r="AX826" s="75"/>
      <c r="AY826" s="75"/>
      <c r="AZ826" s="52" t="s">
        <v>6389</v>
      </c>
    </row>
    <row r="827" spans="1:52" s="52" customFormat="1" ht="39.950000000000003" customHeight="1" x14ac:dyDescent="0.25">
      <c r="A827" s="9">
        <v>985</v>
      </c>
      <c r="B827" s="7" t="s">
        <v>3778</v>
      </c>
      <c r="C827" s="7" t="s">
        <v>3779</v>
      </c>
      <c r="D827" s="7" t="s">
        <v>18</v>
      </c>
      <c r="E827" s="7" t="s">
        <v>18</v>
      </c>
      <c r="F827" s="7" t="s">
        <v>1403</v>
      </c>
      <c r="G827" s="7" t="s">
        <v>6182</v>
      </c>
      <c r="H827" s="7" t="s">
        <v>2100</v>
      </c>
      <c r="I827" s="7" t="s">
        <v>6175</v>
      </c>
      <c r="J827" s="7" t="s">
        <v>2122</v>
      </c>
      <c r="K827" s="7" t="s">
        <v>2122</v>
      </c>
      <c r="L827" s="7" t="s">
        <v>3780</v>
      </c>
      <c r="M827" s="7" t="s">
        <v>3780</v>
      </c>
      <c r="N827" s="8" t="s">
        <v>6175</v>
      </c>
      <c r="O827" s="7" t="s">
        <v>1746</v>
      </c>
      <c r="P827" s="8" t="s">
        <v>6175</v>
      </c>
      <c r="Q827" s="7" t="s">
        <v>3759</v>
      </c>
      <c r="R827" s="28" t="s">
        <v>28</v>
      </c>
      <c r="S827" s="28" t="s">
        <v>6175</v>
      </c>
      <c r="T827" s="28" t="s">
        <v>28</v>
      </c>
      <c r="U827" s="28" t="s">
        <v>28</v>
      </c>
      <c r="V827" s="28" t="s">
        <v>28</v>
      </c>
      <c r="W827" s="7" t="s">
        <v>1400</v>
      </c>
      <c r="X827" s="28" t="s">
        <v>28</v>
      </c>
      <c r="Y827" s="36" t="s">
        <v>28</v>
      </c>
      <c r="Z827" s="7" t="s">
        <v>6175</v>
      </c>
      <c r="AA827" s="7">
        <v>12</v>
      </c>
      <c r="AB827" s="7">
        <v>12</v>
      </c>
      <c r="AC827" s="7">
        <f t="shared" si="123"/>
        <v>0</v>
      </c>
      <c r="AD827" s="7" t="s">
        <v>6175</v>
      </c>
      <c r="AE827" s="7" t="s">
        <v>6175</v>
      </c>
      <c r="AF827" s="7" t="s">
        <v>6175</v>
      </c>
      <c r="AG827" s="7" t="s">
        <v>6175</v>
      </c>
      <c r="AH827" s="37">
        <v>15</v>
      </c>
      <c r="AI827" s="37">
        <f t="shared" si="124"/>
        <v>180</v>
      </c>
      <c r="AJ827" s="33">
        <v>7.8120647260274607</v>
      </c>
      <c r="AK827" s="33">
        <f t="shared" si="129"/>
        <v>93.744776712329525</v>
      </c>
      <c r="AL827" s="33">
        <f t="shared" si="125"/>
        <v>11.249373205479543</v>
      </c>
      <c r="AM827" s="33">
        <f t="shared" si="126"/>
        <v>104.99414991780907</v>
      </c>
      <c r="AN827" s="33">
        <f t="shared" si="127"/>
        <v>7.0308582534247144</v>
      </c>
      <c r="AO827" s="33">
        <f t="shared" si="128"/>
        <v>84.370299041096573</v>
      </c>
      <c r="AP827" s="33">
        <f t="shared" si="130"/>
        <v>10.124435884931588</v>
      </c>
      <c r="AQ827" s="33">
        <f t="shared" si="131"/>
        <v>94.494734926028158</v>
      </c>
      <c r="AR827" s="15" t="s">
        <v>6303</v>
      </c>
      <c r="AS827" s="15" t="s">
        <v>6312</v>
      </c>
      <c r="AT827" s="15" t="s">
        <v>6292</v>
      </c>
      <c r="AU827" s="27" t="s">
        <v>6281</v>
      </c>
      <c r="AV827" s="74"/>
      <c r="AW827" s="75"/>
      <c r="AX827" s="75"/>
      <c r="AY827" s="75"/>
      <c r="AZ827" s="52" t="s">
        <v>6389</v>
      </c>
    </row>
    <row r="828" spans="1:52" s="52" customFormat="1" ht="39.950000000000003" customHeight="1" x14ac:dyDescent="0.25">
      <c r="A828" s="9">
        <v>986</v>
      </c>
      <c r="B828" s="7" t="s">
        <v>3781</v>
      </c>
      <c r="C828" s="7" t="s">
        <v>3782</v>
      </c>
      <c r="D828" s="7" t="s">
        <v>18</v>
      </c>
      <c r="E828" s="7" t="s">
        <v>18</v>
      </c>
      <c r="F828" s="7" t="s">
        <v>1403</v>
      </c>
      <c r="G828" s="7" t="s">
        <v>6182</v>
      </c>
      <c r="H828" s="7" t="s">
        <v>2100</v>
      </c>
      <c r="I828" s="7" t="s">
        <v>6175</v>
      </c>
      <c r="J828" s="7" t="s">
        <v>2122</v>
      </c>
      <c r="K828" s="7" t="s">
        <v>2122</v>
      </c>
      <c r="L828" s="7" t="s">
        <v>3783</v>
      </c>
      <c r="M828" s="7" t="s">
        <v>3783</v>
      </c>
      <c r="N828" s="8" t="s">
        <v>6175</v>
      </c>
      <c r="O828" s="7" t="s">
        <v>1746</v>
      </c>
      <c r="P828" s="8" t="s">
        <v>6175</v>
      </c>
      <c r="Q828" s="7" t="s">
        <v>3759</v>
      </c>
      <c r="R828" s="28" t="s">
        <v>28</v>
      </c>
      <c r="S828" s="28" t="s">
        <v>6175</v>
      </c>
      <c r="T828" s="28" t="s">
        <v>28</v>
      </c>
      <c r="U828" s="28" t="s">
        <v>28</v>
      </c>
      <c r="V828" s="28" t="s">
        <v>28</v>
      </c>
      <c r="W828" s="7" t="s">
        <v>1400</v>
      </c>
      <c r="X828" s="28" t="s">
        <v>28</v>
      </c>
      <c r="Y828" s="36" t="s">
        <v>28</v>
      </c>
      <c r="Z828" s="7" t="s">
        <v>6175</v>
      </c>
      <c r="AA828" s="7">
        <v>6</v>
      </c>
      <c r="AB828" s="7">
        <v>6</v>
      </c>
      <c r="AC828" s="7">
        <f t="shared" ref="AC828:AC890" si="132">AA828-AB828</f>
        <v>0</v>
      </c>
      <c r="AD828" s="7" t="s">
        <v>6175</v>
      </c>
      <c r="AE828" s="7" t="s">
        <v>6175</v>
      </c>
      <c r="AF828" s="7" t="s">
        <v>6175</v>
      </c>
      <c r="AG828" s="7" t="s">
        <v>6175</v>
      </c>
      <c r="AH828" s="37">
        <v>15</v>
      </c>
      <c r="AI828" s="37">
        <f t="shared" ref="AI828:AI863" si="133">AH828*AB828</f>
        <v>90</v>
      </c>
      <c r="AJ828" s="33">
        <v>7.8120647260274607</v>
      </c>
      <c r="AK828" s="33">
        <f t="shared" si="129"/>
        <v>46.872388356164763</v>
      </c>
      <c r="AL828" s="33">
        <f t="shared" si="125"/>
        <v>5.6246866027397715</v>
      </c>
      <c r="AM828" s="33">
        <f t="shared" si="126"/>
        <v>52.497074958904534</v>
      </c>
      <c r="AN828" s="33">
        <f t="shared" si="127"/>
        <v>7.0308582534247144</v>
      </c>
      <c r="AO828" s="33">
        <f t="shared" si="128"/>
        <v>42.185149520548286</v>
      </c>
      <c r="AP828" s="33">
        <f t="shared" si="130"/>
        <v>5.0622179424657938</v>
      </c>
      <c r="AQ828" s="33">
        <f t="shared" si="131"/>
        <v>47.247367463014079</v>
      </c>
      <c r="AR828" s="15" t="s">
        <v>6303</v>
      </c>
      <c r="AS828" s="15" t="s">
        <v>6312</v>
      </c>
      <c r="AT828" s="15" t="s">
        <v>6292</v>
      </c>
      <c r="AU828" s="27" t="s">
        <v>6281</v>
      </c>
      <c r="AV828" s="74"/>
      <c r="AW828" s="75"/>
      <c r="AX828" s="75"/>
      <c r="AY828" s="75"/>
      <c r="AZ828" s="52" t="s">
        <v>6389</v>
      </c>
    </row>
    <row r="829" spans="1:52" s="52" customFormat="1" ht="39.950000000000003" customHeight="1" x14ac:dyDescent="0.25">
      <c r="A829" s="9">
        <v>987</v>
      </c>
      <c r="B829" s="7" t="s">
        <v>3784</v>
      </c>
      <c r="C829" s="7" t="s">
        <v>3785</v>
      </c>
      <c r="D829" s="7" t="s">
        <v>18</v>
      </c>
      <c r="E829" s="7" t="s">
        <v>18</v>
      </c>
      <c r="F829" s="7" t="s">
        <v>1403</v>
      </c>
      <c r="G829" s="7" t="s">
        <v>6182</v>
      </c>
      <c r="H829" s="7" t="s">
        <v>2100</v>
      </c>
      <c r="I829" s="7" t="s">
        <v>6175</v>
      </c>
      <c r="J829" s="7" t="s">
        <v>2122</v>
      </c>
      <c r="K829" s="7" t="s">
        <v>2122</v>
      </c>
      <c r="L829" s="7" t="s">
        <v>3786</v>
      </c>
      <c r="M829" s="7" t="s">
        <v>3786</v>
      </c>
      <c r="N829" s="8" t="s">
        <v>6175</v>
      </c>
      <c r="O829" s="7" t="s">
        <v>1746</v>
      </c>
      <c r="P829" s="8" t="s">
        <v>6175</v>
      </c>
      <c r="Q829" s="7" t="s">
        <v>3759</v>
      </c>
      <c r="R829" s="28" t="s">
        <v>28</v>
      </c>
      <c r="S829" s="28" t="s">
        <v>6175</v>
      </c>
      <c r="T829" s="28" t="s">
        <v>28</v>
      </c>
      <c r="U829" s="28" t="s">
        <v>28</v>
      </c>
      <c r="V829" s="28" t="s">
        <v>28</v>
      </c>
      <c r="W829" s="7" t="s">
        <v>1400</v>
      </c>
      <c r="X829" s="28" t="s">
        <v>28</v>
      </c>
      <c r="Y829" s="36" t="s">
        <v>28</v>
      </c>
      <c r="Z829" s="7" t="s">
        <v>6175</v>
      </c>
      <c r="AA829" s="7">
        <v>3</v>
      </c>
      <c r="AB829" s="7">
        <v>3</v>
      </c>
      <c r="AC829" s="7">
        <f t="shared" si="132"/>
        <v>0</v>
      </c>
      <c r="AD829" s="7" t="s">
        <v>6175</v>
      </c>
      <c r="AE829" s="7" t="s">
        <v>6175</v>
      </c>
      <c r="AF829" s="7" t="s">
        <v>6175</v>
      </c>
      <c r="AG829" s="7" t="s">
        <v>6175</v>
      </c>
      <c r="AH829" s="37">
        <v>15</v>
      </c>
      <c r="AI829" s="37">
        <f t="shared" si="133"/>
        <v>45</v>
      </c>
      <c r="AJ829" s="33">
        <v>7.8120647260274607</v>
      </c>
      <c r="AK829" s="33">
        <f t="shared" si="129"/>
        <v>23.436194178082381</v>
      </c>
      <c r="AL829" s="33">
        <f t="shared" si="125"/>
        <v>2.8123433013698858</v>
      </c>
      <c r="AM829" s="33">
        <f t="shared" si="126"/>
        <v>26.248537479452267</v>
      </c>
      <c r="AN829" s="33">
        <f t="shared" si="127"/>
        <v>7.0308582534247144</v>
      </c>
      <c r="AO829" s="33">
        <f t="shared" si="128"/>
        <v>21.092574760274143</v>
      </c>
      <c r="AP829" s="33">
        <f t="shared" si="130"/>
        <v>2.5311089712328969</v>
      </c>
      <c r="AQ829" s="33">
        <f t="shared" si="131"/>
        <v>23.62368373150704</v>
      </c>
      <c r="AR829" s="15" t="s">
        <v>6303</v>
      </c>
      <c r="AS829" s="15" t="s">
        <v>6312</v>
      </c>
      <c r="AT829" s="15" t="s">
        <v>6292</v>
      </c>
      <c r="AU829" s="27" t="s">
        <v>6281</v>
      </c>
      <c r="AV829" s="74"/>
      <c r="AW829" s="75"/>
      <c r="AX829" s="75"/>
      <c r="AY829" s="75"/>
      <c r="AZ829" s="52" t="s">
        <v>6389</v>
      </c>
    </row>
    <row r="830" spans="1:52" s="52" customFormat="1" ht="39.950000000000003" customHeight="1" x14ac:dyDescent="0.25">
      <c r="A830" s="9">
        <v>988</v>
      </c>
      <c r="B830" s="7" t="s">
        <v>3787</v>
      </c>
      <c r="C830" s="7" t="s">
        <v>3788</v>
      </c>
      <c r="D830" s="7" t="s">
        <v>18</v>
      </c>
      <c r="E830" s="7" t="s">
        <v>18</v>
      </c>
      <c r="F830" s="7" t="s">
        <v>1403</v>
      </c>
      <c r="G830" s="7" t="s">
        <v>6182</v>
      </c>
      <c r="H830" s="7" t="s">
        <v>2100</v>
      </c>
      <c r="I830" s="7" t="s">
        <v>6175</v>
      </c>
      <c r="J830" s="7" t="s">
        <v>2122</v>
      </c>
      <c r="K830" s="7" t="s">
        <v>2122</v>
      </c>
      <c r="L830" s="7" t="s">
        <v>3789</v>
      </c>
      <c r="M830" s="7" t="s">
        <v>3789</v>
      </c>
      <c r="N830" s="8" t="s">
        <v>6175</v>
      </c>
      <c r="O830" s="7" t="s">
        <v>1388</v>
      </c>
      <c r="P830" s="8" t="s">
        <v>6175</v>
      </c>
      <c r="Q830" s="7" t="s">
        <v>28</v>
      </c>
      <c r="R830" s="28" t="s">
        <v>3790</v>
      </c>
      <c r="S830" s="28" t="s">
        <v>6175</v>
      </c>
      <c r="T830" s="28" t="s">
        <v>28</v>
      </c>
      <c r="U830" s="28" t="s">
        <v>28</v>
      </c>
      <c r="V830" s="28" t="s">
        <v>28</v>
      </c>
      <c r="W830" s="7" t="s">
        <v>29</v>
      </c>
      <c r="X830" s="28" t="s">
        <v>28</v>
      </c>
      <c r="Y830" s="36" t="s">
        <v>3791</v>
      </c>
      <c r="Z830" s="7" t="s">
        <v>6175</v>
      </c>
      <c r="AA830" s="7">
        <v>2</v>
      </c>
      <c r="AB830" s="7">
        <v>2</v>
      </c>
      <c r="AC830" s="7">
        <f t="shared" si="132"/>
        <v>0</v>
      </c>
      <c r="AD830" s="7" t="s">
        <v>6175</v>
      </c>
      <c r="AE830" s="7" t="s">
        <v>6175</v>
      </c>
      <c r="AF830" s="7" t="s">
        <v>6175</v>
      </c>
      <c r="AG830" s="7" t="s">
        <v>6175</v>
      </c>
      <c r="AH830" s="37">
        <v>12</v>
      </c>
      <c r="AI830" s="37">
        <f t="shared" si="133"/>
        <v>24</v>
      </c>
      <c r="AJ830" s="33">
        <v>4.3693865753425216</v>
      </c>
      <c r="AK830" s="33">
        <f t="shared" si="129"/>
        <v>8.7387731506850432</v>
      </c>
      <c r="AL830" s="33">
        <f t="shared" si="125"/>
        <v>1.0486527780822053</v>
      </c>
      <c r="AM830" s="33">
        <f t="shared" si="126"/>
        <v>9.7874259287672487</v>
      </c>
      <c r="AN830" s="33">
        <f t="shared" si="127"/>
        <v>3.9324479178082696</v>
      </c>
      <c r="AO830" s="33">
        <f t="shared" si="128"/>
        <v>7.8648958356165393</v>
      </c>
      <c r="AP830" s="33">
        <f t="shared" si="130"/>
        <v>0.94378750027398473</v>
      </c>
      <c r="AQ830" s="33">
        <f t="shared" si="131"/>
        <v>8.8086833358905245</v>
      </c>
      <c r="AR830" s="15" t="s">
        <v>6303</v>
      </c>
      <c r="AS830" s="15" t="s">
        <v>6314</v>
      </c>
      <c r="AT830" s="15" t="s">
        <v>6292</v>
      </c>
      <c r="AU830" s="27" t="s">
        <v>6281</v>
      </c>
      <c r="AV830" s="74"/>
      <c r="AW830" s="75"/>
      <c r="AX830" s="75"/>
      <c r="AY830" s="75"/>
      <c r="AZ830" s="52" t="s">
        <v>6389</v>
      </c>
    </row>
    <row r="831" spans="1:52" s="52" customFormat="1" ht="39.950000000000003" customHeight="1" x14ac:dyDescent="0.25">
      <c r="A831" s="9">
        <v>989</v>
      </c>
      <c r="B831" s="7" t="s">
        <v>3792</v>
      </c>
      <c r="C831" s="7" t="s">
        <v>3793</v>
      </c>
      <c r="D831" s="7" t="s">
        <v>18</v>
      </c>
      <c r="E831" s="7" t="s">
        <v>18</v>
      </c>
      <c r="F831" s="7" t="s">
        <v>1403</v>
      </c>
      <c r="G831" s="7" t="s">
        <v>6182</v>
      </c>
      <c r="H831" s="7" t="s">
        <v>2100</v>
      </c>
      <c r="I831" s="7" t="s">
        <v>6175</v>
      </c>
      <c r="J831" s="7" t="s">
        <v>2122</v>
      </c>
      <c r="K831" s="7" t="s">
        <v>2122</v>
      </c>
      <c r="L831" s="7" t="s">
        <v>3794</v>
      </c>
      <c r="M831" s="7" t="s">
        <v>3794</v>
      </c>
      <c r="N831" s="8" t="s">
        <v>6175</v>
      </c>
      <c r="O831" s="7" t="s">
        <v>1388</v>
      </c>
      <c r="P831" s="8" t="s">
        <v>6175</v>
      </c>
      <c r="Q831" s="7" t="s">
        <v>28</v>
      </c>
      <c r="R831" s="28" t="s">
        <v>3790</v>
      </c>
      <c r="S831" s="28" t="s">
        <v>6175</v>
      </c>
      <c r="T831" s="28" t="s">
        <v>28</v>
      </c>
      <c r="U831" s="28" t="s">
        <v>28</v>
      </c>
      <c r="V831" s="28" t="s">
        <v>28</v>
      </c>
      <c r="W831" s="7" t="s">
        <v>29</v>
      </c>
      <c r="X831" s="28" t="s">
        <v>28</v>
      </c>
      <c r="Y831" s="36" t="s">
        <v>3791</v>
      </c>
      <c r="Z831" s="7" t="s">
        <v>6175</v>
      </c>
      <c r="AA831" s="7">
        <v>7</v>
      </c>
      <c r="AB831" s="7">
        <v>7</v>
      </c>
      <c r="AC831" s="7">
        <f t="shared" si="132"/>
        <v>0</v>
      </c>
      <c r="AD831" s="7" t="s">
        <v>6175</v>
      </c>
      <c r="AE831" s="7" t="s">
        <v>6175</v>
      </c>
      <c r="AF831" s="7" t="s">
        <v>6175</v>
      </c>
      <c r="AG831" s="7" t="s">
        <v>6175</v>
      </c>
      <c r="AH831" s="37">
        <v>12</v>
      </c>
      <c r="AI831" s="37">
        <f t="shared" si="133"/>
        <v>84</v>
      </c>
      <c r="AJ831" s="33">
        <v>4.6176517808219693</v>
      </c>
      <c r="AK831" s="33">
        <f t="shared" si="129"/>
        <v>32.323562465753781</v>
      </c>
      <c r="AL831" s="33">
        <f t="shared" si="125"/>
        <v>3.8788274958904534</v>
      </c>
      <c r="AM831" s="33">
        <f t="shared" si="126"/>
        <v>36.202389961644236</v>
      </c>
      <c r="AN831" s="33">
        <f t="shared" si="127"/>
        <v>4.1558866027397725</v>
      </c>
      <c r="AO831" s="33">
        <f t="shared" si="128"/>
        <v>29.091206219178407</v>
      </c>
      <c r="AP831" s="33">
        <f t="shared" si="130"/>
        <v>3.4909447463014085</v>
      </c>
      <c r="AQ831" s="33">
        <f t="shared" si="131"/>
        <v>32.582150965479812</v>
      </c>
      <c r="AR831" s="15" t="s">
        <v>6303</v>
      </c>
      <c r="AS831" s="15" t="s">
        <v>6314</v>
      </c>
      <c r="AT831" s="15" t="s">
        <v>6292</v>
      </c>
      <c r="AU831" s="27" t="s">
        <v>6281</v>
      </c>
      <c r="AV831" s="74"/>
      <c r="AW831" s="75"/>
      <c r="AX831" s="75"/>
      <c r="AY831" s="75"/>
      <c r="AZ831" s="52" t="s">
        <v>6389</v>
      </c>
    </row>
    <row r="832" spans="1:52" s="52" customFormat="1" ht="39.950000000000003" customHeight="1" x14ac:dyDescent="0.25">
      <c r="A832" s="9">
        <v>990</v>
      </c>
      <c r="B832" s="7" t="s">
        <v>3795</v>
      </c>
      <c r="C832" s="7" t="s">
        <v>3796</v>
      </c>
      <c r="D832" s="7" t="s">
        <v>18</v>
      </c>
      <c r="E832" s="7" t="s">
        <v>18</v>
      </c>
      <c r="F832" s="7" t="s">
        <v>1403</v>
      </c>
      <c r="G832" s="7" t="s">
        <v>6182</v>
      </c>
      <c r="H832" s="7" t="s">
        <v>2100</v>
      </c>
      <c r="I832" s="7" t="s">
        <v>6175</v>
      </c>
      <c r="J832" s="7" t="s">
        <v>2122</v>
      </c>
      <c r="K832" s="7" t="s">
        <v>2122</v>
      </c>
      <c r="L832" s="7" t="s">
        <v>3797</v>
      </c>
      <c r="M832" s="7" t="s">
        <v>3797</v>
      </c>
      <c r="N832" s="8" t="s">
        <v>6175</v>
      </c>
      <c r="O832" s="7" t="s">
        <v>1388</v>
      </c>
      <c r="P832" s="8" t="s">
        <v>6175</v>
      </c>
      <c r="Q832" s="7" t="s">
        <v>28</v>
      </c>
      <c r="R832" s="28" t="s">
        <v>3790</v>
      </c>
      <c r="S832" s="28" t="s">
        <v>6175</v>
      </c>
      <c r="T832" s="28" t="s">
        <v>28</v>
      </c>
      <c r="U832" s="28" t="s">
        <v>28</v>
      </c>
      <c r="V832" s="28" t="s">
        <v>28</v>
      </c>
      <c r="W832" s="7" t="s">
        <v>29</v>
      </c>
      <c r="X832" s="28" t="s">
        <v>28</v>
      </c>
      <c r="Y832" s="36" t="s">
        <v>3791</v>
      </c>
      <c r="Z832" s="7" t="s">
        <v>6175</v>
      </c>
      <c r="AA832" s="7">
        <v>3</v>
      </c>
      <c r="AB832" s="7">
        <v>5</v>
      </c>
      <c r="AC832" s="7">
        <f t="shared" si="132"/>
        <v>-2</v>
      </c>
      <c r="AD832" s="7" t="s">
        <v>6175</v>
      </c>
      <c r="AE832" s="7" t="s">
        <v>6175</v>
      </c>
      <c r="AF832" s="7" t="s">
        <v>6175</v>
      </c>
      <c r="AG832" s="7" t="s">
        <v>6175</v>
      </c>
      <c r="AH832" s="37">
        <v>12</v>
      </c>
      <c r="AI832" s="37">
        <f t="shared" si="133"/>
        <v>60</v>
      </c>
      <c r="AJ832" s="33">
        <v>4.6176517808219693</v>
      </c>
      <c r="AK832" s="33">
        <f t="shared" si="129"/>
        <v>23.088258904109846</v>
      </c>
      <c r="AL832" s="33">
        <f t="shared" si="125"/>
        <v>2.7705910684931814</v>
      </c>
      <c r="AM832" s="33">
        <f t="shared" si="126"/>
        <v>25.858849972603029</v>
      </c>
      <c r="AN832" s="33">
        <f t="shared" si="127"/>
        <v>4.1558866027397725</v>
      </c>
      <c r="AO832" s="33">
        <f t="shared" si="128"/>
        <v>20.779433013698863</v>
      </c>
      <c r="AP832" s="33">
        <f t="shared" si="130"/>
        <v>2.4935319616438636</v>
      </c>
      <c r="AQ832" s="33">
        <f t="shared" si="131"/>
        <v>23.272964975342727</v>
      </c>
      <c r="AR832" s="15" t="s">
        <v>6303</v>
      </c>
      <c r="AS832" s="15" t="s">
        <v>6314</v>
      </c>
      <c r="AT832" s="15" t="s">
        <v>6292</v>
      </c>
      <c r="AU832" s="27" t="s">
        <v>6281</v>
      </c>
      <c r="AV832" s="74"/>
      <c r="AW832" s="75"/>
      <c r="AX832" s="75"/>
      <c r="AY832" s="75"/>
      <c r="AZ832" s="52" t="s">
        <v>6389</v>
      </c>
    </row>
    <row r="833" spans="1:52" s="52" customFormat="1" ht="39.950000000000003" customHeight="1" x14ac:dyDescent="0.25">
      <c r="A833" s="9">
        <v>991</v>
      </c>
      <c r="B833" s="7" t="s">
        <v>3798</v>
      </c>
      <c r="C833" s="7" t="s">
        <v>3799</v>
      </c>
      <c r="D833" s="7" t="s">
        <v>18</v>
      </c>
      <c r="E833" s="7" t="s">
        <v>18</v>
      </c>
      <c r="F833" s="7" t="s">
        <v>1403</v>
      </c>
      <c r="G833" s="7" t="s">
        <v>6182</v>
      </c>
      <c r="H833" s="7" t="s">
        <v>2100</v>
      </c>
      <c r="I833" s="7" t="s">
        <v>6175</v>
      </c>
      <c r="J833" s="7" t="s">
        <v>2122</v>
      </c>
      <c r="K833" s="7" t="s">
        <v>2122</v>
      </c>
      <c r="L833" s="7" t="s">
        <v>3800</v>
      </c>
      <c r="M833" s="7" t="s">
        <v>3800</v>
      </c>
      <c r="N833" s="8" t="s">
        <v>6175</v>
      </c>
      <c r="O833" s="7" t="s">
        <v>1388</v>
      </c>
      <c r="P833" s="8" t="s">
        <v>6175</v>
      </c>
      <c r="Q833" s="7" t="s">
        <v>28</v>
      </c>
      <c r="R833" s="28" t="s">
        <v>3790</v>
      </c>
      <c r="S833" s="28" t="s">
        <v>6175</v>
      </c>
      <c r="T833" s="28" t="s">
        <v>28</v>
      </c>
      <c r="U833" s="28" t="s">
        <v>28</v>
      </c>
      <c r="V833" s="28" t="s">
        <v>28</v>
      </c>
      <c r="W833" s="7" t="s">
        <v>29</v>
      </c>
      <c r="X833" s="28" t="s">
        <v>28</v>
      </c>
      <c r="Y833" s="36" t="s">
        <v>3791</v>
      </c>
      <c r="Z833" s="7" t="s">
        <v>6175</v>
      </c>
      <c r="AA833" s="7">
        <v>2</v>
      </c>
      <c r="AB833" s="7">
        <v>2</v>
      </c>
      <c r="AC833" s="7">
        <f t="shared" si="132"/>
        <v>0</v>
      </c>
      <c r="AD833" s="7" t="s">
        <v>6175</v>
      </c>
      <c r="AE833" s="7" t="s">
        <v>6175</v>
      </c>
      <c r="AF833" s="7" t="s">
        <v>6175</v>
      </c>
      <c r="AG833" s="7" t="s">
        <v>6175</v>
      </c>
      <c r="AH833" s="37">
        <v>12</v>
      </c>
      <c r="AI833" s="37">
        <f t="shared" si="133"/>
        <v>24</v>
      </c>
      <c r="AJ833" s="33">
        <v>4.6176517808219693</v>
      </c>
      <c r="AK833" s="33">
        <f t="shared" si="129"/>
        <v>9.2353035616439385</v>
      </c>
      <c r="AL833" s="33">
        <f t="shared" si="125"/>
        <v>1.1082364273972727</v>
      </c>
      <c r="AM833" s="33">
        <f t="shared" si="126"/>
        <v>10.343539989041211</v>
      </c>
      <c r="AN833" s="33">
        <f t="shared" si="127"/>
        <v>4.1558866027397725</v>
      </c>
      <c r="AO833" s="33">
        <f t="shared" si="128"/>
        <v>8.311773205479545</v>
      </c>
      <c r="AP833" s="33">
        <f t="shared" si="130"/>
        <v>0.99741278465754535</v>
      </c>
      <c r="AQ833" s="33">
        <f t="shared" si="131"/>
        <v>9.3091859901370899</v>
      </c>
      <c r="AR833" s="15" t="s">
        <v>6303</v>
      </c>
      <c r="AS833" s="15" t="s">
        <v>6314</v>
      </c>
      <c r="AT833" s="15" t="s">
        <v>6292</v>
      </c>
      <c r="AU833" s="27" t="s">
        <v>6281</v>
      </c>
      <c r="AV833" s="74"/>
      <c r="AW833" s="75"/>
      <c r="AX833" s="75"/>
      <c r="AY833" s="75"/>
      <c r="AZ833" s="52" t="s">
        <v>6389</v>
      </c>
    </row>
    <row r="834" spans="1:52" s="52" customFormat="1" ht="39.950000000000003" customHeight="1" x14ac:dyDescent="0.25">
      <c r="A834" s="9">
        <v>992</v>
      </c>
      <c r="B834" s="7" t="s">
        <v>3801</v>
      </c>
      <c r="C834" s="7" t="s">
        <v>3802</v>
      </c>
      <c r="D834" s="7" t="s">
        <v>18</v>
      </c>
      <c r="E834" s="7" t="s">
        <v>18</v>
      </c>
      <c r="F834" s="7" t="s">
        <v>1403</v>
      </c>
      <c r="G834" s="7" t="s">
        <v>6182</v>
      </c>
      <c r="H834" s="7" t="s">
        <v>2100</v>
      </c>
      <c r="I834" s="7" t="s">
        <v>6175</v>
      </c>
      <c r="J834" s="7" t="s">
        <v>2122</v>
      </c>
      <c r="K834" s="7" t="s">
        <v>2122</v>
      </c>
      <c r="L834" s="7" t="s">
        <v>3803</v>
      </c>
      <c r="M834" s="7" t="s">
        <v>3803</v>
      </c>
      <c r="N834" s="8" t="s">
        <v>6175</v>
      </c>
      <c r="O834" s="7" t="s">
        <v>1388</v>
      </c>
      <c r="P834" s="8" t="s">
        <v>6175</v>
      </c>
      <c r="Q834" s="7" t="s">
        <v>28</v>
      </c>
      <c r="R834" s="28" t="s">
        <v>3790</v>
      </c>
      <c r="S834" s="28" t="s">
        <v>6175</v>
      </c>
      <c r="T834" s="28" t="s">
        <v>28</v>
      </c>
      <c r="U834" s="28" t="s">
        <v>28</v>
      </c>
      <c r="V834" s="28" t="s">
        <v>28</v>
      </c>
      <c r="W834" s="7" t="s">
        <v>29</v>
      </c>
      <c r="X834" s="28" t="s">
        <v>28</v>
      </c>
      <c r="Y834" s="36" t="s">
        <v>3791</v>
      </c>
      <c r="Z834" s="7" t="s">
        <v>6175</v>
      </c>
      <c r="AA834" s="7">
        <v>10</v>
      </c>
      <c r="AB834" s="7">
        <v>10</v>
      </c>
      <c r="AC834" s="7">
        <f t="shared" si="132"/>
        <v>0</v>
      </c>
      <c r="AD834" s="7" t="s">
        <v>6175</v>
      </c>
      <c r="AE834" s="7" t="s">
        <v>6175</v>
      </c>
      <c r="AF834" s="7" t="s">
        <v>6175</v>
      </c>
      <c r="AG834" s="7" t="s">
        <v>6175</v>
      </c>
      <c r="AH834" s="37">
        <v>12</v>
      </c>
      <c r="AI834" s="37">
        <f t="shared" si="133"/>
        <v>120</v>
      </c>
      <c r="AJ834" s="33">
        <v>4.6176517808219693</v>
      </c>
      <c r="AK834" s="33">
        <f t="shared" si="129"/>
        <v>46.176517808219693</v>
      </c>
      <c r="AL834" s="33">
        <f t="shared" si="125"/>
        <v>5.5411821369863627</v>
      </c>
      <c r="AM834" s="33">
        <f t="shared" si="126"/>
        <v>51.717699945206057</v>
      </c>
      <c r="AN834" s="33">
        <f t="shared" si="127"/>
        <v>4.1558866027397725</v>
      </c>
      <c r="AO834" s="33">
        <f t="shared" si="128"/>
        <v>41.558866027397727</v>
      </c>
      <c r="AP834" s="33">
        <f t="shared" si="130"/>
        <v>4.9870639232877272</v>
      </c>
      <c r="AQ834" s="33">
        <f t="shared" si="131"/>
        <v>46.545929950685455</v>
      </c>
      <c r="AR834" s="15" t="s">
        <v>6303</v>
      </c>
      <c r="AS834" s="15" t="s">
        <v>6314</v>
      </c>
      <c r="AT834" s="15" t="s">
        <v>6292</v>
      </c>
      <c r="AU834" s="27" t="s">
        <v>6281</v>
      </c>
      <c r="AV834" s="74"/>
      <c r="AW834" s="75"/>
      <c r="AX834" s="75"/>
      <c r="AY834" s="75"/>
      <c r="AZ834" s="52" t="s">
        <v>6389</v>
      </c>
    </row>
    <row r="835" spans="1:52" s="52" customFormat="1" ht="39.950000000000003" customHeight="1" x14ac:dyDescent="0.25">
      <c r="A835" s="9">
        <v>993</v>
      </c>
      <c r="B835" s="7" t="s">
        <v>3804</v>
      </c>
      <c r="C835" s="7" t="s">
        <v>3805</v>
      </c>
      <c r="D835" s="7" t="s">
        <v>18</v>
      </c>
      <c r="E835" s="7" t="s">
        <v>18</v>
      </c>
      <c r="F835" s="7" t="s">
        <v>1403</v>
      </c>
      <c r="G835" s="7" t="s">
        <v>6182</v>
      </c>
      <c r="H835" s="7" t="s">
        <v>2100</v>
      </c>
      <c r="I835" s="7" t="s">
        <v>6175</v>
      </c>
      <c r="J835" s="7" t="s">
        <v>2122</v>
      </c>
      <c r="K835" s="7" t="s">
        <v>2122</v>
      </c>
      <c r="L835" s="7" t="s">
        <v>3806</v>
      </c>
      <c r="M835" s="7" t="s">
        <v>3806</v>
      </c>
      <c r="N835" s="8" t="s">
        <v>6175</v>
      </c>
      <c r="O835" s="7" t="s">
        <v>1388</v>
      </c>
      <c r="P835" s="8" t="s">
        <v>6175</v>
      </c>
      <c r="Q835" s="7" t="s">
        <v>28</v>
      </c>
      <c r="R835" s="28" t="s">
        <v>3790</v>
      </c>
      <c r="S835" s="28" t="s">
        <v>6175</v>
      </c>
      <c r="T835" s="28" t="s">
        <v>28</v>
      </c>
      <c r="U835" s="28" t="s">
        <v>28</v>
      </c>
      <c r="V835" s="28" t="s">
        <v>28</v>
      </c>
      <c r="W835" s="7" t="s">
        <v>29</v>
      </c>
      <c r="X835" s="28" t="s">
        <v>28</v>
      </c>
      <c r="Y835" s="36" t="s">
        <v>3791</v>
      </c>
      <c r="Z835" s="7" t="s">
        <v>6175</v>
      </c>
      <c r="AA835" s="7">
        <v>2</v>
      </c>
      <c r="AB835" s="7">
        <v>2</v>
      </c>
      <c r="AC835" s="7">
        <f t="shared" si="132"/>
        <v>0</v>
      </c>
      <c r="AD835" s="7" t="s">
        <v>6175</v>
      </c>
      <c r="AE835" s="7" t="s">
        <v>6175</v>
      </c>
      <c r="AF835" s="7" t="s">
        <v>6175</v>
      </c>
      <c r="AG835" s="7" t="s">
        <v>6175</v>
      </c>
      <c r="AH835" s="37">
        <v>12</v>
      </c>
      <c r="AI835" s="37">
        <f t="shared" si="133"/>
        <v>24</v>
      </c>
      <c r="AJ835" s="33">
        <v>4.6176517808219693</v>
      </c>
      <c r="AK835" s="33">
        <f t="shared" si="129"/>
        <v>9.2353035616439385</v>
      </c>
      <c r="AL835" s="33">
        <f t="shared" si="125"/>
        <v>1.1082364273972727</v>
      </c>
      <c r="AM835" s="33">
        <f t="shared" si="126"/>
        <v>10.343539989041211</v>
      </c>
      <c r="AN835" s="33">
        <f t="shared" si="127"/>
        <v>4.1558866027397725</v>
      </c>
      <c r="AO835" s="33">
        <f t="shared" si="128"/>
        <v>8.311773205479545</v>
      </c>
      <c r="AP835" s="33">
        <f t="shared" si="130"/>
        <v>0.99741278465754535</v>
      </c>
      <c r="AQ835" s="33">
        <f t="shared" si="131"/>
        <v>9.3091859901370899</v>
      </c>
      <c r="AR835" s="15" t="s">
        <v>6303</v>
      </c>
      <c r="AS835" s="15" t="s">
        <v>6314</v>
      </c>
      <c r="AT835" s="15" t="s">
        <v>6292</v>
      </c>
      <c r="AU835" s="27" t="s">
        <v>6281</v>
      </c>
      <c r="AV835" s="74"/>
      <c r="AW835" s="75"/>
      <c r="AX835" s="75"/>
      <c r="AY835" s="75"/>
      <c r="AZ835" s="52" t="s">
        <v>6389</v>
      </c>
    </row>
    <row r="836" spans="1:52" s="52" customFormat="1" ht="39.950000000000003" customHeight="1" x14ac:dyDescent="0.25">
      <c r="A836" s="9">
        <v>994</v>
      </c>
      <c r="B836" s="7" t="s">
        <v>3807</v>
      </c>
      <c r="C836" s="7" t="s">
        <v>3808</v>
      </c>
      <c r="D836" s="7" t="s">
        <v>18</v>
      </c>
      <c r="E836" s="7" t="s">
        <v>18</v>
      </c>
      <c r="F836" s="7" t="s">
        <v>1403</v>
      </c>
      <c r="G836" s="7" t="s">
        <v>6182</v>
      </c>
      <c r="H836" s="7" t="s">
        <v>2100</v>
      </c>
      <c r="I836" s="7" t="s">
        <v>6175</v>
      </c>
      <c r="J836" s="7" t="s">
        <v>2122</v>
      </c>
      <c r="K836" s="7" t="s">
        <v>2122</v>
      </c>
      <c r="L836" s="7" t="s">
        <v>3809</v>
      </c>
      <c r="M836" s="7" t="s">
        <v>3809</v>
      </c>
      <c r="N836" s="8" t="s">
        <v>6175</v>
      </c>
      <c r="O836" s="7" t="s">
        <v>1388</v>
      </c>
      <c r="P836" s="8" t="s">
        <v>6175</v>
      </c>
      <c r="Q836" s="7" t="s">
        <v>28</v>
      </c>
      <c r="R836" s="28" t="s">
        <v>3790</v>
      </c>
      <c r="S836" s="28" t="s">
        <v>6175</v>
      </c>
      <c r="T836" s="28" t="s">
        <v>28</v>
      </c>
      <c r="U836" s="28" t="s">
        <v>28</v>
      </c>
      <c r="V836" s="28" t="s">
        <v>28</v>
      </c>
      <c r="W836" s="7" t="s">
        <v>29</v>
      </c>
      <c r="X836" s="28" t="s">
        <v>28</v>
      </c>
      <c r="Y836" s="36" t="s">
        <v>3791</v>
      </c>
      <c r="Z836" s="7" t="s">
        <v>6175</v>
      </c>
      <c r="AA836" s="7">
        <v>6</v>
      </c>
      <c r="AB836" s="7">
        <v>6</v>
      </c>
      <c r="AC836" s="7">
        <f t="shared" si="132"/>
        <v>0</v>
      </c>
      <c r="AD836" s="7" t="s">
        <v>6175</v>
      </c>
      <c r="AE836" s="7" t="s">
        <v>6175</v>
      </c>
      <c r="AF836" s="7" t="s">
        <v>6175</v>
      </c>
      <c r="AG836" s="7" t="s">
        <v>6175</v>
      </c>
      <c r="AH836" s="37">
        <v>12</v>
      </c>
      <c r="AI836" s="37">
        <f t="shared" si="133"/>
        <v>72</v>
      </c>
      <c r="AJ836" s="33">
        <v>4.6176517808219693</v>
      </c>
      <c r="AK836" s="33">
        <f t="shared" si="129"/>
        <v>27.705910684931816</v>
      </c>
      <c r="AL836" s="33">
        <f t="shared" si="125"/>
        <v>3.3247092821918178</v>
      </c>
      <c r="AM836" s="33">
        <f t="shared" si="126"/>
        <v>31.030619967123634</v>
      </c>
      <c r="AN836" s="33">
        <f t="shared" si="127"/>
        <v>4.1558866027397725</v>
      </c>
      <c r="AO836" s="33">
        <f t="shared" si="128"/>
        <v>24.935319616438633</v>
      </c>
      <c r="AP836" s="33">
        <f t="shared" si="130"/>
        <v>2.992238353972636</v>
      </c>
      <c r="AQ836" s="33">
        <f t="shared" si="131"/>
        <v>27.927557970411268</v>
      </c>
      <c r="AR836" s="15" t="s">
        <v>6303</v>
      </c>
      <c r="AS836" s="15" t="s">
        <v>6314</v>
      </c>
      <c r="AT836" s="15" t="s">
        <v>6292</v>
      </c>
      <c r="AU836" s="27" t="s">
        <v>6281</v>
      </c>
      <c r="AV836" s="74"/>
      <c r="AW836" s="75"/>
      <c r="AX836" s="75"/>
      <c r="AY836" s="75"/>
      <c r="AZ836" s="52" t="s">
        <v>6389</v>
      </c>
    </row>
    <row r="837" spans="1:52" s="52" customFormat="1" ht="39.950000000000003" customHeight="1" x14ac:dyDescent="0.25">
      <c r="A837" s="9">
        <v>995</v>
      </c>
      <c r="B837" s="7" t="s">
        <v>3810</v>
      </c>
      <c r="C837" s="7" t="s">
        <v>3811</v>
      </c>
      <c r="D837" s="7" t="s">
        <v>18</v>
      </c>
      <c r="E837" s="7" t="s">
        <v>18</v>
      </c>
      <c r="F837" s="7" t="s">
        <v>1403</v>
      </c>
      <c r="G837" s="7" t="s">
        <v>6182</v>
      </c>
      <c r="H837" s="7" t="s">
        <v>2100</v>
      </c>
      <c r="I837" s="7" t="s">
        <v>6175</v>
      </c>
      <c r="J837" s="7" t="s">
        <v>2122</v>
      </c>
      <c r="K837" s="7" t="s">
        <v>2122</v>
      </c>
      <c r="L837" s="7" t="s">
        <v>3812</v>
      </c>
      <c r="M837" s="7" t="s">
        <v>3812</v>
      </c>
      <c r="N837" s="8" t="s">
        <v>6175</v>
      </c>
      <c r="O837" s="7" t="s">
        <v>1388</v>
      </c>
      <c r="P837" s="8" t="s">
        <v>6175</v>
      </c>
      <c r="Q837" s="7" t="s">
        <v>28</v>
      </c>
      <c r="R837" s="28" t="s">
        <v>3790</v>
      </c>
      <c r="S837" s="28" t="s">
        <v>6175</v>
      </c>
      <c r="T837" s="28" t="s">
        <v>28</v>
      </c>
      <c r="U837" s="28" t="s">
        <v>28</v>
      </c>
      <c r="V837" s="28" t="s">
        <v>28</v>
      </c>
      <c r="W837" s="7" t="s">
        <v>29</v>
      </c>
      <c r="X837" s="28" t="s">
        <v>28</v>
      </c>
      <c r="Y837" s="36" t="s">
        <v>3791</v>
      </c>
      <c r="Z837" s="7" t="s">
        <v>6175</v>
      </c>
      <c r="AA837" s="7">
        <v>6</v>
      </c>
      <c r="AB837" s="7">
        <v>6</v>
      </c>
      <c r="AC837" s="7">
        <f t="shared" si="132"/>
        <v>0</v>
      </c>
      <c r="AD837" s="7" t="s">
        <v>6175</v>
      </c>
      <c r="AE837" s="7" t="s">
        <v>6175</v>
      </c>
      <c r="AF837" s="7" t="s">
        <v>6175</v>
      </c>
      <c r="AG837" s="7" t="s">
        <v>6175</v>
      </c>
      <c r="AH837" s="37">
        <v>12</v>
      </c>
      <c r="AI837" s="37">
        <f t="shared" si="133"/>
        <v>72</v>
      </c>
      <c r="AJ837" s="33">
        <v>4.6176517808219693</v>
      </c>
      <c r="AK837" s="33">
        <f t="shared" si="129"/>
        <v>27.705910684931816</v>
      </c>
      <c r="AL837" s="33">
        <f t="shared" si="125"/>
        <v>3.3247092821918178</v>
      </c>
      <c r="AM837" s="33">
        <f t="shared" si="126"/>
        <v>31.030619967123634</v>
      </c>
      <c r="AN837" s="33">
        <f t="shared" si="127"/>
        <v>4.1558866027397725</v>
      </c>
      <c r="AO837" s="33">
        <f t="shared" si="128"/>
        <v>24.935319616438633</v>
      </c>
      <c r="AP837" s="33">
        <f t="shared" si="130"/>
        <v>2.992238353972636</v>
      </c>
      <c r="AQ837" s="33">
        <f t="shared" si="131"/>
        <v>27.927557970411268</v>
      </c>
      <c r="AR837" s="15" t="s">
        <v>6303</v>
      </c>
      <c r="AS837" s="15" t="s">
        <v>6314</v>
      </c>
      <c r="AT837" s="15" t="s">
        <v>6292</v>
      </c>
      <c r="AU837" s="27" t="s">
        <v>6281</v>
      </c>
      <c r="AV837" s="74"/>
      <c r="AW837" s="75"/>
      <c r="AX837" s="75"/>
      <c r="AY837" s="75"/>
      <c r="AZ837" s="52" t="s">
        <v>6389</v>
      </c>
    </row>
    <row r="838" spans="1:52" s="52" customFormat="1" ht="39.950000000000003" customHeight="1" x14ac:dyDescent="0.25">
      <c r="A838" s="9">
        <v>996</v>
      </c>
      <c r="B838" s="7" t="s">
        <v>3813</v>
      </c>
      <c r="C838" s="7" t="s">
        <v>3814</v>
      </c>
      <c r="D838" s="7" t="s">
        <v>18</v>
      </c>
      <c r="E838" s="7" t="s">
        <v>18</v>
      </c>
      <c r="F838" s="7" t="s">
        <v>1403</v>
      </c>
      <c r="G838" s="7" t="s">
        <v>6182</v>
      </c>
      <c r="H838" s="7" t="s">
        <v>2100</v>
      </c>
      <c r="I838" s="7" t="s">
        <v>6175</v>
      </c>
      <c r="J838" s="7" t="s">
        <v>2122</v>
      </c>
      <c r="K838" s="7" t="s">
        <v>2122</v>
      </c>
      <c r="L838" s="7" t="s">
        <v>3815</v>
      </c>
      <c r="M838" s="7" t="s">
        <v>3815</v>
      </c>
      <c r="N838" s="8" t="s">
        <v>6175</v>
      </c>
      <c r="O838" s="7" t="s">
        <v>1388</v>
      </c>
      <c r="P838" s="8" t="s">
        <v>6175</v>
      </c>
      <c r="Q838" s="7" t="s">
        <v>28</v>
      </c>
      <c r="R838" s="28" t="s">
        <v>3790</v>
      </c>
      <c r="S838" s="28" t="s">
        <v>6175</v>
      </c>
      <c r="T838" s="28" t="s">
        <v>28</v>
      </c>
      <c r="U838" s="28" t="s">
        <v>28</v>
      </c>
      <c r="V838" s="28" t="s">
        <v>28</v>
      </c>
      <c r="W838" s="7" t="s">
        <v>29</v>
      </c>
      <c r="X838" s="28" t="s">
        <v>28</v>
      </c>
      <c r="Y838" s="36" t="s">
        <v>3791</v>
      </c>
      <c r="Z838" s="7" t="s">
        <v>6175</v>
      </c>
      <c r="AA838" s="7">
        <v>4</v>
      </c>
      <c r="AB838" s="7">
        <v>4</v>
      </c>
      <c r="AC838" s="7">
        <f t="shared" si="132"/>
        <v>0</v>
      </c>
      <c r="AD838" s="7" t="s">
        <v>6175</v>
      </c>
      <c r="AE838" s="7" t="s">
        <v>6175</v>
      </c>
      <c r="AF838" s="7" t="s">
        <v>6175</v>
      </c>
      <c r="AG838" s="7" t="s">
        <v>6175</v>
      </c>
      <c r="AH838" s="37">
        <v>12</v>
      </c>
      <c r="AI838" s="37">
        <f t="shared" si="133"/>
        <v>48</v>
      </c>
      <c r="AJ838" s="33">
        <v>4.6176517808219693</v>
      </c>
      <c r="AK838" s="33">
        <f t="shared" si="129"/>
        <v>18.470607123287877</v>
      </c>
      <c r="AL838" s="33">
        <f t="shared" si="125"/>
        <v>2.2164728547945454</v>
      </c>
      <c r="AM838" s="33">
        <f t="shared" si="126"/>
        <v>20.687079978082423</v>
      </c>
      <c r="AN838" s="33">
        <f t="shared" si="127"/>
        <v>4.1558866027397725</v>
      </c>
      <c r="AO838" s="33">
        <f t="shared" si="128"/>
        <v>16.62354641095909</v>
      </c>
      <c r="AP838" s="33">
        <f t="shared" si="130"/>
        <v>1.9948255693150907</v>
      </c>
      <c r="AQ838" s="33">
        <f t="shared" si="131"/>
        <v>18.61837198027418</v>
      </c>
      <c r="AR838" s="15" t="s">
        <v>6303</v>
      </c>
      <c r="AS838" s="15" t="s">
        <v>6314</v>
      </c>
      <c r="AT838" s="15" t="s">
        <v>6292</v>
      </c>
      <c r="AU838" s="27" t="s">
        <v>6281</v>
      </c>
      <c r="AV838" s="74"/>
      <c r="AW838" s="75"/>
      <c r="AX838" s="75"/>
      <c r="AY838" s="75"/>
      <c r="AZ838" s="52" t="s">
        <v>6389</v>
      </c>
    </row>
    <row r="839" spans="1:52" s="52" customFormat="1" ht="39.950000000000003" customHeight="1" x14ac:dyDescent="0.25">
      <c r="A839" s="9">
        <v>997</v>
      </c>
      <c r="B839" s="7" t="s">
        <v>3816</v>
      </c>
      <c r="C839" s="7" t="s">
        <v>3817</v>
      </c>
      <c r="D839" s="7" t="s">
        <v>18</v>
      </c>
      <c r="E839" s="7" t="s">
        <v>18</v>
      </c>
      <c r="F839" s="7" t="s">
        <v>1403</v>
      </c>
      <c r="G839" s="7" t="s">
        <v>6182</v>
      </c>
      <c r="H839" s="7" t="s">
        <v>2100</v>
      </c>
      <c r="I839" s="7" t="s">
        <v>6175</v>
      </c>
      <c r="J839" s="7" t="s">
        <v>2122</v>
      </c>
      <c r="K839" s="7" t="s">
        <v>2122</v>
      </c>
      <c r="L839" s="7" t="s">
        <v>3818</v>
      </c>
      <c r="M839" s="7" t="s">
        <v>3818</v>
      </c>
      <c r="N839" s="8" t="s">
        <v>6175</v>
      </c>
      <c r="O839" s="7" t="s">
        <v>1388</v>
      </c>
      <c r="P839" s="8" t="s">
        <v>6175</v>
      </c>
      <c r="Q839" s="7" t="s">
        <v>28</v>
      </c>
      <c r="R839" s="28" t="s">
        <v>3790</v>
      </c>
      <c r="S839" s="28" t="s">
        <v>6175</v>
      </c>
      <c r="T839" s="28" t="s">
        <v>28</v>
      </c>
      <c r="U839" s="28" t="s">
        <v>28</v>
      </c>
      <c r="V839" s="28" t="s">
        <v>28</v>
      </c>
      <c r="W839" s="7" t="s">
        <v>29</v>
      </c>
      <c r="X839" s="28" t="s">
        <v>28</v>
      </c>
      <c r="Y839" s="36" t="s">
        <v>3791</v>
      </c>
      <c r="Z839" s="7" t="s">
        <v>6175</v>
      </c>
      <c r="AA839" s="7">
        <v>5</v>
      </c>
      <c r="AB839" s="7">
        <v>5</v>
      </c>
      <c r="AC839" s="7">
        <f t="shared" si="132"/>
        <v>0</v>
      </c>
      <c r="AD839" s="7" t="s">
        <v>6175</v>
      </c>
      <c r="AE839" s="7" t="s">
        <v>6175</v>
      </c>
      <c r="AF839" s="7" t="s">
        <v>6175</v>
      </c>
      <c r="AG839" s="7" t="s">
        <v>6175</v>
      </c>
      <c r="AH839" s="37">
        <v>12</v>
      </c>
      <c r="AI839" s="37">
        <f t="shared" si="133"/>
        <v>60</v>
      </c>
      <c r="AJ839" s="33">
        <v>4.6176517808219693</v>
      </c>
      <c r="AK839" s="33">
        <f t="shared" si="129"/>
        <v>23.088258904109846</v>
      </c>
      <c r="AL839" s="33">
        <f t="shared" si="125"/>
        <v>2.7705910684931814</v>
      </c>
      <c r="AM839" s="33">
        <f t="shared" si="126"/>
        <v>25.858849972603029</v>
      </c>
      <c r="AN839" s="33">
        <f t="shared" si="127"/>
        <v>4.1558866027397725</v>
      </c>
      <c r="AO839" s="33">
        <f t="shared" si="128"/>
        <v>20.779433013698863</v>
      </c>
      <c r="AP839" s="33">
        <f t="shared" si="130"/>
        <v>2.4935319616438636</v>
      </c>
      <c r="AQ839" s="33">
        <f t="shared" si="131"/>
        <v>23.272964975342727</v>
      </c>
      <c r="AR839" s="15" t="s">
        <v>6303</v>
      </c>
      <c r="AS839" s="15" t="s">
        <v>6314</v>
      </c>
      <c r="AT839" s="15" t="s">
        <v>6292</v>
      </c>
      <c r="AU839" s="27" t="s">
        <v>6281</v>
      </c>
      <c r="AV839" s="74"/>
      <c r="AW839" s="75"/>
      <c r="AX839" s="75"/>
      <c r="AY839" s="75"/>
      <c r="AZ839" s="52" t="s">
        <v>6389</v>
      </c>
    </row>
    <row r="840" spans="1:52" s="52" customFormat="1" ht="39.950000000000003" customHeight="1" x14ac:dyDescent="0.25">
      <c r="A840" s="9">
        <v>998</v>
      </c>
      <c r="B840" s="7" t="s">
        <v>3819</v>
      </c>
      <c r="C840" s="7" t="s">
        <v>3820</v>
      </c>
      <c r="D840" s="7" t="s">
        <v>18</v>
      </c>
      <c r="E840" s="7" t="s">
        <v>18</v>
      </c>
      <c r="F840" s="7" t="s">
        <v>1403</v>
      </c>
      <c r="G840" s="7" t="s">
        <v>6182</v>
      </c>
      <c r="H840" s="7" t="s">
        <v>2100</v>
      </c>
      <c r="I840" s="7" t="s">
        <v>6175</v>
      </c>
      <c r="J840" s="7" t="s">
        <v>2122</v>
      </c>
      <c r="K840" s="7" t="s">
        <v>2122</v>
      </c>
      <c r="L840" s="7" t="s">
        <v>3821</v>
      </c>
      <c r="M840" s="7" t="s">
        <v>3821</v>
      </c>
      <c r="N840" s="8" t="s">
        <v>6175</v>
      </c>
      <c r="O840" s="7" t="s">
        <v>1388</v>
      </c>
      <c r="P840" s="8" t="s">
        <v>6175</v>
      </c>
      <c r="Q840" s="7" t="s">
        <v>28</v>
      </c>
      <c r="R840" s="28" t="s">
        <v>3790</v>
      </c>
      <c r="S840" s="28" t="s">
        <v>6175</v>
      </c>
      <c r="T840" s="28" t="s">
        <v>28</v>
      </c>
      <c r="U840" s="28" t="s">
        <v>28</v>
      </c>
      <c r="V840" s="28" t="s">
        <v>28</v>
      </c>
      <c r="W840" s="7" t="s">
        <v>29</v>
      </c>
      <c r="X840" s="28" t="s">
        <v>28</v>
      </c>
      <c r="Y840" s="36" t="s">
        <v>3791</v>
      </c>
      <c r="Z840" s="7" t="s">
        <v>6175</v>
      </c>
      <c r="AA840" s="7">
        <v>8</v>
      </c>
      <c r="AB840" s="7">
        <v>8</v>
      </c>
      <c r="AC840" s="7">
        <f t="shared" si="132"/>
        <v>0</v>
      </c>
      <c r="AD840" s="7" t="s">
        <v>6175</v>
      </c>
      <c r="AE840" s="7" t="s">
        <v>6175</v>
      </c>
      <c r="AF840" s="7" t="s">
        <v>6175</v>
      </c>
      <c r="AG840" s="7" t="s">
        <v>6175</v>
      </c>
      <c r="AH840" s="37">
        <v>12</v>
      </c>
      <c r="AI840" s="37">
        <f t="shared" si="133"/>
        <v>96</v>
      </c>
      <c r="AJ840" s="33">
        <v>4.6797180821918314</v>
      </c>
      <c r="AK840" s="33">
        <f t="shared" si="129"/>
        <v>37.437744657534651</v>
      </c>
      <c r="AL840" s="33">
        <f t="shared" si="125"/>
        <v>4.4925293589041582</v>
      </c>
      <c r="AM840" s="33">
        <f t="shared" si="126"/>
        <v>41.930274016438808</v>
      </c>
      <c r="AN840" s="33">
        <f t="shared" si="127"/>
        <v>4.2117462739726488</v>
      </c>
      <c r="AO840" s="33">
        <f t="shared" si="128"/>
        <v>33.69397019178119</v>
      </c>
      <c r="AP840" s="33">
        <f t="shared" si="130"/>
        <v>4.0432764230137428</v>
      </c>
      <c r="AQ840" s="33">
        <f t="shared" si="131"/>
        <v>37.737246614794934</v>
      </c>
      <c r="AR840" s="15" t="s">
        <v>6303</v>
      </c>
      <c r="AS840" s="15" t="s">
        <v>6314</v>
      </c>
      <c r="AT840" s="15" t="s">
        <v>6292</v>
      </c>
      <c r="AU840" s="27" t="s">
        <v>6281</v>
      </c>
      <c r="AV840" s="74"/>
      <c r="AW840" s="75"/>
      <c r="AX840" s="75"/>
      <c r="AY840" s="75"/>
      <c r="AZ840" s="52" t="s">
        <v>6389</v>
      </c>
    </row>
    <row r="841" spans="1:52" s="52" customFormat="1" ht="39.950000000000003" customHeight="1" x14ac:dyDescent="0.25">
      <c r="A841" s="9">
        <v>999</v>
      </c>
      <c r="B841" s="7" t="s">
        <v>3822</v>
      </c>
      <c r="C841" s="7" t="s">
        <v>3823</v>
      </c>
      <c r="D841" s="7" t="s">
        <v>18</v>
      </c>
      <c r="E841" s="7" t="s">
        <v>18</v>
      </c>
      <c r="F841" s="7" t="s">
        <v>1403</v>
      </c>
      <c r="G841" s="7" t="s">
        <v>6182</v>
      </c>
      <c r="H841" s="7" t="s">
        <v>2100</v>
      </c>
      <c r="I841" s="7" t="s">
        <v>6175</v>
      </c>
      <c r="J841" s="7" t="s">
        <v>2122</v>
      </c>
      <c r="K841" s="7" t="s">
        <v>2122</v>
      </c>
      <c r="L841" s="7" t="s">
        <v>3824</v>
      </c>
      <c r="M841" s="7" t="s">
        <v>3824</v>
      </c>
      <c r="N841" s="8" t="s">
        <v>6175</v>
      </c>
      <c r="O841" s="7" t="s">
        <v>1388</v>
      </c>
      <c r="P841" s="8" t="s">
        <v>6175</v>
      </c>
      <c r="Q841" s="7" t="s">
        <v>28</v>
      </c>
      <c r="R841" s="7" t="s">
        <v>28</v>
      </c>
      <c r="S841" s="28" t="s">
        <v>6175</v>
      </c>
      <c r="T841" s="28" t="s">
        <v>28</v>
      </c>
      <c r="U841" s="28" t="s">
        <v>28</v>
      </c>
      <c r="V841" s="28" t="s">
        <v>28</v>
      </c>
      <c r="W841" s="7" t="s">
        <v>29</v>
      </c>
      <c r="X841" s="28" t="s">
        <v>28</v>
      </c>
      <c r="Y841" s="36" t="s">
        <v>3791</v>
      </c>
      <c r="Z841" s="7" t="s">
        <v>6175</v>
      </c>
      <c r="AA841" s="7">
        <v>75</v>
      </c>
      <c r="AB841" s="7">
        <v>75</v>
      </c>
      <c r="AC841" s="7">
        <f t="shared" si="132"/>
        <v>0</v>
      </c>
      <c r="AD841" s="7" t="s">
        <v>6175</v>
      </c>
      <c r="AE841" s="7" t="s">
        <v>6175</v>
      </c>
      <c r="AF841" s="7" t="s">
        <v>6175</v>
      </c>
      <c r="AG841" s="7" t="s">
        <v>6175</v>
      </c>
      <c r="AH841" s="37">
        <v>12</v>
      </c>
      <c r="AI841" s="37">
        <f t="shared" si="133"/>
        <v>900</v>
      </c>
      <c r="AJ841" s="33">
        <v>4.6797180821918314</v>
      </c>
      <c r="AK841" s="33">
        <f t="shared" si="129"/>
        <v>350.97885616438737</v>
      </c>
      <c r="AL841" s="33">
        <f t="shared" si="125"/>
        <v>42.117462739726484</v>
      </c>
      <c r="AM841" s="33">
        <f t="shared" si="126"/>
        <v>393.09631890411384</v>
      </c>
      <c r="AN841" s="33">
        <f t="shared" si="127"/>
        <v>4.2117462739726488</v>
      </c>
      <c r="AO841" s="33">
        <f t="shared" si="128"/>
        <v>315.88097054794866</v>
      </c>
      <c r="AP841" s="33">
        <f t="shared" si="130"/>
        <v>37.905716465753841</v>
      </c>
      <c r="AQ841" s="33">
        <f t="shared" si="131"/>
        <v>353.78668701370248</v>
      </c>
      <c r="AR841" s="15" t="s">
        <v>6303</v>
      </c>
      <c r="AS841" s="15" t="s">
        <v>6314</v>
      </c>
      <c r="AT841" s="15" t="s">
        <v>6292</v>
      </c>
      <c r="AU841" s="27" t="s">
        <v>6281</v>
      </c>
      <c r="AV841" s="74"/>
      <c r="AW841" s="75"/>
      <c r="AX841" s="75"/>
      <c r="AY841" s="75"/>
      <c r="AZ841" s="52" t="s">
        <v>6389</v>
      </c>
    </row>
    <row r="842" spans="1:52" s="52" customFormat="1" ht="39.950000000000003" customHeight="1" x14ac:dyDescent="0.25">
      <c r="A842" s="9">
        <v>1000</v>
      </c>
      <c r="B842" s="7" t="s">
        <v>3825</v>
      </c>
      <c r="C842" s="7" t="s">
        <v>3826</v>
      </c>
      <c r="D842" s="7" t="s">
        <v>18</v>
      </c>
      <c r="E842" s="7" t="s">
        <v>18</v>
      </c>
      <c r="F842" s="7" t="s">
        <v>1403</v>
      </c>
      <c r="G842" s="7" t="s">
        <v>6182</v>
      </c>
      <c r="H842" s="7" t="s">
        <v>2100</v>
      </c>
      <c r="I842" s="7" t="s">
        <v>6175</v>
      </c>
      <c r="J842" s="7" t="s">
        <v>2122</v>
      </c>
      <c r="K842" s="7" t="s">
        <v>2122</v>
      </c>
      <c r="L842" s="7" t="s">
        <v>3827</v>
      </c>
      <c r="M842" s="7" t="s">
        <v>3827</v>
      </c>
      <c r="N842" s="8" t="s">
        <v>6175</v>
      </c>
      <c r="O842" s="7" t="s">
        <v>1388</v>
      </c>
      <c r="P842" s="8" t="s">
        <v>6175</v>
      </c>
      <c r="Q842" s="7" t="s">
        <v>28</v>
      </c>
      <c r="R842" s="7" t="s">
        <v>28</v>
      </c>
      <c r="S842" s="28" t="s">
        <v>6175</v>
      </c>
      <c r="T842" s="28" t="s">
        <v>28</v>
      </c>
      <c r="U842" s="28" t="s">
        <v>28</v>
      </c>
      <c r="V842" s="28" t="s">
        <v>28</v>
      </c>
      <c r="W842" s="7" t="s">
        <v>29</v>
      </c>
      <c r="X842" s="28" t="s">
        <v>28</v>
      </c>
      <c r="Y842" s="36" t="s">
        <v>3791</v>
      </c>
      <c r="Z842" s="7" t="s">
        <v>6175</v>
      </c>
      <c r="AA842" s="7">
        <v>70</v>
      </c>
      <c r="AB842" s="7">
        <v>70</v>
      </c>
      <c r="AC842" s="7">
        <f t="shared" si="132"/>
        <v>0</v>
      </c>
      <c r="AD842" s="7" t="s">
        <v>6175</v>
      </c>
      <c r="AE842" s="7" t="s">
        <v>6175</v>
      </c>
      <c r="AF842" s="7" t="s">
        <v>6175</v>
      </c>
      <c r="AG842" s="7" t="s">
        <v>6175</v>
      </c>
      <c r="AH842" s="37">
        <v>12</v>
      </c>
      <c r="AI842" s="37">
        <f t="shared" si="133"/>
        <v>840</v>
      </c>
      <c r="AJ842" s="33">
        <v>4.6797180821918314</v>
      </c>
      <c r="AK842" s="33">
        <f t="shared" si="129"/>
        <v>327.58026575342819</v>
      </c>
      <c r="AL842" s="33">
        <f t="shared" si="125"/>
        <v>39.309631890411382</v>
      </c>
      <c r="AM842" s="33">
        <f t="shared" si="126"/>
        <v>366.88989764383956</v>
      </c>
      <c r="AN842" s="33">
        <f t="shared" si="127"/>
        <v>4.2117462739726488</v>
      </c>
      <c r="AO842" s="33">
        <f t="shared" si="128"/>
        <v>294.8222391780854</v>
      </c>
      <c r="AP842" s="33">
        <f t="shared" si="130"/>
        <v>35.378668701370245</v>
      </c>
      <c r="AQ842" s="33">
        <f t="shared" si="131"/>
        <v>330.20090787945566</v>
      </c>
      <c r="AR842" s="15" t="s">
        <v>6303</v>
      </c>
      <c r="AS842" s="15" t="s">
        <v>6314</v>
      </c>
      <c r="AT842" s="15" t="s">
        <v>6292</v>
      </c>
      <c r="AU842" s="27" t="s">
        <v>6281</v>
      </c>
      <c r="AV842" s="74"/>
      <c r="AW842" s="75"/>
      <c r="AX842" s="75"/>
      <c r="AY842" s="75"/>
      <c r="AZ842" s="52" t="s">
        <v>6389</v>
      </c>
    </row>
    <row r="843" spans="1:52" s="52" customFormat="1" ht="39.950000000000003" customHeight="1" x14ac:dyDescent="0.25">
      <c r="A843" s="9">
        <v>1001</v>
      </c>
      <c r="B843" s="7" t="s">
        <v>3828</v>
      </c>
      <c r="C843" s="7" t="s">
        <v>3829</v>
      </c>
      <c r="D843" s="7" t="s">
        <v>18</v>
      </c>
      <c r="E843" s="7" t="s">
        <v>18</v>
      </c>
      <c r="F843" s="7" t="s">
        <v>1403</v>
      </c>
      <c r="G843" s="7" t="s">
        <v>6182</v>
      </c>
      <c r="H843" s="7" t="s">
        <v>2100</v>
      </c>
      <c r="I843" s="7" t="s">
        <v>6175</v>
      </c>
      <c r="J843" s="7" t="s">
        <v>2122</v>
      </c>
      <c r="K843" s="7" t="s">
        <v>2122</v>
      </c>
      <c r="L843" s="7" t="s">
        <v>3830</v>
      </c>
      <c r="M843" s="7" t="s">
        <v>3830</v>
      </c>
      <c r="N843" s="8" t="s">
        <v>6175</v>
      </c>
      <c r="O843" s="7" t="s">
        <v>1388</v>
      </c>
      <c r="P843" s="8" t="s">
        <v>6175</v>
      </c>
      <c r="Q843" s="7" t="s">
        <v>28</v>
      </c>
      <c r="R843" s="7" t="s">
        <v>28</v>
      </c>
      <c r="S843" s="28" t="s">
        <v>6175</v>
      </c>
      <c r="T843" s="28" t="s">
        <v>28</v>
      </c>
      <c r="U843" s="28" t="s">
        <v>28</v>
      </c>
      <c r="V843" s="28" t="s">
        <v>28</v>
      </c>
      <c r="W843" s="7" t="s">
        <v>29</v>
      </c>
      <c r="X843" s="28" t="s">
        <v>28</v>
      </c>
      <c r="Y843" s="36" t="s">
        <v>3791</v>
      </c>
      <c r="Z843" s="7" t="s">
        <v>6175</v>
      </c>
      <c r="AA843" s="7">
        <v>10</v>
      </c>
      <c r="AB843" s="7">
        <v>10</v>
      </c>
      <c r="AC843" s="7">
        <f t="shared" si="132"/>
        <v>0</v>
      </c>
      <c r="AD843" s="7" t="s">
        <v>6175</v>
      </c>
      <c r="AE843" s="7" t="s">
        <v>6175</v>
      </c>
      <c r="AF843" s="7" t="s">
        <v>6175</v>
      </c>
      <c r="AG843" s="7" t="s">
        <v>6175</v>
      </c>
      <c r="AH843" s="37">
        <v>12</v>
      </c>
      <c r="AI843" s="37">
        <f t="shared" si="133"/>
        <v>120</v>
      </c>
      <c r="AJ843" s="33">
        <v>4.6797180821918314</v>
      </c>
      <c r="AK843" s="33">
        <f t="shared" si="129"/>
        <v>46.797180821918317</v>
      </c>
      <c r="AL843" s="33">
        <f t="shared" si="125"/>
        <v>5.6156616986301975</v>
      </c>
      <c r="AM843" s="33">
        <f t="shared" si="126"/>
        <v>52.412842520548516</v>
      </c>
      <c r="AN843" s="33">
        <f t="shared" si="127"/>
        <v>4.2117462739726488</v>
      </c>
      <c r="AO843" s="33">
        <f t="shared" si="128"/>
        <v>42.117462739726491</v>
      </c>
      <c r="AP843" s="33">
        <f t="shared" si="130"/>
        <v>5.0540955287671787</v>
      </c>
      <c r="AQ843" s="33">
        <f t="shared" si="131"/>
        <v>47.171558268493669</v>
      </c>
      <c r="AR843" s="15" t="s">
        <v>6303</v>
      </c>
      <c r="AS843" s="15" t="s">
        <v>6314</v>
      </c>
      <c r="AT843" s="15" t="s">
        <v>6292</v>
      </c>
      <c r="AU843" s="27" t="s">
        <v>6281</v>
      </c>
      <c r="AV843" s="74"/>
      <c r="AW843" s="75"/>
      <c r="AX843" s="75"/>
      <c r="AY843" s="75"/>
      <c r="AZ843" s="52" t="s">
        <v>6389</v>
      </c>
    </row>
    <row r="844" spans="1:52" s="52" customFormat="1" ht="39.950000000000003" customHeight="1" x14ac:dyDescent="0.25">
      <c r="A844" s="9">
        <v>1002</v>
      </c>
      <c r="B844" s="7" t="s">
        <v>3831</v>
      </c>
      <c r="C844" s="7" t="s">
        <v>3832</v>
      </c>
      <c r="D844" s="7" t="s">
        <v>18</v>
      </c>
      <c r="E844" s="7" t="s">
        <v>18</v>
      </c>
      <c r="F844" s="7" t="s">
        <v>1403</v>
      </c>
      <c r="G844" s="7" t="s">
        <v>6182</v>
      </c>
      <c r="H844" s="7" t="s">
        <v>2100</v>
      </c>
      <c r="I844" s="7" t="s">
        <v>6175</v>
      </c>
      <c r="J844" s="7" t="s">
        <v>2122</v>
      </c>
      <c r="K844" s="7" t="s">
        <v>2122</v>
      </c>
      <c r="L844" s="7" t="s">
        <v>3833</v>
      </c>
      <c r="M844" s="7" t="s">
        <v>3833</v>
      </c>
      <c r="N844" s="8" t="s">
        <v>6175</v>
      </c>
      <c r="O844" s="7" t="s">
        <v>1388</v>
      </c>
      <c r="P844" s="8" t="s">
        <v>6175</v>
      </c>
      <c r="Q844" s="7" t="s">
        <v>28</v>
      </c>
      <c r="R844" s="7" t="s">
        <v>28</v>
      </c>
      <c r="S844" s="28" t="s">
        <v>6175</v>
      </c>
      <c r="T844" s="28" t="s">
        <v>28</v>
      </c>
      <c r="U844" s="28" t="s">
        <v>28</v>
      </c>
      <c r="V844" s="28" t="s">
        <v>28</v>
      </c>
      <c r="W844" s="7" t="s">
        <v>29</v>
      </c>
      <c r="X844" s="28" t="s">
        <v>28</v>
      </c>
      <c r="Y844" s="36" t="s">
        <v>2133</v>
      </c>
      <c r="Z844" s="7" t="s">
        <v>6175</v>
      </c>
      <c r="AA844" s="7">
        <v>1</v>
      </c>
      <c r="AB844" s="7">
        <v>1</v>
      </c>
      <c r="AC844" s="7">
        <f t="shared" si="132"/>
        <v>0</v>
      </c>
      <c r="AD844" s="7" t="s">
        <v>6175</v>
      </c>
      <c r="AE844" s="7" t="s">
        <v>6175</v>
      </c>
      <c r="AF844" s="7" t="s">
        <v>6175</v>
      </c>
      <c r="AG844" s="7" t="s">
        <v>6175</v>
      </c>
      <c r="AH844" s="37">
        <v>10</v>
      </c>
      <c r="AI844" s="37">
        <f t="shared" si="133"/>
        <v>10</v>
      </c>
      <c r="AJ844" s="33">
        <v>3.8997650684931924</v>
      </c>
      <c r="AK844" s="33">
        <f t="shared" si="129"/>
        <v>3.8997650684931924</v>
      </c>
      <c r="AL844" s="33">
        <f t="shared" si="125"/>
        <v>0.46797180821918305</v>
      </c>
      <c r="AM844" s="33">
        <f t="shared" si="126"/>
        <v>4.3677368767123754</v>
      </c>
      <c r="AN844" s="33">
        <f t="shared" si="127"/>
        <v>3.5097885616438731</v>
      </c>
      <c r="AO844" s="33">
        <f t="shared" si="128"/>
        <v>3.5097885616438731</v>
      </c>
      <c r="AP844" s="33">
        <f t="shared" si="130"/>
        <v>0.42117462739726474</v>
      </c>
      <c r="AQ844" s="33">
        <f t="shared" si="131"/>
        <v>3.9309631890411376</v>
      </c>
      <c r="AR844" s="15" t="s">
        <v>6303</v>
      </c>
      <c r="AS844" s="15" t="s">
        <v>6313</v>
      </c>
      <c r="AT844" s="15" t="s">
        <v>6292</v>
      </c>
      <c r="AU844" s="27" t="s">
        <v>6281</v>
      </c>
      <c r="AV844" s="74"/>
      <c r="AW844" s="75"/>
      <c r="AX844" s="75"/>
      <c r="AY844" s="75"/>
      <c r="AZ844" s="52" t="s">
        <v>6389</v>
      </c>
    </row>
    <row r="845" spans="1:52" s="52" customFormat="1" ht="39.950000000000003" customHeight="1" x14ac:dyDescent="0.25">
      <c r="A845" s="9">
        <v>1003</v>
      </c>
      <c r="B845" s="7" t="s">
        <v>3834</v>
      </c>
      <c r="C845" s="7" t="s">
        <v>3835</v>
      </c>
      <c r="D845" s="7" t="s">
        <v>18</v>
      </c>
      <c r="E845" s="7" t="s">
        <v>18</v>
      </c>
      <c r="F845" s="7" t="s">
        <v>1403</v>
      </c>
      <c r="G845" s="7" t="s">
        <v>6182</v>
      </c>
      <c r="H845" s="7" t="s">
        <v>2100</v>
      </c>
      <c r="I845" s="7" t="s">
        <v>6175</v>
      </c>
      <c r="J845" s="7" t="s">
        <v>2122</v>
      </c>
      <c r="K845" s="7" t="s">
        <v>2122</v>
      </c>
      <c r="L845" s="7" t="s">
        <v>3836</v>
      </c>
      <c r="M845" s="7" t="s">
        <v>3836</v>
      </c>
      <c r="N845" s="8" t="s">
        <v>6175</v>
      </c>
      <c r="O845" s="7" t="s">
        <v>1388</v>
      </c>
      <c r="P845" s="8" t="s">
        <v>6175</v>
      </c>
      <c r="Q845" s="7" t="s">
        <v>28</v>
      </c>
      <c r="R845" s="7" t="s">
        <v>28</v>
      </c>
      <c r="S845" s="28" t="s">
        <v>6175</v>
      </c>
      <c r="T845" s="28" t="s">
        <v>28</v>
      </c>
      <c r="U845" s="28" t="s">
        <v>28</v>
      </c>
      <c r="V845" s="28" t="s">
        <v>28</v>
      </c>
      <c r="W845" s="7" t="s">
        <v>29</v>
      </c>
      <c r="X845" s="28" t="s">
        <v>28</v>
      </c>
      <c r="Y845" s="36" t="s">
        <v>2133</v>
      </c>
      <c r="Z845" s="7" t="s">
        <v>6175</v>
      </c>
      <c r="AA845" s="7">
        <v>9</v>
      </c>
      <c r="AB845" s="7">
        <v>9</v>
      </c>
      <c r="AC845" s="7">
        <f t="shared" si="132"/>
        <v>0</v>
      </c>
      <c r="AD845" s="7" t="s">
        <v>6175</v>
      </c>
      <c r="AE845" s="7" t="s">
        <v>6175</v>
      </c>
      <c r="AF845" s="7" t="s">
        <v>6175</v>
      </c>
      <c r="AG845" s="7" t="s">
        <v>6175</v>
      </c>
      <c r="AH845" s="37">
        <v>10</v>
      </c>
      <c r="AI845" s="37">
        <f t="shared" si="133"/>
        <v>90</v>
      </c>
      <c r="AJ845" s="33">
        <v>3.8997650684931924</v>
      </c>
      <c r="AK845" s="33">
        <f t="shared" si="129"/>
        <v>35.097885616438731</v>
      </c>
      <c r="AL845" s="33">
        <f t="shared" si="125"/>
        <v>4.2117462739726479</v>
      </c>
      <c r="AM845" s="33">
        <f t="shared" si="126"/>
        <v>39.309631890411382</v>
      </c>
      <c r="AN845" s="33">
        <f t="shared" si="127"/>
        <v>3.5097885616438731</v>
      </c>
      <c r="AO845" s="33">
        <f t="shared" si="128"/>
        <v>31.588097054794858</v>
      </c>
      <c r="AP845" s="33">
        <f t="shared" si="130"/>
        <v>3.7905716465753829</v>
      </c>
      <c r="AQ845" s="33">
        <f t="shared" si="131"/>
        <v>35.378668701370238</v>
      </c>
      <c r="AR845" s="15" t="s">
        <v>6303</v>
      </c>
      <c r="AS845" s="15" t="s">
        <v>6313</v>
      </c>
      <c r="AT845" s="15" t="s">
        <v>6292</v>
      </c>
      <c r="AU845" s="27" t="s">
        <v>6281</v>
      </c>
      <c r="AV845" s="74"/>
      <c r="AW845" s="75"/>
      <c r="AX845" s="75"/>
      <c r="AY845" s="75"/>
      <c r="AZ845" s="52" t="s">
        <v>6389</v>
      </c>
    </row>
    <row r="846" spans="1:52" s="52" customFormat="1" ht="39.950000000000003" customHeight="1" x14ac:dyDescent="0.25">
      <c r="A846" s="9">
        <v>1004</v>
      </c>
      <c r="B846" s="7" t="s">
        <v>3837</v>
      </c>
      <c r="C846" s="7" t="s">
        <v>3838</v>
      </c>
      <c r="D846" s="7" t="s">
        <v>18</v>
      </c>
      <c r="E846" s="7" t="s">
        <v>18</v>
      </c>
      <c r="F846" s="7" t="s">
        <v>1403</v>
      </c>
      <c r="G846" s="7" t="s">
        <v>6182</v>
      </c>
      <c r="H846" s="7" t="s">
        <v>2100</v>
      </c>
      <c r="I846" s="7" t="s">
        <v>6175</v>
      </c>
      <c r="J846" s="7" t="s">
        <v>2122</v>
      </c>
      <c r="K846" s="7" t="s">
        <v>2122</v>
      </c>
      <c r="L846" s="7" t="s">
        <v>3839</v>
      </c>
      <c r="M846" s="7" t="s">
        <v>3839</v>
      </c>
      <c r="N846" s="8" t="s">
        <v>6175</v>
      </c>
      <c r="O846" s="7" t="s">
        <v>1388</v>
      </c>
      <c r="P846" s="8" t="s">
        <v>6175</v>
      </c>
      <c r="Q846" s="7" t="s">
        <v>28</v>
      </c>
      <c r="R846" s="7" t="s">
        <v>28</v>
      </c>
      <c r="S846" s="28" t="s">
        <v>6175</v>
      </c>
      <c r="T846" s="28" t="s">
        <v>28</v>
      </c>
      <c r="U846" s="28" t="s">
        <v>28</v>
      </c>
      <c r="V846" s="28" t="s">
        <v>28</v>
      </c>
      <c r="W846" s="7" t="s">
        <v>29</v>
      </c>
      <c r="X846" s="28" t="s">
        <v>28</v>
      </c>
      <c r="Y846" s="36" t="s">
        <v>2133</v>
      </c>
      <c r="Z846" s="7" t="s">
        <v>6175</v>
      </c>
      <c r="AA846" s="7">
        <v>3</v>
      </c>
      <c r="AB846" s="7">
        <v>3</v>
      </c>
      <c r="AC846" s="7">
        <f t="shared" si="132"/>
        <v>0</v>
      </c>
      <c r="AD846" s="7" t="s">
        <v>6175</v>
      </c>
      <c r="AE846" s="7" t="s">
        <v>6175</v>
      </c>
      <c r="AF846" s="7" t="s">
        <v>6175</v>
      </c>
      <c r="AG846" s="7" t="s">
        <v>6175</v>
      </c>
      <c r="AH846" s="37">
        <v>10</v>
      </c>
      <c r="AI846" s="37">
        <f t="shared" si="133"/>
        <v>30</v>
      </c>
      <c r="AJ846" s="33">
        <v>3.8997650684931924</v>
      </c>
      <c r="AK846" s="33">
        <f t="shared" si="129"/>
        <v>11.699295205479578</v>
      </c>
      <c r="AL846" s="33">
        <f t="shared" si="125"/>
        <v>1.4039154246575491</v>
      </c>
      <c r="AM846" s="33">
        <f t="shared" si="126"/>
        <v>13.103210630137127</v>
      </c>
      <c r="AN846" s="33">
        <f t="shared" si="127"/>
        <v>3.5097885616438731</v>
      </c>
      <c r="AO846" s="33">
        <f t="shared" si="128"/>
        <v>10.529365684931619</v>
      </c>
      <c r="AP846" s="33">
        <f t="shared" si="130"/>
        <v>1.2635238821917942</v>
      </c>
      <c r="AQ846" s="33">
        <f t="shared" si="131"/>
        <v>11.792889567123414</v>
      </c>
      <c r="AR846" s="15" t="s">
        <v>6303</v>
      </c>
      <c r="AS846" s="15" t="s">
        <v>6313</v>
      </c>
      <c r="AT846" s="15" t="s">
        <v>6292</v>
      </c>
      <c r="AU846" s="27" t="s">
        <v>6281</v>
      </c>
      <c r="AV846" s="74"/>
      <c r="AW846" s="75"/>
      <c r="AX846" s="75"/>
      <c r="AY846" s="75"/>
      <c r="AZ846" s="52" t="s">
        <v>6389</v>
      </c>
    </row>
    <row r="847" spans="1:52" s="52" customFormat="1" ht="39.950000000000003" customHeight="1" x14ac:dyDescent="0.25">
      <c r="A847" s="9">
        <v>1005</v>
      </c>
      <c r="B847" s="7" t="s">
        <v>3840</v>
      </c>
      <c r="C847" s="7" t="s">
        <v>3841</v>
      </c>
      <c r="D847" s="7" t="s">
        <v>18</v>
      </c>
      <c r="E847" s="7" t="s">
        <v>18</v>
      </c>
      <c r="F847" s="7" t="s">
        <v>1403</v>
      </c>
      <c r="G847" s="7" t="s">
        <v>6182</v>
      </c>
      <c r="H847" s="7" t="s">
        <v>2100</v>
      </c>
      <c r="I847" s="7" t="s">
        <v>6175</v>
      </c>
      <c r="J847" s="7" t="s">
        <v>2122</v>
      </c>
      <c r="K847" s="7" t="s">
        <v>2122</v>
      </c>
      <c r="L847" s="7" t="s">
        <v>3842</v>
      </c>
      <c r="M847" s="7" t="s">
        <v>3842</v>
      </c>
      <c r="N847" s="8" t="s">
        <v>6175</v>
      </c>
      <c r="O847" s="7" t="s">
        <v>1388</v>
      </c>
      <c r="P847" s="8" t="s">
        <v>6175</v>
      </c>
      <c r="Q847" s="7" t="s">
        <v>28</v>
      </c>
      <c r="R847" s="7" t="s">
        <v>28</v>
      </c>
      <c r="S847" s="28" t="s">
        <v>6175</v>
      </c>
      <c r="T847" s="28" t="s">
        <v>28</v>
      </c>
      <c r="U847" s="28" t="s">
        <v>28</v>
      </c>
      <c r="V847" s="28" t="s">
        <v>28</v>
      </c>
      <c r="W847" s="7" t="s">
        <v>29</v>
      </c>
      <c r="X847" s="28" t="s">
        <v>28</v>
      </c>
      <c r="Y847" s="36" t="s">
        <v>2133</v>
      </c>
      <c r="Z847" s="7" t="s">
        <v>6175</v>
      </c>
      <c r="AA847" s="7">
        <v>2</v>
      </c>
      <c r="AB847" s="7">
        <v>2</v>
      </c>
      <c r="AC847" s="7">
        <f t="shared" si="132"/>
        <v>0</v>
      </c>
      <c r="AD847" s="7" t="s">
        <v>6175</v>
      </c>
      <c r="AE847" s="7" t="s">
        <v>6175</v>
      </c>
      <c r="AF847" s="7" t="s">
        <v>6175</v>
      </c>
      <c r="AG847" s="7" t="s">
        <v>6175</v>
      </c>
      <c r="AH847" s="37">
        <v>10</v>
      </c>
      <c r="AI847" s="37">
        <f t="shared" si="133"/>
        <v>20</v>
      </c>
      <c r="AJ847" s="33">
        <v>3.8997650684931924</v>
      </c>
      <c r="AK847" s="33">
        <f t="shared" si="129"/>
        <v>7.7995301369863848</v>
      </c>
      <c r="AL847" s="33">
        <f t="shared" si="125"/>
        <v>0.9359436164383661</v>
      </c>
      <c r="AM847" s="33">
        <f t="shared" si="126"/>
        <v>8.7354737534247509</v>
      </c>
      <c r="AN847" s="33">
        <f t="shared" si="127"/>
        <v>3.5097885616438731</v>
      </c>
      <c r="AO847" s="33">
        <f t="shared" si="128"/>
        <v>7.0195771232877462</v>
      </c>
      <c r="AP847" s="33">
        <f t="shared" si="130"/>
        <v>0.84234925479452949</v>
      </c>
      <c r="AQ847" s="33">
        <f t="shared" si="131"/>
        <v>7.8619263780822752</v>
      </c>
      <c r="AR847" s="15" t="s">
        <v>6303</v>
      </c>
      <c r="AS847" s="15" t="s">
        <v>6313</v>
      </c>
      <c r="AT847" s="15" t="s">
        <v>6292</v>
      </c>
      <c r="AU847" s="27" t="s">
        <v>6281</v>
      </c>
      <c r="AV847" s="74"/>
      <c r="AW847" s="75"/>
      <c r="AX847" s="75"/>
      <c r="AY847" s="75"/>
      <c r="AZ847" s="52" t="s">
        <v>6389</v>
      </c>
    </row>
    <row r="848" spans="1:52" s="52" customFormat="1" ht="39.950000000000003" customHeight="1" x14ac:dyDescent="0.25">
      <c r="A848" s="9">
        <v>1006</v>
      </c>
      <c r="B848" s="7" t="s">
        <v>3843</v>
      </c>
      <c r="C848" s="7" t="s">
        <v>3844</v>
      </c>
      <c r="D848" s="7" t="s">
        <v>18</v>
      </c>
      <c r="E848" s="7" t="s">
        <v>18</v>
      </c>
      <c r="F848" s="7" t="s">
        <v>1403</v>
      </c>
      <c r="G848" s="7" t="s">
        <v>6182</v>
      </c>
      <c r="H848" s="7" t="s">
        <v>2100</v>
      </c>
      <c r="I848" s="7" t="s">
        <v>6175</v>
      </c>
      <c r="J848" s="7" t="s">
        <v>2122</v>
      </c>
      <c r="K848" s="7" t="s">
        <v>2122</v>
      </c>
      <c r="L848" s="7" t="s">
        <v>3845</v>
      </c>
      <c r="M848" s="7" t="s">
        <v>3845</v>
      </c>
      <c r="N848" s="8" t="s">
        <v>6175</v>
      </c>
      <c r="O848" s="7" t="s">
        <v>1388</v>
      </c>
      <c r="P848" s="8" t="s">
        <v>6175</v>
      </c>
      <c r="Q848" s="7" t="s">
        <v>28</v>
      </c>
      <c r="R848" s="7" t="s">
        <v>28</v>
      </c>
      <c r="S848" s="28" t="s">
        <v>6175</v>
      </c>
      <c r="T848" s="28" t="s">
        <v>28</v>
      </c>
      <c r="U848" s="28" t="s">
        <v>28</v>
      </c>
      <c r="V848" s="28" t="s">
        <v>28</v>
      </c>
      <c r="W848" s="7" t="s">
        <v>29</v>
      </c>
      <c r="X848" s="28" t="s">
        <v>28</v>
      </c>
      <c r="Y848" s="36" t="s">
        <v>2133</v>
      </c>
      <c r="Z848" s="7" t="s">
        <v>6175</v>
      </c>
      <c r="AA848" s="7">
        <v>1</v>
      </c>
      <c r="AB848" s="7">
        <v>1</v>
      </c>
      <c r="AC848" s="7">
        <f t="shared" si="132"/>
        <v>0</v>
      </c>
      <c r="AD848" s="7" t="s">
        <v>6175</v>
      </c>
      <c r="AE848" s="7" t="s">
        <v>6175</v>
      </c>
      <c r="AF848" s="7" t="s">
        <v>6175</v>
      </c>
      <c r="AG848" s="7" t="s">
        <v>6175</v>
      </c>
      <c r="AH848" s="37">
        <v>10</v>
      </c>
      <c r="AI848" s="37">
        <f t="shared" si="133"/>
        <v>10</v>
      </c>
      <c r="AJ848" s="33">
        <v>3.8480431506849748</v>
      </c>
      <c r="AK848" s="33">
        <f t="shared" si="129"/>
        <v>3.8480431506849748</v>
      </c>
      <c r="AL848" s="33">
        <f t="shared" si="125"/>
        <v>0.46176517808219697</v>
      </c>
      <c r="AM848" s="33">
        <f t="shared" si="126"/>
        <v>4.309808328767172</v>
      </c>
      <c r="AN848" s="33">
        <f t="shared" si="127"/>
        <v>3.4632388356164774</v>
      </c>
      <c r="AO848" s="33">
        <f t="shared" si="128"/>
        <v>3.4632388356164774</v>
      </c>
      <c r="AP848" s="33">
        <f t="shared" si="130"/>
        <v>0.41558866027397728</v>
      </c>
      <c r="AQ848" s="33">
        <f t="shared" si="131"/>
        <v>3.8788274958904547</v>
      </c>
      <c r="AR848" s="15" t="s">
        <v>6303</v>
      </c>
      <c r="AS848" s="15" t="s">
        <v>6313</v>
      </c>
      <c r="AT848" s="15" t="s">
        <v>6292</v>
      </c>
      <c r="AU848" s="27" t="s">
        <v>6281</v>
      </c>
      <c r="AV848" s="74"/>
      <c r="AW848" s="75"/>
      <c r="AX848" s="75"/>
      <c r="AY848" s="75"/>
      <c r="AZ848" s="52" t="s">
        <v>6389</v>
      </c>
    </row>
    <row r="849" spans="1:52" s="52" customFormat="1" ht="39.950000000000003" customHeight="1" x14ac:dyDescent="0.25">
      <c r="A849" s="9">
        <v>1007</v>
      </c>
      <c r="B849" s="7" t="s">
        <v>3846</v>
      </c>
      <c r="C849" s="7" t="s">
        <v>3847</v>
      </c>
      <c r="D849" s="7" t="s">
        <v>18</v>
      </c>
      <c r="E849" s="7" t="s">
        <v>2142</v>
      </c>
      <c r="F849" s="7" t="s">
        <v>1403</v>
      </c>
      <c r="G849" s="7" t="s">
        <v>6182</v>
      </c>
      <c r="H849" s="7" t="s">
        <v>2100</v>
      </c>
      <c r="I849" s="7" t="s">
        <v>6175</v>
      </c>
      <c r="J849" s="7" t="s">
        <v>2122</v>
      </c>
      <c r="K849" s="7" t="s">
        <v>2122</v>
      </c>
      <c r="L849" s="7" t="s">
        <v>3848</v>
      </c>
      <c r="M849" s="7" t="s">
        <v>3848</v>
      </c>
      <c r="N849" s="8" t="s">
        <v>6175</v>
      </c>
      <c r="O849" s="7" t="s">
        <v>1388</v>
      </c>
      <c r="P849" s="8" t="s">
        <v>6175</v>
      </c>
      <c r="Q849" s="7" t="s">
        <v>28</v>
      </c>
      <c r="R849" s="7" t="s">
        <v>28</v>
      </c>
      <c r="S849" s="28" t="s">
        <v>6175</v>
      </c>
      <c r="T849" s="28" t="s">
        <v>28</v>
      </c>
      <c r="U849" s="28" t="s">
        <v>28</v>
      </c>
      <c r="V849" s="28" t="s">
        <v>28</v>
      </c>
      <c r="W849" s="7" t="s">
        <v>29</v>
      </c>
      <c r="X849" s="28" t="s">
        <v>28</v>
      </c>
      <c r="Y849" s="36" t="s">
        <v>2133</v>
      </c>
      <c r="Z849" s="7" t="s">
        <v>6175</v>
      </c>
      <c r="AA849" s="7">
        <v>4</v>
      </c>
      <c r="AB849" s="7">
        <v>4</v>
      </c>
      <c r="AC849" s="7">
        <f t="shared" si="132"/>
        <v>0</v>
      </c>
      <c r="AD849" s="7" t="s">
        <v>6175</v>
      </c>
      <c r="AE849" s="7" t="s">
        <v>6175</v>
      </c>
      <c r="AF849" s="7" t="s">
        <v>6175</v>
      </c>
      <c r="AG849" s="7" t="s">
        <v>6175</v>
      </c>
      <c r="AH849" s="37">
        <v>10</v>
      </c>
      <c r="AI849" s="37">
        <f t="shared" si="133"/>
        <v>40</v>
      </c>
      <c r="AJ849" s="33">
        <v>3.8997650684931924</v>
      </c>
      <c r="AK849" s="33">
        <f t="shared" si="129"/>
        <v>15.59906027397277</v>
      </c>
      <c r="AL849" s="33">
        <f t="shared" si="125"/>
        <v>1.8718872328767322</v>
      </c>
      <c r="AM849" s="33">
        <f t="shared" si="126"/>
        <v>17.470947506849502</v>
      </c>
      <c r="AN849" s="33">
        <f t="shared" si="127"/>
        <v>3.5097885616438731</v>
      </c>
      <c r="AO849" s="33">
        <f t="shared" si="128"/>
        <v>14.039154246575492</v>
      </c>
      <c r="AP849" s="33">
        <f t="shared" si="130"/>
        <v>1.684698509589059</v>
      </c>
      <c r="AQ849" s="33">
        <f t="shared" si="131"/>
        <v>15.72385275616455</v>
      </c>
      <c r="AR849" s="15" t="s">
        <v>6303</v>
      </c>
      <c r="AS849" s="15" t="s">
        <v>6313</v>
      </c>
      <c r="AT849" s="15" t="s">
        <v>6292</v>
      </c>
      <c r="AU849" s="27" t="s">
        <v>6281</v>
      </c>
      <c r="AV849" s="74"/>
      <c r="AW849" s="75"/>
      <c r="AX849" s="75"/>
      <c r="AY849" s="75"/>
      <c r="AZ849" s="52" t="s">
        <v>6389</v>
      </c>
    </row>
    <row r="850" spans="1:52" s="52" customFormat="1" ht="39.950000000000003" customHeight="1" x14ac:dyDescent="0.25">
      <c r="A850" s="9">
        <v>1008</v>
      </c>
      <c r="B850" s="7" t="s">
        <v>3849</v>
      </c>
      <c r="C850" s="7" t="s">
        <v>3850</v>
      </c>
      <c r="D850" s="7" t="s">
        <v>18</v>
      </c>
      <c r="E850" s="7" t="s">
        <v>2142</v>
      </c>
      <c r="F850" s="7" t="s">
        <v>1403</v>
      </c>
      <c r="G850" s="7" t="s">
        <v>6182</v>
      </c>
      <c r="H850" s="7" t="s">
        <v>2100</v>
      </c>
      <c r="I850" s="7" t="s">
        <v>6175</v>
      </c>
      <c r="J850" s="7" t="s">
        <v>2122</v>
      </c>
      <c r="K850" s="7" t="s">
        <v>2122</v>
      </c>
      <c r="L850" s="7" t="s">
        <v>3851</v>
      </c>
      <c r="M850" s="7" t="s">
        <v>3851</v>
      </c>
      <c r="N850" s="8" t="s">
        <v>6175</v>
      </c>
      <c r="O850" s="7" t="s">
        <v>1388</v>
      </c>
      <c r="P850" s="8" t="s">
        <v>6175</v>
      </c>
      <c r="Q850" s="7" t="s">
        <v>28</v>
      </c>
      <c r="R850" s="7" t="s">
        <v>28</v>
      </c>
      <c r="S850" s="28" t="s">
        <v>6175</v>
      </c>
      <c r="T850" s="28" t="s">
        <v>28</v>
      </c>
      <c r="U850" s="28" t="s">
        <v>28</v>
      </c>
      <c r="V850" s="28" t="s">
        <v>28</v>
      </c>
      <c r="W850" s="7" t="s">
        <v>29</v>
      </c>
      <c r="X850" s="28" t="s">
        <v>28</v>
      </c>
      <c r="Y850" s="36" t="s">
        <v>2133</v>
      </c>
      <c r="Z850" s="7" t="s">
        <v>6175</v>
      </c>
      <c r="AA850" s="7">
        <v>4</v>
      </c>
      <c r="AB850" s="7">
        <v>4</v>
      </c>
      <c r="AC850" s="7">
        <f t="shared" si="132"/>
        <v>0</v>
      </c>
      <c r="AD850" s="7" t="s">
        <v>6175</v>
      </c>
      <c r="AE850" s="7" t="s">
        <v>6175</v>
      </c>
      <c r="AF850" s="7" t="s">
        <v>6175</v>
      </c>
      <c r="AG850" s="7" t="s">
        <v>6175</v>
      </c>
      <c r="AH850" s="37">
        <v>10</v>
      </c>
      <c r="AI850" s="37">
        <f t="shared" si="133"/>
        <v>40</v>
      </c>
      <c r="AJ850" s="33">
        <v>3.8997650684931924</v>
      </c>
      <c r="AK850" s="33">
        <f t="shared" si="129"/>
        <v>15.59906027397277</v>
      </c>
      <c r="AL850" s="33">
        <f t="shared" si="125"/>
        <v>1.8718872328767322</v>
      </c>
      <c r="AM850" s="33">
        <f t="shared" si="126"/>
        <v>17.470947506849502</v>
      </c>
      <c r="AN850" s="33">
        <f t="shared" si="127"/>
        <v>3.5097885616438731</v>
      </c>
      <c r="AO850" s="33">
        <f t="shared" si="128"/>
        <v>14.039154246575492</v>
      </c>
      <c r="AP850" s="33">
        <f t="shared" si="130"/>
        <v>1.684698509589059</v>
      </c>
      <c r="AQ850" s="33">
        <f t="shared" si="131"/>
        <v>15.72385275616455</v>
      </c>
      <c r="AR850" s="15" t="s">
        <v>6303</v>
      </c>
      <c r="AS850" s="15" t="s">
        <v>6313</v>
      </c>
      <c r="AT850" s="15" t="s">
        <v>6292</v>
      </c>
      <c r="AU850" s="27" t="s">
        <v>6281</v>
      </c>
      <c r="AV850" s="74"/>
      <c r="AW850" s="75"/>
      <c r="AX850" s="75"/>
      <c r="AY850" s="75"/>
      <c r="AZ850" s="52" t="s">
        <v>6389</v>
      </c>
    </row>
    <row r="851" spans="1:52" s="52" customFormat="1" ht="39.950000000000003" customHeight="1" x14ac:dyDescent="0.25">
      <c r="A851" s="9">
        <v>1009</v>
      </c>
      <c r="B851" s="7" t="s">
        <v>3852</v>
      </c>
      <c r="C851" s="7" t="s">
        <v>3853</v>
      </c>
      <c r="D851" s="7" t="s">
        <v>18</v>
      </c>
      <c r="E851" s="7" t="s">
        <v>18</v>
      </c>
      <c r="F851" s="7" t="s">
        <v>1403</v>
      </c>
      <c r="G851" s="7" t="s">
        <v>6182</v>
      </c>
      <c r="H851" s="7" t="s">
        <v>2100</v>
      </c>
      <c r="I851" s="7" t="s">
        <v>6175</v>
      </c>
      <c r="J851" s="7" t="s">
        <v>2122</v>
      </c>
      <c r="K851" s="7" t="s">
        <v>2122</v>
      </c>
      <c r="L851" s="7" t="s">
        <v>3854</v>
      </c>
      <c r="M851" s="7" t="s">
        <v>3854</v>
      </c>
      <c r="N851" s="8" t="s">
        <v>6175</v>
      </c>
      <c r="O851" s="7" t="s">
        <v>1388</v>
      </c>
      <c r="P851" s="8" t="s">
        <v>6175</v>
      </c>
      <c r="Q851" s="7" t="s">
        <v>28</v>
      </c>
      <c r="R851" s="7" t="s">
        <v>28</v>
      </c>
      <c r="S851" s="28" t="s">
        <v>6175</v>
      </c>
      <c r="T851" s="28" t="s">
        <v>28</v>
      </c>
      <c r="U851" s="28" t="s">
        <v>28</v>
      </c>
      <c r="V851" s="28" t="s">
        <v>28</v>
      </c>
      <c r="W851" s="7" t="s">
        <v>29</v>
      </c>
      <c r="X851" s="28" t="s">
        <v>28</v>
      </c>
      <c r="Y851" s="36" t="s">
        <v>2133</v>
      </c>
      <c r="Z851" s="7" t="s">
        <v>6175</v>
      </c>
      <c r="AA851" s="7">
        <v>10</v>
      </c>
      <c r="AB851" s="7">
        <v>10</v>
      </c>
      <c r="AC851" s="7">
        <f t="shared" si="132"/>
        <v>0</v>
      </c>
      <c r="AD851" s="7" t="s">
        <v>6175</v>
      </c>
      <c r="AE851" s="7" t="s">
        <v>6175</v>
      </c>
      <c r="AF851" s="7" t="s">
        <v>6175</v>
      </c>
      <c r="AG851" s="7" t="s">
        <v>6175</v>
      </c>
      <c r="AH851" s="37">
        <v>10</v>
      </c>
      <c r="AI851" s="37">
        <f t="shared" si="133"/>
        <v>100</v>
      </c>
      <c r="AJ851" s="33">
        <v>3.8997650684931924</v>
      </c>
      <c r="AK851" s="33">
        <f t="shared" si="129"/>
        <v>38.997650684931926</v>
      </c>
      <c r="AL851" s="33">
        <f t="shared" si="125"/>
        <v>4.6797180821918314</v>
      </c>
      <c r="AM851" s="33">
        <f t="shared" si="126"/>
        <v>43.67736876712376</v>
      </c>
      <c r="AN851" s="33">
        <f t="shared" si="127"/>
        <v>3.5097885616438731</v>
      </c>
      <c r="AO851" s="33">
        <f t="shared" si="128"/>
        <v>35.097885616438731</v>
      </c>
      <c r="AP851" s="33">
        <f t="shared" si="130"/>
        <v>4.2117462739726479</v>
      </c>
      <c r="AQ851" s="33">
        <f t="shared" si="131"/>
        <v>39.309631890411382</v>
      </c>
      <c r="AR851" s="15" t="s">
        <v>6303</v>
      </c>
      <c r="AS851" s="15" t="s">
        <v>6313</v>
      </c>
      <c r="AT851" s="15" t="s">
        <v>6292</v>
      </c>
      <c r="AU851" s="27" t="s">
        <v>6281</v>
      </c>
      <c r="AV851" s="74"/>
      <c r="AW851" s="75"/>
      <c r="AX851" s="75"/>
      <c r="AY851" s="75"/>
      <c r="AZ851" s="52" t="s">
        <v>6389</v>
      </c>
    </row>
    <row r="852" spans="1:52" s="52" customFormat="1" ht="39.950000000000003" customHeight="1" x14ac:dyDescent="0.25">
      <c r="A852" s="9">
        <v>1010</v>
      </c>
      <c r="B852" s="7" t="s">
        <v>3855</v>
      </c>
      <c r="C852" s="7" t="s">
        <v>3856</v>
      </c>
      <c r="D852" s="7" t="s">
        <v>18</v>
      </c>
      <c r="E852" s="7" t="s">
        <v>18</v>
      </c>
      <c r="F852" s="7" t="s">
        <v>1403</v>
      </c>
      <c r="G852" s="7" t="s">
        <v>6182</v>
      </c>
      <c r="H852" s="7" t="s">
        <v>2100</v>
      </c>
      <c r="I852" s="7" t="s">
        <v>6175</v>
      </c>
      <c r="J852" s="7" t="s">
        <v>2122</v>
      </c>
      <c r="K852" s="7" t="s">
        <v>2122</v>
      </c>
      <c r="L852" s="7" t="s">
        <v>3857</v>
      </c>
      <c r="M852" s="7" t="s">
        <v>3857</v>
      </c>
      <c r="N852" s="8" t="s">
        <v>6175</v>
      </c>
      <c r="O852" s="7" t="s">
        <v>1388</v>
      </c>
      <c r="P852" s="8" t="s">
        <v>6175</v>
      </c>
      <c r="Q852" s="7" t="s">
        <v>28</v>
      </c>
      <c r="R852" s="7" t="s">
        <v>28</v>
      </c>
      <c r="S852" s="28" t="s">
        <v>6175</v>
      </c>
      <c r="T852" s="28" t="s">
        <v>28</v>
      </c>
      <c r="U852" s="28" t="s">
        <v>28</v>
      </c>
      <c r="V852" s="28" t="s">
        <v>28</v>
      </c>
      <c r="W852" s="7" t="s">
        <v>29</v>
      </c>
      <c r="X852" s="28" t="s">
        <v>28</v>
      </c>
      <c r="Y852" s="36" t="s">
        <v>2133</v>
      </c>
      <c r="Z852" s="7" t="s">
        <v>6175</v>
      </c>
      <c r="AA852" s="7">
        <v>26</v>
      </c>
      <c r="AB852" s="7">
        <v>26</v>
      </c>
      <c r="AC852" s="7">
        <f t="shared" si="132"/>
        <v>0</v>
      </c>
      <c r="AD852" s="7" t="s">
        <v>6175</v>
      </c>
      <c r="AE852" s="7" t="s">
        <v>6175</v>
      </c>
      <c r="AF852" s="7" t="s">
        <v>6175</v>
      </c>
      <c r="AG852" s="7" t="s">
        <v>6175</v>
      </c>
      <c r="AH852" s="37">
        <v>10</v>
      </c>
      <c r="AI852" s="37">
        <f t="shared" si="133"/>
        <v>260</v>
      </c>
      <c r="AJ852" s="33">
        <v>3.8480431506849748</v>
      </c>
      <c r="AK852" s="33">
        <f t="shared" si="129"/>
        <v>100.04912191780934</v>
      </c>
      <c r="AL852" s="33">
        <f t="shared" si="125"/>
        <v>12.005894630137121</v>
      </c>
      <c r="AM852" s="33">
        <f t="shared" si="126"/>
        <v>112.05501654794647</v>
      </c>
      <c r="AN852" s="33">
        <f t="shared" si="127"/>
        <v>3.4632388356164774</v>
      </c>
      <c r="AO852" s="33">
        <f t="shared" si="128"/>
        <v>90.044209726028413</v>
      </c>
      <c r="AP852" s="33">
        <f t="shared" si="130"/>
        <v>10.805305167123409</v>
      </c>
      <c r="AQ852" s="33">
        <f t="shared" si="131"/>
        <v>100.84951489315182</v>
      </c>
      <c r="AR852" s="15" t="s">
        <v>6303</v>
      </c>
      <c r="AS852" s="15" t="s">
        <v>6313</v>
      </c>
      <c r="AT852" s="15" t="s">
        <v>6292</v>
      </c>
      <c r="AU852" s="27" t="s">
        <v>6281</v>
      </c>
      <c r="AV852" s="74"/>
      <c r="AW852" s="75"/>
      <c r="AX852" s="75"/>
      <c r="AY852" s="75"/>
      <c r="AZ852" s="52" t="s">
        <v>6389</v>
      </c>
    </row>
    <row r="853" spans="1:52" s="52" customFormat="1" ht="39.950000000000003" customHeight="1" x14ac:dyDescent="0.25">
      <c r="A853" s="9">
        <v>1011</v>
      </c>
      <c r="B853" s="7" t="s">
        <v>3858</v>
      </c>
      <c r="C853" s="7" t="s">
        <v>3859</v>
      </c>
      <c r="D853" s="7" t="s">
        <v>18</v>
      </c>
      <c r="E853" s="7" t="s">
        <v>18</v>
      </c>
      <c r="F853" s="7" t="s">
        <v>1403</v>
      </c>
      <c r="G853" s="7" t="s">
        <v>6182</v>
      </c>
      <c r="H853" s="7" t="s">
        <v>2100</v>
      </c>
      <c r="I853" s="7" t="s">
        <v>6175</v>
      </c>
      <c r="J853" s="7" t="s">
        <v>2122</v>
      </c>
      <c r="K853" s="7" t="s">
        <v>2122</v>
      </c>
      <c r="L853" s="7" t="s">
        <v>3860</v>
      </c>
      <c r="M853" s="7" t="s">
        <v>3860</v>
      </c>
      <c r="N853" s="8" t="s">
        <v>6175</v>
      </c>
      <c r="O853" s="7" t="s">
        <v>1388</v>
      </c>
      <c r="P853" s="8" t="s">
        <v>6175</v>
      </c>
      <c r="Q853" s="7" t="s">
        <v>28</v>
      </c>
      <c r="R853" s="7" t="s">
        <v>28</v>
      </c>
      <c r="S853" s="28" t="s">
        <v>6175</v>
      </c>
      <c r="T853" s="28" t="s">
        <v>28</v>
      </c>
      <c r="U853" s="28" t="s">
        <v>28</v>
      </c>
      <c r="V853" s="28" t="s">
        <v>28</v>
      </c>
      <c r="W853" s="7" t="s">
        <v>29</v>
      </c>
      <c r="X853" s="28" t="s">
        <v>28</v>
      </c>
      <c r="Y853" s="36" t="s">
        <v>2133</v>
      </c>
      <c r="Z853" s="7" t="s">
        <v>6175</v>
      </c>
      <c r="AA853" s="7">
        <v>18</v>
      </c>
      <c r="AB853" s="7">
        <v>18</v>
      </c>
      <c r="AC853" s="7">
        <f t="shared" si="132"/>
        <v>0</v>
      </c>
      <c r="AD853" s="7" t="s">
        <v>6175</v>
      </c>
      <c r="AE853" s="7" t="s">
        <v>6175</v>
      </c>
      <c r="AF853" s="7" t="s">
        <v>6175</v>
      </c>
      <c r="AG853" s="7" t="s">
        <v>6175</v>
      </c>
      <c r="AH853" s="37">
        <v>10</v>
      </c>
      <c r="AI853" s="37">
        <f t="shared" si="133"/>
        <v>180</v>
      </c>
      <c r="AJ853" s="33">
        <v>3.8480431506849748</v>
      </c>
      <c r="AK853" s="33">
        <f t="shared" si="129"/>
        <v>69.264776712329549</v>
      </c>
      <c r="AL853" s="33">
        <f t="shared" si="125"/>
        <v>8.311773205479545</v>
      </c>
      <c r="AM853" s="33">
        <f t="shared" si="126"/>
        <v>77.576549917809089</v>
      </c>
      <c r="AN853" s="33">
        <f t="shared" si="127"/>
        <v>3.4632388356164774</v>
      </c>
      <c r="AO853" s="33">
        <f t="shared" si="128"/>
        <v>62.33829904109659</v>
      </c>
      <c r="AP853" s="33">
        <f t="shared" si="130"/>
        <v>7.4805958849315903</v>
      </c>
      <c r="AQ853" s="33">
        <f t="shared" si="131"/>
        <v>69.818894926028179</v>
      </c>
      <c r="AR853" s="15" t="s">
        <v>6303</v>
      </c>
      <c r="AS853" s="15" t="s">
        <v>6313</v>
      </c>
      <c r="AT853" s="15" t="s">
        <v>6292</v>
      </c>
      <c r="AU853" s="27" t="s">
        <v>6281</v>
      </c>
      <c r="AV853" s="74"/>
      <c r="AW853" s="75"/>
      <c r="AX853" s="75"/>
      <c r="AY853" s="75"/>
      <c r="AZ853" s="52" t="s">
        <v>6389</v>
      </c>
    </row>
    <row r="854" spans="1:52" s="52" customFormat="1" ht="39.950000000000003" customHeight="1" x14ac:dyDescent="0.25">
      <c r="A854" s="9">
        <v>1012</v>
      </c>
      <c r="B854" s="7" t="s">
        <v>3865</v>
      </c>
      <c r="C854" s="7" t="s">
        <v>3866</v>
      </c>
      <c r="D854" s="7" t="s">
        <v>18</v>
      </c>
      <c r="E854" s="7" t="s">
        <v>18</v>
      </c>
      <c r="F854" s="7" t="s">
        <v>1403</v>
      </c>
      <c r="G854" s="7" t="s">
        <v>6182</v>
      </c>
      <c r="H854" s="7" t="s">
        <v>2100</v>
      </c>
      <c r="I854" s="7" t="s">
        <v>6175</v>
      </c>
      <c r="J854" s="7" t="s">
        <v>2122</v>
      </c>
      <c r="K854" s="7" t="s">
        <v>2122</v>
      </c>
      <c r="L854" s="7" t="s">
        <v>3867</v>
      </c>
      <c r="M854" s="7" t="s">
        <v>3867</v>
      </c>
      <c r="N854" s="8" t="s">
        <v>6175</v>
      </c>
      <c r="O854" s="7" t="s">
        <v>1388</v>
      </c>
      <c r="P854" s="8" t="s">
        <v>6175</v>
      </c>
      <c r="Q854" s="7" t="s">
        <v>28</v>
      </c>
      <c r="R854" s="28" t="s">
        <v>3243</v>
      </c>
      <c r="S854" s="28" t="s">
        <v>6175</v>
      </c>
      <c r="T854" s="28" t="s">
        <v>28</v>
      </c>
      <c r="U854" s="28" t="s">
        <v>28</v>
      </c>
      <c r="V854" s="28" t="s">
        <v>28</v>
      </c>
      <c r="W854" s="7" t="s">
        <v>29</v>
      </c>
      <c r="X854" s="28" t="s">
        <v>28</v>
      </c>
      <c r="Y854" s="36" t="s">
        <v>3864</v>
      </c>
      <c r="Z854" s="7" t="s">
        <v>6175</v>
      </c>
      <c r="AA854" s="7">
        <v>2</v>
      </c>
      <c r="AB854" s="7">
        <v>1</v>
      </c>
      <c r="AC854" s="7">
        <f t="shared" si="132"/>
        <v>1</v>
      </c>
      <c r="AD854" s="7" t="s">
        <v>6175</v>
      </c>
      <c r="AE854" s="7" t="s">
        <v>6175</v>
      </c>
      <c r="AF854" s="7" t="s">
        <v>6175</v>
      </c>
      <c r="AG854" s="7" t="s">
        <v>6175</v>
      </c>
      <c r="AH854" s="37">
        <v>15</v>
      </c>
      <c r="AI854" s="37">
        <f t="shared" si="133"/>
        <v>15</v>
      </c>
      <c r="AJ854" s="33">
        <v>5.7720647260274616</v>
      </c>
      <c r="AK854" s="33">
        <f t="shared" si="129"/>
        <v>5.7720647260274616</v>
      </c>
      <c r="AL854" s="33">
        <f t="shared" si="125"/>
        <v>0.69264776712329534</v>
      </c>
      <c r="AM854" s="33">
        <f t="shared" si="126"/>
        <v>6.4647124931507571</v>
      </c>
      <c r="AN854" s="33">
        <f t="shared" si="127"/>
        <v>5.1948582534247159</v>
      </c>
      <c r="AO854" s="33">
        <f t="shared" si="128"/>
        <v>5.1948582534247159</v>
      </c>
      <c r="AP854" s="33">
        <f t="shared" si="130"/>
        <v>0.6233829904109659</v>
      </c>
      <c r="AQ854" s="33">
        <f t="shared" si="131"/>
        <v>5.8182412438356819</v>
      </c>
      <c r="AR854" s="15" t="s">
        <v>6303</v>
      </c>
      <c r="AS854" s="15" t="s">
        <v>6313</v>
      </c>
      <c r="AT854" s="15" t="s">
        <v>6292</v>
      </c>
      <c r="AU854" s="27" t="s">
        <v>6281</v>
      </c>
      <c r="AV854" s="74"/>
      <c r="AW854" s="75"/>
      <c r="AX854" s="75"/>
      <c r="AY854" s="75"/>
      <c r="AZ854" s="52" t="s">
        <v>6389</v>
      </c>
    </row>
    <row r="855" spans="1:52" s="52" customFormat="1" ht="39.950000000000003" customHeight="1" x14ac:dyDescent="0.25">
      <c r="A855" s="9">
        <v>1013</v>
      </c>
      <c r="B855" s="7" t="s">
        <v>3868</v>
      </c>
      <c r="C855" s="7" t="s">
        <v>3869</v>
      </c>
      <c r="D855" s="7" t="s">
        <v>18</v>
      </c>
      <c r="E855" s="7" t="s">
        <v>18</v>
      </c>
      <c r="F855" s="7" t="s">
        <v>1403</v>
      </c>
      <c r="G855" s="7" t="s">
        <v>6182</v>
      </c>
      <c r="H855" s="7" t="s">
        <v>2100</v>
      </c>
      <c r="I855" s="7" t="s">
        <v>6175</v>
      </c>
      <c r="J855" s="7" t="s">
        <v>2122</v>
      </c>
      <c r="K855" s="7" t="s">
        <v>2122</v>
      </c>
      <c r="L855" s="7" t="s">
        <v>3870</v>
      </c>
      <c r="M855" s="7" t="s">
        <v>3870</v>
      </c>
      <c r="N855" s="8" t="s">
        <v>6175</v>
      </c>
      <c r="O855" s="7" t="s">
        <v>1388</v>
      </c>
      <c r="P855" s="8" t="s">
        <v>6175</v>
      </c>
      <c r="Q855" s="7" t="s">
        <v>28</v>
      </c>
      <c r="R855" s="28" t="s">
        <v>3243</v>
      </c>
      <c r="S855" s="28" t="s">
        <v>6175</v>
      </c>
      <c r="T855" s="28" t="s">
        <v>28</v>
      </c>
      <c r="U855" s="28" t="s">
        <v>28</v>
      </c>
      <c r="V855" s="28" t="s">
        <v>28</v>
      </c>
      <c r="W855" s="7" t="s">
        <v>29</v>
      </c>
      <c r="X855" s="28" t="s">
        <v>28</v>
      </c>
      <c r="Y855" s="36" t="s">
        <v>3864</v>
      </c>
      <c r="Z855" s="7" t="s">
        <v>6175</v>
      </c>
      <c r="AA855" s="7">
        <v>1</v>
      </c>
      <c r="AB855" s="7">
        <v>1</v>
      </c>
      <c r="AC855" s="7">
        <f t="shared" si="132"/>
        <v>0</v>
      </c>
      <c r="AD855" s="7" t="s">
        <v>6175</v>
      </c>
      <c r="AE855" s="7" t="s">
        <v>6175</v>
      </c>
      <c r="AF855" s="7" t="s">
        <v>6175</v>
      </c>
      <c r="AG855" s="7" t="s">
        <v>6175</v>
      </c>
      <c r="AH855" s="37">
        <v>15</v>
      </c>
      <c r="AI855" s="37">
        <f t="shared" si="133"/>
        <v>15</v>
      </c>
      <c r="AJ855" s="33">
        <v>5.7720647260274616</v>
      </c>
      <c r="AK855" s="33">
        <f t="shared" si="129"/>
        <v>5.7720647260274616</v>
      </c>
      <c r="AL855" s="33">
        <f t="shared" si="125"/>
        <v>0.69264776712329534</v>
      </c>
      <c r="AM855" s="33">
        <f t="shared" si="126"/>
        <v>6.4647124931507571</v>
      </c>
      <c r="AN855" s="33">
        <f t="shared" si="127"/>
        <v>5.1948582534247159</v>
      </c>
      <c r="AO855" s="33">
        <f t="shared" si="128"/>
        <v>5.1948582534247159</v>
      </c>
      <c r="AP855" s="33">
        <f t="shared" si="130"/>
        <v>0.6233829904109659</v>
      </c>
      <c r="AQ855" s="33">
        <f t="shared" si="131"/>
        <v>5.8182412438356819</v>
      </c>
      <c r="AR855" s="15" t="s">
        <v>6303</v>
      </c>
      <c r="AS855" s="15" t="s">
        <v>6313</v>
      </c>
      <c r="AT855" s="15" t="s">
        <v>6292</v>
      </c>
      <c r="AU855" s="27" t="s">
        <v>6281</v>
      </c>
      <c r="AV855" s="74"/>
      <c r="AW855" s="75"/>
      <c r="AX855" s="75"/>
      <c r="AY855" s="75"/>
      <c r="AZ855" s="52" t="s">
        <v>6389</v>
      </c>
    </row>
    <row r="856" spans="1:52" s="52" customFormat="1" ht="39.950000000000003" customHeight="1" x14ac:dyDescent="0.25">
      <c r="A856" s="9">
        <v>1014</v>
      </c>
      <c r="B856" s="7" t="s">
        <v>3874</v>
      </c>
      <c r="C856" s="7" t="s">
        <v>3875</v>
      </c>
      <c r="D856" s="7" t="s">
        <v>18</v>
      </c>
      <c r="E856" s="7" t="s">
        <v>18</v>
      </c>
      <c r="F856" s="7" t="s">
        <v>1403</v>
      </c>
      <c r="G856" s="7" t="s">
        <v>6182</v>
      </c>
      <c r="H856" s="7" t="s">
        <v>2100</v>
      </c>
      <c r="I856" s="7" t="s">
        <v>6175</v>
      </c>
      <c r="J856" s="7" t="s">
        <v>2122</v>
      </c>
      <c r="K856" s="7" t="s">
        <v>2122</v>
      </c>
      <c r="L856" s="7" t="s">
        <v>3876</v>
      </c>
      <c r="M856" s="7" t="s">
        <v>3876</v>
      </c>
      <c r="N856" s="8" t="s">
        <v>6175</v>
      </c>
      <c r="O856" s="7" t="s">
        <v>1388</v>
      </c>
      <c r="P856" s="8" t="s">
        <v>6175</v>
      </c>
      <c r="Q856" s="7" t="s">
        <v>28</v>
      </c>
      <c r="R856" s="28" t="s">
        <v>3243</v>
      </c>
      <c r="S856" s="28" t="s">
        <v>6175</v>
      </c>
      <c r="T856" s="28" t="s">
        <v>28</v>
      </c>
      <c r="U856" s="28" t="s">
        <v>28</v>
      </c>
      <c r="V856" s="28" t="s">
        <v>28</v>
      </c>
      <c r="W856" s="7" t="s">
        <v>29</v>
      </c>
      <c r="X856" s="28" t="s">
        <v>28</v>
      </c>
      <c r="Y856" s="36" t="s">
        <v>3864</v>
      </c>
      <c r="Z856" s="7" t="s">
        <v>6175</v>
      </c>
      <c r="AA856" s="7">
        <v>36</v>
      </c>
      <c r="AB856" s="7">
        <v>36</v>
      </c>
      <c r="AC856" s="7">
        <f t="shared" si="132"/>
        <v>0</v>
      </c>
      <c r="AD856" s="7" t="s">
        <v>6175</v>
      </c>
      <c r="AE856" s="7" t="s">
        <v>6175</v>
      </c>
      <c r="AF856" s="7" t="s">
        <v>6175</v>
      </c>
      <c r="AG856" s="7" t="s">
        <v>6175</v>
      </c>
      <c r="AH856" s="37">
        <v>15</v>
      </c>
      <c r="AI856" s="37">
        <f t="shared" si="133"/>
        <v>540</v>
      </c>
      <c r="AJ856" s="33">
        <v>5.7720647260274616</v>
      </c>
      <c r="AK856" s="33">
        <f t="shared" si="129"/>
        <v>207.79433013698861</v>
      </c>
      <c r="AL856" s="33">
        <f t="shared" si="125"/>
        <v>24.935319616438633</v>
      </c>
      <c r="AM856" s="33">
        <f t="shared" si="126"/>
        <v>232.72964975342722</v>
      </c>
      <c r="AN856" s="33">
        <f t="shared" si="127"/>
        <v>5.1948582534247159</v>
      </c>
      <c r="AO856" s="33">
        <f t="shared" si="128"/>
        <v>187.01489712328976</v>
      </c>
      <c r="AP856" s="33">
        <f t="shared" si="130"/>
        <v>22.441787654794769</v>
      </c>
      <c r="AQ856" s="33">
        <f t="shared" si="131"/>
        <v>209.45668477808454</v>
      </c>
      <c r="AR856" s="15" t="s">
        <v>6303</v>
      </c>
      <c r="AS856" s="15" t="s">
        <v>6313</v>
      </c>
      <c r="AT856" s="15" t="s">
        <v>6292</v>
      </c>
      <c r="AU856" s="27" t="s">
        <v>6281</v>
      </c>
      <c r="AV856" s="74"/>
      <c r="AW856" s="75"/>
      <c r="AX856" s="75"/>
      <c r="AY856" s="75"/>
      <c r="AZ856" s="52" t="s">
        <v>6389</v>
      </c>
    </row>
    <row r="857" spans="1:52" s="52" customFormat="1" ht="39.950000000000003" customHeight="1" x14ac:dyDescent="0.25">
      <c r="A857" s="9">
        <v>1015</v>
      </c>
      <c r="B857" s="7" t="s">
        <v>3877</v>
      </c>
      <c r="C857" s="7" t="s">
        <v>3878</v>
      </c>
      <c r="D857" s="7" t="s">
        <v>18</v>
      </c>
      <c r="E857" s="7" t="s">
        <v>18</v>
      </c>
      <c r="F857" s="7" t="s">
        <v>1403</v>
      </c>
      <c r="G857" s="7" t="s">
        <v>6182</v>
      </c>
      <c r="H857" s="7" t="s">
        <v>2100</v>
      </c>
      <c r="I857" s="7" t="s">
        <v>6175</v>
      </c>
      <c r="J857" s="7" t="s">
        <v>2122</v>
      </c>
      <c r="K857" s="7" t="s">
        <v>2122</v>
      </c>
      <c r="L857" s="7" t="s">
        <v>3879</v>
      </c>
      <c r="M857" s="7" t="s">
        <v>3879</v>
      </c>
      <c r="N857" s="8" t="s">
        <v>6175</v>
      </c>
      <c r="O857" s="7" t="s">
        <v>1388</v>
      </c>
      <c r="P857" s="8" t="s">
        <v>6175</v>
      </c>
      <c r="Q857" s="7" t="s">
        <v>28</v>
      </c>
      <c r="R857" s="28" t="s">
        <v>3243</v>
      </c>
      <c r="S857" s="28" t="s">
        <v>6175</v>
      </c>
      <c r="T857" s="28" t="s">
        <v>28</v>
      </c>
      <c r="U857" s="28" t="s">
        <v>28</v>
      </c>
      <c r="V857" s="28" t="s">
        <v>28</v>
      </c>
      <c r="W857" s="7" t="s">
        <v>29</v>
      </c>
      <c r="X857" s="28" t="s">
        <v>28</v>
      </c>
      <c r="Y857" s="36" t="s">
        <v>3864</v>
      </c>
      <c r="Z857" s="7" t="s">
        <v>6175</v>
      </c>
      <c r="AA857" s="7">
        <v>35</v>
      </c>
      <c r="AB857" s="7">
        <v>35</v>
      </c>
      <c r="AC857" s="7">
        <f t="shared" si="132"/>
        <v>0</v>
      </c>
      <c r="AD857" s="7" t="s">
        <v>6175</v>
      </c>
      <c r="AE857" s="7" t="s">
        <v>6175</v>
      </c>
      <c r="AF857" s="7" t="s">
        <v>6175</v>
      </c>
      <c r="AG857" s="7" t="s">
        <v>6175</v>
      </c>
      <c r="AH857" s="37">
        <v>15</v>
      </c>
      <c r="AI857" s="37">
        <f t="shared" si="133"/>
        <v>525</v>
      </c>
      <c r="AJ857" s="33">
        <v>5.7720647260274616</v>
      </c>
      <c r="AK857" s="33">
        <f t="shared" si="129"/>
        <v>202.02226541096115</v>
      </c>
      <c r="AL857" s="33">
        <f t="shared" si="125"/>
        <v>24.242671849315336</v>
      </c>
      <c r="AM857" s="33">
        <f t="shared" si="126"/>
        <v>226.2649372602765</v>
      </c>
      <c r="AN857" s="33">
        <f t="shared" si="127"/>
        <v>5.1948582534247159</v>
      </c>
      <c r="AO857" s="33">
        <f t="shared" si="128"/>
        <v>181.82003886986504</v>
      </c>
      <c r="AP857" s="33">
        <f t="shared" si="130"/>
        <v>21.818404664383806</v>
      </c>
      <c r="AQ857" s="33">
        <f t="shared" si="131"/>
        <v>203.63844353424884</v>
      </c>
      <c r="AR857" s="15" t="s">
        <v>6303</v>
      </c>
      <c r="AS857" s="15" t="s">
        <v>6313</v>
      </c>
      <c r="AT857" s="15" t="s">
        <v>6292</v>
      </c>
      <c r="AU857" s="27" t="s">
        <v>6281</v>
      </c>
      <c r="AV857" s="74"/>
      <c r="AW857" s="75"/>
      <c r="AX857" s="75"/>
      <c r="AY857" s="75"/>
      <c r="AZ857" s="52" t="s">
        <v>6389</v>
      </c>
    </row>
    <row r="858" spans="1:52" s="52" customFormat="1" ht="39.950000000000003" customHeight="1" x14ac:dyDescent="0.25">
      <c r="A858" s="9">
        <v>1016</v>
      </c>
      <c r="B858" s="7" t="s">
        <v>3880</v>
      </c>
      <c r="C858" s="7" t="s">
        <v>3881</v>
      </c>
      <c r="D858" s="7" t="s">
        <v>18</v>
      </c>
      <c r="E858" s="7" t="s">
        <v>18</v>
      </c>
      <c r="F858" s="7" t="s">
        <v>1403</v>
      </c>
      <c r="G858" s="7" t="s">
        <v>6182</v>
      </c>
      <c r="H858" s="7" t="s">
        <v>2100</v>
      </c>
      <c r="I858" s="7" t="s">
        <v>6175</v>
      </c>
      <c r="J858" s="7" t="s">
        <v>2122</v>
      </c>
      <c r="K858" s="7" t="s">
        <v>2122</v>
      </c>
      <c r="L858" s="7" t="s">
        <v>3882</v>
      </c>
      <c r="M858" s="7" t="s">
        <v>3882</v>
      </c>
      <c r="N858" s="8" t="s">
        <v>6175</v>
      </c>
      <c r="O858" s="7" t="s">
        <v>1388</v>
      </c>
      <c r="P858" s="8" t="s">
        <v>6175</v>
      </c>
      <c r="Q858" s="7" t="s">
        <v>28</v>
      </c>
      <c r="R858" s="28" t="s">
        <v>3243</v>
      </c>
      <c r="S858" s="28" t="s">
        <v>6175</v>
      </c>
      <c r="T858" s="28" t="s">
        <v>28</v>
      </c>
      <c r="U858" s="28" t="s">
        <v>28</v>
      </c>
      <c r="V858" s="28" t="s">
        <v>28</v>
      </c>
      <c r="W858" s="7" t="s">
        <v>29</v>
      </c>
      <c r="X858" s="28" t="s">
        <v>28</v>
      </c>
      <c r="Y858" s="36" t="s">
        <v>3864</v>
      </c>
      <c r="Z858" s="7" t="s">
        <v>6175</v>
      </c>
      <c r="AA858" s="7">
        <v>32</v>
      </c>
      <c r="AB858" s="7">
        <v>35</v>
      </c>
      <c r="AC858" s="7">
        <f t="shared" si="132"/>
        <v>-3</v>
      </c>
      <c r="AD858" s="7" t="s">
        <v>6175</v>
      </c>
      <c r="AE858" s="7" t="s">
        <v>6175</v>
      </c>
      <c r="AF858" s="7" t="s">
        <v>6175</v>
      </c>
      <c r="AG858" s="7" t="s">
        <v>6175</v>
      </c>
      <c r="AH858" s="37">
        <v>15</v>
      </c>
      <c r="AI858" s="37">
        <f t="shared" si="133"/>
        <v>525</v>
      </c>
      <c r="AJ858" s="33">
        <v>5.7720647260274616</v>
      </c>
      <c r="AK858" s="33">
        <f t="shared" si="129"/>
        <v>202.02226541096115</v>
      </c>
      <c r="AL858" s="33">
        <f t="shared" si="125"/>
        <v>24.242671849315336</v>
      </c>
      <c r="AM858" s="33">
        <f t="shared" si="126"/>
        <v>226.2649372602765</v>
      </c>
      <c r="AN858" s="33">
        <f t="shared" si="127"/>
        <v>5.1948582534247159</v>
      </c>
      <c r="AO858" s="33">
        <f t="shared" si="128"/>
        <v>181.82003886986504</v>
      </c>
      <c r="AP858" s="33">
        <f t="shared" si="130"/>
        <v>21.818404664383806</v>
      </c>
      <c r="AQ858" s="33">
        <f t="shared" si="131"/>
        <v>203.63844353424884</v>
      </c>
      <c r="AR858" s="15" t="s">
        <v>6303</v>
      </c>
      <c r="AS858" s="15" t="s">
        <v>6313</v>
      </c>
      <c r="AT858" s="15" t="s">
        <v>6292</v>
      </c>
      <c r="AU858" s="27" t="s">
        <v>6281</v>
      </c>
      <c r="AV858" s="74"/>
      <c r="AW858" s="75"/>
      <c r="AX858" s="75"/>
      <c r="AY858" s="75"/>
      <c r="AZ858" s="52" t="s">
        <v>6389</v>
      </c>
    </row>
    <row r="859" spans="1:52" s="52" customFormat="1" ht="39.950000000000003" customHeight="1" x14ac:dyDescent="0.25">
      <c r="A859" s="9">
        <v>1017</v>
      </c>
      <c r="B859" s="7" t="s">
        <v>3883</v>
      </c>
      <c r="C859" s="7" t="s">
        <v>3884</v>
      </c>
      <c r="D859" s="7" t="s">
        <v>18</v>
      </c>
      <c r="E859" s="7" t="s">
        <v>18</v>
      </c>
      <c r="F859" s="7" t="s">
        <v>1403</v>
      </c>
      <c r="G859" s="7" t="s">
        <v>6182</v>
      </c>
      <c r="H859" s="7" t="s">
        <v>2100</v>
      </c>
      <c r="I859" s="7" t="s">
        <v>6175</v>
      </c>
      <c r="J859" s="7" t="s">
        <v>2122</v>
      </c>
      <c r="K859" s="7" t="s">
        <v>2122</v>
      </c>
      <c r="L859" s="7" t="s">
        <v>3885</v>
      </c>
      <c r="M859" s="7" t="s">
        <v>3885</v>
      </c>
      <c r="N859" s="8" t="s">
        <v>6175</v>
      </c>
      <c r="O859" s="7" t="s">
        <v>1388</v>
      </c>
      <c r="P859" s="8" t="s">
        <v>6175</v>
      </c>
      <c r="Q859" s="7" t="s">
        <v>28</v>
      </c>
      <c r="R859" s="28" t="s">
        <v>28</v>
      </c>
      <c r="S859" s="28" t="s">
        <v>6175</v>
      </c>
      <c r="T859" s="28" t="s">
        <v>28</v>
      </c>
      <c r="U859" s="28" t="s">
        <v>28</v>
      </c>
      <c r="V859" s="28" t="s">
        <v>28</v>
      </c>
      <c r="W859" s="7" t="s">
        <v>29</v>
      </c>
      <c r="X859" s="28" t="s">
        <v>28</v>
      </c>
      <c r="Y859" s="36" t="s">
        <v>3864</v>
      </c>
      <c r="Z859" s="7" t="s">
        <v>6175</v>
      </c>
      <c r="AA859" s="7">
        <v>32</v>
      </c>
      <c r="AB859" s="7">
        <v>32</v>
      </c>
      <c r="AC859" s="7">
        <f t="shared" si="132"/>
        <v>0</v>
      </c>
      <c r="AD859" s="7" t="s">
        <v>6175</v>
      </c>
      <c r="AE859" s="7" t="s">
        <v>6175</v>
      </c>
      <c r="AF859" s="7" t="s">
        <v>6175</v>
      </c>
      <c r="AG859" s="7" t="s">
        <v>6175</v>
      </c>
      <c r="AH859" s="37">
        <v>15</v>
      </c>
      <c r="AI859" s="37">
        <f t="shared" si="133"/>
        <v>480</v>
      </c>
      <c r="AJ859" s="33">
        <v>5.4617332191781518</v>
      </c>
      <c r="AK859" s="33">
        <f t="shared" si="129"/>
        <v>174.77546301370086</v>
      </c>
      <c r="AL859" s="33">
        <f t="shared" si="125"/>
        <v>20.973055561644102</v>
      </c>
      <c r="AM859" s="33">
        <f t="shared" si="126"/>
        <v>195.74851857534497</v>
      </c>
      <c r="AN859" s="33">
        <f t="shared" si="127"/>
        <v>4.9155598972603372</v>
      </c>
      <c r="AO859" s="33">
        <f t="shared" si="128"/>
        <v>157.29791671233079</v>
      </c>
      <c r="AP859" s="33">
        <f t="shared" si="130"/>
        <v>18.875750005479695</v>
      </c>
      <c r="AQ859" s="33">
        <f t="shared" si="131"/>
        <v>176.17366671781048</v>
      </c>
      <c r="AR859" s="15" t="s">
        <v>6303</v>
      </c>
      <c r="AS859" s="15" t="s">
        <v>6313</v>
      </c>
      <c r="AT859" s="15" t="s">
        <v>6292</v>
      </c>
      <c r="AU859" s="27" t="s">
        <v>6281</v>
      </c>
      <c r="AV859" s="74"/>
      <c r="AW859" s="75"/>
      <c r="AX859" s="75"/>
      <c r="AY859" s="75"/>
      <c r="AZ859" s="52" t="s">
        <v>6389</v>
      </c>
    </row>
    <row r="860" spans="1:52" s="52" customFormat="1" ht="39.950000000000003" customHeight="1" x14ac:dyDescent="0.25">
      <c r="A860" s="9">
        <v>1018</v>
      </c>
      <c r="B860" s="7" t="s">
        <v>3886</v>
      </c>
      <c r="C860" s="7" t="s">
        <v>6191</v>
      </c>
      <c r="D860" s="7" t="s">
        <v>18</v>
      </c>
      <c r="E860" s="7" t="s">
        <v>18</v>
      </c>
      <c r="F860" s="7" t="s">
        <v>1403</v>
      </c>
      <c r="G860" s="7" t="s">
        <v>6182</v>
      </c>
      <c r="H860" s="7" t="s">
        <v>2100</v>
      </c>
      <c r="I860" s="7" t="s">
        <v>6175</v>
      </c>
      <c r="J860" s="7" t="s">
        <v>2122</v>
      </c>
      <c r="K860" s="7" t="s">
        <v>2122</v>
      </c>
      <c r="L860" s="7" t="s">
        <v>3888</v>
      </c>
      <c r="M860" s="7" t="s">
        <v>3888</v>
      </c>
      <c r="N860" s="8" t="s">
        <v>6175</v>
      </c>
      <c r="O860" s="7" t="s">
        <v>1388</v>
      </c>
      <c r="P860" s="8" t="s">
        <v>6175</v>
      </c>
      <c r="Q860" s="7" t="s">
        <v>28</v>
      </c>
      <c r="R860" s="28" t="s">
        <v>28</v>
      </c>
      <c r="S860" s="28" t="s">
        <v>6175</v>
      </c>
      <c r="T860" s="28" t="s">
        <v>28</v>
      </c>
      <c r="U860" s="28" t="s">
        <v>28</v>
      </c>
      <c r="V860" s="28" t="s">
        <v>28</v>
      </c>
      <c r="W860" s="7" t="s">
        <v>29</v>
      </c>
      <c r="X860" s="28" t="s">
        <v>28</v>
      </c>
      <c r="Y860" s="36" t="s">
        <v>28</v>
      </c>
      <c r="Z860" s="7" t="s">
        <v>6175</v>
      </c>
      <c r="AA860" s="7">
        <v>1</v>
      </c>
      <c r="AB860" s="7">
        <v>1</v>
      </c>
      <c r="AC860" s="7">
        <f t="shared" si="132"/>
        <v>0</v>
      </c>
      <c r="AD860" s="7" t="s">
        <v>6175</v>
      </c>
      <c r="AE860" s="7" t="s">
        <v>6175</v>
      </c>
      <c r="AF860" s="7" t="s">
        <v>6175</v>
      </c>
      <c r="AG860" s="7" t="s">
        <v>6175</v>
      </c>
      <c r="AH860" s="37">
        <v>7</v>
      </c>
      <c r="AI860" s="37">
        <f t="shared" si="133"/>
        <v>7</v>
      </c>
      <c r="AJ860" s="33">
        <v>2.6936302054794825</v>
      </c>
      <c r="AK860" s="33">
        <f t="shared" si="129"/>
        <v>2.6936302054794825</v>
      </c>
      <c r="AL860" s="33">
        <f t="shared" si="125"/>
        <v>0.32323562465753791</v>
      </c>
      <c r="AM860" s="33">
        <f t="shared" si="126"/>
        <v>3.0168658301370206</v>
      </c>
      <c r="AN860" s="33">
        <f t="shared" si="127"/>
        <v>2.4242671849315345</v>
      </c>
      <c r="AO860" s="33">
        <f t="shared" si="128"/>
        <v>2.4242671849315345</v>
      </c>
      <c r="AP860" s="33">
        <f t="shared" si="130"/>
        <v>0.29091206219178412</v>
      </c>
      <c r="AQ860" s="33">
        <f t="shared" si="131"/>
        <v>2.7151792471233187</v>
      </c>
      <c r="AR860" s="15" t="s">
        <v>6303</v>
      </c>
      <c r="AS860" s="15" t="s">
        <v>6313</v>
      </c>
      <c r="AT860" s="15" t="s">
        <v>6292</v>
      </c>
      <c r="AU860" s="27" t="s">
        <v>6281</v>
      </c>
      <c r="AV860" s="74"/>
      <c r="AW860" s="75"/>
      <c r="AX860" s="75"/>
      <c r="AY860" s="75"/>
      <c r="AZ860" s="52" t="s">
        <v>6389</v>
      </c>
    </row>
    <row r="861" spans="1:52" s="52" customFormat="1" ht="39.950000000000003" customHeight="1" x14ac:dyDescent="0.25">
      <c r="A861" s="9">
        <v>1019</v>
      </c>
      <c r="B861" s="7" t="s">
        <v>3889</v>
      </c>
      <c r="C861" s="7" t="s">
        <v>3890</v>
      </c>
      <c r="D861" s="7" t="s">
        <v>18</v>
      </c>
      <c r="E861" s="5" t="s">
        <v>38</v>
      </c>
      <c r="F861" s="7" t="s">
        <v>3891</v>
      </c>
      <c r="G861" s="7" t="s">
        <v>6182</v>
      </c>
      <c r="H861" s="7" t="s">
        <v>2100</v>
      </c>
      <c r="I861" s="7" t="s">
        <v>6175</v>
      </c>
      <c r="J861" s="7" t="s">
        <v>2544</v>
      </c>
      <c r="K861" s="7" t="s">
        <v>2544</v>
      </c>
      <c r="L861" s="7" t="s">
        <v>3892</v>
      </c>
      <c r="M861" s="7" t="s">
        <v>3892</v>
      </c>
      <c r="N861" s="8" t="s">
        <v>6175</v>
      </c>
      <c r="O861" s="7" t="s">
        <v>1388</v>
      </c>
      <c r="P861" s="8" t="s">
        <v>6175</v>
      </c>
      <c r="Q861" s="7" t="s">
        <v>28</v>
      </c>
      <c r="R861" s="28" t="s">
        <v>28</v>
      </c>
      <c r="S861" s="28" t="s">
        <v>6175</v>
      </c>
      <c r="T861" s="28" t="s">
        <v>28</v>
      </c>
      <c r="U861" s="28" t="s">
        <v>28</v>
      </c>
      <c r="V861" s="28" t="s">
        <v>28</v>
      </c>
      <c r="W861" s="7" t="s">
        <v>29</v>
      </c>
      <c r="X861" s="28" t="s">
        <v>28</v>
      </c>
      <c r="Y861" s="36" t="s">
        <v>28</v>
      </c>
      <c r="Z861" s="7" t="s">
        <v>6175</v>
      </c>
      <c r="AA861" s="7">
        <v>1</v>
      </c>
      <c r="AB861" s="7">
        <v>1</v>
      </c>
      <c r="AC861" s="7">
        <f t="shared" si="132"/>
        <v>0</v>
      </c>
      <c r="AD861" s="7" t="s">
        <v>6175</v>
      </c>
      <c r="AE861" s="7" t="s">
        <v>6175</v>
      </c>
      <c r="AF861" s="7" t="s">
        <v>6175</v>
      </c>
      <c r="AG861" s="7" t="s">
        <v>6175</v>
      </c>
      <c r="AH861" s="37">
        <v>99</v>
      </c>
      <c r="AI861" s="37">
        <f t="shared" si="133"/>
        <v>99</v>
      </c>
      <c r="AJ861" s="33">
        <v>46.715084794520834</v>
      </c>
      <c r="AK861" s="33">
        <f t="shared" si="129"/>
        <v>46.715084794520834</v>
      </c>
      <c r="AL861" s="33">
        <f t="shared" si="125"/>
        <v>5.6058101753424996</v>
      </c>
      <c r="AM861" s="33">
        <f t="shared" si="126"/>
        <v>52.320894969863332</v>
      </c>
      <c r="AN861" s="33">
        <f t="shared" si="127"/>
        <v>42.043576315068755</v>
      </c>
      <c r="AO861" s="33">
        <f t="shared" si="128"/>
        <v>42.043576315068755</v>
      </c>
      <c r="AP861" s="33">
        <f t="shared" si="130"/>
        <v>5.04522915780825</v>
      </c>
      <c r="AQ861" s="33">
        <f t="shared" si="131"/>
        <v>47.088805472877006</v>
      </c>
      <c r="AR861" s="15" t="s">
        <v>6290</v>
      </c>
      <c r="AS861" s="15" t="s">
        <v>6291</v>
      </c>
      <c r="AT861" s="15" t="s">
        <v>6292</v>
      </c>
      <c r="AU861" s="27" t="s">
        <v>6277</v>
      </c>
      <c r="AV861" s="74"/>
      <c r="AW861" s="75"/>
      <c r="AX861" s="75"/>
      <c r="AY861" s="75"/>
      <c r="AZ861" s="52" t="s">
        <v>6389</v>
      </c>
    </row>
    <row r="862" spans="1:52" s="52" customFormat="1" ht="39.950000000000003" customHeight="1" x14ac:dyDescent="0.25">
      <c r="A862" s="9">
        <v>1020</v>
      </c>
      <c r="B862" s="7" t="s">
        <v>3893</v>
      </c>
      <c r="C862" s="7" t="s">
        <v>3894</v>
      </c>
      <c r="D862" s="7" t="s">
        <v>18</v>
      </c>
      <c r="E862" s="7" t="s">
        <v>18</v>
      </c>
      <c r="F862" s="7" t="s">
        <v>2085</v>
      </c>
      <c r="G862" s="7" t="s">
        <v>6182</v>
      </c>
      <c r="H862" s="7" t="s">
        <v>2100</v>
      </c>
      <c r="I862" s="7" t="s">
        <v>6175</v>
      </c>
      <c r="J862" s="7" t="s">
        <v>1572</v>
      </c>
      <c r="K862" s="7" t="s">
        <v>1572</v>
      </c>
      <c r="L862" s="7" t="s">
        <v>3895</v>
      </c>
      <c r="M862" s="7" t="s">
        <v>3895</v>
      </c>
      <c r="N862" s="8" t="s">
        <v>6175</v>
      </c>
      <c r="O862" s="7" t="s">
        <v>1388</v>
      </c>
      <c r="P862" s="8" t="s">
        <v>6175</v>
      </c>
      <c r="Q862" s="7" t="s">
        <v>28</v>
      </c>
      <c r="R862" s="28" t="s">
        <v>28</v>
      </c>
      <c r="S862" s="28" t="s">
        <v>6175</v>
      </c>
      <c r="T862" s="28" t="s">
        <v>28</v>
      </c>
      <c r="U862" s="28" t="s">
        <v>28</v>
      </c>
      <c r="V862" s="28" t="s">
        <v>28</v>
      </c>
      <c r="W862" s="7" t="s">
        <v>29</v>
      </c>
      <c r="X862" s="28" t="s">
        <v>28</v>
      </c>
      <c r="Y862" s="36" t="s">
        <v>28</v>
      </c>
      <c r="Z862" s="7" t="s">
        <v>6175</v>
      </c>
      <c r="AA862" s="7">
        <v>4</v>
      </c>
      <c r="AB862" s="7">
        <v>4</v>
      </c>
      <c r="AC862" s="7">
        <f t="shared" si="132"/>
        <v>0</v>
      </c>
      <c r="AD862" s="7" t="s">
        <v>6175</v>
      </c>
      <c r="AE862" s="7" t="s">
        <v>6175</v>
      </c>
      <c r="AF862" s="7" t="s">
        <v>6175</v>
      </c>
      <c r="AG862" s="7" t="s">
        <v>6175</v>
      </c>
      <c r="AH862" s="37">
        <v>7</v>
      </c>
      <c r="AI862" s="37">
        <f t="shared" si="133"/>
        <v>28</v>
      </c>
      <c r="AJ862" s="33">
        <v>3.3030868036529886</v>
      </c>
      <c r="AK862" s="33">
        <f t="shared" si="129"/>
        <v>13.212347214611954</v>
      </c>
      <c r="AL862" s="33">
        <f t="shared" si="125"/>
        <v>1.5854816657534345</v>
      </c>
      <c r="AM862" s="33">
        <f t="shared" si="126"/>
        <v>14.797828880365389</v>
      </c>
      <c r="AN862" s="33">
        <f t="shared" si="127"/>
        <v>2.9727781232876898</v>
      </c>
      <c r="AO862" s="33">
        <f t="shared" si="128"/>
        <v>11.891112493150759</v>
      </c>
      <c r="AP862" s="33">
        <f t="shared" si="130"/>
        <v>1.4269334991780911</v>
      </c>
      <c r="AQ862" s="33">
        <f t="shared" si="131"/>
        <v>13.31804599232885</v>
      </c>
      <c r="AR862" s="15" t="s">
        <v>1404</v>
      </c>
      <c r="AS862" s="15" t="s">
        <v>1404</v>
      </c>
      <c r="AT862" s="15" t="s">
        <v>6294</v>
      </c>
      <c r="AU862" s="27" t="s">
        <v>6279</v>
      </c>
      <c r="AV862" s="74"/>
      <c r="AW862" s="75"/>
      <c r="AX862" s="75"/>
      <c r="AY862" s="75"/>
      <c r="AZ862" s="52" t="s">
        <v>6389</v>
      </c>
    </row>
    <row r="863" spans="1:52" s="52" customFormat="1" ht="39.950000000000003" customHeight="1" x14ac:dyDescent="0.25">
      <c r="A863" s="9">
        <v>1021</v>
      </c>
      <c r="B863" s="7" t="s">
        <v>3896</v>
      </c>
      <c r="C863" s="7" t="s">
        <v>3897</v>
      </c>
      <c r="D863" s="7" t="s">
        <v>18</v>
      </c>
      <c r="E863" s="7" t="s">
        <v>1894</v>
      </c>
      <c r="F863" s="7" t="s">
        <v>113</v>
      </c>
      <c r="G863" s="7" t="s">
        <v>6182</v>
      </c>
      <c r="H863" s="7" t="s">
        <v>2100</v>
      </c>
      <c r="I863" s="7" t="s">
        <v>6175</v>
      </c>
      <c r="J863" s="7" t="s">
        <v>1404</v>
      </c>
      <c r="K863" s="7" t="s">
        <v>1404</v>
      </c>
      <c r="L863" s="7" t="s">
        <v>3898</v>
      </c>
      <c r="M863" s="7" t="s">
        <v>3898</v>
      </c>
      <c r="N863" s="8" t="s">
        <v>6175</v>
      </c>
      <c r="O863" s="7" t="s">
        <v>1388</v>
      </c>
      <c r="P863" s="8" t="s">
        <v>6175</v>
      </c>
      <c r="Q863" s="7" t="s">
        <v>2019</v>
      </c>
      <c r="R863" s="28" t="s">
        <v>2020</v>
      </c>
      <c r="S863" s="28" t="s">
        <v>6175</v>
      </c>
      <c r="T863" s="28" t="s">
        <v>28</v>
      </c>
      <c r="U863" s="28" t="s">
        <v>28</v>
      </c>
      <c r="V863" s="28" t="s">
        <v>28</v>
      </c>
      <c r="W863" s="7" t="s">
        <v>29</v>
      </c>
      <c r="X863" s="28" t="s">
        <v>28</v>
      </c>
      <c r="Y863" s="36" t="s">
        <v>28</v>
      </c>
      <c r="Z863" s="7" t="s">
        <v>6175</v>
      </c>
      <c r="AA863" s="7">
        <v>1</v>
      </c>
      <c r="AB863" s="7">
        <v>1</v>
      </c>
      <c r="AC863" s="7">
        <f t="shared" si="132"/>
        <v>0</v>
      </c>
      <c r="AD863" s="7" t="s">
        <v>6175</v>
      </c>
      <c r="AE863" s="7" t="s">
        <v>6175</v>
      </c>
      <c r="AF863" s="7" t="s">
        <v>6175</v>
      </c>
      <c r="AG863" s="7" t="s">
        <v>6175</v>
      </c>
      <c r="AH863" s="37">
        <v>0.6</v>
      </c>
      <c r="AI863" s="37">
        <f t="shared" si="133"/>
        <v>0.6</v>
      </c>
      <c r="AJ863" s="33">
        <v>0.14598475538160863</v>
      </c>
      <c r="AK863" s="33">
        <f t="shared" si="129"/>
        <v>0.14598475538160863</v>
      </c>
      <c r="AL863" s="33">
        <f t="shared" si="125"/>
        <v>1.7518170645793033E-2</v>
      </c>
      <c r="AM863" s="33">
        <f t="shared" si="126"/>
        <v>0.16350292602740166</v>
      </c>
      <c r="AN863" s="33">
        <f t="shared" si="127"/>
        <v>0.13138627984344778</v>
      </c>
      <c r="AO863" s="33">
        <f t="shared" si="128"/>
        <v>0.13138627984344778</v>
      </c>
      <c r="AP863" s="33">
        <f t="shared" si="130"/>
        <v>1.5766353581213734E-2</v>
      </c>
      <c r="AQ863" s="33">
        <f t="shared" si="131"/>
        <v>0.14715263342466151</v>
      </c>
      <c r="AR863" s="15" t="s">
        <v>1404</v>
      </c>
      <c r="AS863" s="15" t="s">
        <v>1404</v>
      </c>
      <c r="AT863" s="15" t="s">
        <v>6294</v>
      </c>
      <c r="AU863" s="27" t="s">
        <v>6279</v>
      </c>
      <c r="AV863" s="74"/>
      <c r="AW863" s="75"/>
      <c r="AX863" s="75"/>
      <c r="AY863" s="75"/>
      <c r="AZ863" s="52" t="s">
        <v>6389</v>
      </c>
    </row>
    <row r="864" spans="1:52" s="52" customFormat="1" ht="39.950000000000003" customHeight="1" x14ac:dyDescent="0.25">
      <c r="A864" s="9">
        <v>486</v>
      </c>
      <c r="B864" s="53" t="s">
        <v>2256</v>
      </c>
      <c r="C864" s="53" t="s">
        <v>2257</v>
      </c>
      <c r="D864" s="53" t="s">
        <v>18</v>
      </c>
      <c r="E864" s="53" t="s">
        <v>18</v>
      </c>
      <c r="F864" s="53" t="s">
        <v>1403</v>
      </c>
      <c r="G864" s="53" t="s">
        <v>6182</v>
      </c>
      <c r="H864" s="53" t="s">
        <v>2100</v>
      </c>
      <c r="I864" s="53" t="s">
        <v>6175</v>
      </c>
      <c r="J864" s="53" t="s">
        <v>2122</v>
      </c>
      <c r="K864" s="53" t="s">
        <v>2122</v>
      </c>
      <c r="L864" s="53" t="s">
        <v>2258</v>
      </c>
      <c r="M864" s="53" t="s">
        <v>2258</v>
      </c>
      <c r="N864" s="8" t="s">
        <v>6175</v>
      </c>
      <c r="O864" s="53" t="s">
        <v>1388</v>
      </c>
      <c r="P864" s="8" t="s">
        <v>6175</v>
      </c>
      <c r="Q864" s="53" t="s">
        <v>28</v>
      </c>
      <c r="R864" s="83" t="s">
        <v>28</v>
      </c>
      <c r="S864" s="83" t="s">
        <v>6175</v>
      </c>
      <c r="T864" s="83" t="s">
        <v>28</v>
      </c>
      <c r="U864" s="83" t="s">
        <v>28</v>
      </c>
      <c r="V864" s="83" t="s">
        <v>28</v>
      </c>
      <c r="W864" s="53" t="s">
        <v>29</v>
      </c>
      <c r="X864" s="83" t="s">
        <v>28</v>
      </c>
      <c r="Y864" s="84" t="s">
        <v>2252</v>
      </c>
      <c r="Z864" s="53" t="s">
        <v>6175</v>
      </c>
      <c r="AA864" s="53">
        <v>92</v>
      </c>
      <c r="AB864" s="53">
        <v>50</v>
      </c>
      <c r="AC864" s="53">
        <v>42</v>
      </c>
      <c r="AD864" s="53" t="s">
        <v>6175</v>
      </c>
      <c r="AE864" s="53" t="s">
        <v>6175</v>
      </c>
      <c r="AF864" s="53" t="s">
        <v>6175</v>
      </c>
      <c r="AG864" s="53" t="s">
        <v>6175</v>
      </c>
      <c r="AH864" s="85">
        <v>15</v>
      </c>
      <c r="AI864" s="85">
        <v>750</v>
      </c>
      <c r="AJ864" s="81">
        <v>5.8496476027397888</v>
      </c>
      <c r="AK864" s="81">
        <v>292.48238013698943</v>
      </c>
      <c r="AL864" s="81">
        <v>35.097885616438731</v>
      </c>
      <c r="AM864" s="81">
        <v>327.58026575342819</v>
      </c>
      <c r="AN864" s="81">
        <v>5.2646828424658096</v>
      </c>
      <c r="AO864" s="81">
        <v>263.2341421232905</v>
      </c>
      <c r="AP864" s="81">
        <v>31.588097054794858</v>
      </c>
      <c r="AQ864" s="81">
        <v>294.82223917808534</v>
      </c>
      <c r="AR864" s="14" t="s">
        <v>6303</v>
      </c>
      <c r="AS864" s="14" t="s">
        <v>6312</v>
      </c>
      <c r="AT864" s="14" t="s">
        <v>6292</v>
      </c>
      <c r="AU864" s="74" t="s">
        <v>6281</v>
      </c>
      <c r="AV864" s="74" t="s">
        <v>6328</v>
      </c>
      <c r="AW864" s="75"/>
      <c r="AX864" s="75"/>
      <c r="AY864" s="75"/>
      <c r="AZ864" s="52" t="s">
        <v>6389</v>
      </c>
    </row>
    <row r="865" spans="1:52" s="52" customFormat="1" ht="39.950000000000003" customHeight="1" x14ac:dyDescent="0.25">
      <c r="A865" s="9">
        <v>487</v>
      </c>
      <c r="B865" s="53" t="s">
        <v>2728</v>
      </c>
      <c r="C865" s="53" t="s">
        <v>2729</v>
      </c>
      <c r="D865" s="53" t="s">
        <v>18</v>
      </c>
      <c r="E865" s="53" t="s">
        <v>1700</v>
      </c>
      <c r="F865" s="53" t="s">
        <v>20</v>
      </c>
      <c r="G865" s="53" t="s">
        <v>6182</v>
      </c>
      <c r="H865" s="53" t="s">
        <v>2100</v>
      </c>
      <c r="I865" s="53" t="s">
        <v>6175</v>
      </c>
      <c r="J865" s="53" t="s">
        <v>1394</v>
      </c>
      <c r="K865" s="53" t="s">
        <v>1394</v>
      </c>
      <c r="L865" s="53" t="s">
        <v>2730</v>
      </c>
      <c r="M865" s="53" t="s">
        <v>2730</v>
      </c>
      <c r="N865" s="8" t="s">
        <v>6175</v>
      </c>
      <c r="O865" s="53" t="s">
        <v>1388</v>
      </c>
      <c r="P865" s="8" t="s">
        <v>6175</v>
      </c>
      <c r="Q865" s="53" t="s">
        <v>28</v>
      </c>
      <c r="R865" s="53" t="s">
        <v>28</v>
      </c>
      <c r="S865" s="83" t="s">
        <v>6175</v>
      </c>
      <c r="T865" s="83" t="s">
        <v>28</v>
      </c>
      <c r="U865" s="83" t="s">
        <v>28</v>
      </c>
      <c r="V865" s="83" t="s">
        <v>28</v>
      </c>
      <c r="W865" s="53" t="s">
        <v>29</v>
      </c>
      <c r="X865" s="83" t="s">
        <v>28</v>
      </c>
      <c r="Y865" s="84" t="s">
        <v>28</v>
      </c>
      <c r="Z865" s="53" t="s">
        <v>6175</v>
      </c>
      <c r="AA865" s="53">
        <v>755</v>
      </c>
      <c r="AB865" s="53">
        <v>417</v>
      </c>
      <c r="AC865" s="53">
        <v>338</v>
      </c>
      <c r="AD865" s="53" t="s">
        <v>6175</v>
      </c>
      <c r="AE865" s="53" t="s">
        <v>6175</v>
      </c>
      <c r="AF865" s="53" t="s">
        <v>6175</v>
      </c>
      <c r="AG865" s="53" t="s">
        <v>6175</v>
      </c>
      <c r="AH865" s="85">
        <v>0.04</v>
      </c>
      <c r="AI865" s="85">
        <v>16.68</v>
      </c>
      <c r="AJ865" s="81">
        <v>1.3299999999999999E-2</v>
      </c>
      <c r="AK865" s="81">
        <v>5.5461</v>
      </c>
      <c r="AL865" s="81">
        <v>0.66553200000000001</v>
      </c>
      <c r="AM865" s="81">
        <v>6.2116319999999998</v>
      </c>
      <c r="AN865" s="81">
        <v>1.197E-2</v>
      </c>
      <c r="AO865" s="81">
        <v>4.9914899999999998</v>
      </c>
      <c r="AP865" s="81">
        <v>0.59897879999999992</v>
      </c>
      <c r="AQ865" s="81">
        <v>5.5904688</v>
      </c>
      <c r="AR865" s="15" t="s">
        <v>6303</v>
      </c>
      <c r="AS865" s="15" t="s">
        <v>6309</v>
      </c>
      <c r="AT865" s="14" t="s">
        <v>6292</v>
      </c>
      <c r="AU865" s="74" t="s">
        <v>6281</v>
      </c>
      <c r="AV865" s="74" t="s">
        <v>6328</v>
      </c>
      <c r="AW865" s="75"/>
      <c r="AX865" s="75"/>
      <c r="AY865" s="75"/>
      <c r="AZ865" s="52" t="s">
        <v>6389</v>
      </c>
    </row>
    <row r="866" spans="1:52" s="52" customFormat="1" ht="39.950000000000003" customHeight="1" x14ac:dyDescent="0.25">
      <c r="A866" s="9">
        <v>488</v>
      </c>
      <c r="B866" s="53" t="s">
        <v>3145</v>
      </c>
      <c r="C866" s="53" t="s">
        <v>3146</v>
      </c>
      <c r="D866" s="53" t="s">
        <v>18</v>
      </c>
      <c r="E866" s="53" t="s">
        <v>1556</v>
      </c>
      <c r="F866" s="53" t="s">
        <v>1557</v>
      </c>
      <c r="G866" s="53" t="s">
        <v>6182</v>
      </c>
      <c r="H866" s="53" t="s">
        <v>2100</v>
      </c>
      <c r="I866" s="53" t="s">
        <v>6175</v>
      </c>
      <c r="J866" s="53" t="s">
        <v>1572</v>
      </c>
      <c r="K866" s="53" t="s">
        <v>1572</v>
      </c>
      <c r="L866" s="53" t="s">
        <v>3147</v>
      </c>
      <c r="M866" s="53" t="s">
        <v>3147</v>
      </c>
      <c r="N866" s="8" t="s">
        <v>6175</v>
      </c>
      <c r="O866" s="53" t="s">
        <v>1388</v>
      </c>
      <c r="P866" s="8" t="s">
        <v>6175</v>
      </c>
      <c r="Q866" s="53" t="s">
        <v>3148</v>
      </c>
      <c r="R866" s="53" t="s">
        <v>28</v>
      </c>
      <c r="S866" s="83" t="s">
        <v>6175</v>
      </c>
      <c r="T866" s="83" t="s">
        <v>28</v>
      </c>
      <c r="U866" s="83" t="s">
        <v>28</v>
      </c>
      <c r="V866" s="83" t="s">
        <v>28</v>
      </c>
      <c r="W866" s="53" t="s">
        <v>29</v>
      </c>
      <c r="X866" s="83" t="s">
        <v>28</v>
      </c>
      <c r="Y866" s="84" t="s">
        <v>28</v>
      </c>
      <c r="Z866" s="53" t="s">
        <v>6175</v>
      </c>
      <c r="AA866" s="53">
        <v>252</v>
      </c>
      <c r="AB866" s="53">
        <v>154</v>
      </c>
      <c r="AC866" s="53">
        <v>98</v>
      </c>
      <c r="AD866" s="53" t="s">
        <v>6175</v>
      </c>
      <c r="AE866" s="53" t="s">
        <v>6175</v>
      </c>
      <c r="AF866" s="53" t="s">
        <v>6175</v>
      </c>
      <c r="AG866" s="53" t="s">
        <v>6175</v>
      </c>
      <c r="AH866" s="85">
        <v>21</v>
      </c>
      <c r="AI866" s="85">
        <v>3234</v>
      </c>
      <c r="AJ866" s="81">
        <v>7.2147132534247049</v>
      </c>
      <c r="AK866" s="81">
        <v>1111.0658410274045</v>
      </c>
      <c r="AL866" s="81">
        <v>133.32790092328855</v>
      </c>
      <c r="AM866" s="81">
        <v>1244.3937419506931</v>
      </c>
      <c r="AN866" s="81">
        <v>6.4932419280822344</v>
      </c>
      <c r="AO866" s="81">
        <v>999.95925692466415</v>
      </c>
      <c r="AP866" s="81">
        <v>119.99511083095969</v>
      </c>
      <c r="AQ866" s="81">
        <v>1119.9543677556239</v>
      </c>
      <c r="AR866" s="14" t="s">
        <v>6290</v>
      </c>
      <c r="AS866" s="14" t="s">
        <v>6301</v>
      </c>
      <c r="AT866" s="14" t="s">
        <v>6292</v>
      </c>
      <c r="AU866" s="74" t="s">
        <v>6277</v>
      </c>
      <c r="AV866" s="74" t="s">
        <v>6329</v>
      </c>
      <c r="AW866" s="75"/>
      <c r="AX866" s="75"/>
      <c r="AY866" s="75"/>
      <c r="AZ866" s="52" t="s">
        <v>6389</v>
      </c>
    </row>
    <row r="867" spans="1:52" s="52" customFormat="1" ht="39.950000000000003" customHeight="1" x14ac:dyDescent="0.25">
      <c r="A867" s="9">
        <v>489</v>
      </c>
      <c r="B867" s="53" t="s">
        <v>3229</v>
      </c>
      <c r="C867" s="53" t="s">
        <v>3230</v>
      </c>
      <c r="D867" s="53" t="s">
        <v>18</v>
      </c>
      <c r="E867" s="53" t="s">
        <v>18</v>
      </c>
      <c r="F867" s="53" t="s">
        <v>3134</v>
      </c>
      <c r="G867" s="53" t="s">
        <v>6182</v>
      </c>
      <c r="H867" s="53" t="s">
        <v>2100</v>
      </c>
      <c r="I867" s="53" t="s">
        <v>6175</v>
      </c>
      <c r="J867" s="53" t="s">
        <v>1572</v>
      </c>
      <c r="K867" s="53" t="s">
        <v>1572</v>
      </c>
      <c r="L867" s="53" t="s">
        <v>3231</v>
      </c>
      <c r="M867" s="53" t="s">
        <v>3231</v>
      </c>
      <c r="N867" s="8" t="s">
        <v>6175</v>
      </c>
      <c r="O867" s="53" t="s">
        <v>1388</v>
      </c>
      <c r="P867" s="8" t="s">
        <v>6175</v>
      </c>
      <c r="Q867" s="53" t="s">
        <v>28</v>
      </c>
      <c r="R867" s="83" t="s">
        <v>3232</v>
      </c>
      <c r="S867" s="83" t="s">
        <v>6175</v>
      </c>
      <c r="T867" s="83" t="s">
        <v>28</v>
      </c>
      <c r="U867" s="83" t="s">
        <v>28</v>
      </c>
      <c r="V867" s="83" t="s">
        <v>28</v>
      </c>
      <c r="W867" s="53" t="s">
        <v>29</v>
      </c>
      <c r="X867" s="83" t="s">
        <v>28</v>
      </c>
      <c r="Y867" s="84" t="s">
        <v>28</v>
      </c>
      <c r="Z867" s="53" t="s">
        <v>6175</v>
      </c>
      <c r="AA867" s="53">
        <v>2</v>
      </c>
      <c r="AB867" s="53">
        <v>1</v>
      </c>
      <c r="AC867" s="53">
        <v>1</v>
      </c>
      <c r="AD867" s="53" t="s">
        <v>6175</v>
      </c>
      <c r="AE867" s="53" t="s">
        <v>6175</v>
      </c>
      <c r="AF867" s="53" t="s">
        <v>6175</v>
      </c>
      <c r="AG867" s="53" t="s">
        <v>6175</v>
      </c>
      <c r="AH867" s="85">
        <v>700</v>
      </c>
      <c r="AI867" s="85">
        <v>700</v>
      </c>
      <c r="AJ867" s="81">
        <v>232.90565890411119</v>
      </c>
      <c r="AK867" s="81">
        <v>232.90565890411119</v>
      </c>
      <c r="AL867" s="81">
        <v>27.948679068493341</v>
      </c>
      <c r="AM867" s="81">
        <v>260.85433797260453</v>
      </c>
      <c r="AN867" s="81">
        <v>209.61509301370009</v>
      </c>
      <c r="AO867" s="81">
        <v>209.61509301370009</v>
      </c>
      <c r="AP867" s="81">
        <v>25.153811161644011</v>
      </c>
      <c r="AQ867" s="81">
        <v>234.76890417534409</v>
      </c>
      <c r="AR867" s="14" t="s">
        <v>6290</v>
      </c>
      <c r="AS867" s="14" t="s">
        <v>6302</v>
      </c>
      <c r="AT867" s="14" t="s">
        <v>6292</v>
      </c>
      <c r="AU867" s="74" t="s">
        <v>6277</v>
      </c>
      <c r="AV867" s="74" t="s">
        <v>6329</v>
      </c>
      <c r="AW867" s="75"/>
      <c r="AX867" s="75"/>
      <c r="AY867" s="75"/>
      <c r="AZ867" s="52" t="s">
        <v>6389</v>
      </c>
    </row>
    <row r="868" spans="1:52" s="52" customFormat="1" ht="39.950000000000003" customHeight="1" x14ac:dyDescent="0.25">
      <c r="A868" s="9">
        <v>490</v>
      </c>
      <c r="B868" s="53" t="s">
        <v>3861</v>
      </c>
      <c r="C868" s="53" t="s">
        <v>3862</v>
      </c>
      <c r="D868" s="53" t="s">
        <v>18</v>
      </c>
      <c r="E868" s="53" t="s">
        <v>18</v>
      </c>
      <c r="F868" s="53" t="s">
        <v>1403</v>
      </c>
      <c r="G868" s="53" t="s">
        <v>6182</v>
      </c>
      <c r="H868" s="53" t="s">
        <v>2100</v>
      </c>
      <c r="I868" s="53" t="s">
        <v>6175</v>
      </c>
      <c r="J868" s="53" t="s">
        <v>2122</v>
      </c>
      <c r="K868" s="53" t="s">
        <v>2122</v>
      </c>
      <c r="L868" s="53" t="s">
        <v>3863</v>
      </c>
      <c r="M868" s="53" t="s">
        <v>3863</v>
      </c>
      <c r="N868" s="8" t="s">
        <v>6175</v>
      </c>
      <c r="O868" s="53" t="s">
        <v>1388</v>
      </c>
      <c r="P868" s="8" t="s">
        <v>6175</v>
      </c>
      <c r="Q868" s="53" t="s">
        <v>28</v>
      </c>
      <c r="R868" s="83" t="s">
        <v>3243</v>
      </c>
      <c r="S868" s="83" t="s">
        <v>6175</v>
      </c>
      <c r="T868" s="83" t="s">
        <v>28</v>
      </c>
      <c r="U868" s="83" t="s">
        <v>28</v>
      </c>
      <c r="V868" s="83" t="s">
        <v>28</v>
      </c>
      <c r="W868" s="53" t="s">
        <v>29</v>
      </c>
      <c r="X868" s="83" t="s">
        <v>28</v>
      </c>
      <c r="Y868" s="84" t="s">
        <v>3864</v>
      </c>
      <c r="Z868" s="53" t="s">
        <v>6175</v>
      </c>
      <c r="AA868" s="53">
        <v>37</v>
      </c>
      <c r="AB868" s="53">
        <v>26</v>
      </c>
      <c r="AC868" s="53">
        <v>11</v>
      </c>
      <c r="AD868" s="53" t="s">
        <v>6175</v>
      </c>
      <c r="AE868" s="53" t="s">
        <v>6175</v>
      </c>
      <c r="AF868" s="53" t="s">
        <v>6175</v>
      </c>
      <c r="AG868" s="53" t="s">
        <v>6175</v>
      </c>
      <c r="AH868" s="85">
        <v>15</v>
      </c>
      <c r="AI868" s="85">
        <v>390</v>
      </c>
      <c r="AJ868" s="81">
        <v>4.3290485445205951</v>
      </c>
      <c r="AK868" s="81">
        <v>112.55526215753547</v>
      </c>
      <c r="AL868" s="81">
        <v>13.506631458904256</v>
      </c>
      <c r="AM868" s="81">
        <v>126.06189361643972</v>
      </c>
      <c r="AN868" s="81">
        <v>3.8961436900685356</v>
      </c>
      <c r="AO868" s="81">
        <v>101.29973594178192</v>
      </c>
      <c r="AP868" s="81">
        <v>12.15596831301383</v>
      </c>
      <c r="AQ868" s="81">
        <v>113.45570425479575</v>
      </c>
      <c r="AR868" s="14" t="s">
        <v>6303</v>
      </c>
      <c r="AS868" s="14" t="s">
        <v>6313</v>
      </c>
      <c r="AT868" s="14" t="s">
        <v>6292</v>
      </c>
      <c r="AU868" s="74" t="s">
        <v>6281</v>
      </c>
      <c r="AV868" s="74" t="s">
        <v>6328</v>
      </c>
      <c r="AW868" s="75"/>
      <c r="AX868" s="75"/>
      <c r="AY868" s="75"/>
      <c r="AZ868" s="52" t="s">
        <v>6389</v>
      </c>
    </row>
    <row r="869" spans="1:52" s="52" customFormat="1" ht="39.950000000000003" customHeight="1" x14ac:dyDescent="0.25">
      <c r="A869" s="9">
        <v>491</v>
      </c>
      <c r="B869" s="53" t="s">
        <v>3871</v>
      </c>
      <c r="C869" s="53" t="s">
        <v>3872</v>
      </c>
      <c r="D869" s="53" t="s">
        <v>18</v>
      </c>
      <c r="E869" s="53" t="s">
        <v>18</v>
      </c>
      <c r="F869" s="53" t="s">
        <v>1403</v>
      </c>
      <c r="G869" s="53" t="s">
        <v>6182</v>
      </c>
      <c r="H869" s="53" t="s">
        <v>2100</v>
      </c>
      <c r="I869" s="53" t="s">
        <v>6175</v>
      </c>
      <c r="J869" s="53" t="s">
        <v>2122</v>
      </c>
      <c r="K869" s="53" t="s">
        <v>2122</v>
      </c>
      <c r="L869" s="53" t="s">
        <v>3873</v>
      </c>
      <c r="M869" s="53" t="s">
        <v>3873</v>
      </c>
      <c r="N869" s="8" t="s">
        <v>6175</v>
      </c>
      <c r="O869" s="53" t="s">
        <v>1388</v>
      </c>
      <c r="P869" s="8" t="s">
        <v>6175</v>
      </c>
      <c r="Q869" s="53" t="s">
        <v>28</v>
      </c>
      <c r="R869" s="83" t="s">
        <v>3243</v>
      </c>
      <c r="S869" s="83" t="s">
        <v>6175</v>
      </c>
      <c r="T869" s="83" t="s">
        <v>28</v>
      </c>
      <c r="U869" s="83" t="s">
        <v>28</v>
      </c>
      <c r="V869" s="83" t="s">
        <v>28</v>
      </c>
      <c r="W869" s="53" t="s">
        <v>29</v>
      </c>
      <c r="X869" s="83" t="s">
        <v>28</v>
      </c>
      <c r="Y869" s="84" t="s">
        <v>3864</v>
      </c>
      <c r="Z869" s="53" t="s">
        <v>6175</v>
      </c>
      <c r="AA869" s="53">
        <v>5</v>
      </c>
      <c r="AB869" s="53">
        <v>2</v>
      </c>
      <c r="AC869" s="53">
        <v>3</v>
      </c>
      <c r="AD869" s="53" t="s">
        <v>6175</v>
      </c>
      <c r="AE869" s="53" t="s">
        <v>6175</v>
      </c>
      <c r="AF869" s="53" t="s">
        <v>6175</v>
      </c>
      <c r="AG869" s="53" t="s">
        <v>6175</v>
      </c>
      <c r="AH869" s="85">
        <v>15</v>
      </c>
      <c r="AI869" s="85">
        <v>30</v>
      </c>
      <c r="AJ869" s="81">
        <v>4.3290485445205951</v>
      </c>
      <c r="AK869" s="81">
        <v>8.6580970890411901</v>
      </c>
      <c r="AL869" s="81">
        <v>1.0389716506849427</v>
      </c>
      <c r="AM869" s="81">
        <v>9.6970687397261326</v>
      </c>
      <c r="AN869" s="81">
        <v>3.8961436900685356</v>
      </c>
      <c r="AO869" s="81">
        <v>7.7922873801370711</v>
      </c>
      <c r="AP869" s="81">
        <v>0.93507448561644846</v>
      </c>
      <c r="AQ869" s="81">
        <v>8.7273618657535188</v>
      </c>
      <c r="AR869" s="14" t="s">
        <v>6303</v>
      </c>
      <c r="AS869" s="14" t="s">
        <v>6313</v>
      </c>
      <c r="AT869" s="14" t="s">
        <v>6292</v>
      </c>
      <c r="AU869" s="74" t="s">
        <v>6281</v>
      </c>
      <c r="AV869" s="74" t="s">
        <v>6328</v>
      </c>
      <c r="AW869" s="75"/>
      <c r="AX869" s="75"/>
      <c r="AY869" s="75"/>
      <c r="AZ869" s="52" t="s">
        <v>6389</v>
      </c>
    </row>
    <row r="870" spans="1:52" s="52" customFormat="1" ht="39.950000000000003" customHeight="1" x14ac:dyDescent="0.25">
      <c r="A870" s="9">
        <v>1022</v>
      </c>
      <c r="B870" s="5">
        <v>80042000007560</v>
      </c>
      <c r="C870" s="7" t="s">
        <v>3901</v>
      </c>
      <c r="D870" s="5" t="s">
        <v>18</v>
      </c>
      <c r="E870" s="5" t="s">
        <v>38</v>
      </c>
      <c r="F870" s="7" t="s">
        <v>3891</v>
      </c>
      <c r="G870" s="5" t="s">
        <v>18</v>
      </c>
      <c r="H870" s="7" t="s">
        <v>6173</v>
      </c>
      <c r="I870" s="7" t="s">
        <v>6175</v>
      </c>
      <c r="J870" s="7" t="s">
        <v>6175</v>
      </c>
      <c r="K870" s="7" t="s">
        <v>6175</v>
      </c>
      <c r="L870" s="5" t="s">
        <v>3902</v>
      </c>
      <c r="M870" s="5" t="s">
        <v>3902</v>
      </c>
      <c r="N870" s="8" t="s">
        <v>6175</v>
      </c>
      <c r="O870" s="7" t="s">
        <v>1388</v>
      </c>
      <c r="P870" s="7" t="s">
        <v>3899</v>
      </c>
      <c r="Q870" s="5" t="s">
        <v>684</v>
      </c>
      <c r="R870" s="5" t="s">
        <v>3903</v>
      </c>
      <c r="S870" s="5">
        <v>510104</v>
      </c>
      <c r="T870" s="7" t="s">
        <v>628</v>
      </c>
      <c r="U870" s="7" t="s">
        <v>28</v>
      </c>
      <c r="V870" s="7" t="s">
        <v>28</v>
      </c>
      <c r="W870" s="7" t="s">
        <v>29</v>
      </c>
      <c r="X870" s="7">
        <v>2012</v>
      </c>
      <c r="Y870" s="7" t="s">
        <v>28</v>
      </c>
      <c r="Z870" s="7" t="s">
        <v>3900</v>
      </c>
      <c r="AA870" s="7">
        <v>1</v>
      </c>
      <c r="AB870" s="7">
        <v>1</v>
      </c>
      <c r="AC870" s="7">
        <f t="shared" si="132"/>
        <v>0</v>
      </c>
      <c r="AD870" s="7" t="s">
        <v>6175</v>
      </c>
      <c r="AE870" s="7" t="s">
        <v>6175</v>
      </c>
      <c r="AF870" s="7" t="s">
        <v>6175</v>
      </c>
      <c r="AG870" s="7" t="s">
        <v>6175</v>
      </c>
      <c r="AH870" s="7" t="s">
        <v>6175</v>
      </c>
      <c r="AI870" s="7" t="s">
        <v>6175</v>
      </c>
      <c r="AJ870" s="33">
        <v>363.70335616438518</v>
      </c>
      <c r="AK870" s="33">
        <f t="shared" si="129"/>
        <v>363.70335616438518</v>
      </c>
      <c r="AL870" s="33">
        <f t="shared" ref="AL870:AL915" si="134">AK870*0.12</f>
        <v>43.644402739726218</v>
      </c>
      <c r="AM870" s="33">
        <f t="shared" ref="AM870:AM915" si="135">AL870+AK870</f>
        <v>407.3477589041114</v>
      </c>
      <c r="AN870" s="33">
        <f t="shared" ref="AN870:AN915" si="136">AJ870*0.9</f>
        <v>327.33302054794666</v>
      </c>
      <c r="AO870" s="33">
        <f t="shared" ref="AO870:AO915" si="137">AN870*AB870</f>
        <v>327.33302054794666</v>
      </c>
      <c r="AP870" s="33">
        <f t="shared" si="130"/>
        <v>39.279962465753599</v>
      </c>
      <c r="AQ870" s="33">
        <f t="shared" si="131"/>
        <v>366.61298301370027</v>
      </c>
      <c r="AR870" s="15" t="s">
        <v>6290</v>
      </c>
      <c r="AS870" s="15" t="s">
        <v>6291</v>
      </c>
      <c r="AT870" s="15" t="s">
        <v>6292</v>
      </c>
      <c r="AU870" s="27" t="s">
        <v>6277</v>
      </c>
      <c r="AV870" s="74"/>
      <c r="AW870" s="75"/>
      <c r="AX870" s="75"/>
      <c r="AY870" s="75"/>
      <c r="AZ870" s="52" t="s">
        <v>6389</v>
      </c>
    </row>
    <row r="871" spans="1:52" s="52" customFormat="1" ht="39.950000000000003" customHeight="1" x14ac:dyDescent="0.25">
      <c r="A871" s="9">
        <v>1023</v>
      </c>
      <c r="B871" s="5">
        <v>80042000007577</v>
      </c>
      <c r="C871" s="7" t="s">
        <v>3904</v>
      </c>
      <c r="D871" s="5" t="s">
        <v>18</v>
      </c>
      <c r="E871" s="5" t="s">
        <v>38</v>
      </c>
      <c r="F871" s="7" t="s">
        <v>3891</v>
      </c>
      <c r="G871" s="5" t="s">
        <v>18</v>
      </c>
      <c r="H871" s="7" t="s">
        <v>6173</v>
      </c>
      <c r="I871" s="7" t="s">
        <v>6175</v>
      </c>
      <c r="J871" s="7" t="s">
        <v>6175</v>
      </c>
      <c r="K871" s="7" t="s">
        <v>6175</v>
      </c>
      <c r="L871" s="5" t="s">
        <v>3902</v>
      </c>
      <c r="M871" s="5" t="s">
        <v>3902</v>
      </c>
      <c r="N871" s="8" t="s">
        <v>6175</v>
      </c>
      <c r="O871" s="7" t="s">
        <v>1388</v>
      </c>
      <c r="P871" s="7" t="s">
        <v>3899</v>
      </c>
      <c r="Q871" s="5" t="s">
        <v>684</v>
      </c>
      <c r="R871" s="5" t="s">
        <v>3903</v>
      </c>
      <c r="S871" s="5">
        <v>507807</v>
      </c>
      <c r="T871" s="7" t="s">
        <v>628</v>
      </c>
      <c r="U871" s="7" t="s">
        <v>28</v>
      </c>
      <c r="V871" s="7" t="s">
        <v>28</v>
      </c>
      <c r="W871" s="7" t="s">
        <v>29</v>
      </c>
      <c r="X871" s="7">
        <v>2012</v>
      </c>
      <c r="Y871" s="7" t="s">
        <v>28</v>
      </c>
      <c r="Z871" s="7" t="s">
        <v>3900</v>
      </c>
      <c r="AA871" s="7">
        <v>1</v>
      </c>
      <c r="AB871" s="7">
        <v>1</v>
      </c>
      <c r="AC871" s="7">
        <f t="shared" si="132"/>
        <v>0</v>
      </c>
      <c r="AD871" s="7" t="s">
        <v>6175</v>
      </c>
      <c r="AE871" s="7" t="s">
        <v>6175</v>
      </c>
      <c r="AF871" s="7" t="s">
        <v>6175</v>
      </c>
      <c r="AG871" s="7" t="s">
        <v>6175</v>
      </c>
      <c r="AH871" s="7" t="s">
        <v>6175</v>
      </c>
      <c r="AI871" s="7" t="s">
        <v>6175</v>
      </c>
      <c r="AJ871" s="33">
        <v>363.70335616438518</v>
      </c>
      <c r="AK871" s="33">
        <f t="shared" si="129"/>
        <v>363.70335616438518</v>
      </c>
      <c r="AL871" s="33">
        <f t="shared" si="134"/>
        <v>43.644402739726218</v>
      </c>
      <c r="AM871" s="33">
        <f t="shared" si="135"/>
        <v>407.3477589041114</v>
      </c>
      <c r="AN871" s="33">
        <f t="shared" si="136"/>
        <v>327.33302054794666</v>
      </c>
      <c r="AO871" s="33">
        <f t="shared" si="137"/>
        <v>327.33302054794666</v>
      </c>
      <c r="AP871" s="33">
        <f t="shared" si="130"/>
        <v>39.279962465753599</v>
      </c>
      <c r="AQ871" s="33">
        <f t="shared" si="131"/>
        <v>366.61298301370027</v>
      </c>
      <c r="AR871" s="15" t="s">
        <v>6290</v>
      </c>
      <c r="AS871" s="15" t="s">
        <v>6291</v>
      </c>
      <c r="AT871" s="15" t="s">
        <v>6292</v>
      </c>
      <c r="AU871" s="27" t="s">
        <v>6277</v>
      </c>
      <c r="AV871" s="74"/>
      <c r="AW871" s="75"/>
      <c r="AX871" s="75"/>
      <c r="AY871" s="75"/>
      <c r="AZ871" s="52" t="s">
        <v>6389</v>
      </c>
    </row>
    <row r="872" spans="1:52" s="52" customFormat="1" ht="39.950000000000003" customHeight="1" x14ac:dyDescent="0.25">
      <c r="A872" s="9">
        <v>1024</v>
      </c>
      <c r="B872" s="5">
        <v>80042000010652</v>
      </c>
      <c r="C872" s="7" t="s">
        <v>3906</v>
      </c>
      <c r="D872" s="5" t="s">
        <v>18</v>
      </c>
      <c r="E872" s="5" t="s">
        <v>38</v>
      </c>
      <c r="F872" s="7" t="s">
        <v>3891</v>
      </c>
      <c r="G872" s="5" t="s">
        <v>18</v>
      </c>
      <c r="H872" s="7" t="s">
        <v>6173</v>
      </c>
      <c r="I872" s="7" t="s">
        <v>6175</v>
      </c>
      <c r="J872" s="7" t="s">
        <v>6175</v>
      </c>
      <c r="K872" s="7" t="s">
        <v>6175</v>
      </c>
      <c r="L872" s="5" t="s">
        <v>3902</v>
      </c>
      <c r="M872" s="5" t="s">
        <v>3902</v>
      </c>
      <c r="N872" s="8" t="s">
        <v>6175</v>
      </c>
      <c r="O872" s="7" t="s">
        <v>1388</v>
      </c>
      <c r="P872" s="7" t="s">
        <v>3899</v>
      </c>
      <c r="Q872" s="5" t="s">
        <v>684</v>
      </c>
      <c r="R872" s="5" t="s">
        <v>3903</v>
      </c>
      <c r="S872" s="5">
        <v>508728</v>
      </c>
      <c r="T872" s="7" t="s">
        <v>628</v>
      </c>
      <c r="U872" s="7" t="s">
        <v>28</v>
      </c>
      <c r="V872" s="7" t="s">
        <v>28</v>
      </c>
      <c r="W872" s="7" t="s">
        <v>771</v>
      </c>
      <c r="X872" s="7">
        <v>2012</v>
      </c>
      <c r="Y872" s="7" t="s">
        <v>28</v>
      </c>
      <c r="Z872" s="7" t="s">
        <v>3900</v>
      </c>
      <c r="AA872" s="7">
        <v>1</v>
      </c>
      <c r="AB872" s="7">
        <v>1</v>
      </c>
      <c r="AC872" s="7">
        <f t="shared" si="132"/>
        <v>0</v>
      </c>
      <c r="AD872" s="7" t="s">
        <v>6175</v>
      </c>
      <c r="AE872" s="7" t="s">
        <v>6175</v>
      </c>
      <c r="AF872" s="7" t="s">
        <v>6175</v>
      </c>
      <c r="AG872" s="7" t="s">
        <v>6175</v>
      </c>
      <c r="AH872" s="7" t="s">
        <v>6175</v>
      </c>
      <c r="AI872" s="7" t="s">
        <v>6175</v>
      </c>
      <c r="AJ872" s="33">
        <v>120</v>
      </c>
      <c r="AK872" s="33">
        <f t="shared" ref="AK872:AK915" si="138">AJ872*AB872</f>
        <v>120</v>
      </c>
      <c r="AL872" s="33">
        <f t="shared" si="134"/>
        <v>14.399999999999999</v>
      </c>
      <c r="AM872" s="33">
        <f t="shared" si="135"/>
        <v>134.4</v>
      </c>
      <c r="AN872" s="33">
        <f t="shared" si="136"/>
        <v>108</v>
      </c>
      <c r="AO872" s="33">
        <f t="shared" si="137"/>
        <v>108</v>
      </c>
      <c r="AP872" s="33">
        <f t="shared" ref="AP872:AP915" si="139">AO872*0.12</f>
        <v>12.959999999999999</v>
      </c>
      <c r="AQ872" s="33">
        <f t="shared" ref="AQ872:AQ915" si="140">AO872+AP872</f>
        <v>120.96</v>
      </c>
      <c r="AR872" s="15" t="s">
        <v>6290</v>
      </c>
      <c r="AS872" s="15" t="s">
        <v>6291</v>
      </c>
      <c r="AT872" s="15" t="s">
        <v>6292</v>
      </c>
      <c r="AU872" s="27" t="s">
        <v>6277</v>
      </c>
      <c r="AV872" s="74"/>
      <c r="AW872" s="75"/>
      <c r="AX872" s="75"/>
      <c r="AY872" s="75"/>
      <c r="AZ872" s="52" t="s">
        <v>6389</v>
      </c>
    </row>
    <row r="873" spans="1:52" s="52" customFormat="1" ht="39.950000000000003" customHeight="1" x14ac:dyDescent="0.25">
      <c r="A873" s="9">
        <v>1025</v>
      </c>
      <c r="B873" s="5">
        <v>80042000011963</v>
      </c>
      <c r="C873" s="7" t="s">
        <v>3907</v>
      </c>
      <c r="D873" s="5" t="s">
        <v>18</v>
      </c>
      <c r="E873" s="5" t="s">
        <v>38</v>
      </c>
      <c r="F873" s="7" t="s">
        <v>3891</v>
      </c>
      <c r="G873" s="5" t="s">
        <v>18</v>
      </c>
      <c r="H873" s="7" t="s">
        <v>6173</v>
      </c>
      <c r="I873" s="7" t="s">
        <v>6175</v>
      </c>
      <c r="J873" s="7" t="s">
        <v>6175</v>
      </c>
      <c r="K873" s="7" t="s">
        <v>6175</v>
      </c>
      <c r="L873" s="5" t="s">
        <v>3908</v>
      </c>
      <c r="M873" s="5" t="s">
        <v>3908</v>
      </c>
      <c r="N873" s="8" t="s">
        <v>6175</v>
      </c>
      <c r="O873" s="7" t="s">
        <v>1388</v>
      </c>
      <c r="P873" s="7" t="s">
        <v>3899</v>
      </c>
      <c r="Q873" s="7" t="s">
        <v>28</v>
      </c>
      <c r="R873" s="7" t="s">
        <v>28</v>
      </c>
      <c r="S873" s="7" t="s">
        <v>28</v>
      </c>
      <c r="T873" s="7" t="s">
        <v>3909</v>
      </c>
      <c r="U873" s="7" t="s">
        <v>28</v>
      </c>
      <c r="V873" s="28" t="s">
        <v>28</v>
      </c>
      <c r="W873" s="7" t="s">
        <v>29</v>
      </c>
      <c r="X873" s="7">
        <v>2012</v>
      </c>
      <c r="Y873" s="28" t="s">
        <v>28</v>
      </c>
      <c r="Z873" s="7" t="s">
        <v>3900</v>
      </c>
      <c r="AA873" s="7">
        <v>1</v>
      </c>
      <c r="AB873" s="7">
        <v>1</v>
      </c>
      <c r="AC873" s="7">
        <f t="shared" si="132"/>
        <v>0</v>
      </c>
      <c r="AD873" s="7" t="s">
        <v>6175</v>
      </c>
      <c r="AE873" s="7" t="s">
        <v>6175</v>
      </c>
      <c r="AF873" s="7" t="s">
        <v>6175</v>
      </c>
      <c r="AG873" s="7" t="s">
        <v>6175</v>
      </c>
      <c r="AH873" s="7" t="s">
        <v>6175</v>
      </c>
      <c r="AI873" s="7" t="s">
        <v>6175</v>
      </c>
      <c r="AJ873" s="33">
        <v>79.044862739726369</v>
      </c>
      <c r="AK873" s="33">
        <f t="shared" si="138"/>
        <v>79.044862739726369</v>
      </c>
      <c r="AL873" s="33">
        <f t="shared" si="134"/>
        <v>9.485383528767164</v>
      </c>
      <c r="AM873" s="33">
        <f t="shared" si="135"/>
        <v>88.530246268493528</v>
      </c>
      <c r="AN873" s="33">
        <f t="shared" si="136"/>
        <v>71.140376465753732</v>
      </c>
      <c r="AO873" s="33">
        <f t="shared" si="137"/>
        <v>71.140376465753732</v>
      </c>
      <c r="AP873" s="33">
        <f t="shared" si="139"/>
        <v>8.5368451758904484</v>
      </c>
      <c r="AQ873" s="33">
        <f t="shared" si="140"/>
        <v>79.677221641644181</v>
      </c>
      <c r="AR873" s="15" t="s">
        <v>6290</v>
      </c>
      <c r="AS873" s="15" t="s">
        <v>6291</v>
      </c>
      <c r="AT873" s="15" t="s">
        <v>6292</v>
      </c>
      <c r="AU873" s="27" t="s">
        <v>6277</v>
      </c>
      <c r="AV873" s="74"/>
      <c r="AW873" s="75"/>
      <c r="AX873" s="75"/>
      <c r="AY873" s="75"/>
      <c r="AZ873" s="52" t="s">
        <v>6389</v>
      </c>
    </row>
    <row r="874" spans="1:52" s="52" customFormat="1" ht="39.950000000000003" customHeight="1" x14ac:dyDescent="0.25">
      <c r="A874" s="9">
        <v>1026</v>
      </c>
      <c r="B874" s="5">
        <v>80042000011970</v>
      </c>
      <c r="C874" s="7" t="s">
        <v>3910</v>
      </c>
      <c r="D874" s="5" t="s">
        <v>18</v>
      </c>
      <c r="E874" s="5" t="s">
        <v>38</v>
      </c>
      <c r="F874" s="7" t="s">
        <v>3891</v>
      </c>
      <c r="G874" s="5" t="s">
        <v>18</v>
      </c>
      <c r="H874" s="7" t="s">
        <v>6173</v>
      </c>
      <c r="I874" s="7" t="s">
        <v>6175</v>
      </c>
      <c r="J874" s="7" t="s">
        <v>6175</v>
      </c>
      <c r="K874" s="7" t="s">
        <v>6175</v>
      </c>
      <c r="L874" s="5" t="s">
        <v>3908</v>
      </c>
      <c r="M874" s="5" t="s">
        <v>3908</v>
      </c>
      <c r="N874" s="8" t="s">
        <v>6175</v>
      </c>
      <c r="O874" s="7" t="s">
        <v>1388</v>
      </c>
      <c r="P874" s="7" t="s">
        <v>3899</v>
      </c>
      <c r="Q874" s="7" t="s">
        <v>28</v>
      </c>
      <c r="R874" s="7" t="s">
        <v>28</v>
      </c>
      <c r="S874" s="7" t="s">
        <v>28</v>
      </c>
      <c r="T874" s="7" t="s">
        <v>3909</v>
      </c>
      <c r="U874" s="7" t="s">
        <v>28</v>
      </c>
      <c r="V874" s="28" t="s">
        <v>28</v>
      </c>
      <c r="W874" s="7" t="s">
        <v>29</v>
      </c>
      <c r="X874" s="7">
        <v>2012</v>
      </c>
      <c r="Y874" s="28" t="s">
        <v>28</v>
      </c>
      <c r="Z874" s="7" t="s">
        <v>3900</v>
      </c>
      <c r="AA874" s="7">
        <v>1</v>
      </c>
      <c r="AB874" s="7">
        <v>1</v>
      </c>
      <c r="AC874" s="7">
        <f t="shared" si="132"/>
        <v>0</v>
      </c>
      <c r="AD874" s="7" t="s">
        <v>6175</v>
      </c>
      <c r="AE874" s="7" t="s">
        <v>6175</v>
      </c>
      <c r="AF874" s="7" t="s">
        <v>6175</v>
      </c>
      <c r="AG874" s="7" t="s">
        <v>6175</v>
      </c>
      <c r="AH874" s="7" t="s">
        <v>6175</v>
      </c>
      <c r="AI874" s="7" t="s">
        <v>6175</v>
      </c>
      <c r="AJ874" s="33">
        <v>79.044862739726369</v>
      </c>
      <c r="AK874" s="33">
        <f t="shared" si="138"/>
        <v>79.044862739726369</v>
      </c>
      <c r="AL874" s="33">
        <f t="shared" si="134"/>
        <v>9.485383528767164</v>
      </c>
      <c r="AM874" s="33">
        <f t="shared" si="135"/>
        <v>88.530246268493528</v>
      </c>
      <c r="AN874" s="33">
        <f t="shared" si="136"/>
        <v>71.140376465753732</v>
      </c>
      <c r="AO874" s="33">
        <f t="shared" si="137"/>
        <v>71.140376465753732</v>
      </c>
      <c r="AP874" s="33">
        <f t="shared" si="139"/>
        <v>8.5368451758904484</v>
      </c>
      <c r="AQ874" s="33">
        <f t="shared" si="140"/>
        <v>79.677221641644181</v>
      </c>
      <c r="AR874" s="15" t="s">
        <v>6290</v>
      </c>
      <c r="AS874" s="15" t="s">
        <v>6291</v>
      </c>
      <c r="AT874" s="15" t="s">
        <v>6292</v>
      </c>
      <c r="AU874" s="27" t="s">
        <v>6277</v>
      </c>
      <c r="AV874" s="74"/>
      <c r="AW874" s="75"/>
      <c r="AX874" s="75"/>
      <c r="AY874" s="75"/>
      <c r="AZ874" s="52" t="s">
        <v>6389</v>
      </c>
    </row>
    <row r="875" spans="1:52" s="52" customFormat="1" ht="39.950000000000003" customHeight="1" x14ac:dyDescent="0.25">
      <c r="A875" s="9">
        <v>1027</v>
      </c>
      <c r="B875" s="5">
        <v>80042000011987</v>
      </c>
      <c r="C875" s="7" t="s">
        <v>3911</v>
      </c>
      <c r="D875" s="5" t="s">
        <v>18</v>
      </c>
      <c r="E875" s="5" t="s">
        <v>38</v>
      </c>
      <c r="F875" s="7" t="s">
        <v>3891</v>
      </c>
      <c r="G875" s="5" t="s">
        <v>18</v>
      </c>
      <c r="H875" s="7" t="s">
        <v>6173</v>
      </c>
      <c r="I875" s="7" t="s">
        <v>6175</v>
      </c>
      <c r="J875" s="7" t="s">
        <v>6175</v>
      </c>
      <c r="K875" s="7" t="s">
        <v>6175</v>
      </c>
      <c r="L875" s="5" t="s">
        <v>3908</v>
      </c>
      <c r="M875" s="5" t="s">
        <v>3908</v>
      </c>
      <c r="N875" s="8" t="s">
        <v>6175</v>
      </c>
      <c r="O875" s="7" t="s">
        <v>1388</v>
      </c>
      <c r="P875" s="7" t="s">
        <v>3899</v>
      </c>
      <c r="Q875" s="7" t="s">
        <v>28</v>
      </c>
      <c r="R875" s="7" t="s">
        <v>28</v>
      </c>
      <c r="S875" s="7" t="s">
        <v>28</v>
      </c>
      <c r="T875" s="7" t="s">
        <v>3909</v>
      </c>
      <c r="U875" s="7" t="s">
        <v>28</v>
      </c>
      <c r="V875" s="28" t="s">
        <v>28</v>
      </c>
      <c r="W875" s="7" t="s">
        <v>29</v>
      </c>
      <c r="X875" s="7">
        <v>2012</v>
      </c>
      <c r="Y875" s="28" t="s">
        <v>28</v>
      </c>
      <c r="Z875" s="7" t="s">
        <v>3900</v>
      </c>
      <c r="AA875" s="7">
        <v>1</v>
      </c>
      <c r="AB875" s="7">
        <v>1</v>
      </c>
      <c r="AC875" s="7">
        <f t="shared" si="132"/>
        <v>0</v>
      </c>
      <c r="AD875" s="7" t="s">
        <v>6175</v>
      </c>
      <c r="AE875" s="7" t="s">
        <v>6175</v>
      </c>
      <c r="AF875" s="7" t="s">
        <v>6175</v>
      </c>
      <c r="AG875" s="7" t="s">
        <v>6175</v>
      </c>
      <c r="AH875" s="7" t="s">
        <v>6175</v>
      </c>
      <c r="AI875" s="7" t="s">
        <v>6175</v>
      </c>
      <c r="AJ875" s="33">
        <v>79.044862739726369</v>
      </c>
      <c r="AK875" s="33">
        <f t="shared" si="138"/>
        <v>79.044862739726369</v>
      </c>
      <c r="AL875" s="33">
        <f t="shared" si="134"/>
        <v>9.485383528767164</v>
      </c>
      <c r="AM875" s="33">
        <f t="shared" si="135"/>
        <v>88.530246268493528</v>
      </c>
      <c r="AN875" s="33">
        <f t="shared" si="136"/>
        <v>71.140376465753732</v>
      </c>
      <c r="AO875" s="33">
        <f t="shared" si="137"/>
        <v>71.140376465753732</v>
      </c>
      <c r="AP875" s="33">
        <f t="shared" si="139"/>
        <v>8.5368451758904484</v>
      </c>
      <c r="AQ875" s="33">
        <f t="shared" si="140"/>
        <v>79.677221641644181</v>
      </c>
      <c r="AR875" s="15" t="s">
        <v>6290</v>
      </c>
      <c r="AS875" s="15" t="s">
        <v>6291</v>
      </c>
      <c r="AT875" s="15" t="s">
        <v>6292</v>
      </c>
      <c r="AU875" s="27" t="s">
        <v>6277</v>
      </c>
      <c r="AV875" s="74"/>
      <c r="AW875" s="75"/>
      <c r="AX875" s="75"/>
      <c r="AY875" s="75"/>
      <c r="AZ875" s="52" t="s">
        <v>6389</v>
      </c>
    </row>
    <row r="876" spans="1:52" s="52" customFormat="1" ht="39.950000000000003" customHeight="1" x14ac:dyDescent="0.25">
      <c r="A876" s="9">
        <v>1028</v>
      </c>
      <c r="B876" s="5">
        <v>80042000011994</v>
      </c>
      <c r="C876" s="7" t="s">
        <v>3912</v>
      </c>
      <c r="D876" s="5" t="s">
        <v>18</v>
      </c>
      <c r="E876" s="5" t="s">
        <v>38</v>
      </c>
      <c r="F876" s="7" t="s">
        <v>3891</v>
      </c>
      <c r="G876" s="5" t="s">
        <v>18</v>
      </c>
      <c r="H876" s="7" t="s">
        <v>6173</v>
      </c>
      <c r="I876" s="7" t="s">
        <v>6175</v>
      </c>
      <c r="J876" s="7" t="s">
        <v>6175</v>
      </c>
      <c r="K876" s="7" t="s">
        <v>6175</v>
      </c>
      <c r="L876" s="5" t="s">
        <v>3908</v>
      </c>
      <c r="M876" s="5" t="s">
        <v>3908</v>
      </c>
      <c r="N876" s="8" t="s">
        <v>6175</v>
      </c>
      <c r="O876" s="7" t="s">
        <v>1388</v>
      </c>
      <c r="P876" s="7" t="s">
        <v>3899</v>
      </c>
      <c r="Q876" s="7" t="s">
        <v>28</v>
      </c>
      <c r="R876" s="7" t="s">
        <v>28</v>
      </c>
      <c r="S876" s="7" t="s">
        <v>28</v>
      </c>
      <c r="T876" s="7" t="s">
        <v>3909</v>
      </c>
      <c r="U876" s="7" t="s">
        <v>28</v>
      </c>
      <c r="V876" s="28" t="s">
        <v>28</v>
      </c>
      <c r="W876" s="7" t="s">
        <v>29</v>
      </c>
      <c r="X876" s="7">
        <v>2012</v>
      </c>
      <c r="Y876" s="28" t="s">
        <v>28</v>
      </c>
      <c r="Z876" s="7" t="s">
        <v>3900</v>
      </c>
      <c r="AA876" s="7">
        <v>1</v>
      </c>
      <c r="AB876" s="7">
        <v>1</v>
      </c>
      <c r="AC876" s="7">
        <f t="shared" si="132"/>
        <v>0</v>
      </c>
      <c r="AD876" s="7" t="s">
        <v>6175</v>
      </c>
      <c r="AE876" s="7" t="s">
        <v>6175</v>
      </c>
      <c r="AF876" s="7" t="s">
        <v>6175</v>
      </c>
      <c r="AG876" s="7" t="s">
        <v>6175</v>
      </c>
      <c r="AH876" s="7" t="s">
        <v>6175</v>
      </c>
      <c r="AI876" s="7" t="s">
        <v>6175</v>
      </c>
      <c r="AJ876" s="33">
        <v>79.044862739726369</v>
      </c>
      <c r="AK876" s="33">
        <f t="shared" si="138"/>
        <v>79.044862739726369</v>
      </c>
      <c r="AL876" s="33">
        <f t="shared" si="134"/>
        <v>9.485383528767164</v>
      </c>
      <c r="AM876" s="33">
        <f t="shared" si="135"/>
        <v>88.530246268493528</v>
      </c>
      <c r="AN876" s="33">
        <f t="shared" si="136"/>
        <v>71.140376465753732</v>
      </c>
      <c r="AO876" s="33">
        <f t="shared" si="137"/>
        <v>71.140376465753732</v>
      </c>
      <c r="AP876" s="33">
        <f t="shared" si="139"/>
        <v>8.5368451758904484</v>
      </c>
      <c r="AQ876" s="33">
        <f t="shared" si="140"/>
        <v>79.677221641644181</v>
      </c>
      <c r="AR876" s="15" t="s">
        <v>6290</v>
      </c>
      <c r="AS876" s="15" t="s">
        <v>6291</v>
      </c>
      <c r="AT876" s="15" t="s">
        <v>6292</v>
      </c>
      <c r="AU876" s="27" t="s">
        <v>6277</v>
      </c>
      <c r="AV876" s="74"/>
      <c r="AW876" s="75"/>
      <c r="AX876" s="75"/>
      <c r="AY876" s="75"/>
      <c r="AZ876" s="52" t="s">
        <v>6389</v>
      </c>
    </row>
    <row r="877" spans="1:52" s="52" customFormat="1" ht="39.950000000000003" customHeight="1" x14ac:dyDescent="0.25">
      <c r="A877" s="9">
        <v>1029</v>
      </c>
      <c r="B877" s="5">
        <v>80042000012007</v>
      </c>
      <c r="C877" s="7" t="s">
        <v>3913</v>
      </c>
      <c r="D877" s="5" t="s">
        <v>18</v>
      </c>
      <c r="E877" s="5" t="s">
        <v>38</v>
      </c>
      <c r="F877" s="7" t="s">
        <v>3891</v>
      </c>
      <c r="G877" s="5" t="s">
        <v>18</v>
      </c>
      <c r="H877" s="7" t="s">
        <v>6173</v>
      </c>
      <c r="I877" s="7" t="s">
        <v>6175</v>
      </c>
      <c r="J877" s="7" t="s">
        <v>6175</v>
      </c>
      <c r="K877" s="7" t="s">
        <v>6175</v>
      </c>
      <c r="L877" s="5" t="s">
        <v>3908</v>
      </c>
      <c r="M877" s="5" t="s">
        <v>3908</v>
      </c>
      <c r="N877" s="8" t="s">
        <v>6175</v>
      </c>
      <c r="O877" s="7" t="s">
        <v>1388</v>
      </c>
      <c r="P877" s="7" t="s">
        <v>3899</v>
      </c>
      <c r="Q877" s="7" t="s">
        <v>28</v>
      </c>
      <c r="R877" s="7" t="s">
        <v>28</v>
      </c>
      <c r="S877" s="7" t="s">
        <v>28</v>
      </c>
      <c r="T877" s="7" t="s">
        <v>3909</v>
      </c>
      <c r="U877" s="7" t="s">
        <v>28</v>
      </c>
      <c r="V877" s="28" t="s">
        <v>28</v>
      </c>
      <c r="W877" s="7" t="s">
        <v>29</v>
      </c>
      <c r="X877" s="7">
        <v>2012</v>
      </c>
      <c r="Y877" s="28" t="s">
        <v>28</v>
      </c>
      <c r="Z877" s="7" t="s">
        <v>3900</v>
      </c>
      <c r="AA877" s="7">
        <v>1</v>
      </c>
      <c r="AB877" s="7">
        <v>1</v>
      </c>
      <c r="AC877" s="7">
        <f t="shared" si="132"/>
        <v>0</v>
      </c>
      <c r="AD877" s="7" t="s">
        <v>6175</v>
      </c>
      <c r="AE877" s="7" t="s">
        <v>6175</v>
      </c>
      <c r="AF877" s="7" t="s">
        <v>6175</v>
      </c>
      <c r="AG877" s="7" t="s">
        <v>6175</v>
      </c>
      <c r="AH877" s="7" t="s">
        <v>6175</v>
      </c>
      <c r="AI877" s="7" t="s">
        <v>6175</v>
      </c>
      <c r="AJ877" s="33">
        <v>79.044862739726369</v>
      </c>
      <c r="AK877" s="33">
        <f t="shared" si="138"/>
        <v>79.044862739726369</v>
      </c>
      <c r="AL877" s="33">
        <f t="shared" si="134"/>
        <v>9.485383528767164</v>
      </c>
      <c r="AM877" s="33">
        <f t="shared" si="135"/>
        <v>88.530246268493528</v>
      </c>
      <c r="AN877" s="33">
        <f t="shared" si="136"/>
        <v>71.140376465753732</v>
      </c>
      <c r="AO877" s="33">
        <f t="shared" si="137"/>
        <v>71.140376465753732</v>
      </c>
      <c r="AP877" s="33">
        <f t="shared" si="139"/>
        <v>8.5368451758904484</v>
      </c>
      <c r="AQ877" s="33">
        <f t="shared" si="140"/>
        <v>79.677221641644181</v>
      </c>
      <c r="AR877" s="15" t="s">
        <v>6290</v>
      </c>
      <c r="AS877" s="15" t="s">
        <v>6291</v>
      </c>
      <c r="AT877" s="15" t="s">
        <v>6292</v>
      </c>
      <c r="AU877" s="27" t="s">
        <v>6277</v>
      </c>
      <c r="AV877" s="74"/>
      <c r="AW877" s="75"/>
      <c r="AX877" s="75"/>
      <c r="AY877" s="75"/>
      <c r="AZ877" s="52" t="s">
        <v>6389</v>
      </c>
    </row>
    <row r="878" spans="1:52" s="52" customFormat="1" ht="39.950000000000003" customHeight="1" x14ac:dyDescent="0.25">
      <c r="A878" s="9">
        <v>1030</v>
      </c>
      <c r="B878" s="5">
        <v>80042000012014</v>
      </c>
      <c r="C878" s="7" t="s">
        <v>3914</v>
      </c>
      <c r="D878" s="5" t="s">
        <v>18</v>
      </c>
      <c r="E878" s="5" t="s">
        <v>38</v>
      </c>
      <c r="F878" s="7" t="s">
        <v>3891</v>
      </c>
      <c r="G878" s="5" t="s">
        <v>18</v>
      </c>
      <c r="H878" s="7" t="s">
        <v>6173</v>
      </c>
      <c r="I878" s="7" t="s">
        <v>6175</v>
      </c>
      <c r="J878" s="7" t="s">
        <v>6175</v>
      </c>
      <c r="K878" s="7" t="s">
        <v>6175</v>
      </c>
      <c r="L878" s="5" t="s">
        <v>3908</v>
      </c>
      <c r="M878" s="5" t="s">
        <v>3908</v>
      </c>
      <c r="N878" s="8" t="s">
        <v>6175</v>
      </c>
      <c r="O878" s="7" t="s">
        <v>1388</v>
      </c>
      <c r="P878" s="7" t="s">
        <v>3899</v>
      </c>
      <c r="Q878" s="7" t="s">
        <v>28</v>
      </c>
      <c r="R878" s="7" t="s">
        <v>28</v>
      </c>
      <c r="S878" s="7" t="s">
        <v>28</v>
      </c>
      <c r="T878" s="7" t="s">
        <v>3909</v>
      </c>
      <c r="U878" s="7" t="s">
        <v>28</v>
      </c>
      <c r="V878" s="28" t="s">
        <v>28</v>
      </c>
      <c r="W878" s="7" t="s">
        <v>29</v>
      </c>
      <c r="X878" s="7">
        <v>2012</v>
      </c>
      <c r="Y878" s="28" t="s">
        <v>28</v>
      </c>
      <c r="Z878" s="7" t="s">
        <v>3900</v>
      </c>
      <c r="AA878" s="7">
        <v>1</v>
      </c>
      <c r="AB878" s="7">
        <v>1</v>
      </c>
      <c r="AC878" s="7">
        <f t="shared" si="132"/>
        <v>0</v>
      </c>
      <c r="AD878" s="7" t="s">
        <v>6175</v>
      </c>
      <c r="AE878" s="7" t="s">
        <v>6175</v>
      </c>
      <c r="AF878" s="7" t="s">
        <v>6175</v>
      </c>
      <c r="AG878" s="7" t="s">
        <v>6175</v>
      </c>
      <c r="AH878" s="7" t="s">
        <v>6175</v>
      </c>
      <c r="AI878" s="7" t="s">
        <v>6175</v>
      </c>
      <c r="AJ878" s="33">
        <v>79.044862739726369</v>
      </c>
      <c r="AK878" s="33">
        <f t="shared" si="138"/>
        <v>79.044862739726369</v>
      </c>
      <c r="AL878" s="33">
        <f t="shared" si="134"/>
        <v>9.485383528767164</v>
      </c>
      <c r="AM878" s="33">
        <f t="shared" si="135"/>
        <v>88.530246268493528</v>
      </c>
      <c r="AN878" s="33">
        <f t="shared" si="136"/>
        <v>71.140376465753732</v>
      </c>
      <c r="AO878" s="33">
        <f t="shared" si="137"/>
        <v>71.140376465753732</v>
      </c>
      <c r="AP878" s="33">
        <f t="shared" si="139"/>
        <v>8.5368451758904484</v>
      </c>
      <c r="AQ878" s="33">
        <f t="shared" si="140"/>
        <v>79.677221641644181</v>
      </c>
      <c r="AR878" s="15" t="s">
        <v>6290</v>
      </c>
      <c r="AS878" s="15" t="s">
        <v>6291</v>
      </c>
      <c r="AT878" s="15" t="s">
        <v>6292</v>
      </c>
      <c r="AU878" s="27" t="s">
        <v>6277</v>
      </c>
      <c r="AV878" s="74"/>
      <c r="AW878" s="75"/>
      <c r="AX878" s="75"/>
      <c r="AY878" s="75"/>
      <c r="AZ878" s="52" t="s">
        <v>6389</v>
      </c>
    </row>
    <row r="879" spans="1:52" s="52" customFormat="1" ht="39.950000000000003" customHeight="1" x14ac:dyDescent="0.25">
      <c r="A879" s="9">
        <v>1031</v>
      </c>
      <c r="B879" s="5">
        <v>80042000012021</v>
      </c>
      <c r="C879" s="7" t="s">
        <v>3915</v>
      </c>
      <c r="D879" s="5" t="s">
        <v>18</v>
      </c>
      <c r="E879" s="5" t="s">
        <v>38</v>
      </c>
      <c r="F879" s="7" t="s">
        <v>3891</v>
      </c>
      <c r="G879" s="5" t="s">
        <v>18</v>
      </c>
      <c r="H879" s="7" t="s">
        <v>6173</v>
      </c>
      <c r="I879" s="7" t="s">
        <v>6175</v>
      </c>
      <c r="J879" s="7" t="s">
        <v>6175</v>
      </c>
      <c r="K879" s="7" t="s">
        <v>6175</v>
      </c>
      <c r="L879" s="5" t="s">
        <v>3908</v>
      </c>
      <c r="M879" s="5" t="s">
        <v>3908</v>
      </c>
      <c r="N879" s="8" t="s">
        <v>6175</v>
      </c>
      <c r="O879" s="7" t="s">
        <v>1388</v>
      </c>
      <c r="P879" s="7" t="s">
        <v>3899</v>
      </c>
      <c r="Q879" s="7" t="s">
        <v>28</v>
      </c>
      <c r="R879" s="7" t="s">
        <v>28</v>
      </c>
      <c r="S879" s="7" t="s">
        <v>28</v>
      </c>
      <c r="T879" s="7" t="s">
        <v>3909</v>
      </c>
      <c r="U879" s="7" t="s">
        <v>28</v>
      </c>
      <c r="V879" s="28" t="s">
        <v>28</v>
      </c>
      <c r="W879" s="7" t="s">
        <v>29</v>
      </c>
      <c r="X879" s="7">
        <v>2012</v>
      </c>
      <c r="Y879" s="28" t="s">
        <v>28</v>
      </c>
      <c r="Z879" s="7" t="s">
        <v>3900</v>
      </c>
      <c r="AA879" s="7">
        <v>1</v>
      </c>
      <c r="AB879" s="7">
        <v>1</v>
      </c>
      <c r="AC879" s="7">
        <f t="shared" si="132"/>
        <v>0</v>
      </c>
      <c r="AD879" s="7" t="s">
        <v>6175</v>
      </c>
      <c r="AE879" s="7" t="s">
        <v>6175</v>
      </c>
      <c r="AF879" s="7" t="s">
        <v>6175</v>
      </c>
      <c r="AG879" s="7" t="s">
        <v>6175</v>
      </c>
      <c r="AH879" s="7" t="s">
        <v>6175</v>
      </c>
      <c r="AI879" s="7" t="s">
        <v>6175</v>
      </c>
      <c r="AJ879" s="33">
        <v>79.044862739726369</v>
      </c>
      <c r="AK879" s="33">
        <f t="shared" si="138"/>
        <v>79.044862739726369</v>
      </c>
      <c r="AL879" s="33">
        <f t="shared" si="134"/>
        <v>9.485383528767164</v>
      </c>
      <c r="AM879" s="33">
        <f t="shared" si="135"/>
        <v>88.530246268493528</v>
      </c>
      <c r="AN879" s="33">
        <f t="shared" si="136"/>
        <v>71.140376465753732</v>
      </c>
      <c r="AO879" s="33">
        <f t="shared" si="137"/>
        <v>71.140376465753732</v>
      </c>
      <c r="AP879" s="33">
        <f t="shared" si="139"/>
        <v>8.5368451758904484</v>
      </c>
      <c r="AQ879" s="33">
        <f t="shared" si="140"/>
        <v>79.677221641644181</v>
      </c>
      <c r="AR879" s="15" t="s">
        <v>6290</v>
      </c>
      <c r="AS879" s="15" t="s">
        <v>6291</v>
      </c>
      <c r="AT879" s="15" t="s">
        <v>6292</v>
      </c>
      <c r="AU879" s="27" t="s">
        <v>6277</v>
      </c>
      <c r="AV879" s="74"/>
      <c r="AW879" s="75"/>
      <c r="AX879" s="75"/>
      <c r="AY879" s="75"/>
      <c r="AZ879" s="52" t="s">
        <v>6389</v>
      </c>
    </row>
    <row r="880" spans="1:52" s="52" customFormat="1" ht="39.950000000000003" customHeight="1" x14ac:dyDescent="0.25">
      <c r="A880" s="9">
        <v>1032</v>
      </c>
      <c r="B880" s="5">
        <v>80042000012038</v>
      </c>
      <c r="C880" s="7" t="s">
        <v>3916</v>
      </c>
      <c r="D880" s="5" t="s">
        <v>18</v>
      </c>
      <c r="E880" s="5" t="s">
        <v>38</v>
      </c>
      <c r="F880" s="7" t="s">
        <v>3891</v>
      </c>
      <c r="G880" s="5" t="s">
        <v>18</v>
      </c>
      <c r="H880" s="7" t="s">
        <v>6173</v>
      </c>
      <c r="I880" s="7" t="s">
        <v>6175</v>
      </c>
      <c r="J880" s="7" t="s">
        <v>6175</v>
      </c>
      <c r="K880" s="7" t="s">
        <v>6175</v>
      </c>
      <c r="L880" s="5" t="s">
        <v>3908</v>
      </c>
      <c r="M880" s="5" t="s">
        <v>3908</v>
      </c>
      <c r="N880" s="8" t="s">
        <v>6175</v>
      </c>
      <c r="O880" s="7" t="s">
        <v>1388</v>
      </c>
      <c r="P880" s="7" t="s">
        <v>3899</v>
      </c>
      <c r="Q880" s="7" t="s">
        <v>28</v>
      </c>
      <c r="R880" s="7" t="s">
        <v>28</v>
      </c>
      <c r="S880" s="7" t="s">
        <v>28</v>
      </c>
      <c r="T880" s="7" t="s">
        <v>3909</v>
      </c>
      <c r="U880" s="7" t="s">
        <v>28</v>
      </c>
      <c r="V880" s="28" t="s">
        <v>28</v>
      </c>
      <c r="W880" s="7" t="s">
        <v>29</v>
      </c>
      <c r="X880" s="7">
        <v>2012</v>
      </c>
      <c r="Y880" s="28" t="s">
        <v>28</v>
      </c>
      <c r="Z880" s="7" t="s">
        <v>3900</v>
      </c>
      <c r="AA880" s="7">
        <v>1</v>
      </c>
      <c r="AB880" s="7">
        <v>1</v>
      </c>
      <c r="AC880" s="7">
        <f t="shared" si="132"/>
        <v>0</v>
      </c>
      <c r="AD880" s="7" t="s">
        <v>6175</v>
      </c>
      <c r="AE880" s="7" t="s">
        <v>6175</v>
      </c>
      <c r="AF880" s="7" t="s">
        <v>6175</v>
      </c>
      <c r="AG880" s="7" t="s">
        <v>6175</v>
      </c>
      <c r="AH880" s="7" t="s">
        <v>6175</v>
      </c>
      <c r="AI880" s="7" t="s">
        <v>6175</v>
      </c>
      <c r="AJ880" s="33">
        <v>79.044862739726369</v>
      </c>
      <c r="AK880" s="33">
        <f t="shared" si="138"/>
        <v>79.044862739726369</v>
      </c>
      <c r="AL880" s="33">
        <f t="shared" si="134"/>
        <v>9.485383528767164</v>
      </c>
      <c r="AM880" s="33">
        <f t="shared" si="135"/>
        <v>88.530246268493528</v>
      </c>
      <c r="AN880" s="33">
        <f t="shared" si="136"/>
        <v>71.140376465753732</v>
      </c>
      <c r="AO880" s="33">
        <f t="shared" si="137"/>
        <v>71.140376465753732</v>
      </c>
      <c r="AP880" s="33">
        <f t="shared" si="139"/>
        <v>8.5368451758904484</v>
      </c>
      <c r="AQ880" s="33">
        <f t="shared" si="140"/>
        <v>79.677221641644181</v>
      </c>
      <c r="AR880" s="15" t="s">
        <v>6290</v>
      </c>
      <c r="AS880" s="15" t="s">
        <v>6291</v>
      </c>
      <c r="AT880" s="15" t="s">
        <v>6292</v>
      </c>
      <c r="AU880" s="27" t="s">
        <v>6277</v>
      </c>
      <c r="AV880" s="74"/>
      <c r="AW880" s="75"/>
      <c r="AX880" s="75"/>
      <c r="AY880" s="75"/>
      <c r="AZ880" s="52" t="s">
        <v>6389</v>
      </c>
    </row>
    <row r="881" spans="1:52" s="52" customFormat="1" ht="39.950000000000003" customHeight="1" x14ac:dyDescent="0.25">
      <c r="A881" s="9">
        <v>1033</v>
      </c>
      <c r="B881" s="5">
        <v>80042000012045</v>
      </c>
      <c r="C881" s="7" t="s">
        <v>3917</v>
      </c>
      <c r="D881" s="5" t="s">
        <v>18</v>
      </c>
      <c r="E881" s="5" t="s">
        <v>38</v>
      </c>
      <c r="F881" s="7" t="s">
        <v>3891</v>
      </c>
      <c r="G881" s="5" t="s">
        <v>18</v>
      </c>
      <c r="H881" s="7" t="s">
        <v>6173</v>
      </c>
      <c r="I881" s="7" t="s">
        <v>6175</v>
      </c>
      <c r="J881" s="7" t="s">
        <v>6175</v>
      </c>
      <c r="K881" s="7" t="s">
        <v>6175</v>
      </c>
      <c r="L881" s="5" t="s">
        <v>3908</v>
      </c>
      <c r="M881" s="5" t="s">
        <v>3908</v>
      </c>
      <c r="N881" s="8" t="s">
        <v>6175</v>
      </c>
      <c r="O881" s="7" t="s">
        <v>1388</v>
      </c>
      <c r="P881" s="7" t="s">
        <v>3899</v>
      </c>
      <c r="Q881" s="7" t="s">
        <v>28</v>
      </c>
      <c r="R881" s="7" t="s">
        <v>28</v>
      </c>
      <c r="S881" s="7" t="s">
        <v>28</v>
      </c>
      <c r="T881" s="7" t="s">
        <v>3909</v>
      </c>
      <c r="U881" s="7" t="s">
        <v>28</v>
      </c>
      <c r="V881" s="28" t="s">
        <v>28</v>
      </c>
      <c r="W881" s="7" t="s">
        <v>29</v>
      </c>
      <c r="X881" s="7">
        <v>2012</v>
      </c>
      <c r="Y881" s="28" t="s">
        <v>28</v>
      </c>
      <c r="Z881" s="7" t="s">
        <v>3900</v>
      </c>
      <c r="AA881" s="7">
        <v>1</v>
      </c>
      <c r="AB881" s="7">
        <v>1</v>
      </c>
      <c r="AC881" s="7">
        <f t="shared" si="132"/>
        <v>0</v>
      </c>
      <c r="AD881" s="7" t="s">
        <v>6175</v>
      </c>
      <c r="AE881" s="7" t="s">
        <v>6175</v>
      </c>
      <c r="AF881" s="7" t="s">
        <v>6175</v>
      </c>
      <c r="AG881" s="7" t="s">
        <v>6175</v>
      </c>
      <c r="AH881" s="7" t="s">
        <v>6175</v>
      </c>
      <c r="AI881" s="7" t="s">
        <v>6175</v>
      </c>
      <c r="AJ881" s="33">
        <v>79.044862739726369</v>
      </c>
      <c r="AK881" s="33">
        <f t="shared" si="138"/>
        <v>79.044862739726369</v>
      </c>
      <c r="AL881" s="33">
        <f t="shared" si="134"/>
        <v>9.485383528767164</v>
      </c>
      <c r="AM881" s="33">
        <f t="shared" si="135"/>
        <v>88.530246268493528</v>
      </c>
      <c r="AN881" s="33">
        <f t="shared" si="136"/>
        <v>71.140376465753732</v>
      </c>
      <c r="AO881" s="33">
        <f t="shared" si="137"/>
        <v>71.140376465753732</v>
      </c>
      <c r="AP881" s="33">
        <f t="shared" si="139"/>
        <v>8.5368451758904484</v>
      </c>
      <c r="AQ881" s="33">
        <f t="shared" si="140"/>
        <v>79.677221641644181</v>
      </c>
      <c r="AR881" s="15" t="s">
        <v>6290</v>
      </c>
      <c r="AS881" s="15" t="s">
        <v>6291</v>
      </c>
      <c r="AT881" s="15" t="s">
        <v>6292</v>
      </c>
      <c r="AU881" s="27" t="s">
        <v>6277</v>
      </c>
      <c r="AV881" s="74"/>
      <c r="AW881" s="75"/>
      <c r="AX881" s="75"/>
      <c r="AY881" s="75"/>
      <c r="AZ881" s="52" t="s">
        <v>6389</v>
      </c>
    </row>
    <row r="882" spans="1:52" s="52" customFormat="1" ht="39.950000000000003" customHeight="1" x14ac:dyDescent="0.25">
      <c r="A882" s="9">
        <v>1034</v>
      </c>
      <c r="B882" s="5">
        <v>80042000012083</v>
      </c>
      <c r="C882" s="7" t="s">
        <v>3918</v>
      </c>
      <c r="D882" s="5" t="s">
        <v>18</v>
      </c>
      <c r="E882" s="5" t="s">
        <v>38</v>
      </c>
      <c r="F882" s="7" t="s">
        <v>3891</v>
      </c>
      <c r="G882" s="5" t="s">
        <v>18</v>
      </c>
      <c r="H882" s="7" t="s">
        <v>6173</v>
      </c>
      <c r="I882" s="7" t="s">
        <v>6175</v>
      </c>
      <c r="J882" s="7" t="s">
        <v>6175</v>
      </c>
      <c r="K882" s="7" t="s">
        <v>6175</v>
      </c>
      <c r="L882" s="5" t="s">
        <v>3908</v>
      </c>
      <c r="M882" s="5" t="s">
        <v>3908</v>
      </c>
      <c r="N882" s="8" t="s">
        <v>6175</v>
      </c>
      <c r="O882" s="7" t="s">
        <v>1388</v>
      </c>
      <c r="P882" s="7" t="s">
        <v>3899</v>
      </c>
      <c r="Q882" s="7" t="s">
        <v>28</v>
      </c>
      <c r="R882" s="7" t="s">
        <v>28</v>
      </c>
      <c r="S882" s="7" t="s">
        <v>28</v>
      </c>
      <c r="T882" s="7" t="s">
        <v>3909</v>
      </c>
      <c r="U882" s="7" t="s">
        <v>28</v>
      </c>
      <c r="V882" s="28" t="s">
        <v>28</v>
      </c>
      <c r="W882" s="7" t="s">
        <v>29</v>
      </c>
      <c r="X882" s="7">
        <v>2012</v>
      </c>
      <c r="Y882" s="28" t="s">
        <v>28</v>
      </c>
      <c r="Z882" s="7" t="s">
        <v>3900</v>
      </c>
      <c r="AA882" s="7">
        <v>1</v>
      </c>
      <c r="AB882" s="7">
        <v>1</v>
      </c>
      <c r="AC882" s="7">
        <f t="shared" si="132"/>
        <v>0</v>
      </c>
      <c r="AD882" s="7" t="s">
        <v>6175</v>
      </c>
      <c r="AE882" s="7" t="s">
        <v>6175</v>
      </c>
      <c r="AF882" s="7" t="s">
        <v>6175</v>
      </c>
      <c r="AG882" s="7" t="s">
        <v>6175</v>
      </c>
      <c r="AH882" s="7" t="s">
        <v>6175</v>
      </c>
      <c r="AI882" s="7" t="s">
        <v>6175</v>
      </c>
      <c r="AJ882" s="33">
        <v>79.044862739726369</v>
      </c>
      <c r="AK882" s="33">
        <f t="shared" si="138"/>
        <v>79.044862739726369</v>
      </c>
      <c r="AL882" s="33">
        <f t="shared" si="134"/>
        <v>9.485383528767164</v>
      </c>
      <c r="AM882" s="33">
        <f t="shared" si="135"/>
        <v>88.530246268493528</v>
      </c>
      <c r="AN882" s="33">
        <f t="shared" si="136"/>
        <v>71.140376465753732</v>
      </c>
      <c r="AO882" s="33">
        <f t="shared" si="137"/>
        <v>71.140376465753732</v>
      </c>
      <c r="AP882" s="33">
        <f t="shared" si="139"/>
        <v>8.5368451758904484</v>
      </c>
      <c r="AQ882" s="33">
        <f t="shared" si="140"/>
        <v>79.677221641644181</v>
      </c>
      <c r="AR882" s="15" t="s">
        <v>6290</v>
      </c>
      <c r="AS882" s="15" t="s">
        <v>6291</v>
      </c>
      <c r="AT882" s="15" t="s">
        <v>6292</v>
      </c>
      <c r="AU882" s="27" t="s">
        <v>6277</v>
      </c>
      <c r="AV882" s="74"/>
      <c r="AW882" s="75"/>
      <c r="AX882" s="75"/>
      <c r="AY882" s="75"/>
      <c r="AZ882" s="52" t="s">
        <v>6389</v>
      </c>
    </row>
    <row r="883" spans="1:52" s="52" customFormat="1" ht="39.950000000000003" customHeight="1" x14ac:dyDescent="0.25">
      <c r="A883" s="9">
        <v>1035</v>
      </c>
      <c r="B883" s="5">
        <v>80042000012090</v>
      </c>
      <c r="C883" s="7" t="s">
        <v>3919</v>
      </c>
      <c r="D883" s="5" t="s">
        <v>18</v>
      </c>
      <c r="E883" s="5" t="s">
        <v>38</v>
      </c>
      <c r="F883" s="7" t="s">
        <v>3891</v>
      </c>
      <c r="G883" s="5" t="s">
        <v>18</v>
      </c>
      <c r="H883" s="7" t="s">
        <v>6173</v>
      </c>
      <c r="I883" s="7" t="s">
        <v>6175</v>
      </c>
      <c r="J883" s="7" t="s">
        <v>6175</v>
      </c>
      <c r="K883" s="7" t="s">
        <v>6175</v>
      </c>
      <c r="L883" s="5" t="s">
        <v>3908</v>
      </c>
      <c r="M883" s="5" t="s">
        <v>3908</v>
      </c>
      <c r="N883" s="8" t="s">
        <v>6175</v>
      </c>
      <c r="O883" s="7" t="s">
        <v>1388</v>
      </c>
      <c r="P883" s="7" t="s">
        <v>3899</v>
      </c>
      <c r="Q883" s="7" t="s">
        <v>28</v>
      </c>
      <c r="R883" s="7" t="s">
        <v>28</v>
      </c>
      <c r="S883" s="7" t="s">
        <v>28</v>
      </c>
      <c r="T883" s="7" t="s">
        <v>3909</v>
      </c>
      <c r="U883" s="7" t="s">
        <v>28</v>
      </c>
      <c r="V883" s="28" t="s">
        <v>28</v>
      </c>
      <c r="W883" s="7" t="s">
        <v>29</v>
      </c>
      <c r="X883" s="7">
        <v>2012</v>
      </c>
      <c r="Y883" s="28" t="s">
        <v>28</v>
      </c>
      <c r="Z883" s="7" t="s">
        <v>3900</v>
      </c>
      <c r="AA883" s="7">
        <v>1</v>
      </c>
      <c r="AB883" s="7">
        <v>1</v>
      </c>
      <c r="AC883" s="7">
        <f t="shared" si="132"/>
        <v>0</v>
      </c>
      <c r="AD883" s="7" t="s">
        <v>6175</v>
      </c>
      <c r="AE883" s="7" t="s">
        <v>6175</v>
      </c>
      <c r="AF883" s="7" t="s">
        <v>6175</v>
      </c>
      <c r="AG883" s="7" t="s">
        <v>6175</v>
      </c>
      <c r="AH883" s="7" t="s">
        <v>6175</v>
      </c>
      <c r="AI883" s="7" t="s">
        <v>6175</v>
      </c>
      <c r="AJ883" s="33">
        <v>79.044862739726369</v>
      </c>
      <c r="AK883" s="33">
        <f t="shared" si="138"/>
        <v>79.044862739726369</v>
      </c>
      <c r="AL883" s="33">
        <f t="shared" si="134"/>
        <v>9.485383528767164</v>
      </c>
      <c r="AM883" s="33">
        <f t="shared" si="135"/>
        <v>88.530246268493528</v>
      </c>
      <c r="AN883" s="33">
        <f t="shared" si="136"/>
        <v>71.140376465753732</v>
      </c>
      <c r="AO883" s="33">
        <f t="shared" si="137"/>
        <v>71.140376465753732</v>
      </c>
      <c r="AP883" s="33">
        <f t="shared" si="139"/>
        <v>8.5368451758904484</v>
      </c>
      <c r="AQ883" s="33">
        <f t="shared" si="140"/>
        <v>79.677221641644181</v>
      </c>
      <c r="AR883" s="15" t="s">
        <v>6290</v>
      </c>
      <c r="AS883" s="15" t="s">
        <v>6291</v>
      </c>
      <c r="AT883" s="15" t="s">
        <v>6292</v>
      </c>
      <c r="AU883" s="27" t="s">
        <v>6277</v>
      </c>
      <c r="AV883" s="74"/>
      <c r="AW883" s="75"/>
      <c r="AX883" s="75"/>
      <c r="AY883" s="75"/>
      <c r="AZ883" s="52" t="s">
        <v>6389</v>
      </c>
    </row>
    <row r="884" spans="1:52" s="52" customFormat="1" ht="39.950000000000003" customHeight="1" x14ac:dyDescent="0.25">
      <c r="A884" s="9">
        <v>1036</v>
      </c>
      <c r="B884" s="5">
        <v>80042000012106</v>
      </c>
      <c r="C884" s="7" t="s">
        <v>3920</v>
      </c>
      <c r="D884" s="5" t="s">
        <v>18</v>
      </c>
      <c r="E884" s="5" t="s">
        <v>38</v>
      </c>
      <c r="F884" s="7" t="s">
        <v>3891</v>
      </c>
      <c r="G884" s="5" t="s">
        <v>18</v>
      </c>
      <c r="H884" s="7" t="s">
        <v>6173</v>
      </c>
      <c r="I884" s="7" t="s">
        <v>6175</v>
      </c>
      <c r="J884" s="7" t="s">
        <v>6175</v>
      </c>
      <c r="K884" s="7" t="s">
        <v>6175</v>
      </c>
      <c r="L884" s="5" t="s">
        <v>3908</v>
      </c>
      <c r="M884" s="5" t="s">
        <v>3908</v>
      </c>
      <c r="N884" s="8" t="s">
        <v>6175</v>
      </c>
      <c r="O884" s="7" t="s">
        <v>1388</v>
      </c>
      <c r="P884" s="7" t="s">
        <v>3899</v>
      </c>
      <c r="Q884" s="7" t="s">
        <v>28</v>
      </c>
      <c r="R884" s="7" t="s">
        <v>28</v>
      </c>
      <c r="S884" s="7" t="s">
        <v>28</v>
      </c>
      <c r="T884" s="7" t="s">
        <v>3909</v>
      </c>
      <c r="U884" s="7" t="s">
        <v>28</v>
      </c>
      <c r="V884" s="28" t="s">
        <v>28</v>
      </c>
      <c r="W884" s="7" t="s">
        <v>29</v>
      </c>
      <c r="X884" s="7">
        <v>2012</v>
      </c>
      <c r="Y884" s="28" t="s">
        <v>28</v>
      </c>
      <c r="Z884" s="7" t="s">
        <v>3900</v>
      </c>
      <c r="AA884" s="7">
        <v>1</v>
      </c>
      <c r="AB884" s="7">
        <v>1</v>
      </c>
      <c r="AC884" s="7">
        <f t="shared" si="132"/>
        <v>0</v>
      </c>
      <c r="AD884" s="7" t="s">
        <v>6175</v>
      </c>
      <c r="AE884" s="7" t="s">
        <v>6175</v>
      </c>
      <c r="AF884" s="7" t="s">
        <v>6175</v>
      </c>
      <c r="AG884" s="7" t="s">
        <v>6175</v>
      </c>
      <c r="AH884" s="7" t="s">
        <v>6175</v>
      </c>
      <c r="AI884" s="7" t="s">
        <v>6175</v>
      </c>
      <c r="AJ884" s="33">
        <v>79.044862739726369</v>
      </c>
      <c r="AK884" s="33">
        <f t="shared" si="138"/>
        <v>79.044862739726369</v>
      </c>
      <c r="AL884" s="33">
        <f t="shared" si="134"/>
        <v>9.485383528767164</v>
      </c>
      <c r="AM884" s="33">
        <f t="shared" si="135"/>
        <v>88.530246268493528</v>
      </c>
      <c r="AN884" s="33">
        <f t="shared" si="136"/>
        <v>71.140376465753732</v>
      </c>
      <c r="AO884" s="33">
        <f t="shared" si="137"/>
        <v>71.140376465753732</v>
      </c>
      <c r="AP884" s="33">
        <f t="shared" si="139"/>
        <v>8.5368451758904484</v>
      </c>
      <c r="AQ884" s="33">
        <f t="shared" si="140"/>
        <v>79.677221641644181</v>
      </c>
      <c r="AR884" s="15" t="s">
        <v>6290</v>
      </c>
      <c r="AS884" s="15" t="s">
        <v>6291</v>
      </c>
      <c r="AT884" s="15" t="s">
        <v>6292</v>
      </c>
      <c r="AU884" s="27" t="s">
        <v>6277</v>
      </c>
      <c r="AV884" s="74"/>
      <c r="AW884" s="75"/>
      <c r="AX884" s="75"/>
      <c r="AY884" s="75"/>
      <c r="AZ884" s="52" t="s">
        <v>6389</v>
      </c>
    </row>
    <row r="885" spans="1:52" s="52" customFormat="1" ht="39.950000000000003" customHeight="1" x14ac:dyDescent="0.25">
      <c r="A885" s="9">
        <v>1037</v>
      </c>
      <c r="B885" s="5">
        <v>80042000012113</v>
      </c>
      <c r="C885" s="7" t="s">
        <v>3921</v>
      </c>
      <c r="D885" s="5" t="s">
        <v>18</v>
      </c>
      <c r="E885" s="5" t="s">
        <v>38</v>
      </c>
      <c r="F885" s="7" t="s">
        <v>3891</v>
      </c>
      <c r="G885" s="5" t="s">
        <v>18</v>
      </c>
      <c r="H885" s="7" t="s">
        <v>6173</v>
      </c>
      <c r="I885" s="7" t="s">
        <v>6175</v>
      </c>
      <c r="J885" s="7" t="s">
        <v>6175</v>
      </c>
      <c r="K885" s="7" t="s">
        <v>6175</v>
      </c>
      <c r="L885" s="5" t="s">
        <v>3908</v>
      </c>
      <c r="M885" s="5" t="s">
        <v>3908</v>
      </c>
      <c r="N885" s="8" t="s">
        <v>6175</v>
      </c>
      <c r="O885" s="7" t="s">
        <v>1388</v>
      </c>
      <c r="P885" s="7" t="s">
        <v>3899</v>
      </c>
      <c r="Q885" s="7" t="s">
        <v>28</v>
      </c>
      <c r="R885" s="7" t="s">
        <v>28</v>
      </c>
      <c r="S885" s="7" t="s">
        <v>28</v>
      </c>
      <c r="T885" s="7" t="s">
        <v>3909</v>
      </c>
      <c r="U885" s="7" t="s">
        <v>28</v>
      </c>
      <c r="V885" s="28" t="s">
        <v>28</v>
      </c>
      <c r="W885" s="7" t="s">
        <v>29</v>
      </c>
      <c r="X885" s="7">
        <v>2012</v>
      </c>
      <c r="Y885" s="28" t="s">
        <v>28</v>
      </c>
      <c r="Z885" s="7" t="s">
        <v>3900</v>
      </c>
      <c r="AA885" s="7">
        <v>1</v>
      </c>
      <c r="AB885" s="7">
        <v>1</v>
      </c>
      <c r="AC885" s="7">
        <f t="shared" si="132"/>
        <v>0</v>
      </c>
      <c r="AD885" s="7" t="s">
        <v>6175</v>
      </c>
      <c r="AE885" s="7" t="s">
        <v>6175</v>
      </c>
      <c r="AF885" s="7" t="s">
        <v>6175</v>
      </c>
      <c r="AG885" s="7" t="s">
        <v>6175</v>
      </c>
      <c r="AH885" s="7" t="s">
        <v>6175</v>
      </c>
      <c r="AI885" s="7" t="s">
        <v>6175</v>
      </c>
      <c r="AJ885" s="33">
        <v>79.044862739726369</v>
      </c>
      <c r="AK885" s="33">
        <f t="shared" si="138"/>
        <v>79.044862739726369</v>
      </c>
      <c r="AL885" s="33">
        <f t="shared" si="134"/>
        <v>9.485383528767164</v>
      </c>
      <c r="AM885" s="33">
        <f t="shared" si="135"/>
        <v>88.530246268493528</v>
      </c>
      <c r="AN885" s="33">
        <f t="shared" si="136"/>
        <v>71.140376465753732</v>
      </c>
      <c r="AO885" s="33">
        <f t="shared" si="137"/>
        <v>71.140376465753732</v>
      </c>
      <c r="AP885" s="33">
        <f t="shared" si="139"/>
        <v>8.5368451758904484</v>
      </c>
      <c r="AQ885" s="33">
        <f t="shared" si="140"/>
        <v>79.677221641644181</v>
      </c>
      <c r="AR885" s="15" t="s">
        <v>6290</v>
      </c>
      <c r="AS885" s="15" t="s">
        <v>6291</v>
      </c>
      <c r="AT885" s="15" t="s">
        <v>6292</v>
      </c>
      <c r="AU885" s="27" t="s">
        <v>6277</v>
      </c>
      <c r="AV885" s="74"/>
      <c r="AW885" s="75"/>
      <c r="AX885" s="75"/>
      <c r="AY885" s="75"/>
      <c r="AZ885" s="52" t="s">
        <v>6389</v>
      </c>
    </row>
    <row r="886" spans="1:52" s="52" customFormat="1" ht="39.950000000000003" customHeight="1" x14ac:dyDescent="0.25">
      <c r="A886" s="9">
        <v>1038</v>
      </c>
      <c r="B886" s="5">
        <v>80042000012120</v>
      </c>
      <c r="C886" s="7" t="s">
        <v>3922</v>
      </c>
      <c r="D886" s="5" t="s">
        <v>18</v>
      </c>
      <c r="E886" s="5" t="s">
        <v>38</v>
      </c>
      <c r="F886" s="7" t="s">
        <v>3891</v>
      </c>
      <c r="G886" s="5" t="s">
        <v>18</v>
      </c>
      <c r="H886" s="7" t="s">
        <v>6173</v>
      </c>
      <c r="I886" s="7" t="s">
        <v>6175</v>
      </c>
      <c r="J886" s="7" t="s">
        <v>6175</v>
      </c>
      <c r="K886" s="7" t="s">
        <v>6175</v>
      </c>
      <c r="L886" s="5" t="s">
        <v>3908</v>
      </c>
      <c r="M886" s="5" t="s">
        <v>3908</v>
      </c>
      <c r="N886" s="8" t="s">
        <v>6175</v>
      </c>
      <c r="O886" s="7" t="s">
        <v>1388</v>
      </c>
      <c r="P886" s="7" t="s">
        <v>3899</v>
      </c>
      <c r="Q886" s="7" t="s">
        <v>28</v>
      </c>
      <c r="R886" s="7" t="s">
        <v>28</v>
      </c>
      <c r="S886" s="7" t="s">
        <v>28</v>
      </c>
      <c r="T886" s="7" t="s">
        <v>3909</v>
      </c>
      <c r="U886" s="7" t="s">
        <v>28</v>
      </c>
      <c r="V886" s="28" t="s">
        <v>28</v>
      </c>
      <c r="W886" s="7" t="s">
        <v>29</v>
      </c>
      <c r="X886" s="7">
        <v>2012</v>
      </c>
      <c r="Y886" s="28" t="s">
        <v>28</v>
      </c>
      <c r="Z886" s="7" t="s">
        <v>3900</v>
      </c>
      <c r="AA886" s="7">
        <v>1</v>
      </c>
      <c r="AB886" s="7">
        <v>1</v>
      </c>
      <c r="AC886" s="7">
        <f t="shared" si="132"/>
        <v>0</v>
      </c>
      <c r="AD886" s="7" t="s">
        <v>6175</v>
      </c>
      <c r="AE886" s="7" t="s">
        <v>6175</v>
      </c>
      <c r="AF886" s="7" t="s">
        <v>6175</v>
      </c>
      <c r="AG886" s="7" t="s">
        <v>6175</v>
      </c>
      <c r="AH886" s="7" t="s">
        <v>6175</v>
      </c>
      <c r="AI886" s="7" t="s">
        <v>6175</v>
      </c>
      <c r="AJ886" s="33">
        <v>79.044862739726369</v>
      </c>
      <c r="AK886" s="33">
        <f t="shared" si="138"/>
        <v>79.044862739726369</v>
      </c>
      <c r="AL886" s="33">
        <f t="shared" si="134"/>
        <v>9.485383528767164</v>
      </c>
      <c r="AM886" s="33">
        <f t="shared" si="135"/>
        <v>88.530246268493528</v>
      </c>
      <c r="AN886" s="33">
        <f t="shared" si="136"/>
        <v>71.140376465753732</v>
      </c>
      <c r="AO886" s="33">
        <f t="shared" si="137"/>
        <v>71.140376465753732</v>
      </c>
      <c r="AP886" s="33">
        <f t="shared" si="139"/>
        <v>8.5368451758904484</v>
      </c>
      <c r="AQ886" s="33">
        <f t="shared" si="140"/>
        <v>79.677221641644181</v>
      </c>
      <c r="AR886" s="15" t="s">
        <v>6290</v>
      </c>
      <c r="AS886" s="15" t="s">
        <v>6291</v>
      </c>
      <c r="AT886" s="15" t="s">
        <v>6292</v>
      </c>
      <c r="AU886" s="27" t="s">
        <v>6277</v>
      </c>
      <c r="AV886" s="74"/>
      <c r="AW886" s="75"/>
      <c r="AX886" s="75"/>
      <c r="AY886" s="75"/>
      <c r="AZ886" s="52" t="s">
        <v>6389</v>
      </c>
    </row>
    <row r="887" spans="1:52" s="52" customFormat="1" ht="39.950000000000003" customHeight="1" x14ac:dyDescent="0.25">
      <c r="A887" s="9">
        <v>1039</v>
      </c>
      <c r="B887" s="5">
        <v>80042000012137</v>
      </c>
      <c r="C887" s="7" t="s">
        <v>3923</v>
      </c>
      <c r="D887" s="5" t="s">
        <v>18</v>
      </c>
      <c r="E887" s="5" t="s">
        <v>38</v>
      </c>
      <c r="F887" s="7" t="s">
        <v>3891</v>
      </c>
      <c r="G887" s="5" t="s">
        <v>18</v>
      </c>
      <c r="H887" s="7" t="s">
        <v>6173</v>
      </c>
      <c r="I887" s="7" t="s">
        <v>6175</v>
      </c>
      <c r="J887" s="7" t="s">
        <v>6175</v>
      </c>
      <c r="K887" s="7" t="s">
        <v>6175</v>
      </c>
      <c r="L887" s="5" t="s">
        <v>3908</v>
      </c>
      <c r="M887" s="5" t="s">
        <v>3908</v>
      </c>
      <c r="N887" s="8" t="s">
        <v>6175</v>
      </c>
      <c r="O887" s="7" t="s">
        <v>1388</v>
      </c>
      <c r="P887" s="7" t="s">
        <v>3899</v>
      </c>
      <c r="Q887" s="7" t="s">
        <v>28</v>
      </c>
      <c r="R887" s="7" t="s">
        <v>28</v>
      </c>
      <c r="S887" s="7" t="s">
        <v>28</v>
      </c>
      <c r="T887" s="7" t="s">
        <v>3909</v>
      </c>
      <c r="U887" s="7" t="s">
        <v>28</v>
      </c>
      <c r="V887" s="28" t="s">
        <v>28</v>
      </c>
      <c r="W887" s="7" t="s">
        <v>29</v>
      </c>
      <c r="X887" s="7">
        <v>2012</v>
      </c>
      <c r="Y887" s="28" t="s">
        <v>28</v>
      </c>
      <c r="Z887" s="7" t="s">
        <v>3900</v>
      </c>
      <c r="AA887" s="7">
        <v>1</v>
      </c>
      <c r="AB887" s="7">
        <v>1</v>
      </c>
      <c r="AC887" s="7">
        <f t="shared" si="132"/>
        <v>0</v>
      </c>
      <c r="AD887" s="7" t="s">
        <v>6175</v>
      </c>
      <c r="AE887" s="7" t="s">
        <v>6175</v>
      </c>
      <c r="AF887" s="7" t="s">
        <v>6175</v>
      </c>
      <c r="AG887" s="7" t="s">
        <v>6175</v>
      </c>
      <c r="AH887" s="7" t="s">
        <v>6175</v>
      </c>
      <c r="AI887" s="7" t="s">
        <v>6175</v>
      </c>
      <c r="AJ887" s="33">
        <v>79.044862739726369</v>
      </c>
      <c r="AK887" s="33">
        <f t="shared" si="138"/>
        <v>79.044862739726369</v>
      </c>
      <c r="AL887" s="33">
        <f t="shared" si="134"/>
        <v>9.485383528767164</v>
      </c>
      <c r="AM887" s="33">
        <f t="shared" si="135"/>
        <v>88.530246268493528</v>
      </c>
      <c r="AN887" s="33">
        <f t="shared" si="136"/>
        <v>71.140376465753732</v>
      </c>
      <c r="AO887" s="33">
        <f t="shared" si="137"/>
        <v>71.140376465753732</v>
      </c>
      <c r="AP887" s="33">
        <f t="shared" si="139"/>
        <v>8.5368451758904484</v>
      </c>
      <c r="AQ887" s="33">
        <f t="shared" si="140"/>
        <v>79.677221641644181</v>
      </c>
      <c r="AR887" s="15" t="s">
        <v>6290</v>
      </c>
      <c r="AS887" s="15" t="s">
        <v>6291</v>
      </c>
      <c r="AT887" s="15" t="s">
        <v>6292</v>
      </c>
      <c r="AU887" s="27" t="s">
        <v>6277</v>
      </c>
      <c r="AV887" s="74"/>
      <c r="AW887" s="75"/>
      <c r="AX887" s="75"/>
      <c r="AY887" s="75"/>
      <c r="AZ887" s="52" t="s">
        <v>6389</v>
      </c>
    </row>
    <row r="888" spans="1:52" s="52" customFormat="1" ht="39.950000000000003" customHeight="1" x14ac:dyDescent="0.25">
      <c r="A888" s="9">
        <v>1040</v>
      </c>
      <c r="B888" s="5">
        <v>80042000012144</v>
      </c>
      <c r="C888" s="7" t="s">
        <v>3924</v>
      </c>
      <c r="D888" s="5" t="s">
        <v>18</v>
      </c>
      <c r="E888" s="5" t="s">
        <v>38</v>
      </c>
      <c r="F888" s="7" t="s">
        <v>3891</v>
      </c>
      <c r="G888" s="5" t="s">
        <v>18</v>
      </c>
      <c r="H888" s="7" t="s">
        <v>6173</v>
      </c>
      <c r="I888" s="7" t="s">
        <v>6175</v>
      </c>
      <c r="J888" s="7" t="s">
        <v>6175</v>
      </c>
      <c r="K888" s="7" t="s">
        <v>6175</v>
      </c>
      <c r="L888" s="5" t="s">
        <v>3908</v>
      </c>
      <c r="M888" s="5" t="s">
        <v>3908</v>
      </c>
      <c r="N888" s="8" t="s">
        <v>6175</v>
      </c>
      <c r="O888" s="7" t="s">
        <v>1388</v>
      </c>
      <c r="P888" s="7" t="s">
        <v>3899</v>
      </c>
      <c r="Q888" s="7" t="s">
        <v>28</v>
      </c>
      <c r="R888" s="7" t="s">
        <v>28</v>
      </c>
      <c r="S888" s="7" t="s">
        <v>28</v>
      </c>
      <c r="T888" s="7" t="s">
        <v>3909</v>
      </c>
      <c r="U888" s="7" t="s">
        <v>28</v>
      </c>
      <c r="V888" s="28" t="s">
        <v>28</v>
      </c>
      <c r="W888" s="7" t="s">
        <v>29</v>
      </c>
      <c r="X888" s="7">
        <v>2012</v>
      </c>
      <c r="Y888" s="28" t="s">
        <v>28</v>
      </c>
      <c r="Z888" s="7" t="s">
        <v>3900</v>
      </c>
      <c r="AA888" s="7">
        <v>1</v>
      </c>
      <c r="AB888" s="7">
        <v>1</v>
      </c>
      <c r="AC888" s="7">
        <f t="shared" si="132"/>
        <v>0</v>
      </c>
      <c r="AD888" s="7" t="s">
        <v>6175</v>
      </c>
      <c r="AE888" s="7" t="s">
        <v>6175</v>
      </c>
      <c r="AF888" s="7" t="s">
        <v>6175</v>
      </c>
      <c r="AG888" s="7" t="s">
        <v>6175</v>
      </c>
      <c r="AH888" s="7" t="s">
        <v>6175</v>
      </c>
      <c r="AI888" s="7" t="s">
        <v>6175</v>
      </c>
      <c r="AJ888" s="33">
        <v>79.044862739726369</v>
      </c>
      <c r="AK888" s="33">
        <f t="shared" si="138"/>
        <v>79.044862739726369</v>
      </c>
      <c r="AL888" s="33">
        <f t="shared" si="134"/>
        <v>9.485383528767164</v>
      </c>
      <c r="AM888" s="33">
        <f t="shared" si="135"/>
        <v>88.530246268493528</v>
      </c>
      <c r="AN888" s="33">
        <f t="shared" si="136"/>
        <v>71.140376465753732</v>
      </c>
      <c r="AO888" s="33">
        <f t="shared" si="137"/>
        <v>71.140376465753732</v>
      </c>
      <c r="AP888" s="33">
        <f t="shared" si="139"/>
        <v>8.5368451758904484</v>
      </c>
      <c r="AQ888" s="33">
        <f t="shared" si="140"/>
        <v>79.677221641644181</v>
      </c>
      <c r="AR888" s="15" t="s">
        <v>6290</v>
      </c>
      <c r="AS888" s="15" t="s">
        <v>6291</v>
      </c>
      <c r="AT888" s="15" t="s">
        <v>6292</v>
      </c>
      <c r="AU888" s="27" t="s">
        <v>6277</v>
      </c>
      <c r="AV888" s="74"/>
      <c r="AW888" s="75"/>
      <c r="AX888" s="75"/>
      <c r="AY888" s="75"/>
      <c r="AZ888" s="52" t="s">
        <v>6389</v>
      </c>
    </row>
    <row r="889" spans="1:52" s="52" customFormat="1" ht="39.950000000000003" customHeight="1" x14ac:dyDescent="0.25">
      <c r="A889" s="9">
        <v>1041</v>
      </c>
      <c r="B889" s="5">
        <v>80042000012151</v>
      </c>
      <c r="C889" s="7" t="s">
        <v>3925</v>
      </c>
      <c r="D889" s="5" t="s">
        <v>18</v>
      </c>
      <c r="E889" s="5" t="s">
        <v>38</v>
      </c>
      <c r="F889" s="7" t="s">
        <v>3891</v>
      </c>
      <c r="G889" s="5" t="s">
        <v>18</v>
      </c>
      <c r="H889" s="7" t="s">
        <v>6173</v>
      </c>
      <c r="I889" s="7" t="s">
        <v>6175</v>
      </c>
      <c r="J889" s="7" t="s">
        <v>6175</v>
      </c>
      <c r="K889" s="7" t="s">
        <v>6175</v>
      </c>
      <c r="L889" s="5" t="s">
        <v>3908</v>
      </c>
      <c r="M889" s="5" t="s">
        <v>3908</v>
      </c>
      <c r="N889" s="8" t="s">
        <v>6175</v>
      </c>
      <c r="O889" s="7" t="s">
        <v>1388</v>
      </c>
      <c r="P889" s="7" t="s">
        <v>3899</v>
      </c>
      <c r="Q889" s="7" t="s">
        <v>28</v>
      </c>
      <c r="R889" s="7" t="s">
        <v>28</v>
      </c>
      <c r="S889" s="7" t="s">
        <v>28</v>
      </c>
      <c r="T889" s="7" t="s">
        <v>3909</v>
      </c>
      <c r="U889" s="7" t="s">
        <v>28</v>
      </c>
      <c r="V889" s="28" t="s">
        <v>28</v>
      </c>
      <c r="W889" s="7" t="s">
        <v>29</v>
      </c>
      <c r="X889" s="7">
        <v>2012</v>
      </c>
      <c r="Y889" s="28" t="s">
        <v>28</v>
      </c>
      <c r="Z889" s="7" t="s">
        <v>3900</v>
      </c>
      <c r="AA889" s="7">
        <v>1</v>
      </c>
      <c r="AB889" s="7">
        <v>1</v>
      </c>
      <c r="AC889" s="7">
        <f t="shared" si="132"/>
        <v>0</v>
      </c>
      <c r="AD889" s="7" t="s">
        <v>6175</v>
      </c>
      <c r="AE889" s="7" t="s">
        <v>6175</v>
      </c>
      <c r="AF889" s="7" t="s">
        <v>6175</v>
      </c>
      <c r="AG889" s="7" t="s">
        <v>6175</v>
      </c>
      <c r="AH889" s="7" t="s">
        <v>6175</v>
      </c>
      <c r="AI889" s="7" t="s">
        <v>6175</v>
      </c>
      <c r="AJ889" s="33">
        <v>79.044862739726369</v>
      </c>
      <c r="AK889" s="33">
        <f t="shared" si="138"/>
        <v>79.044862739726369</v>
      </c>
      <c r="AL889" s="33">
        <f t="shared" si="134"/>
        <v>9.485383528767164</v>
      </c>
      <c r="AM889" s="33">
        <f t="shared" si="135"/>
        <v>88.530246268493528</v>
      </c>
      <c r="AN889" s="33">
        <f t="shared" si="136"/>
        <v>71.140376465753732</v>
      </c>
      <c r="AO889" s="33">
        <f t="shared" si="137"/>
        <v>71.140376465753732</v>
      </c>
      <c r="AP889" s="33">
        <f t="shared" si="139"/>
        <v>8.5368451758904484</v>
      </c>
      <c r="AQ889" s="33">
        <f t="shared" si="140"/>
        <v>79.677221641644181</v>
      </c>
      <c r="AR889" s="15" t="s">
        <v>6290</v>
      </c>
      <c r="AS889" s="15" t="s">
        <v>6291</v>
      </c>
      <c r="AT889" s="15" t="s">
        <v>6292</v>
      </c>
      <c r="AU889" s="27" t="s">
        <v>6277</v>
      </c>
      <c r="AV889" s="74"/>
      <c r="AW889" s="75"/>
      <c r="AX889" s="75"/>
      <c r="AY889" s="75"/>
      <c r="AZ889" s="52" t="s">
        <v>6389</v>
      </c>
    </row>
    <row r="890" spans="1:52" s="52" customFormat="1" ht="39.950000000000003" customHeight="1" x14ac:dyDescent="0.25">
      <c r="A890" s="9">
        <v>1042</v>
      </c>
      <c r="B890" s="5">
        <v>80042000012182</v>
      </c>
      <c r="C890" s="7" t="s">
        <v>3926</v>
      </c>
      <c r="D890" s="5" t="s">
        <v>18</v>
      </c>
      <c r="E890" s="5" t="s">
        <v>38</v>
      </c>
      <c r="F890" s="7" t="s">
        <v>3891</v>
      </c>
      <c r="G890" s="5" t="s">
        <v>18</v>
      </c>
      <c r="H890" s="7" t="s">
        <v>6173</v>
      </c>
      <c r="I890" s="7" t="s">
        <v>6175</v>
      </c>
      <c r="J890" s="7" t="s">
        <v>6175</v>
      </c>
      <c r="K890" s="7" t="s">
        <v>6175</v>
      </c>
      <c r="L890" s="5" t="s">
        <v>3908</v>
      </c>
      <c r="M890" s="5" t="s">
        <v>3908</v>
      </c>
      <c r="N890" s="8" t="s">
        <v>6175</v>
      </c>
      <c r="O890" s="7" t="s">
        <v>1388</v>
      </c>
      <c r="P890" s="7" t="s">
        <v>3899</v>
      </c>
      <c r="Q890" s="7" t="s">
        <v>28</v>
      </c>
      <c r="R890" s="7" t="s">
        <v>28</v>
      </c>
      <c r="S890" s="7" t="s">
        <v>28</v>
      </c>
      <c r="T890" s="7" t="s">
        <v>3909</v>
      </c>
      <c r="U890" s="7" t="s">
        <v>28</v>
      </c>
      <c r="V890" s="28" t="s">
        <v>28</v>
      </c>
      <c r="W890" s="7" t="s">
        <v>29</v>
      </c>
      <c r="X890" s="7">
        <v>2012</v>
      </c>
      <c r="Y890" s="28" t="s">
        <v>28</v>
      </c>
      <c r="Z890" s="7" t="s">
        <v>3900</v>
      </c>
      <c r="AA890" s="7">
        <v>1</v>
      </c>
      <c r="AB890" s="7">
        <v>1</v>
      </c>
      <c r="AC890" s="7">
        <f t="shared" si="132"/>
        <v>0</v>
      </c>
      <c r="AD890" s="7" t="s">
        <v>6175</v>
      </c>
      <c r="AE890" s="7" t="s">
        <v>6175</v>
      </c>
      <c r="AF890" s="7" t="s">
        <v>6175</v>
      </c>
      <c r="AG890" s="7" t="s">
        <v>6175</v>
      </c>
      <c r="AH890" s="7" t="s">
        <v>6175</v>
      </c>
      <c r="AI890" s="7" t="s">
        <v>6175</v>
      </c>
      <c r="AJ890" s="33">
        <v>79.044862739726369</v>
      </c>
      <c r="AK890" s="33">
        <f t="shared" si="138"/>
        <v>79.044862739726369</v>
      </c>
      <c r="AL890" s="33">
        <f t="shared" si="134"/>
        <v>9.485383528767164</v>
      </c>
      <c r="AM890" s="33">
        <f t="shared" si="135"/>
        <v>88.530246268493528</v>
      </c>
      <c r="AN890" s="33">
        <f t="shared" si="136"/>
        <v>71.140376465753732</v>
      </c>
      <c r="AO890" s="33">
        <f t="shared" si="137"/>
        <v>71.140376465753732</v>
      </c>
      <c r="AP890" s="33">
        <f t="shared" si="139"/>
        <v>8.5368451758904484</v>
      </c>
      <c r="AQ890" s="33">
        <f t="shared" si="140"/>
        <v>79.677221641644181</v>
      </c>
      <c r="AR890" s="15" t="s">
        <v>6290</v>
      </c>
      <c r="AS890" s="15" t="s">
        <v>6291</v>
      </c>
      <c r="AT890" s="15" t="s">
        <v>6292</v>
      </c>
      <c r="AU890" s="27" t="s">
        <v>6277</v>
      </c>
      <c r="AV890" s="74"/>
      <c r="AW890" s="75"/>
      <c r="AX890" s="75"/>
      <c r="AY890" s="75"/>
      <c r="AZ890" s="52" t="s">
        <v>6389</v>
      </c>
    </row>
    <row r="891" spans="1:52" s="52" customFormat="1" ht="39.950000000000003" customHeight="1" x14ac:dyDescent="0.25">
      <c r="A891" s="9">
        <v>1044</v>
      </c>
      <c r="B891" s="5">
        <v>80042000012205</v>
      </c>
      <c r="C891" s="7" t="s">
        <v>3929</v>
      </c>
      <c r="D891" s="5" t="s">
        <v>18</v>
      </c>
      <c r="E891" s="5" t="s">
        <v>38</v>
      </c>
      <c r="F891" s="7" t="s">
        <v>3891</v>
      </c>
      <c r="G891" s="5" t="s">
        <v>18</v>
      </c>
      <c r="H891" s="7" t="s">
        <v>6173</v>
      </c>
      <c r="I891" s="7" t="s">
        <v>6175</v>
      </c>
      <c r="J891" s="7" t="s">
        <v>6175</v>
      </c>
      <c r="K891" s="7" t="s">
        <v>6175</v>
      </c>
      <c r="L891" s="5" t="s">
        <v>3930</v>
      </c>
      <c r="M891" s="5" t="s">
        <v>3930</v>
      </c>
      <c r="N891" s="8" t="s">
        <v>6175</v>
      </c>
      <c r="O891" s="7" t="s">
        <v>1388</v>
      </c>
      <c r="P891" s="7" t="s">
        <v>3899</v>
      </c>
      <c r="Q891" s="5" t="s">
        <v>3931</v>
      </c>
      <c r="R891" s="5" t="s">
        <v>3932</v>
      </c>
      <c r="S891" s="5" t="s">
        <v>28</v>
      </c>
      <c r="T891" s="7" t="s">
        <v>737</v>
      </c>
      <c r="U891" s="7" t="s">
        <v>28</v>
      </c>
      <c r="V891" s="7" t="s">
        <v>28</v>
      </c>
      <c r="W891" s="7" t="s">
        <v>29</v>
      </c>
      <c r="X891" s="7">
        <v>2012</v>
      </c>
      <c r="Y891" s="5" t="s">
        <v>28</v>
      </c>
      <c r="Z891" s="7" t="s">
        <v>3900</v>
      </c>
      <c r="AA891" s="7">
        <v>1</v>
      </c>
      <c r="AB891" s="7">
        <v>1</v>
      </c>
      <c r="AC891" s="7">
        <f t="shared" ref="AC891:AC915" si="141">AA891-AB891</f>
        <v>0</v>
      </c>
      <c r="AD891" s="7" t="s">
        <v>6175</v>
      </c>
      <c r="AE891" s="7" t="s">
        <v>6175</v>
      </c>
      <c r="AF891" s="7" t="s">
        <v>6175</v>
      </c>
      <c r="AG891" s="7" t="s">
        <v>6175</v>
      </c>
      <c r="AH891" s="7" t="s">
        <v>6175</v>
      </c>
      <c r="AI891" s="7" t="s">
        <v>6175</v>
      </c>
      <c r="AJ891" s="33">
        <v>101.83693972602785</v>
      </c>
      <c r="AK891" s="33">
        <f t="shared" si="138"/>
        <v>101.83693972602785</v>
      </c>
      <c r="AL891" s="33">
        <f t="shared" si="134"/>
        <v>12.220432767123341</v>
      </c>
      <c r="AM891" s="33">
        <f t="shared" si="135"/>
        <v>114.05737249315119</v>
      </c>
      <c r="AN891" s="33">
        <f t="shared" si="136"/>
        <v>91.653245753425068</v>
      </c>
      <c r="AO891" s="33">
        <f t="shared" si="137"/>
        <v>91.653245753425068</v>
      </c>
      <c r="AP891" s="33">
        <f t="shared" si="139"/>
        <v>10.998389490411007</v>
      </c>
      <c r="AQ891" s="33">
        <f t="shared" si="140"/>
        <v>102.65163524383607</v>
      </c>
      <c r="AR891" s="15" t="s">
        <v>6290</v>
      </c>
      <c r="AS891" s="15" t="s">
        <v>6291</v>
      </c>
      <c r="AT891" s="15" t="s">
        <v>6292</v>
      </c>
      <c r="AU891" s="27" t="s">
        <v>6277</v>
      </c>
      <c r="AV891" s="74"/>
      <c r="AW891" s="75"/>
      <c r="AX891" s="75"/>
      <c r="AY891" s="75"/>
      <c r="AZ891" s="52" t="s">
        <v>6389</v>
      </c>
    </row>
    <row r="892" spans="1:52" s="52" customFormat="1" ht="39.950000000000003" customHeight="1" x14ac:dyDescent="0.25">
      <c r="A892" s="9">
        <v>1045</v>
      </c>
      <c r="B892" s="5">
        <v>80042000012212</v>
      </c>
      <c r="C892" s="7" t="s">
        <v>3933</v>
      </c>
      <c r="D892" s="5" t="s">
        <v>18</v>
      </c>
      <c r="E892" s="5" t="s">
        <v>38</v>
      </c>
      <c r="F892" s="7" t="s">
        <v>3891</v>
      </c>
      <c r="G892" s="5" t="s">
        <v>18</v>
      </c>
      <c r="H892" s="7" t="s">
        <v>6173</v>
      </c>
      <c r="I892" s="7" t="s">
        <v>6175</v>
      </c>
      <c r="J892" s="7" t="s">
        <v>6175</v>
      </c>
      <c r="K892" s="7" t="s">
        <v>6175</v>
      </c>
      <c r="L892" s="5" t="s">
        <v>3930</v>
      </c>
      <c r="M892" s="5" t="s">
        <v>3930</v>
      </c>
      <c r="N892" s="8" t="s">
        <v>6175</v>
      </c>
      <c r="O892" s="7" t="s">
        <v>1388</v>
      </c>
      <c r="P892" s="7" t="s">
        <v>3899</v>
      </c>
      <c r="Q892" s="5" t="s">
        <v>3931</v>
      </c>
      <c r="R892" s="5" t="s">
        <v>3932</v>
      </c>
      <c r="S892" s="5" t="s">
        <v>28</v>
      </c>
      <c r="T892" s="7" t="s">
        <v>737</v>
      </c>
      <c r="U892" s="7" t="s">
        <v>28</v>
      </c>
      <c r="V892" s="7" t="s">
        <v>28</v>
      </c>
      <c r="W892" s="7" t="s">
        <v>29</v>
      </c>
      <c r="X892" s="7">
        <v>2012</v>
      </c>
      <c r="Y892" s="5" t="s">
        <v>28</v>
      </c>
      <c r="Z892" s="7" t="s">
        <v>3900</v>
      </c>
      <c r="AA892" s="7">
        <v>1</v>
      </c>
      <c r="AB892" s="7">
        <v>1</v>
      </c>
      <c r="AC892" s="7">
        <f t="shared" si="141"/>
        <v>0</v>
      </c>
      <c r="AD892" s="7" t="s">
        <v>6175</v>
      </c>
      <c r="AE892" s="7" t="s">
        <v>6175</v>
      </c>
      <c r="AF892" s="7" t="s">
        <v>6175</v>
      </c>
      <c r="AG892" s="7" t="s">
        <v>6175</v>
      </c>
      <c r="AH892" s="7" t="s">
        <v>6175</v>
      </c>
      <c r="AI892" s="7" t="s">
        <v>6175</v>
      </c>
      <c r="AJ892" s="33">
        <v>101.83693972602785</v>
      </c>
      <c r="AK892" s="33">
        <f t="shared" si="138"/>
        <v>101.83693972602785</v>
      </c>
      <c r="AL892" s="33">
        <f t="shared" si="134"/>
        <v>12.220432767123341</v>
      </c>
      <c r="AM892" s="33">
        <f t="shared" si="135"/>
        <v>114.05737249315119</v>
      </c>
      <c r="AN892" s="33">
        <f t="shared" si="136"/>
        <v>91.653245753425068</v>
      </c>
      <c r="AO892" s="33">
        <f t="shared" si="137"/>
        <v>91.653245753425068</v>
      </c>
      <c r="AP892" s="33">
        <f t="shared" si="139"/>
        <v>10.998389490411007</v>
      </c>
      <c r="AQ892" s="33">
        <f t="shared" si="140"/>
        <v>102.65163524383607</v>
      </c>
      <c r="AR892" s="15" t="s">
        <v>6290</v>
      </c>
      <c r="AS892" s="15" t="s">
        <v>6291</v>
      </c>
      <c r="AT892" s="15" t="s">
        <v>6292</v>
      </c>
      <c r="AU892" s="27" t="s">
        <v>6277</v>
      </c>
      <c r="AV892" s="74"/>
      <c r="AW892" s="75"/>
      <c r="AX892" s="75"/>
      <c r="AY892" s="75"/>
      <c r="AZ892" s="52" t="s">
        <v>6389</v>
      </c>
    </row>
    <row r="893" spans="1:52" s="52" customFormat="1" ht="39.950000000000003" customHeight="1" x14ac:dyDescent="0.25">
      <c r="A893" s="9">
        <v>1046</v>
      </c>
      <c r="B893" s="5">
        <v>80042000012229</v>
      </c>
      <c r="C893" s="7" t="s">
        <v>3934</v>
      </c>
      <c r="D893" s="5" t="s">
        <v>18</v>
      </c>
      <c r="E893" s="5" t="s">
        <v>38</v>
      </c>
      <c r="F893" s="7" t="s">
        <v>3891</v>
      </c>
      <c r="G893" s="5" t="s">
        <v>18</v>
      </c>
      <c r="H893" s="7" t="s">
        <v>6173</v>
      </c>
      <c r="I893" s="7" t="s">
        <v>6175</v>
      </c>
      <c r="J893" s="7" t="s">
        <v>6175</v>
      </c>
      <c r="K893" s="7" t="s">
        <v>6175</v>
      </c>
      <c r="L893" s="5" t="s">
        <v>3930</v>
      </c>
      <c r="M893" s="5" t="s">
        <v>3930</v>
      </c>
      <c r="N893" s="8" t="s">
        <v>6175</v>
      </c>
      <c r="O893" s="7" t="s">
        <v>1388</v>
      </c>
      <c r="P893" s="7" t="s">
        <v>3899</v>
      </c>
      <c r="Q893" s="5" t="s">
        <v>3931</v>
      </c>
      <c r="R893" s="5" t="s">
        <v>3932</v>
      </c>
      <c r="S893" s="5" t="s">
        <v>28</v>
      </c>
      <c r="T893" s="7" t="s">
        <v>737</v>
      </c>
      <c r="U893" s="7" t="s">
        <v>28</v>
      </c>
      <c r="V893" s="7" t="s">
        <v>28</v>
      </c>
      <c r="W893" s="7" t="s">
        <v>29</v>
      </c>
      <c r="X893" s="7">
        <v>2012</v>
      </c>
      <c r="Y893" s="5" t="s">
        <v>28</v>
      </c>
      <c r="Z893" s="7" t="s">
        <v>3900</v>
      </c>
      <c r="AA893" s="7">
        <v>1</v>
      </c>
      <c r="AB893" s="7">
        <v>1</v>
      </c>
      <c r="AC893" s="7">
        <f t="shared" si="141"/>
        <v>0</v>
      </c>
      <c r="AD893" s="7" t="s">
        <v>6175</v>
      </c>
      <c r="AE893" s="7" t="s">
        <v>6175</v>
      </c>
      <c r="AF893" s="7" t="s">
        <v>6175</v>
      </c>
      <c r="AG893" s="7" t="s">
        <v>6175</v>
      </c>
      <c r="AH893" s="7" t="s">
        <v>6175</v>
      </c>
      <c r="AI893" s="7" t="s">
        <v>6175</v>
      </c>
      <c r="AJ893" s="33">
        <v>101.83693972602785</v>
      </c>
      <c r="AK893" s="33">
        <f t="shared" si="138"/>
        <v>101.83693972602785</v>
      </c>
      <c r="AL893" s="33">
        <f t="shared" si="134"/>
        <v>12.220432767123341</v>
      </c>
      <c r="AM893" s="33">
        <f t="shared" si="135"/>
        <v>114.05737249315119</v>
      </c>
      <c r="AN893" s="33">
        <f t="shared" si="136"/>
        <v>91.653245753425068</v>
      </c>
      <c r="AO893" s="33">
        <f t="shared" si="137"/>
        <v>91.653245753425068</v>
      </c>
      <c r="AP893" s="33">
        <f t="shared" si="139"/>
        <v>10.998389490411007</v>
      </c>
      <c r="AQ893" s="33">
        <f t="shared" si="140"/>
        <v>102.65163524383607</v>
      </c>
      <c r="AR893" s="15" t="s">
        <v>6290</v>
      </c>
      <c r="AS893" s="15" t="s">
        <v>6291</v>
      </c>
      <c r="AT893" s="15" t="s">
        <v>6292</v>
      </c>
      <c r="AU893" s="27" t="s">
        <v>6277</v>
      </c>
      <c r="AV893" s="74"/>
      <c r="AW893" s="75"/>
      <c r="AX893" s="75"/>
      <c r="AY893" s="75"/>
      <c r="AZ893" s="52" t="s">
        <v>6389</v>
      </c>
    </row>
    <row r="894" spans="1:52" s="52" customFormat="1" ht="39.950000000000003" customHeight="1" x14ac:dyDescent="0.25">
      <c r="A894" s="9">
        <v>1047</v>
      </c>
      <c r="B894" s="5">
        <v>80042000012236</v>
      </c>
      <c r="C894" s="7" t="s">
        <v>3935</v>
      </c>
      <c r="D894" s="5" t="s">
        <v>18</v>
      </c>
      <c r="E894" s="5" t="s">
        <v>38</v>
      </c>
      <c r="F894" s="7" t="s">
        <v>3891</v>
      </c>
      <c r="G894" s="5" t="s">
        <v>18</v>
      </c>
      <c r="H894" s="7" t="s">
        <v>6173</v>
      </c>
      <c r="I894" s="7" t="s">
        <v>6175</v>
      </c>
      <c r="J894" s="7" t="s">
        <v>6175</v>
      </c>
      <c r="K894" s="7" t="s">
        <v>6175</v>
      </c>
      <c r="L894" s="5" t="s">
        <v>3930</v>
      </c>
      <c r="M894" s="5" t="s">
        <v>3930</v>
      </c>
      <c r="N894" s="8" t="s">
        <v>6175</v>
      </c>
      <c r="O894" s="7" t="s">
        <v>1388</v>
      </c>
      <c r="P894" s="7" t="s">
        <v>3899</v>
      </c>
      <c r="Q894" s="5" t="s">
        <v>3931</v>
      </c>
      <c r="R894" s="5" t="s">
        <v>3932</v>
      </c>
      <c r="S894" s="5" t="s">
        <v>28</v>
      </c>
      <c r="T894" s="7" t="s">
        <v>737</v>
      </c>
      <c r="U894" s="7" t="s">
        <v>28</v>
      </c>
      <c r="V894" s="7" t="s">
        <v>28</v>
      </c>
      <c r="W894" s="7" t="s">
        <v>29</v>
      </c>
      <c r="X894" s="7">
        <v>2012</v>
      </c>
      <c r="Y894" s="5" t="s">
        <v>28</v>
      </c>
      <c r="Z894" s="7" t="s">
        <v>3900</v>
      </c>
      <c r="AA894" s="7">
        <v>1</v>
      </c>
      <c r="AB894" s="7">
        <v>1</v>
      </c>
      <c r="AC894" s="7">
        <f t="shared" si="141"/>
        <v>0</v>
      </c>
      <c r="AD894" s="7" t="s">
        <v>6175</v>
      </c>
      <c r="AE894" s="7" t="s">
        <v>6175</v>
      </c>
      <c r="AF894" s="7" t="s">
        <v>6175</v>
      </c>
      <c r="AG894" s="7" t="s">
        <v>6175</v>
      </c>
      <c r="AH894" s="7" t="s">
        <v>6175</v>
      </c>
      <c r="AI894" s="7" t="s">
        <v>6175</v>
      </c>
      <c r="AJ894" s="33">
        <v>101.83693972602785</v>
      </c>
      <c r="AK894" s="33">
        <f t="shared" si="138"/>
        <v>101.83693972602785</v>
      </c>
      <c r="AL894" s="33">
        <f t="shared" si="134"/>
        <v>12.220432767123341</v>
      </c>
      <c r="AM894" s="33">
        <f t="shared" si="135"/>
        <v>114.05737249315119</v>
      </c>
      <c r="AN894" s="33">
        <f t="shared" si="136"/>
        <v>91.653245753425068</v>
      </c>
      <c r="AO894" s="33">
        <f t="shared" si="137"/>
        <v>91.653245753425068</v>
      </c>
      <c r="AP894" s="33">
        <f t="shared" si="139"/>
        <v>10.998389490411007</v>
      </c>
      <c r="AQ894" s="33">
        <f t="shared" si="140"/>
        <v>102.65163524383607</v>
      </c>
      <c r="AR894" s="15" t="s">
        <v>6290</v>
      </c>
      <c r="AS894" s="15" t="s">
        <v>6291</v>
      </c>
      <c r="AT894" s="15" t="s">
        <v>6292</v>
      </c>
      <c r="AU894" s="27" t="s">
        <v>6277</v>
      </c>
      <c r="AV894" s="74"/>
      <c r="AW894" s="75"/>
      <c r="AX894" s="75"/>
      <c r="AY894" s="75"/>
      <c r="AZ894" s="52" t="s">
        <v>6389</v>
      </c>
    </row>
    <row r="895" spans="1:52" s="52" customFormat="1" ht="39.950000000000003" customHeight="1" x14ac:dyDescent="0.25">
      <c r="A895" s="9">
        <v>1048</v>
      </c>
      <c r="B895" s="5">
        <v>80042000012335</v>
      </c>
      <c r="C895" s="7" t="s">
        <v>3936</v>
      </c>
      <c r="D895" s="5" t="s">
        <v>18</v>
      </c>
      <c r="E895" s="5" t="s">
        <v>18</v>
      </c>
      <c r="F895" s="5" t="s">
        <v>18</v>
      </c>
      <c r="G895" s="5" t="s">
        <v>18</v>
      </c>
      <c r="H895" s="7" t="s">
        <v>6173</v>
      </c>
      <c r="I895" s="7" t="s">
        <v>6175</v>
      </c>
      <c r="J895" s="7" t="s">
        <v>6175</v>
      </c>
      <c r="K895" s="7" t="s">
        <v>6175</v>
      </c>
      <c r="L895" s="5" t="s">
        <v>3930</v>
      </c>
      <c r="M895" s="5" t="s">
        <v>3930</v>
      </c>
      <c r="N895" s="8" t="s">
        <v>6175</v>
      </c>
      <c r="O895" s="7" t="s">
        <v>1388</v>
      </c>
      <c r="P895" s="7" t="s">
        <v>3899</v>
      </c>
      <c r="Q895" s="5" t="s">
        <v>2545</v>
      </c>
      <c r="R895" s="5" t="s">
        <v>3937</v>
      </c>
      <c r="S895" s="5" t="s">
        <v>28</v>
      </c>
      <c r="T895" s="7" t="s">
        <v>3909</v>
      </c>
      <c r="U895" s="7" t="s">
        <v>28</v>
      </c>
      <c r="V895" s="28" t="s">
        <v>28</v>
      </c>
      <c r="W895" s="7" t="s">
        <v>29</v>
      </c>
      <c r="X895" s="7">
        <v>2012</v>
      </c>
      <c r="Y895" s="5" t="s">
        <v>28</v>
      </c>
      <c r="Z895" s="7" t="s">
        <v>3900</v>
      </c>
      <c r="AA895" s="7">
        <v>1</v>
      </c>
      <c r="AB895" s="7">
        <v>1</v>
      </c>
      <c r="AC895" s="7">
        <f t="shared" si="141"/>
        <v>0</v>
      </c>
      <c r="AD895" s="7" t="s">
        <v>6175</v>
      </c>
      <c r="AE895" s="7" t="s">
        <v>6175</v>
      </c>
      <c r="AF895" s="7" t="s">
        <v>6175</v>
      </c>
      <c r="AG895" s="7" t="s">
        <v>6175</v>
      </c>
      <c r="AH895" s="7" t="s">
        <v>6175</v>
      </c>
      <c r="AI895" s="7" t="s">
        <v>6175</v>
      </c>
      <c r="AJ895" s="33">
        <v>87.288805479452449</v>
      </c>
      <c r="AK895" s="33">
        <f t="shared" si="138"/>
        <v>87.288805479452449</v>
      </c>
      <c r="AL895" s="33">
        <f t="shared" si="134"/>
        <v>10.474656657534293</v>
      </c>
      <c r="AM895" s="33">
        <f t="shared" si="135"/>
        <v>97.763462136986746</v>
      </c>
      <c r="AN895" s="33">
        <f t="shared" si="136"/>
        <v>78.559924931507211</v>
      </c>
      <c r="AO895" s="33">
        <f t="shared" si="137"/>
        <v>78.559924931507211</v>
      </c>
      <c r="AP895" s="33">
        <f t="shared" si="139"/>
        <v>9.4271909917808649</v>
      </c>
      <c r="AQ895" s="33">
        <f t="shared" si="140"/>
        <v>87.987115923288073</v>
      </c>
      <c r="AR895" s="15" t="s">
        <v>6290</v>
      </c>
      <c r="AS895" s="15" t="s">
        <v>6291</v>
      </c>
      <c r="AT895" s="15" t="s">
        <v>6292</v>
      </c>
      <c r="AU895" s="27" t="s">
        <v>6277</v>
      </c>
      <c r="AV895" s="74"/>
      <c r="AW895" s="75"/>
      <c r="AX895" s="75"/>
      <c r="AY895" s="75"/>
      <c r="AZ895" s="52" t="s">
        <v>6389</v>
      </c>
    </row>
    <row r="896" spans="1:52" s="52" customFormat="1" ht="39.950000000000003" customHeight="1" x14ac:dyDescent="0.25">
      <c r="A896" s="9">
        <v>1050</v>
      </c>
      <c r="B896" s="5" t="s">
        <v>28</v>
      </c>
      <c r="C896" s="7" t="s">
        <v>3945</v>
      </c>
      <c r="D896" s="5" t="s">
        <v>18</v>
      </c>
      <c r="E896" s="7" t="s">
        <v>3946</v>
      </c>
      <c r="F896" s="7" t="s">
        <v>3947</v>
      </c>
      <c r="G896" s="5" t="s">
        <v>18</v>
      </c>
      <c r="H896" s="7" t="s">
        <v>6173</v>
      </c>
      <c r="I896" s="7" t="s">
        <v>6175</v>
      </c>
      <c r="J896" s="7" t="s">
        <v>6175</v>
      </c>
      <c r="K896" s="7" t="s">
        <v>6175</v>
      </c>
      <c r="L896" s="7" t="s">
        <v>3948</v>
      </c>
      <c r="M896" s="7" t="s">
        <v>3948</v>
      </c>
      <c r="N896" s="8" t="s">
        <v>6175</v>
      </c>
      <c r="O896" s="7" t="s">
        <v>1388</v>
      </c>
      <c r="P896" s="7" t="s">
        <v>3899</v>
      </c>
      <c r="Q896" s="7" t="s">
        <v>3949</v>
      </c>
      <c r="R896" s="7" t="s">
        <v>28</v>
      </c>
      <c r="S896" s="5" t="s">
        <v>28</v>
      </c>
      <c r="T896" s="7" t="s">
        <v>3909</v>
      </c>
      <c r="U896" s="7" t="s">
        <v>28</v>
      </c>
      <c r="V896" s="28" t="s">
        <v>28</v>
      </c>
      <c r="W896" s="7" t="s">
        <v>29</v>
      </c>
      <c r="X896" s="7">
        <v>2012</v>
      </c>
      <c r="Y896" s="7" t="s">
        <v>28</v>
      </c>
      <c r="Z896" s="7" t="s">
        <v>3900</v>
      </c>
      <c r="AA896" s="7">
        <v>1</v>
      </c>
      <c r="AB896" s="7">
        <v>1</v>
      </c>
      <c r="AC896" s="7">
        <f t="shared" si="141"/>
        <v>0</v>
      </c>
      <c r="AD896" s="7" t="s">
        <v>6175</v>
      </c>
      <c r="AE896" s="7" t="s">
        <v>6175</v>
      </c>
      <c r="AF896" s="7" t="s">
        <v>6175</v>
      </c>
      <c r="AG896" s="7" t="s">
        <v>6175</v>
      </c>
      <c r="AH896" s="7" t="s">
        <v>6175</v>
      </c>
      <c r="AI896" s="7" t="s">
        <v>6175</v>
      </c>
      <c r="AJ896" s="33">
        <v>7.2740671232877041</v>
      </c>
      <c r="AK896" s="33">
        <f t="shared" si="138"/>
        <v>7.2740671232877041</v>
      </c>
      <c r="AL896" s="33">
        <f t="shared" si="134"/>
        <v>0.87288805479452447</v>
      </c>
      <c r="AM896" s="33">
        <f t="shared" si="135"/>
        <v>8.1469551780822282</v>
      </c>
      <c r="AN896" s="33">
        <f t="shared" si="136"/>
        <v>6.5466604109589337</v>
      </c>
      <c r="AO896" s="33">
        <f t="shared" si="137"/>
        <v>6.5466604109589337</v>
      </c>
      <c r="AP896" s="33">
        <f t="shared" si="139"/>
        <v>0.78559924931507197</v>
      </c>
      <c r="AQ896" s="33">
        <f t="shared" si="140"/>
        <v>7.3322596602740058</v>
      </c>
      <c r="AR896" s="15" t="s">
        <v>6290</v>
      </c>
      <c r="AS896" s="15" t="s">
        <v>6306</v>
      </c>
      <c r="AT896" s="15" t="s">
        <v>6292</v>
      </c>
      <c r="AU896" s="27" t="s">
        <v>6277</v>
      </c>
      <c r="AV896" s="74"/>
      <c r="AW896" s="75"/>
      <c r="AX896" s="75"/>
      <c r="AY896" s="75"/>
      <c r="AZ896" s="52" t="s">
        <v>6389</v>
      </c>
    </row>
    <row r="897" spans="1:52" s="52" customFormat="1" ht="39.950000000000003" customHeight="1" x14ac:dyDescent="0.25">
      <c r="A897" s="9">
        <v>1052</v>
      </c>
      <c r="B897" s="5" t="s">
        <v>28</v>
      </c>
      <c r="C897" s="5" t="s">
        <v>6184</v>
      </c>
      <c r="D897" s="5" t="s">
        <v>18</v>
      </c>
      <c r="E897" s="5" t="s">
        <v>38</v>
      </c>
      <c r="F897" s="7" t="s">
        <v>3891</v>
      </c>
      <c r="G897" s="5" t="s">
        <v>18</v>
      </c>
      <c r="H897" s="7" t="s">
        <v>6173</v>
      </c>
      <c r="I897" s="7" t="s">
        <v>6175</v>
      </c>
      <c r="J897" s="7" t="s">
        <v>6175</v>
      </c>
      <c r="K897" s="7" t="s">
        <v>6175</v>
      </c>
      <c r="L897" s="5" t="s">
        <v>3952</v>
      </c>
      <c r="M897" s="5" t="s">
        <v>3952</v>
      </c>
      <c r="N897" s="8" t="s">
        <v>6175</v>
      </c>
      <c r="O897" s="7" t="s">
        <v>1388</v>
      </c>
      <c r="P897" s="7" t="s">
        <v>3899</v>
      </c>
      <c r="Q897" s="5" t="s">
        <v>3953</v>
      </c>
      <c r="R897" s="5" t="s">
        <v>3954</v>
      </c>
      <c r="S897" s="5" t="s">
        <v>28</v>
      </c>
      <c r="T897" s="5" t="s">
        <v>816</v>
      </c>
      <c r="U897" s="7" t="s">
        <v>28</v>
      </c>
      <c r="V897" s="28" t="s">
        <v>28</v>
      </c>
      <c r="W897" s="7" t="s">
        <v>78</v>
      </c>
      <c r="X897" s="7">
        <v>2012</v>
      </c>
      <c r="Y897" s="5" t="s">
        <v>28</v>
      </c>
      <c r="Z897" s="7" t="s">
        <v>3900</v>
      </c>
      <c r="AA897" s="7">
        <v>1</v>
      </c>
      <c r="AB897" s="7">
        <v>1</v>
      </c>
      <c r="AC897" s="7">
        <f t="shared" si="141"/>
        <v>0</v>
      </c>
      <c r="AD897" s="7" t="s">
        <v>6175</v>
      </c>
      <c r="AE897" s="7" t="s">
        <v>6175</v>
      </c>
      <c r="AF897" s="7" t="s">
        <v>6175</v>
      </c>
      <c r="AG897" s="7" t="s">
        <v>6175</v>
      </c>
      <c r="AH897" s="7" t="s">
        <v>6175</v>
      </c>
      <c r="AI897" s="7" t="s">
        <v>6175</v>
      </c>
      <c r="AJ897" s="33">
        <v>30.843309589041237</v>
      </c>
      <c r="AK897" s="33">
        <f t="shared" si="138"/>
        <v>30.843309589041237</v>
      </c>
      <c r="AL897" s="33">
        <f t="shared" si="134"/>
        <v>3.7011971506849481</v>
      </c>
      <c r="AM897" s="33">
        <f t="shared" si="135"/>
        <v>34.544506739726188</v>
      </c>
      <c r="AN897" s="33">
        <f t="shared" si="136"/>
        <v>27.758978630137115</v>
      </c>
      <c r="AO897" s="33">
        <f t="shared" si="137"/>
        <v>27.758978630137115</v>
      </c>
      <c r="AP897" s="33">
        <f t="shared" si="139"/>
        <v>3.3310774356164536</v>
      </c>
      <c r="AQ897" s="33">
        <f t="shared" si="140"/>
        <v>31.090056065753569</v>
      </c>
      <c r="AR897" s="15" t="s">
        <v>6290</v>
      </c>
      <c r="AS897" s="15" t="s">
        <v>6291</v>
      </c>
      <c r="AT897" s="15" t="s">
        <v>6292</v>
      </c>
      <c r="AU897" s="27" t="s">
        <v>6277</v>
      </c>
      <c r="AV897" s="74"/>
      <c r="AW897" s="75"/>
      <c r="AX897" s="75"/>
      <c r="AY897" s="75"/>
      <c r="AZ897" s="52" t="s">
        <v>6389</v>
      </c>
    </row>
    <row r="898" spans="1:52" s="52" customFormat="1" ht="39.950000000000003" customHeight="1" x14ac:dyDescent="0.25">
      <c r="A898" s="9">
        <v>1053</v>
      </c>
      <c r="B898" s="5" t="s">
        <v>28</v>
      </c>
      <c r="C898" s="7" t="s">
        <v>3951</v>
      </c>
      <c r="D898" s="5" t="s">
        <v>18</v>
      </c>
      <c r="E898" s="5" t="s">
        <v>38</v>
      </c>
      <c r="F898" s="7" t="s">
        <v>3891</v>
      </c>
      <c r="G898" s="5" t="s">
        <v>18</v>
      </c>
      <c r="H898" s="7" t="s">
        <v>6173</v>
      </c>
      <c r="I898" s="7" t="s">
        <v>6175</v>
      </c>
      <c r="J898" s="7" t="s">
        <v>6175</v>
      </c>
      <c r="K898" s="7" t="s">
        <v>6175</v>
      </c>
      <c r="L898" s="5" t="s">
        <v>3952</v>
      </c>
      <c r="M898" s="5" t="s">
        <v>3952</v>
      </c>
      <c r="N898" s="8" t="s">
        <v>6175</v>
      </c>
      <c r="O898" s="7" t="s">
        <v>1388</v>
      </c>
      <c r="P898" s="7" t="s">
        <v>3899</v>
      </c>
      <c r="Q898" s="5" t="s">
        <v>3953</v>
      </c>
      <c r="R898" s="5" t="s">
        <v>3954</v>
      </c>
      <c r="S898" s="5" t="s">
        <v>28</v>
      </c>
      <c r="T898" s="5" t="s">
        <v>816</v>
      </c>
      <c r="U898" s="7" t="s">
        <v>28</v>
      </c>
      <c r="V898" s="28" t="s">
        <v>28</v>
      </c>
      <c r="W898" s="7" t="s">
        <v>78</v>
      </c>
      <c r="X898" s="7">
        <v>2012</v>
      </c>
      <c r="Y898" s="5" t="s">
        <v>28</v>
      </c>
      <c r="Z898" s="7" t="s">
        <v>3900</v>
      </c>
      <c r="AA898" s="7">
        <v>1</v>
      </c>
      <c r="AB898" s="7">
        <v>1</v>
      </c>
      <c r="AC898" s="7">
        <f t="shared" si="141"/>
        <v>0</v>
      </c>
      <c r="AD898" s="7" t="s">
        <v>6175</v>
      </c>
      <c r="AE898" s="7" t="s">
        <v>6175</v>
      </c>
      <c r="AF898" s="7" t="s">
        <v>6175</v>
      </c>
      <c r="AG898" s="7" t="s">
        <v>6175</v>
      </c>
      <c r="AH898" s="7" t="s">
        <v>6175</v>
      </c>
      <c r="AI898" s="7" t="s">
        <v>6175</v>
      </c>
      <c r="AJ898" s="33">
        <v>30.843309589041237</v>
      </c>
      <c r="AK898" s="33">
        <f t="shared" si="138"/>
        <v>30.843309589041237</v>
      </c>
      <c r="AL898" s="33">
        <f t="shared" si="134"/>
        <v>3.7011971506849481</v>
      </c>
      <c r="AM898" s="33">
        <f t="shared" si="135"/>
        <v>34.544506739726188</v>
      </c>
      <c r="AN898" s="33">
        <f t="shared" si="136"/>
        <v>27.758978630137115</v>
      </c>
      <c r="AO898" s="33">
        <f t="shared" si="137"/>
        <v>27.758978630137115</v>
      </c>
      <c r="AP898" s="33">
        <f t="shared" si="139"/>
        <v>3.3310774356164536</v>
      </c>
      <c r="AQ898" s="33">
        <f t="shared" si="140"/>
        <v>31.090056065753569</v>
      </c>
      <c r="AR898" s="15" t="s">
        <v>6290</v>
      </c>
      <c r="AS898" s="15" t="s">
        <v>6291</v>
      </c>
      <c r="AT898" s="15" t="s">
        <v>6292</v>
      </c>
      <c r="AU898" s="27" t="s">
        <v>6277</v>
      </c>
      <c r="AV898" s="74"/>
      <c r="AW898" s="75"/>
      <c r="AX898" s="75"/>
      <c r="AY898" s="75"/>
      <c r="AZ898" s="52" t="s">
        <v>6389</v>
      </c>
    </row>
    <row r="899" spans="1:52" s="52" customFormat="1" ht="39.950000000000003" customHeight="1" x14ac:dyDescent="0.25">
      <c r="A899" s="9">
        <v>1054</v>
      </c>
      <c r="B899" s="5" t="s">
        <v>28</v>
      </c>
      <c r="C899" s="7" t="s">
        <v>3955</v>
      </c>
      <c r="D899" s="5" t="s">
        <v>18</v>
      </c>
      <c r="E899" s="5" t="s">
        <v>38</v>
      </c>
      <c r="F899" s="7" t="s">
        <v>3891</v>
      </c>
      <c r="G899" s="5" t="s">
        <v>18</v>
      </c>
      <c r="H899" s="7" t="s">
        <v>6173</v>
      </c>
      <c r="I899" s="7" t="s">
        <v>6175</v>
      </c>
      <c r="J899" s="7" t="s">
        <v>6175</v>
      </c>
      <c r="K899" s="7" t="s">
        <v>6175</v>
      </c>
      <c r="L899" s="5" t="s">
        <v>3952</v>
      </c>
      <c r="M899" s="5" t="s">
        <v>3952</v>
      </c>
      <c r="N899" s="8" t="s">
        <v>6175</v>
      </c>
      <c r="O899" s="7" t="s">
        <v>1388</v>
      </c>
      <c r="P899" s="7" t="s">
        <v>3899</v>
      </c>
      <c r="Q899" s="5" t="s">
        <v>3953</v>
      </c>
      <c r="R899" s="5" t="s">
        <v>3954</v>
      </c>
      <c r="S899" s="5" t="s">
        <v>28</v>
      </c>
      <c r="T899" s="5" t="s">
        <v>816</v>
      </c>
      <c r="U899" s="7" t="s">
        <v>28</v>
      </c>
      <c r="V899" s="28" t="s">
        <v>28</v>
      </c>
      <c r="W899" s="7" t="s">
        <v>78</v>
      </c>
      <c r="X899" s="7">
        <v>2012</v>
      </c>
      <c r="Y899" s="5" t="s">
        <v>28</v>
      </c>
      <c r="Z899" s="7" t="s">
        <v>3900</v>
      </c>
      <c r="AA899" s="7">
        <v>1</v>
      </c>
      <c r="AB899" s="7">
        <v>1</v>
      </c>
      <c r="AC899" s="7">
        <f t="shared" si="141"/>
        <v>0</v>
      </c>
      <c r="AD899" s="7" t="s">
        <v>6175</v>
      </c>
      <c r="AE899" s="7" t="s">
        <v>6175</v>
      </c>
      <c r="AF899" s="7" t="s">
        <v>6175</v>
      </c>
      <c r="AG899" s="7" t="s">
        <v>6175</v>
      </c>
      <c r="AH899" s="7" t="s">
        <v>6175</v>
      </c>
      <c r="AI899" s="7" t="s">
        <v>6175</v>
      </c>
      <c r="AJ899" s="33">
        <v>30.843309589041237</v>
      </c>
      <c r="AK899" s="33">
        <f t="shared" si="138"/>
        <v>30.843309589041237</v>
      </c>
      <c r="AL899" s="33">
        <f t="shared" si="134"/>
        <v>3.7011971506849481</v>
      </c>
      <c r="AM899" s="33">
        <f t="shared" si="135"/>
        <v>34.544506739726188</v>
      </c>
      <c r="AN899" s="33">
        <f t="shared" si="136"/>
        <v>27.758978630137115</v>
      </c>
      <c r="AO899" s="33">
        <f t="shared" si="137"/>
        <v>27.758978630137115</v>
      </c>
      <c r="AP899" s="33">
        <f t="shared" si="139"/>
        <v>3.3310774356164536</v>
      </c>
      <c r="AQ899" s="33">
        <f t="shared" si="140"/>
        <v>31.090056065753569</v>
      </c>
      <c r="AR899" s="15" t="s">
        <v>6290</v>
      </c>
      <c r="AS899" s="15" t="s">
        <v>6291</v>
      </c>
      <c r="AT899" s="15" t="s">
        <v>6292</v>
      </c>
      <c r="AU899" s="27" t="s">
        <v>6277</v>
      </c>
      <c r="AV899" s="74"/>
      <c r="AW899" s="75"/>
      <c r="AX899" s="75"/>
      <c r="AY899" s="75"/>
      <c r="AZ899" s="52" t="s">
        <v>6389</v>
      </c>
    </row>
    <row r="900" spans="1:52" s="52" customFormat="1" ht="39.950000000000003" customHeight="1" x14ac:dyDescent="0.25">
      <c r="A900" s="9">
        <v>1055</v>
      </c>
      <c r="B900" s="5" t="s">
        <v>28</v>
      </c>
      <c r="C900" s="7" t="s">
        <v>3956</v>
      </c>
      <c r="D900" s="5" t="s">
        <v>18</v>
      </c>
      <c r="E900" s="5" t="s">
        <v>38</v>
      </c>
      <c r="F900" s="7" t="s">
        <v>3891</v>
      </c>
      <c r="G900" s="5" t="s">
        <v>18</v>
      </c>
      <c r="H900" s="7" t="s">
        <v>6173</v>
      </c>
      <c r="I900" s="7" t="s">
        <v>6175</v>
      </c>
      <c r="J900" s="7" t="s">
        <v>6175</v>
      </c>
      <c r="K900" s="7" t="s">
        <v>6175</v>
      </c>
      <c r="L900" s="5" t="s">
        <v>3952</v>
      </c>
      <c r="M900" s="5" t="s">
        <v>3952</v>
      </c>
      <c r="N900" s="8" t="s">
        <v>6175</v>
      </c>
      <c r="O900" s="7" t="s">
        <v>1388</v>
      </c>
      <c r="P900" s="7" t="s">
        <v>3899</v>
      </c>
      <c r="Q900" s="5" t="s">
        <v>3953</v>
      </c>
      <c r="R900" s="5" t="s">
        <v>3954</v>
      </c>
      <c r="S900" s="5" t="s">
        <v>28</v>
      </c>
      <c r="T900" s="5" t="s">
        <v>816</v>
      </c>
      <c r="U900" s="7" t="s">
        <v>28</v>
      </c>
      <c r="V900" s="28" t="s">
        <v>28</v>
      </c>
      <c r="W900" s="5" t="s">
        <v>771</v>
      </c>
      <c r="X900" s="7">
        <v>2012</v>
      </c>
      <c r="Y900" s="5" t="s">
        <v>3957</v>
      </c>
      <c r="Z900" s="7" t="s">
        <v>3900</v>
      </c>
      <c r="AA900" s="7">
        <v>1</v>
      </c>
      <c r="AB900" s="7">
        <v>1</v>
      </c>
      <c r="AC900" s="7">
        <f t="shared" si="141"/>
        <v>0</v>
      </c>
      <c r="AD900" s="7" t="s">
        <v>6175</v>
      </c>
      <c r="AE900" s="7" t="s">
        <v>6175</v>
      </c>
      <c r="AF900" s="7" t="s">
        <v>6175</v>
      </c>
      <c r="AG900" s="7" t="s">
        <v>6175</v>
      </c>
      <c r="AH900" s="7" t="s">
        <v>6175</v>
      </c>
      <c r="AI900" s="7" t="s">
        <v>6175</v>
      </c>
      <c r="AJ900" s="33">
        <v>10</v>
      </c>
      <c r="AK900" s="33">
        <f t="shared" si="138"/>
        <v>10</v>
      </c>
      <c r="AL900" s="33">
        <f t="shared" si="134"/>
        <v>1.2</v>
      </c>
      <c r="AM900" s="33">
        <f t="shared" si="135"/>
        <v>11.2</v>
      </c>
      <c r="AN900" s="33">
        <f t="shared" si="136"/>
        <v>9</v>
      </c>
      <c r="AO900" s="33">
        <f t="shared" si="137"/>
        <v>9</v>
      </c>
      <c r="AP900" s="33">
        <f t="shared" si="139"/>
        <v>1.08</v>
      </c>
      <c r="AQ900" s="33">
        <f t="shared" si="140"/>
        <v>10.08</v>
      </c>
      <c r="AR900" s="15" t="s">
        <v>6290</v>
      </c>
      <c r="AS900" s="15" t="s">
        <v>6291</v>
      </c>
      <c r="AT900" s="15" t="s">
        <v>6292</v>
      </c>
      <c r="AU900" s="27" t="s">
        <v>6277</v>
      </c>
      <c r="AV900" s="74"/>
      <c r="AW900" s="75"/>
      <c r="AX900" s="75"/>
      <c r="AY900" s="75"/>
      <c r="AZ900" s="52" t="s">
        <v>6389</v>
      </c>
    </row>
    <row r="901" spans="1:52" s="52" customFormat="1" ht="39.950000000000003" customHeight="1" x14ac:dyDescent="0.25">
      <c r="A901" s="9">
        <v>1056</v>
      </c>
      <c r="B901" s="5" t="s">
        <v>28</v>
      </c>
      <c r="C901" s="7" t="s">
        <v>3958</v>
      </c>
      <c r="D901" s="5" t="s">
        <v>18</v>
      </c>
      <c r="E901" s="5" t="s">
        <v>38</v>
      </c>
      <c r="F901" s="7" t="s">
        <v>3891</v>
      </c>
      <c r="G901" s="5" t="s">
        <v>18</v>
      </c>
      <c r="H901" s="7" t="s">
        <v>6173</v>
      </c>
      <c r="I901" s="7" t="s">
        <v>6175</v>
      </c>
      <c r="J901" s="7" t="s">
        <v>6175</v>
      </c>
      <c r="K901" s="7" t="s">
        <v>6175</v>
      </c>
      <c r="L901" s="5" t="s">
        <v>3952</v>
      </c>
      <c r="M901" s="5" t="s">
        <v>3952</v>
      </c>
      <c r="N901" s="8" t="s">
        <v>6175</v>
      </c>
      <c r="O901" s="7" t="s">
        <v>1388</v>
      </c>
      <c r="P901" s="7" t="s">
        <v>3899</v>
      </c>
      <c r="Q901" s="5" t="s">
        <v>3953</v>
      </c>
      <c r="R901" s="5" t="s">
        <v>3954</v>
      </c>
      <c r="S901" s="5" t="s">
        <v>28</v>
      </c>
      <c r="T901" s="5" t="s">
        <v>816</v>
      </c>
      <c r="U901" s="7" t="s">
        <v>28</v>
      </c>
      <c r="V901" s="28" t="s">
        <v>28</v>
      </c>
      <c r="W901" s="7" t="s">
        <v>78</v>
      </c>
      <c r="X901" s="7">
        <v>2012</v>
      </c>
      <c r="Y901" s="5" t="s">
        <v>28</v>
      </c>
      <c r="Z901" s="7" t="s">
        <v>3900</v>
      </c>
      <c r="AA901" s="7">
        <v>1</v>
      </c>
      <c r="AB901" s="7">
        <v>1</v>
      </c>
      <c r="AC901" s="7">
        <f t="shared" si="141"/>
        <v>0</v>
      </c>
      <c r="AD901" s="7" t="s">
        <v>6175</v>
      </c>
      <c r="AE901" s="7" t="s">
        <v>6175</v>
      </c>
      <c r="AF901" s="7" t="s">
        <v>6175</v>
      </c>
      <c r="AG901" s="7" t="s">
        <v>6175</v>
      </c>
      <c r="AH901" s="7" t="s">
        <v>6175</v>
      </c>
      <c r="AI901" s="7" t="s">
        <v>6175</v>
      </c>
      <c r="AJ901" s="33">
        <v>30.843309589041237</v>
      </c>
      <c r="AK901" s="33">
        <f t="shared" si="138"/>
        <v>30.843309589041237</v>
      </c>
      <c r="AL901" s="33">
        <f t="shared" si="134"/>
        <v>3.7011971506849481</v>
      </c>
      <c r="AM901" s="33">
        <f t="shared" si="135"/>
        <v>34.544506739726188</v>
      </c>
      <c r="AN901" s="33">
        <f t="shared" si="136"/>
        <v>27.758978630137115</v>
      </c>
      <c r="AO901" s="33">
        <f t="shared" si="137"/>
        <v>27.758978630137115</v>
      </c>
      <c r="AP901" s="33">
        <f t="shared" si="139"/>
        <v>3.3310774356164536</v>
      </c>
      <c r="AQ901" s="33">
        <f t="shared" si="140"/>
        <v>31.090056065753569</v>
      </c>
      <c r="AR901" s="15" t="s">
        <v>6290</v>
      </c>
      <c r="AS901" s="15" t="s">
        <v>6291</v>
      </c>
      <c r="AT901" s="15" t="s">
        <v>6292</v>
      </c>
      <c r="AU901" s="27" t="s">
        <v>6277</v>
      </c>
      <c r="AV901" s="74"/>
      <c r="AW901" s="75"/>
      <c r="AX901" s="75"/>
      <c r="AY901" s="75"/>
      <c r="AZ901" s="52" t="s">
        <v>6389</v>
      </c>
    </row>
    <row r="902" spans="1:52" s="52" customFormat="1" ht="39.950000000000003" customHeight="1" x14ac:dyDescent="0.25">
      <c r="A902" s="9">
        <v>1057</v>
      </c>
      <c r="B902" s="5" t="s">
        <v>28</v>
      </c>
      <c r="C902" s="7" t="s">
        <v>3959</v>
      </c>
      <c r="D902" s="5" t="s">
        <v>18</v>
      </c>
      <c r="E902" s="5" t="s">
        <v>38</v>
      </c>
      <c r="F902" s="7" t="s">
        <v>3891</v>
      </c>
      <c r="G902" s="5" t="s">
        <v>18</v>
      </c>
      <c r="H902" s="7" t="s">
        <v>6173</v>
      </c>
      <c r="I902" s="7" t="s">
        <v>6175</v>
      </c>
      <c r="J902" s="7" t="s">
        <v>6175</v>
      </c>
      <c r="K902" s="7" t="s">
        <v>6175</v>
      </c>
      <c r="L902" s="5" t="s">
        <v>3952</v>
      </c>
      <c r="M902" s="5" t="s">
        <v>3952</v>
      </c>
      <c r="N902" s="8" t="s">
        <v>6175</v>
      </c>
      <c r="O902" s="7" t="s">
        <v>1388</v>
      </c>
      <c r="P902" s="7" t="s">
        <v>3899</v>
      </c>
      <c r="Q902" s="5" t="s">
        <v>3953</v>
      </c>
      <c r="R902" s="5" t="s">
        <v>3954</v>
      </c>
      <c r="S902" s="5" t="s">
        <v>28</v>
      </c>
      <c r="T902" s="5" t="s">
        <v>816</v>
      </c>
      <c r="U902" s="7" t="s">
        <v>28</v>
      </c>
      <c r="V902" s="28" t="s">
        <v>28</v>
      </c>
      <c r="W902" s="5" t="s">
        <v>771</v>
      </c>
      <c r="X902" s="7">
        <v>2012</v>
      </c>
      <c r="Y902" s="5" t="s">
        <v>3960</v>
      </c>
      <c r="Z902" s="7" t="s">
        <v>3900</v>
      </c>
      <c r="AA902" s="7">
        <v>1</v>
      </c>
      <c r="AB902" s="7">
        <v>1</v>
      </c>
      <c r="AC902" s="7">
        <f t="shared" si="141"/>
        <v>0</v>
      </c>
      <c r="AD902" s="7" t="s">
        <v>6175</v>
      </c>
      <c r="AE902" s="7" t="s">
        <v>6175</v>
      </c>
      <c r="AF902" s="7" t="s">
        <v>6175</v>
      </c>
      <c r="AG902" s="7" t="s">
        <v>6175</v>
      </c>
      <c r="AH902" s="7" t="s">
        <v>6175</v>
      </c>
      <c r="AI902" s="7" t="s">
        <v>6175</v>
      </c>
      <c r="AJ902" s="33">
        <v>10</v>
      </c>
      <c r="AK902" s="33">
        <f t="shared" si="138"/>
        <v>10</v>
      </c>
      <c r="AL902" s="33">
        <f t="shared" si="134"/>
        <v>1.2</v>
      </c>
      <c r="AM902" s="33">
        <f t="shared" si="135"/>
        <v>11.2</v>
      </c>
      <c r="AN902" s="33">
        <f t="shared" si="136"/>
        <v>9</v>
      </c>
      <c r="AO902" s="33">
        <f t="shared" si="137"/>
        <v>9</v>
      </c>
      <c r="AP902" s="33">
        <f t="shared" si="139"/>
        <v>1.08</v>
      </c>
      <c r="AQ902" s="33">
        <f t="shared" si="140"/>
        <v>10.08</v>
      </c>
      <c r="AR902" s="15" t="s">
        <v>6290</v>
      </c>
      <c r="AS902" s="15" t="s">
        <v>6291</v>
      </c>
      <c r="AT902" s="15" t="s">
        <v>6292</v>
      </c>
      <c r="AU902" s="27" t="s">
        <v>6277</v>
      </c>
      <c r="AV902" s="74"/>
      <c r="AW902" s="75"/>
      <c r="AX902" s="75"/>
      <c r="AY902" s="75"/>
      <c r="AZ902" s="52" t="s">
        <v>6389</v>
      </c>
    </row>
    <row r="903" spans="1:52" s="52" customFormat="1" ht="39.950000000000003" customHeight="1" x14ac:dyDescent="0.25">
      <c r="A903" s="9">
        <v>1058</v>
      </c>
      <c r="B903" s="5" t="s">
        <v>28</v>
      </c>
      <c r="C903" s="7" t="s">
        <v>3961</v>
      </c>
      <c r="D903" s="5" t="s">
        <v>18</v>
      </c>
      <c r="E903" s="5" t="s">
        <v>38</v>
      </c>
      <c r="F903" s="7" t="s">
        <v>3891</v>
      </c>
      <c r="G903" s="5" t="s">
        <v>18</v>
      </c>
      <c r="H903" s="7" t="s">
        <v>6173</v>
      </c>
      <c r="I903" s="7" t="s">
        <v>6175</v>
      </c>
      <c r="J903" s="7" t="s">
        <v>6175</v>
      </c>
      <c r="K903" s="7" t="s">
        <v>6175</v>
      </c>
      <c r="L903" s="5" t="s">
        <v>3952</v>
      </c>
      <c r="M903" s="5" t="s">
        <v>3952</v>
      </c>
      <c r="N903" s="8" t="s">
        <v>6175</v>
      </c>
      <c r="O903" s="7" t="s">
        <v>1388</v>
      </c>
      <c r="P903" s="7" t="s">
        <v>3899</v>
      </c>
      <c r="Q903" s="5" t="s">
        <v>3953</v>
      </c>
      <c r="R903" s="5" t="s">
        <v>3954</v>
      </c>
      <c r="S903" s="5" t="s">
        <v>28</v>
      </c>
      <c r="T903" s="5" t="s">
        <v>816</v>
      </c>
      <c r="U903" s="7" t="s">
        <v>28</v>
      </c>
      <c r="V903" s="28" t="s">
        <v>28</v>
      </c>
      <c r="W903" s="5" t="s">
        <v>771</v>
      </c>
      <c r="X903" s="7">
        <v>2012</v>
      </c>
      <c r="Y903" s="5" t="s">
        <v>3957</v>
      </c>
      <c r="Z903" s="7" t="s">
        <v>3900</v>
      </c>
      <c r="AA903" s="7">
        <v>1</v>
      </c>
      <c r="AB903" s="7">
        <v>1</v>
      </c>
      <c r="AC903" s="7">
        <f t="shared" si="141"/>
        <v>0</v>
      </c>
      <c r="AD903" s="7" t="s">
        <v>6175</v>
      </c>
      <c r="AE903" s="7" t="s">
        <v>6175</v>
      </c>
      <c r="AF903" s="7" t="s">
        <v>6175</v>
      </c>
      <c r="AG903" s="7" t="s">
        <v>6175</v>
      </c>
      <c r="AH903" s="7" t="s">
        <v>6175</v>
      </c>
      <c r="AI903" s="7" t="s">
        <v>6175</v>
      </c>
      <c r="AJ903" s="33">
        <v>10</v>
      </c>
      <c r="AK903" s="33">
        <f t="shared" si="138"/>
        <v>10</v>
      </c>
      <c r="AL903" s="33">
        <f t="shared" si="134"/>
        <v>1.2</v>
      </c>
      <c r="AM903" s="33">
        <f t="shared" si="135"/>
        <v>11.2</v>
      </c>
      <c r="AN903" s="33">
        <f t="shared" si="136"/>
        <v>9</v>
      </c>
      <c r="AO903" s="33">
        <f t="shared" si="137"/>
        <v>9</v>
      </c>
      <c r="AP903" s="33">
        <f t="shared" si="139"/>
        <v>1.08</v>
      </c>
      <c r="AQ903" s="33">
        <f t="shared" si="140"/>
        <v>10.08</v>
      </c>
      <c r="AR903" s="15" t="s">
        <v>6290</v>
      </c>
      <c r="AS903" s="15" t="s">
        <v>6291</v>
      </c>
      <c r="AT903" s="15" t="s">
        <v>6292</v>
      </c>
      <c r="AU903" s="27" t="s">
        <v>6277</v>
      </c>
      <c r="AV903" s="74"/>
      <c r="AW903" s="75"/>
      <c r="AX903" s="75"/>
      <c r="AY903" s="75"/>
      <c r="AZ903" s="52" t="s">
        <v>6389</v>
      </c>
    </row>
    <row r="904" spans="1:52" s="52" customFormat="1" ht="39.950000000000003" customHeight="1" x14ac:dyDescent="0.25">
      <c r="A904" s="9">
        <v>1059</v>
      </c>
      <c r="B904" s="5" t="s">
        <v>28</v>
      </c>
      <c r="C904" s="7" t="s">
        <v>3962</v>
      </c>
      <c r="D904" s="5" t="s">
        <v>18</v>
      </c>
      <c r="E904" s="5" t="s">
        <v>38</v>
      </c>
      <c r="F904" s="7" t="s">
        <v>3891</v>
      </c>
      <c r="G904" s="5" t="s">
        <v>18</v>
      </c>
      <c r="H904" s="7" t="s">
        <v>6173</v>
      </c>
      <c r="I904" s="7" t="s">
        <v>6175</v>
      </c>
      <c r="J904" s="7" t="s">
        <v>6175</v>
      </c>
      <c r="K904" s="7" t="s">
        <v>6175</v>
      </c>
      <c r="L904" s="5" t="s">
        <v>3952</v>
      </c>
      <c r="M904" s="5" t="s">
        <v>3952</v>
      </c>
      <c r="N904" s="8" t="s">
        <v>6175</v>
      </c>
      <c r="O904" s="7" t="s">
        <v>1388</v>
      </c>
      <c r="P904" s="7" t="s">
        <v>3899</v>
      </c>
      <c r="Q904" s="5" t="s">
        <v>3953</v>
      </c>
      <c r="R904" s="5" t="s">
        <v>3954</v>
      </c>
      <c r="S904" s="5" t="s">
        <v>28</v>
      </c>
      <c r="T904" s="5" t="s">
        <v>816</v>
      </c>
      <c r="U904" s="7" t="s">
        <v>28</v>
      </c>
      <c r="V904" s="28" t="s">
        <v>28</v>
      </c>
      <c r="W904" s="5" t="s">
        <v>771</v>
      </c>
      <c r="X904" s="7">
        <v>2012</v>
      </c>
      <c r="Y904" s="5" t="s">
        <v>3957</v>
      </c>
      <c r="Z904" s="7" t="s">
        <v>3900</v>
      </c>
      <c r="AA904" s="7">
        <v>1</v>
      </c>
      <c r="AB904" s="7">
        <v>1</v>
      </c>
      <c r="AC904" s="7">
        <f t="shared" si="141"/>
        <v>0</v>
      </c>
      <c r="AD904" s="7" t="s">
        <v>6175</v>
      </c>
      <c r="AE904" s="7" t="s">
        <v>6175</v>
      </c>
      <c r="AF904" s="7" t="s">
        <v>6175</v>
      </c>
      <c r="AG904" s="7" t="s">
        <v>6175</v>
      </c>
      <c r="AH904" s="7" t="s">
        <v>6175</v>
      </c>
      <c r="AI904" s="7" t="s">
        <v>6175</v>
      </c>
      <c r="AJ904" s="33">
        <v>10</v>
      </c>
      <c r="AK904" s="33">
        <f t="shared" si="138"/>
        <v>10</v>
      </c>
      <c r="AL904" s="33">
        <f t="shared" si="134"/>
        <v>1.2</v>
      </c>
      <c r="AM904" s="33">
        <f t="shared" si="135"/>
        <v>11.2</v>
      </c>
      <c r="AN904" s="33">
        <f t="shared" si="136"/>
        <v>9</v>
      </c>
      <c r="AO904" s="33">
        <f t="shared" si="137"/>
        <v>9</v>
      </c>
      <c r="AP904" s="33">
        <f t="shared" si="139"/>
        <v>1.08</v>
      </c>
      <c r="AQ904" s="33">
        <f t="shared" si="140"/>
        <v>10.08</v>
      </c>
      <c r="AR904" s="15" t="s">
        <v>6290</v>
      </c>
      <c r="AS904" s="15" t="s">
        <v>6291</v>
      </c>
      <c r="AT904" s="15" t="s">
        <v>6292</v>
      </c>
      <c r="AU904" s="27" t="s">
        <v>6277</v>
      </c>
      <c r="AV904" s="74"/>
      <c r="AW904" s="75"/>
      <c r="AX904" s="75"/>
      <c r="AY904" s="75"/>
      <c r="AZ904" s="52" t="s">
        <v>6389</v>
      </c>
    </row>
    <row r="905" spans="1:52" s="52" customFormat="1" ht="39.950000000000003" customHeight="1" x14ac:dyDescent="0.25">
      <c r="A905" s="9">
        <v>1060</v>
      </c>
      <c r="B905" s="5" t="s">
        <v>28</v>
      </c>
      <c r="C905" s="7" t="s">
        <v>3963</v>
      </c>
      <c r="D905" s="5" t="s">
        <v>18</v>
      </c>
      <c r="E905" s="5" t="s">
        <v>38</v>
      </c>
      <c r="F905" s="7" t="s">
        <v>3891</v>
      </c>
      <c r="G905" s="5" t="s">
        <v>18</v>
      </c>
      <c r="H905" s="7" t="s">
        <v>6173</v>
      </c>
      <c r="I905" s="7" t="s">
        <v>6175</v>
      </c>
      <c r="J905" s="7" t="s">
        <v>6175</v>
      </c>
      <c r="K905" s="7" t="s">
        <v>6175</v>
      </c>
      <c r="L905" s="5" t="s">
        <v>3952</v>
      </c>
      <c r="M905" s="5" t="s">
        <v>3952</v>
      </c>
      <c r="N905" s="8" t="s">
        <v>6175</v>
      </c>
      <c r="O905" s="7" t="s">
        <v>1388</v>
      </c>
      <c r="P905" s="7" t="s">
        <v>3899</v>
      </c>
      <c r="Q905" s="5" t="s">
        <v>3953</v>
      </c>
      <c r="R905" s="5" t="s">
        <v>3954</v>
      </c>
      <c r="S905" s="5" t="s">
        <v>28</v>
      </c>
      <c r="T905" s="5" t="s">
        <v>816</v>
      </c>
      <c r="U905" s="7" t="s">
        <v>28</v>
      </c>
      <c r="V905" s="28" t="s">
        <v>28</v>
      </c>
      <c r="W905" s="5" t="s">
        <v>771</v>
      </c>
      <c r="X905" s="7">
        <v>2012</v>
      </c>
      <c r="Y905" s="5" t="s">
        <v>3957</v>
      </c>
      <c r="Z905" s="7" t="s">
        <v>3900</v>
      </c>
      <c r="AA905" s="7">
        <v>1</v>
      </c>
      <c r="AB905" s="7">
        <v>1</v>
      </c>
      <c r="AC905" s="7">
        <f t="shared" si="141"/>
        <v>0</v>
      </c>
      <c r="AD905" s="7" t="s">
        <v>6175</v>
      </c>
      <c r="AE905" s="7" t="s">
        <v>6175</v>
      </c>
      <c r="AF905" s="7" t="s">
        <v>6175</v>
      </c>
      <c r="AG905" s="7" t="s">
        <v>6175</v>
      </c>
      <c r="AH905" s="7" t="s">
        <v>6175</v>
      </c>
      <c r="AI905" s="7" t="s">
        <v>6175</v>
      </c>
      <c r="AJ905" s="33">
        <v>10</v>
      </c>
      <c r="AK905" s="33">
        <f t="shared" si="138"/>
        <v>10</v>
      </c>
      <c r="AL905" s="33">
        <f t="shared" si="134"/>
        <v>1.2</v>
      </c>
      <c r="AM905" s="33">
        <f t="shared" si="135"/>
        <v>11.2</v>
      </c>
      <c r="AN905" s="33">
        <f t="shared" si="136"/>
        <v>9</v>
      </c>
      <c r="AO905" s="33">
        <f t="shared" si="137"/>
        <v>9</v>
      </c>
      <c r="AP905" s="33">
        <f t="shared" si="139"/>
        <v>1.08</v>
      </c>
      <c r="AQ905" s="33">
        <f t="shared" si="140"/>
        <v>10.08</v>
      </c>
      <c r="AR905" s="15" t="s">
        <v>6290</v>
      </c>
      <c r="AS905" s="15" t="s">
        <v>6291</v>
      </c>
      <c r="AT905" s="15" t="s">
        <v>6292</v>
      </c>
      <c r="AU905" s="27" t="s">
        <v>6277</v>
      </c>
      <c r="AV905" s="74"/>
      <c r="AW905" s="75"/>
      <c r="AX905" s="75"/>
      <c r="AY905" s="75"/>
      <c r="AZ905" s="52" t="s">
        <v>6389</v>
      </c>
    </row>
    <row r="906" spans="1:52" s="52" customFormat="1" ht="39.950000000000003" customHeight="1" x14ac:dyDescent="0.25">
      <c r="A906" s="9">
        <v>1061</v>
      </c>
      <c r="B906" s="5" t="s">
        <v>28</v>
      </c>
      <c r="C906" s="7" t="s">
        <v>3964</v>
      </c>
      <c r="D906" s="5" t="s">
        <v>18</v>
      </c>
      <c r="E906" s="5" t="s">
        <v>38</v>
      </c>
      <c r="F906" s="7" t="s">
        <v>3891</v>
      </c>
      <c r="G906" s="5" t="s">
        <v>18</v>
      </c>
      <c r="H906" s="7" t="s">
        <v>6173</v>
      </c>
      <c r="I906" s="7" t="s">
        <v>6175</v>
      </c>
      <c r="J906" s="7" t="s">
        <v>6175</v>
      </c>
      <c r="K906" s="7" t="s">
        <v>6175</v>
      </c>
      <c r="L906" s="5" t="s">
        <v>3952</v>
      </c>
      <c r="M906" s="5" t="s">
        <v>3952</v>
      </c>
      <c r="N906" s="8" t="s">
        <v>6175</v>
      </c>
      <c r="O906" s="7" t="s">
        <v>1388</v>
      </c>
      <c r="P906" s="7" t="s">
        <v>3899</v>
      </c>
      <c r="Q906" s="5" t="s">
        <v>3953</v>
      </c>
      <c r="R906" s="5" t="s">
        <v>3954</v>
      </c>
      <c r="S906" s="5" t="s">
        <v>28</v>
      </c>
      <c r="T906" s="5" t="s">
        <v>816</v>
      </c>
      <c r="U906" s="7" t="s">
        <v>28</v>
      </c>
      <c r="V906" s="28" t="s">
        <v>28</v>
      </c>
      <c r="W906" s="5" t="s">
        <v>771</v>
      </c>
      <c r="X906" s="7">
        <v>2012</v>
      </c>
      <c r="Y906" s="5" t="s">
        <v>3960</v>
      </c>
      <c r="Z906" s="7" t="s">
        <v>3900</v>
      </c>
      <c r="AA906" s="7">
        <v>1</v>
      </c>
      <c r="AB906" s="7">
        <v>1</v>
      </c>
      <c r="AC906" s="7">
        <f t="shared" si="141"/>
        <v>0</v>
      </c>
      <c r="AD906" s="7" t="s">
        <v>6175</v>
      </c>
      <c r="AE906" s="7" t="s">
        <v>6175</v>
      </c>
      <c r="AF906" s="7" t="s">
        <v>6175</v>
      </c>
      <c r="AG906" s="7" t="s">
        <v>6175</v>
      </c>
      <c r="AH906" s="7" t="s">
        <v>6175</v>
      </c>
      <c r="AI906" s="7" t="s">
        <v>6175</v>
      </c>
      <c r="AJ906" s="33">
        <v>10</v>
      </c>
      <c r="AK906" s="33">
        <f t="shared" si="138"/>
        <v>10</v>
      </c>
      <c r="AL906" s="33">
        <f t="shared" si="134"/>
        <v>1.2</v>
      </c>
      <c r="AM906" s="33">
        <f t="shared" si="135"/>
        <v>11.2</v>
      </c>
      <c r="AN906" s="33">
        <f t="shared" si="136"/>
        <v>9</v>
      </c>
      <c r="AO906" s="33">
        <f t="shared" si="137"/>
        <v>9</v>
      </c>
      <c r="AP906" s="33">
        <f t="shared" si="139"/>
        <v>1.08</v>
      </c>
      <c r="AQ906" s="33">
        <f t="shared" si="140"/>
        <v>10.08</v>
      </c>
      <c r="AR906" s="15" t="s">
        <v>6290</v>
      </c>
      <c r="AS906" s="15" t="s">
        <v>6291</v>
      </c>
      <c r="AT906" s="15" t="s">
        <v>6292</v>
      </c>
      <c r="AU906" s="27" t="s">
        <v>6277</v>
      </c>
      <c r="AV906" s="74"/>
      <c r="AW906" s="75"/>
      <c r="AX906" s="75"/>
      <c r="AY906" s="75"/>
      <c r="AZ906" s="52" t="s">
        <v>6389</v>
      </c>
    </row>
    <row r="907" spans="1:52" s="52" customFormat="1" ht="39.950000000000003" customHeight="1" x14ac:dyDescent="0.25">
      <c r="A907" s="9">
        <v>1062</v>
      </c>
      <c r="B907" s="5" t="s">
        <v>28</v>
      </c>
      <c r="C907" s="7" t="s">
        <v>3965</v>
      </c>
      <c r="D907" s="5" t="s">
        <v>18</v>
      </c>
      <c r="E907" s="5" t="s">
        <v>38</v>
      </c>
      <c r="F907" s="7" t="s">
        <v>3891</v>
      </c>
      <c r="G907" s="5" t="s">
        <v>18</v>
      </c>
      <c r="H907" s="7" t="s">
        <v>6173</v>
      </c>
      <c r="I907" s="7" t="s">
        <v>6175</v>
      </c>
      <c r="J907" s="7" t="s">
        <v>6175</v>
      </c>
      <c r="K907" s="7" t="s">
        <v>6175</v>
      </c>
      <c r="L907" s="5" t="s">
        <v>3952</v>
      </c>
      <c r="M907" s="5" t="s">
        <v>3952</v>
      </c>
      <c r="N907" s="8" t="s">
        <v>6175</v>
      </c>
      <c r="O907" s="7" t="s">
        <v>1388</v>
      </c>
      <c r="P907" s="7" t="s">
        <v>3899</v>
      </c>
      <c r="Q907" s="5" t="s">
        <v>3953</v>
      </c>
      <c r="R907" s="5" t="s">
        <v>3954</v>
      </c>
      <c r="S907" s="5" t="s">
        <v>28</v>
      </c>
      <c r="T907" s="5" t="s">
        <v>816</v>
      </c>
      <c r="U907" s="7" t="s">
        <v>28</v>
      </c>
      <c r="V907" s="28" t="s">
        <v>28</v>
      </c>
      <c r="W907" s="5" t="s">
        <v>771</v>
      </c>
      <c r="X907" s="7">
        <v>2012</v>
      </c>
      <c r="Y907" s="5" t="s">
        <v>3957</v>
      </c>
      <c r="Z907" s="7" t="s">
        <v>3900</v>
      </c>
      <c r="AA907" s="7">
        <v>1</v>
      </c>
      <c r="AB907" s="7">
        <v>1</v>
      </c>
      <c r="AC907" s="7">
        <f t="shared" si="141"/>
        <v>0</v>
      </c>
      <c r="AD907" s="7" t="s">
        <v>6175</v>
      </c>
      <c r="AE907" s="7" t="s">
        <v>6175</v>
      </c>
      <c r="AF907" s="7" t="s">
        <v>6175</v>
      </c>
      <c r="AG907" s="7" t="s">
        <v>6175</v>
      </c>
      <c r="AH907" s="7" t="s">
        <v>6175</v>
      </c>
      <c r="AI907" s="7" t="s">
        <v>6175</v>
      </c>
      <c r="AJ907" s="33">
        <v>10</v>
      </c>
      <c r="AK907" s="33">
        <f t="shared" si="138"/>
        <v>10</v>
      </c>
      <c r="AL907" s="33">
        <f t="shared" si="134"/>
        <v>1.2</v>
      </c>
      <c r="AM907" s="33">
        <f t="shared" si="135"/>
        <v>11.2</v>
      </c>
      <c r="AN907" s="33">
        <f t="shared" si="136"/>
        <v>9</v>
      </c>
      <c r="AO907" s="33">
        <f t="shared" si="137"/>
        <v>9</v>
      </c>
      <c r="AP907" s="33">
        <f t="shared" si="139"/>
        <v>1.08</v>
      </c>
      <c r="AQ907" s="33">
        <f t="shared" si="140"/>
        <v>10.08</v>
      </c>
      <c r="AR907" s="15" t="s">
        <v>6290</v>
      </c>
      <c r="AS907" s="15" t="s">
        <v>6291</v>
      </c>
      <c r="AT907" s="15" t="s">
        <v>6292</v>
      </c>
      <c r="AU907" s="27" t="s">
        <v>6277</v>
      </c>
      <c r="AV907" s="74"/>
      <c r="AW907" s="75"/>
      <c r="AX907" s="75"/>
      <c r="AY907" s="75"/>
      <c r="AZ907" s="52" t="s">
        <v>6389</v>
      </c>
    </row>
    <row r="908" spans="1:52" s="52" customFormat="1" ht="39.950000000000003" customHeight="1" x14ac:dyDescent="0.25">
      <c r="A908" s="9">
        <v>1063</v>
      </c>
      <c r="B908" s="5" t="s">
        <v>28</v>
      </c>
      <c r="C908" s="7" t="s">
        <v>3966</v>
      </c>
      <c r="D908" s="5" t="s">
        <v>18</v>
      </c>
      <c r="E908" s="5" t="s">
        <v>38</v>
      </c>
      <c r="F908" s="7" t="s">
        <v>3891</v>
      </c>
      <c r="G908" s="5" t="s">
        <v>18</v>
      </c>
      <c r="H908" s="7" t="s">
        <v>6173</v>
      </c>
      <c r="I908" s="7" t="s">
        <v>6175</v>
      </c>
      <c r="J908" s="7" t="s">
        <v>6175</v>
      </c>
      <c r="K908" s="7" t="s">
        <v>6175</v>
      </c>
      <c r="L908" s="5" t="s">
        <v>3952</v>
      </c>
      <c r="M908" s="5" t="s">
        <v>3952</v>
      </c>
      <c r="N908" s="8" t="s">
        <v>6175</v>
      </c>
      <c r="O908" s="7" t="s">
        <v>1388</v>
      </c>
      <c r="P908" s="7" t="s">
        <v>3899</v>
      </c>
      <c r="Q908" s="5" t="s">
        <v>3953</v>
      </c>
      <c r="R908" s="5" t="s">
        <v>3954</v>
      </c>
      <c r="S908" s="5" t="s">
        <v>28</v>
      </c>
      <c r="T908" s="5" t="s">
        <v>816</v>
      </c>
      <c r="U908" s="7" t="s">
        <v>28</v>
      </c>
      <c r="V908" s="28" t="s">
        <v>28</v>
      </c>
      <c r="W908" s="7" t="s">
        <v>78</v>
      </c>
      <c r="X908" s="7">
        <v>2012</v>
      </c>
      <c r="Y908" s="5" t="s">
        <v>28</v>
      </c>
      <c r="Z908" s="7" t="s">
        <v>3900</v>
      </c>
      <c r="AA908" s="7">
        <v>1</v>
      </c>
      <c r="AB908" s="7">
        <v>1</v>
      </c>
      <c r="AC908" s="7">
        <f t="shared" si="141"/>
        <v>0</v>
      </c>
      <c r="AD908" s="7" t="s">
        <v>6175</v>
      </c>
      <c r="AE908" s="7" t="s">
        <v>6175</v>
      </c>
      <c r="AF908" s="7" t="s">
        <v>6175</v>
      </c>
      <c r="AG908" s="7" t="s">
        <v>6175</v>
      </c>
      <c r="AH908" s="7" t="s">
        <v>6175</v>
      </c>
      <c r="AI908" s="7" t="s">
        <v>6175</v>
      </c>
      <c r="AJ908" s="33">
        <v>30.843309589041237</v>
      </c>
      <c r="AK908" s="33">
        <f t="shared" si="138"/>
        <v>30.843309589041237</v>
      </c>
      <c r="AL908" s="33">
        <f t="shared" si="134"/>
        <v>3.7011971506849481</v>
      </c>
      <c r="AM908" s="33">
        <f t="shared" si="135"/>
        <v>34.544506739726188</v>
      </c>
      <c r="AN908" s="33">
        <f t="shared" si="136"/>
        <v>27.758978630137115</v>
      </c>
      <c r="AO908" s="33">
        <f t="shared" si="137"/>
        <v>27.758978630137115</v>
      </c>
      <c r="AP908" s="33">
        <f t="shared" si="139"/>
        <v>3.3310774356164536</v>
      </c>
      <c r="AQ908" s="33">
        <f t="shared" si="140"/>
        <v>31.090056065753569</v>
      </c>
      <c r="AR908" s="15" t="s">
        <v>6290</v>
      </c>
      <c r="AS908" s="15" t="s">
        <v>6291</v>
      </c>
      <c r="AT908" s="15" t="s">
        <v>6292</v>
      </c>
      <c r="AU908" s="27" t="s">
        <v>6277</v>
      </c>
      <c r="AV908" s="74"/>
      <c r="AW908" s="75"/>
      <c r="AX908" s="75"/>
      <c r="AY908" s="75"/>
      <c r="AZ908" s="52" t="s">
        <v>6389</v>
      </c>
    </row>
    <row r="909" spans="1:52" s="52" customFormat="1" ht="39.950000000000003" customHeight="1" x14ac:dyDescent="0.25">
      <c r="A909" s="9">
        <v>1064</v>
      </c>
      <c r="B909" s="5" t="s">
        <v>28</v>
      </c>
      <c r="C909" s="7" t="s">
        <v>3967</v>
      </c>
      <c r="D909" s="5" t="s">
        <v>18</v>
      </c>
      <c r="E909" s="5" t="s">
        <v>38</v>
      </c>
      <c r="F909" s="7" t="s">
        <v>3891</v>
      </c>
      <c r="G909" s="5" t="s">
        <v>18</v>
      </c>
      <c r="H909" s="7" t="s">
        <v>6173</v>
      </c>
      <c r="I909" s="7" t="s">
        <v>6175</v>
      </c>
      <c r="J909" s="7" t="s">
        <v>6175</v>
      </c>
      <c r="K909" s="7" t="s">
        <v>6175</v>
      </c>
      <c r="L909" s="5" t="s">
        <v>3952</v>
      </c>
      <c r="M909" s="5" t="s">
        <v>3952</v>
      </c>
      <c r="N909" s="8" t="s">
        <v>6175</v>
      </c>
      <c r="O909" s="7" t="s">
        <v>1388</v>
      </c>
      <c r="P909" s="7" t="s">
        <v>3899</v>
      </c>
      <c r="Q909" s="5" t="s">
        <v>3953</v>
      </c>
      <c r="R909" s="5" t="s">
        <v>3954</v>
      </c>
      <c r="S909" s="5" t="s">
        <v>28</v>
      </c>
      <c r="T909" s="5" t="s">
        <v>816</v>
      </c>
      <c r="U909" s="7" t="s">
        <v>28</v>
      </c>
      <c r="V909" s="28" t="s">
        <v>28</v>
      </c>
      <c r="W909" s="7" t="s">
        <v>78</v>
      </c>
      <c r="X909" s="7">
        <v>2012</v>
      </c>
      <c r="Y909" s="5" t="s">
        <v>28</v>
      </c>
      <c r="Z909" s="7" t="s">
        <v>3900</v>
      </c>
      <c r="AA909" s="7">
        <v>1</v>
      </c>
      <c r="AB909" s="7">
        <v>1</v>
      </c>
      <c r="AC909" s="7">
        <f t="shared" si="141"/>
        <v>0</v>
      </c>
      <c r="AD909" s="7" t="s">
        <v>6175</v>
      </c>
      <c r="AE909" s="7" t="s">
        <v>6175</v>
      </c>
      <c r="AF909" s="7" t="s">
        <v>6175</v>
      </c>
      <c r="AG909" s="7" t="s">
        <v>6175</v>
      </c>
      <c r="AH909" s="7" t="s">
        <v>6175</v>
      </c>
      <c r="AI909" s="7" t="s">
        <v>6175</v>
      </c>
      <c r="AJ909" s="33">
        <v>30.843309589041237</v>
      </c>
      <c r="AK909" s="33">
        <f t="shared" si="138"/>
        <v>30.843309589041237</v>
      </c>
      <c r="AL909" s="33">
        <f t="shared" si="134"/>
        <v>3.7011971506849481</v>
      </c>
      <c r="AM909" s="33">
        <f t="shared" si="135"/>
        <v>34.544506739726188</v>
      </c>
      <c r="AN909" s="33">
        <f t="shared" si="136"/>
        <v>27.758978630137115</v>
      </c>
      <c r="AO909" s="33">
        <f t="shared" si="137"/>
        <v>27.758978630137115</v>
      </c>
      <c r="AP909" s="33">
        <f t="shared" si="139"/>
        <v>3.3310774356164536</v>
      </c>
      <c r="AQ909" s="33">
        <f t="shared" si="140"/>
        <v>31.090056065753569</v>
      </c>
      <c r="AR909" s="15" t="s">
        <v>6290</v>
      </c>
      <c r="AS909" s="15" t="s">
        <v>6291</v>
      </c>
      <c r="AT909" s="15" t="s">
        <v>6292</v>
      </c>
      <c r="AU909" s="27" t="s">
        <v>6277</v>
      </c>
      <c r="AV909" s="74"/>
      <c r="AW909" s="75"/>
      <c r="AX909" s="75"/>
      <c r="AY909" s="75"/>
      <c r="AZ909" s="52" t="s">
        <v>6389</v>
      </c>
    </row>
    <row r="910" spans="1:52" s="52" customFormat="1" ht="39.950000000000003" customHeight="1" x14ac:dyDescent="0.25">
      <c r="A910" s="9">
        <v>1065</v>
      </c>
      <c r="B910" s="5" t="s">
        <v>28</v>
      </c>
      <c r="C910" s="7" t="s">
        <v>3968</v>
      </c>
      <c r="D910" s="5" t="s">
        <v>18</v>
      </c>
      <c r="E910" s="5" t="s">
        <v>38</v>
      </c>
      <c r="F910" s="7" t="s">
        <v>3891</v>
      </c>
      <c r="G910" s="5" t="s">
        <v>18</v>
      </c>
      <c r="H910" s="7" t="s">
        <v>6173</v>
      </c>
      <c r="I910" s="7" t="s">
        <v>6175</v>
      </c>
      <c r="J910" s="7" t="s">
        <v>6175</v>
      </c>
      <c r="K910" s="7" t="s">
        <v>6175</v>
      </c>
      <c r="L910" s="5" t="s">
        <v>3952</v>
      </c>
      <c r="M910" s="5" t="s">
        <v>3952</v>
      </c>
      <c r="N910" s="8" t="s">
        <v>6175</v>
      </c>
      <c r="O910" s="7" t="s">
        <v>1388</v>
      </c>
      <c r="P910" s="7" t="s">
        <v>3899</v>
      </c>
      <c r="Q910" s="5" t="s">
        <v>3953</v>
      </c>
      <c r="R910" s="5" t="s">
        <v>3954</v>
      </c>
      <c r="S910" s="5" t="s">
        <v>28</v>
      </c>
      <c r="T910" s="5" t="s">
        <v>816</v>
      </c>
      <c r="U910" s="7" t="s">
        <v>28</v>
      </c>
      <c r="V910" s="28" t="s">
        <v>28</v>
      </c>
      <c r="W910" s="7" t="s">
        <v>78</v>
      </c>
      <c r="X910" s="7">
        <v>2012</v>
      </c>
      <c r="Y910" s="5" t="s">
        <v>28</v>
      </c>
      <c r="Z910" s="7" t="s">
        <v>3900</v>
      </c>
      <c r="AA910" s="7">
        <v>1</v>
      </c>
      <c r="AB910" s="7">
        <v>1</v>
      </c>
      <c r="AC910" s="7">
        <f t="shared" si="141"/>
        <v>0</v>
      </c>
      <c r="AD910" s="7" t="s">
        <v>6175</v>
      </c>
      <c r="AE910" s="7" t="s">
        <v>6175</v>
      </c>
      <c r="AF910" s="7" t="s">
        <v>6175</v>
      </c>
      <c r="AG910" s="7" t="s">
        <v>6175</v>
      </c>
      <c r="AH910" s="7" t="s">
        <v>6175</v>
      </c>
      <c r="AI910" s="7" t="s">
        <v>6175</v>
      </c>
      <c r="AJ910" s="33">
        <v>30.843309589041237</v>
      </c>
      <c r="AK910" s="33">
        <f t="shared" si="138"/>
        <v>30.843309589041237</v>
      </c>
      <c r="AL910" s="33">
        <f t="shared" si="134"/>
        <v>3.7011971506849481</v>
      </c>
      <c r="AM910" s="33">
        <f t="shared" si="135"/>
        <v>34.544506739726188</v>
      </c>
      <c r="AN910" s="33">
        <f t="shared" si="136"/>
        <v>27.758978630137115</v>
      </c>
      <c r="AO910" s="33">
        <f t="shared" si="137"/>
        <v>27.758978630137115</v>
      </c>
      <c r="AP910" s="33">
        <f t="shared" si="139"/>
        <v>3.3310774356164536</v>
      </c>
      <c r="AQ910" s="33">
        <f t="shared" si="140"/>
        <v>31.090056065753569</v>
      </c>
      <c r="AR910" s="15" t="s">
        <v>6290</v>
      </c>
      <c r="AS910" s="15" t="s">
        <v>6291</v>
      </c>
      <c r="AT910" s="15" t="s">
        <v>6292</v>
      </c>
      <c r="AU910" s="27" t="s">
        <v>6277</v>
      </c>
      <c r="AV910" s="74"/>
      <c r="AW910" s="75"/>
      <c r="AX910" s="75"/>
      <c r="AY910" s="75"/>
      <c r="AZ910" s="52" t="s">
        <v>6389</v>
      </c>
    </row>
    <row r="911" spans="1:52" s="52" customFormat="1" ht="39.950000000000003" customHeight="1" x14ac:dyDescent="0.25">
      <c r="A911" s="9">
        <v>1066</v>
      </c>
      <c r="B911" s="5" t="s">
        <v>28</v>
      </c>
      <c r="C911" s="7" t="s">
        <v>3969</v>
      </c>
      <c r="D911" s="5" t="s">
        <v>18</v>
      </c>
      <c r="E911" s="5" t="s">
        <v>38</v>
      </c>
      <c r="F911" s="7" t="s">
        <v>3891</v>
      </c>
      <c r="G911" s="5" t="s">
        <v>18</v>
      </c>
      <c r="H911" s="7" t="s">
        <v>6173</v>
      </c>
      <c r="I911" s="7" t="s">
        <v>6175</v>
      </c>
      <c r="J911" s="7" t="s">
        <v>6175</v>
      </c>
      <c r="K911" s="7" t="s">
        <v>6175</v>
      </c>
      <c r="L911" s="5" t="s">
        <v>3952</v>
      </c>
      <c r="M911" s="5" t="s">
        <v>3952</v>
      </c>
      <c r="N911" s="8" t="s">
        <v>6175</v>
      </c>
      <c r="O911" s="7" t="s">
        <v>1388</v>
      </c>
      <c r="P911" s="7" t="s">
        <v>3899</v>
      </c>
      <c r="Q911" s="5" t="s">
        <v>3953</v>
      </c>
      <c r="R911" s="5" t="s">
        <v>3954</v>
      </c>
      <c r="S911" s="5" t="s">
        <v>28</v>
      </c>
      <c r="T911" s="5" t="s">
        <v>816</v>
      </c>
      <c r="U911" s="7" t="s">
        <v>28</v>
      </c>
      <c r="V911" s="28" t="s">
        <v>28</v>
      </c>
      <c r="W911" s="7" t="s">
        <v>78</v>
      </c>
      <c r="X911" s="7">
        <v>2012</v>
      </c>
      <c r="Y911" s="5" t="s">
        <v>28</v>
      </c>
      <c r="Z911" s="7" t="s">
        <v>3900</v>
      </c>
      <c r="AA911" s="7">
        <v>1</v>
      </c>
      <c r="AB911" s="7">
        <v>1</v>
      </c>
      <c r="AC911" s="7">
        <f t="shared" si="141"/>
        <v>0</v>
      </c>
      <c r="AD911" s="7" t="s">
        <v>6175</v>
      </c>
      <c r="AE911" s="7" t="s">
        <v>6175</v>
      </c>
      <c r="AF911" s="7" t="s">
        <v>6175</v>
      </c>
      <c r="AG911" s="7" t="s">
        <v>6175</v>
      </c>
      <c r="AH911" s="7" t="s">
        <v>6175</v>
      </c>
      <c r="AI911" s="7" t="s">
        <v>6175</v>
      </c>
      <c r="AJ911" s="33">
        <v>30.843309589041237</v>
      </c>
      <c r="AK911" s="33">
        <f t="shared" si="138"/>
        <v>30.843309589041237</v>
      </c>
      <c r="AL911" s="33">
        <f t="shared" si="134"/>
        <v>3.7011971506849481</v>
      </c>
      <c r="AM911" s="33">
        <f t="shared" si="135"/>
        <v>34.544506739726188</v>
      </c>
      <c r="AN911" s="33">
        <f t="shared" si="136"/>
        <v>27.758978630137115</v>
      </c>
      <c r="AO911" s="33">
        <f t="shared" si="137"/>
        <v>27.758978630137115</v>
      </c>
      <c r="AP911" s="33">
        <f t="shared" si="139"/>
        <v>3.3310774356164536</v>
      </c>
      <c r="AQ911" s="33">
        <f t="shared" si="140"/>
        <v>31.090056065753569</v>
      </c>
      <c r="AR911" s="15" t="s">
        <v>6290</v>
      </c>
      <c r="AS911" s="15" t="s">
        <v>6291</v>
      </c>
      <c r="AT911" s="15" t="s">
        <v>6292</v>
      </c>
      <c r="AU911" s="27" t="s">
        <v>6277</v>
      </c>
      <c r="AV911" s="74"/>
      <c r="AW911" s="75"/>
      <c r="AX911" s="75"/>
      <c r="AY911" s="75"/>
      <c r="AZ911" s="52" t="s">
        <v>6389</v>
      </c>
    </row>
    <row r="912" spans="1:52" s="52" customFormat="1" ht="39.950000000000003" customHeight="1" x14ac:dyDescent="0.25">
      <c r="A912" s="9">
        <v>1067</v>
      </c>
      <c r="B912" s="5" t="s">
        <v>28</v>
      </c>
      <c r="C912" s="7" t="s">
        <v>3970</v>
      </c>
      <c r="D912" s="5" t="s">
        <v>18</v>
      </c>
      <c r="E912" s="5" t="s">
        <v>38</v>
      </c>
      <c r="F912" s="7" t="s">
        <v>3891</v>
      </c>
      <c r="G912" s="5" t="s">
        <v>18</v>
      </c>
      <c r="H912" s="7" t="s">
        <v>6173</v>
      </c>
      <c r="I912" s="7" t="s">
        <v>6175</v>
      </c>
      <c r="J912" s="7" t="s">
        <v>6175</v>
      </c>
      <c r="K912" s="7" t="s">
        <v>6175</v>
      </c>
      <c r="L912" s="5" t="s">
        <v>3952</v>
      </c>
      <c r="M912" s="5" t="s">
        <v>3952</v>
      </c>
      <c r="N912" s="8" t="s">
        <v>6175</v>
      </c>
      <c r="O912" s="7" t="s">
        <v>1388</v>
      </c>
      <c r="P912" s="7" t="s">
        <v>3899</v>
      </c>
      <c r="Q912" s="5" t="s">
        <v>3953</v>
      </c>
      <c r="R912" s="5" t="s">
        <v>3954</v>
      </c>
      <c r="S912" s="5" t="s">
        <v>28</v>
      </c>
      <c r="T912" s="5" t="s">
        <v>816</v>
      </c>
      <c r="U912" s="7" t="s">
        <v>28</v>
      </c>
      <c r="V912" s="28" t="s">
        <v>28</v>
      </c>
      <c r="W912" s="7" t="s">
        <v>29</v>
      </c>
      <c r="X912" s="7">
        <v>2012</v>
      </c>
      <c r="Y912" s="5" t="s">
        <v>28</v>
      </c>
      <c r="Z912" s="7" t="s">
        <v>3900</v>
      </c>
      <c r="AA912" s="7">
        <v>1</v>
      </c>
      <c r="AB912" s="7">
        <v>1</v>
      </c>
      <c r="AC912" s="7">
        <f t="shared" si="141"/>
        <v>0</v>
      </c>
      <c r="AD912" s="7" t="s">
        <v>6175</v>
      </c>
      <c r="AE912" s="7" t="s">
        <v>6175</v>
      </c>
      <c r="AF912" s="7" t="s">
        <v>6175</v>
      </c>
      <c r="AG912" s="7" t="s">
        <v>6175</v>
      </c>
      <c r="AH912" s="7" t="s">
        <v>6175</v>
      </c>
      <c r="AI912" s="7" t="s">
        <v>6175</v>
      </c>
      <c r="AJ912" s="33">
        <v>41.043309589041236</v>
      </c>
      <c r="AK912" s="33">
        <f t="shared" si="138"/>
        <v>41.043309589041236</v>
      </c>
      <c r="AL912" s="33">
        <f t="shared" si="134"/>
        <v>4.9251971506849479</v>
      </c>
      <c r="AM912" s="33">
        <f t="shared" si="135"/>
        <v>45.96850673972618</v>
      </c>
      <c r="AN912" s="33">
        <f t="shared" si="136"/>
        <v>36.938978630137115</v>
      </c>
      <c r="AO912" s="33">
        <f t="shared" si="137"/>
        <v>36.938978630137115</v>
      </c>
      <c r="AP912" s="33">
        <f t="shared" si="139"/>
        <v>4.432677435616454</v>
      </c>
      <c r="AQ912" s="33">
        <f t="shared" si="140"/>
        <v>41.371656065753569</v>
      </c>
      <c r="AR912" s="15" t="s">
        <v>6290</v>
      </c>
      <c r="AS912" s="15" t="s">
        <v>6291</v>
      </c>
      <c r="AT912" s="15" t="s">
        <v>6292</v>
      </c>
      <c r="AU912" s="27" t="s">
        <v>6277</v>
      </c>
      <c r="AV912" s="74"/>
      <c r="AW912" s="75"/>
      <c r="AX912" s="75"/>
      <c r="AY912" s="75"/>
      <c r="AZ912" s="52" t="s">
        <v>6389</v>
      </c>
    </row>
    <row r="913" spans="1:52" s="52" customFormat="1" ht="39.950000000000003" customHeight="1" x14ac:dyDescent="0.25">
      <c r="A913" s="9">
        <v>1068</v>
      </c>
      <c r="B913" s="5" t="s">
        <v>28</v>
      </c>
      <c r="C913" s="7" t="s">
        <v>3971</v>
      </c>
      <c r="D913" s="5" t="s">
        <v>18</v>
      </c>
      <c r="E913" s="5" t="s">
        <v>38</v>
      </c>
      <c r="F913" s="7" t="s">
        <v>3891</v>
      </c>
      <c r="G913" s="5" t="s">
        <v>18</v>
      </c>
      <c r="H913" s="7" t="s">
        <v>6173</v>
      </c>
      <c r="I913" s="7" t="s">
        <v>6175</v>
      </c>
      <c r="J913" s="7" t="s">
        <v>6175</v>
      </c>
      <c r="K913" s="7" t="s">
        <v>6175</v>
      </c>
      <c r="L913" s="5" t="s">
        <v>3952</v>
      </c>
      <c r="M913" s="5" t="s">
        <v>3952</v>
      </c>
      <c r="N913" s="8" t="s">
        <v>6175</v>
      </c>
      <c r="O913" s="7" t="s">
        <v>1388</v>
      </c>
      <c r="P913" s="7" t="s">
        <v>3899</v>
      </c>
      <c r="Q913" s="5" t="s">
        <v>3953</v>
      </c>
      <c r="R913" s="5" t="s">
        <v>3954</v>
      </c>
      <c r="S913" s="5" t="s">
        <v>28</v>
      </c>
      <c r="T913" s="5" t="s">
        <v>816</v>
      </c>
      <c r="U913" s="7" t="s">
        <v>28</v>
      </c>
      <c r="V913" s="28" t="s">
        <v>28</v>
      </c>
      <c r="W913" s="7" t="s">
        <v>78</v>
      </c>
      <c r="X913" s="7">
        <v>2012</v>
      </c>
      <c r="Y913" s="5" t="s">
        <v>28</v>
      </c>
      <c r="Z913" s="7" t="s">
        <v>3900</v>
      </c>
      <c r="AA913" s="7">
        <v>1</v>
      </c>
      <c r="AB913" s="7">
        <v>1</v>
      </c>
      <c r="AC913" s="7">
        <f t="shared" si="141"/>
        <v>0</v>
      </c>
      <c r="AD913" s="7" t="s">
        <v>6175</v>
      </c>
      <c r="AE913" s="7" t="s">
        <v>6175</v>
      </c>
      <c r="AF913" s="7" t="s">
        <v>6175</v>
      </c>
      <c r="AG913" s="7" t="s">
        <v>6175</v>
      </c>
      <c r="AH913" s="7" t="s">
        <v>6175</v>
      </c>
      <c r="AI913" s="7" t="s">
        <v>6175</v>
      </c>
      <c r="AJ913" s="33">
        <v>30.843309589041237</v>
      </c>
      <c r="AK913" s="33">
        <f t="shared" si="138"/>
        <v>30.843309589041237</v>
      </c>
      <c r="AL913" s="33">
        <f t="shared" si="134"/>
        <v>3.7011971506849481</v>
      </c>
      <c r="AM913" s="33">
        <f t="shared" si="135"/>
        <v>34.544506739726188</v>
      </c>
      <c r="AN913" s="33">
        <f t="shared" si="136"/>
        <v>27.758978630137115</v>
      </c>
      <c r="AO913" s="33">
        <f t="shared" si="137"/>
        <v>27.758978630137115</v>
      </c>
      <c r="AP913" s="33">
        <f t="shared" si="139"/>
        <v>3.3310774356164536</v>
      </c>
      <c r="AQ913" s="33">
        <f t="shared" si="140"/>
        <v>31.090056065753569</v>
      </c>
      <c r="AR913" s="15" t="s">
        <v>6290</v>
      </c>
      <c r="AS913" s="15" t="s">
        <v>6291</v>
      </c>
      <c r="AT913" s="15" t="s">
        <v>6292</v>
      </c>
      <c r="AU913" s="27" t="s">
        <v>6277</v>
      </c>
      <c r="AV913" s="74"/>
      <c r="AW913" s="75"/>
      <c r="AX913" s="75"/>
      <c r="AY913" s="75"/>
      <c r="AZ913" s="52" t="s">
        <v>6389</v>
      </c>
    </row>
    <row r="914" spans="1:52" s="52" customFormat="1" ht="39.950000000000003" customHeight="1" x14ac:dyDescent="0.25">
      <c r="A914" s="9">
        <v>1069</v>
      </c>
      <c r="B914" s="5" t="s">
        <v>28</v>
      </c>
      <c r="C914" s="7" t="s">
        <v>3972</v>
      </c>
      <c r="D914" s="5" t="s">
        <v>18</v>
      </c>
      <c r="E914" s="5" t="s">
        <v>38</v>
      </c>
      <c r="F914" s="7" t="s">
        <v>3891</v>
      </c>
      <c r="G914" s="5" t="s">
        <v>18</v>
      </c>
      <c r="H914" s="7" t="s">
        <v>6173</v>
      </c>
      <c r="I914" s="7" t="s">
        <v>6175</v>
      </c>
      <c r="J914" s="7" t="s">
        <v>6175</v>
      </c>
      <c r="K914" s="7" t="s">
        <v>6175</v>
      </c>
      <c r="L914" s="5" t="s">
        <v>3952</v>
      </c>
      <c r="M914" s="5" t="s">
        <v>3952</v>
      </c>
      <c r="N914" s="8" t="s">
        <v>6175</v>
      </c>
      <c r="O914" s="7" t="s">
        <v>1388</v>
      </c>
      <c r="P914" s="7" t="s">
        <v>3899</v>
      </c>
      <c r="Q914" s="5" t="s">
        <v>3953</v>
      </c>
      <c r="R914" s="5" t="s">
        <v>3954</v>
      </c>
      <c r="S914" s="5" t="s">
        <v>28</v>
      </c>
      <c r="T914" s="5" t="s">
        <v>816</v>
      </c>
      <c r="U914" s="7" t="s">
        <v>28</v>
      </c>
      <c r="V914" s="28" t="s">
        <v>28</v>
      </c>
      <c r="W914" s="5" t="s">
        <v>771</v>
      </c>
      <c r="X914" s="7">
        <v>2012</v>
      </c>
      <c r="Y914" s="5" t="s">
        <v>3960</v>
      </c>
      <c r="Z914" s="7" t="s">
        <v>3900</v>
      </c>
      <c r="AA914" s="7">
        <v>1</v>
      </c>
      <c r="AB914" s="7">
        <v>1</v>
      </c>
      <c r="AC914" s="7">
        <f t="shared" si="141"/>
        <v>0</v>
      </c>
      <c r="AD914" s="7" t="s">
        <v>6175</v>
      </c>
      <c r="AE914" s="7" t="s">
        <v>6175</v>
      </c>
      <c r="AF914" s="7" t="s">
        <v>6175</v>
      </c>
      <c r="AG914" s="7" t="s">
        <v>6175</v>
      </c>
      <c r="AH914" s="7" t="s">
        <v>6175</v>
      </c>
      <c r="AI914" s="7" t="s">
        <v>6175</v>
      </c>
      <c r="AJ914" s="33">
        <v>10</v>
      </c>
      <c r="AK914" s="33">
        <f t="shared" si="138"/>
        <v>10</v>
      </c>
      <c r="AL914" s="33">
        <f t="shared" si="134"/>
        <v>1.2</v>
      </c>
      <c r="AM914" s="33">
        <f t="shared" si="135"/>
        <v>11.2</v>
      </c>
      <c r="AN914" s="33">
        <f t="shared" si="136"/>
        <v>9</v>
      </c>
      <c r="AO914" s="33">
        <f t="shared" si="137"/>
        <v>9</v>
      </c>
      <c r="AP914" s="33">
        <f t="shared" si="139"/>
        <v>1.08</v>
      </c>
      <c r="AQ914" s="33">
        <f t="shared" si="140"/>
        <v>10.08</v>
      </c>
      <c r="AR914" s="15" t="s">
        <v>6290</v>
      </c>
      <c r="AS914" s="15" t="s">
        <v>6291</v>
      </c>
      <c r="AT914" s="15" t="s">
        <v>6292</v>
      </c>
      <c r="AU914" s="27" t="s">
        <v>6277</v>
      </c>
      <c r="AV914" s="74"/>
      <c r="AW914" s="75"/>
      <c r="AX914" s="75"/>
      <c r="AY914" s="75"/>
      <c r="AZ914" s="52" t="s">
        <v>6389</v>
      </c>
    </row>
    <row r="915" spans="1:52" s="52" customFormat="1" ht="39.950000000000003" customHeight="1" x14ac:dyDescent="0.25">
      <c r="A915" s="9">
        <v>1070</v>
      </c>
      <c r="B915" s="5" t="s">
        <v>28</v>
      </c>
      <c r="C915" s="7" t="s">
        <v>3973</v>
      </c>
      <c r="D915" s="5" t="s">
        <v>18</v>
      </c>
      <c r="E915" s="7" t="s">
        <v>3974</v>
      </c>
      <c r="F915" s="7" t="s">
        <v>3975</v>
      </c>
      <c r="G915" s="5" t="s">
        <v>18</v>
      </c>
      <c r="H915" s="7" t="s">
        <v>6173</v>
      </c>
      <c r="I915" s="7" t="s">
        <v>6175</v>
      </c>
      <c r="J915" s="7" t="s">
        <v>6175</v>
      </c>
      <c r="K915" s="7" t="s">
        <v>6175</v>
      </c>
      <c r="L915" s="7" t="s">
        <v>3976</v>
      </c>
      <c r="M915" s="7" t="s">
        <v>3976</v>
      </c>
      <c r="N915" s="8" t="s">
        <v>6175</v>
      </c>
      <c r="O915" s="7" t="s">
        <v>1388</v>
      </c>
      <c r="P915" s="7" t="s">
        <v>3899</v>
      </c>
      <c r="Q915" s="7" t="s">
        <v>1611</v>
      </c>
      <c r="R915" s="7" t="s">
        <v>28</v>
      </c>
      <c r="S915" s="5" t="s">
        <v>28</v>
      </c>
      <c r="T915" s="7" t="s">
        <v>3909</v>
      </c>
      <c r="U915" s="7" t="s">
        <v>28</v>
      </c>
      <c r="V915" s="28" t="s">
        <v>28</v>
      </c>
      <c r="W915" s="7" t="s">
        <v>29</v>
      </c>
      <c r="X915" s="7">
        <v>2012</v>
      </c>
      <c r="Y915" s="7" t="s">
        <v>28</v>
      </c>
      <c r="Z915" s="7" t="s">
        <v>3900</v>
      </c>
      <c r="AA915" s="7">
        <v>2</v>
      </c>
      <c r="AB915" s="7">
        <v>2</v>
      </c>
      <c r="AC915" s="7">
        <f t="shared" si="141"/>
        <v>0</v>
      </c>
      <c r="AD915" s="7" t="s">
        <v>6175</v>
      </c>
      <c r="AE915" s="7" t="s">
        <v>6175</v>
      </c>
      <c r="AF915" s="7" t="s">
        <v>6175</v>
      </c>
      <c r="AG915" s="7" t="s">
        <v>6175</v>
      </c>
      <c r="AH915" s="7" t="s">
        <v>6175</v>
      </c>
      <c r="AI915" s="7" t="s">
        <v>6175</v>
      </c>
      <c r="AJ915" s="33">
        <v>7.2740671232877041</v>
      </c>
      <c r="AK915" s="33">
        <f t="shared" si="138"/>
        <v>14.548134246575408</v>
      </c>
      <c r="AL915" s="33">
        <f t="shared" si="134"/>
        <v>1.7457761095890489</v>
      </c>
      <c r="AM915" s="33">
        <f t="shared" si="135"/>
        <v>16.293910356164456</v>
      </c>
      <c r="AN915" s="33">
        <f t="shared" si="136"/>
        <v>6.5466604109589337</v>
      </c>
      <c r="AO915" s="33">
        <f t="shared" si="137"/>
        <v>13.093320821917867</v>
      </c>
      <c r="AP915" s="33">
        <f t="shared" si="139"/>
        <v>1.5711984986301439</v>
      </c>
      <c r="AQ915" s="33">
        <f t="shared" si="140"/>
        <v>14.664519320548012</v>
      </c>
      <c r="AR915" s="15" t="s">
        <v>6290</v>
      </c>
      <c r="AS915" s="15" t="s">
        <v>6306</v>
      </c>
      <c r="AT915" s="15" t="s">
        <v>6292</v>
      </c>
      <c r="AU915" s="27" t="s">
        <v>6277</v>
      </c>
      <c r="AV915" s="74"/>
      <c r="AW915" s="75"/>
      <c r="AX915" s="75"/>
      <c r="AY915" s="75"/>
      <c r="AZ915" s="52" t="s">
        <v>6389</v>
      </c>
    </row>
    <row r="916" spans="1:52" s="52" customFormat="1" ht="39.950000000000003" customHeight="1" x14ac:dyDescent="0.25">
      <c r="A916" s="9">
        <v>1298</v>
      </c>
      <c r="B916" s="7" t="s">
        <v>28</v>
      </c>
      <c r="C916" s="7" t="s">
        <v>4480</v>
      </c>
      <c r="D916" s="5" t="s">
        <v>18</v>
      </c>
      <c r="E916" s="7" t="s">
        <v>130</v>
      </c>
      <c r="F916" s="7" t="s">
        <v>131</v>
      </c>
      <c r="G916" s="5" t="s">
        <v>18</v>
      </c>
      <c r="H916" s="7" t="s">
        <v>6173</v>
      </c>
      <c r="I916" s="7" t="s">
        <v>6175</v>
      </c>
      <c r="J916" s="7" t="s">
        <v>6175</v>
      </c>
      <c r="K916" s="7" t="s">
        <v>6175</v>
      </c>
      <c r="L916" s="7" t="s">
        <v>4424</v>
      </c>
      <c r="M916" s="7" t="s">
        <v>4424</v>
      </c>
      <c r="N916" s="8" t="s">
        <v>6175</v>
      </c>
      <c r="O916" s="7" t="s">
        <v>1388</v>
      </c>
      <c r="P916" s="7" t="s">
        <v>3899</v>
      </c>
      <c r="Q916" s="7" t="s">
        <v>4425</v>
      </c>
      <c r="R916" s="28" t="s">
        <v>4481</v>
      </c>
      <c r="S916" s="5" t="s">
        <v>28</v>
      </c>
      <c r="T916" s="7" t="s">
        <v>3909</v>
      </c>
      <c r="U916" s="7" t="s">
        <v>28</v>
      </c>
      <c r="V916" s="28" t="s">
        <v>28</v>
      </c>
      <c r="W916" s="7" t="s">
        <v>29</v>
      </c>
      <c r="X916" s="7">
        <v>2012</v>
      </c>
      <c r="Y916" s="7" t="s">
        <v>140</v>
      </c>
      <c r="Z916" s="7" t="s">
        <v>3900</v>
      </c>
      <c r="AA916" s="7">
        <v>1</v>
      </c>
      <c r="AB916" s="7">
        <v>1</v>
      </c>
      <c r="AC916" s="7">
        <f t="shared" ref="AC916" si="142">AA916-AB916</f>
        <v>0</v>
      </c>
      <c r="AD916" s="7" t="s">
        <v>6175</v>
      </c>
      <c r="AE916" s="7" t="s">
        <v>6175</v>
      </c>
      <c r="AF916" s="7" t="s">
        <v>6175</v>
      </c>
      <c r="AG916" s="7" t="s">
        <v>6175</v>
      </c>
      <c r="AH916" s="7" t="s">
        <v>6175</v>
      </c>
      <c r="AI916" s="7" t="s">
        <v>6175</v>
      </c>
      <c r="AJ916" s="33">
        <v>1.5012863013698867</v>
      </c>
      <c r="AK916" s="33">
        <f t="shared" ref="AK916:AK917" si="143">AJ916*AB916</f>
        <v>1.5012863013698867</v>
      </c>
      <c r="AL916" s="33">
        <f t="shared" ref="AL916:AL917" si="144">AK916*0.12</f>
        <v>0.18015435616438641</v>
      </c>
      <c r="AM916" s="33">
        <f t="shared" ref="AM916:AM917" si="145">AL916+AK916</f>
        <v>1.6814406575342731</v>
      </c>
      <c r="AN916" s="33">
        <f t="shared" ref="AN916:AN917" si="146">AJ916*0.9</f>
        <v>1.3511576712328981</v>
      </c>
      <c r="AO916" s="33">
        <f t="shared" ref="AO916:AO917" si="147">AN916*AB916</f>
        <v>1.3511576712328981</v>
      </c>
      <c r="AP916" s="33">
        <f t="shared" ref="AP916:AP917" si="148">AO916*0.12</f>
        <v>0.16213892054794776</v>
      </c>
      <c r="AQ916" s="33">
        <f t="shared" ref="AQ916:AQ917" si="149">AO916+AP916</f>
        <v>1.5132965917808459</v>
      </c>
      <c r="AR916" s="15" t="s">
        <v>6295</v>
      </c>
      <c r="AS916" s="26"/>
      <c r="AT916" s="15" t="s">
        <v>6292</v>
      </c>
      <c r="AU916" s="27" t="s">
        <v>6278</v>
      </c>
      <c r="AV916" s="74"/>
      <c r="AW916" s="75"/>
      <c r="AX916" s="75"/>
      <c r="AY916" s="75"/>
      <c r="AZ916" s="52" t="s">
        <v>6389</v>
      </c>
    </row>
    <row r="917" spans="1:52" s="52" customFormat="1" ht="39.950000000000003" customHeight="1" x14ac:dyDescent="0.25">
      <c r="A917" s="9">
        <v>1325</v>
      </c>
      <c r="B917" s="5">
        <v>80042000000851</v>
      </c>
      <c r="C917" s="5" t="s">
        <v>4548</v>
      </c>
      <c r="D917" s="5" t="s">
        <v>18</v>
      </c>
      <c r="E917" s="5" t="s">
        <v>867</v>
      </c>
      <c r="F917" s="5" t="s">
        <v>113</v>
      </c>
      <c r="G917" s="5" t="s">
        <v>18</v>
      </c>
      <c r="H917" s="7" t="s">
        <v>6173</v>
      </c>
      <c r="I917" s="7" t="s">
        <v>6175</v>
      </c>
      <c r="J917" s="7" t="s">
        <v>6175</v>
      </c>
      <c r="K917" s="7" t="s">
        <v>6175</v>
      </c>
      <c r="L917" s="5" t="s">
        <v>4549</v>
      </c>
      <c r="M917" s="5" t="s">
        <v>4549</v>
      </c>
      <c r="N917" s="8" t="s">
        <v>6175</v>
      </c>
      <c r="O917" s="7" t="s">
        <v>1388</v>
      </c>
      <c r="P917" s="7" t="s">
        <v>3899</v>
      </c>
      <c r="Q917" s="7" t="s">
        <v>4550</v>
      </c>
      <c r="R917" s="7" t="s">
        <v>4551</v>
      </c>
      <c r="S917" s="7" t="s">
        <v>140</v>
      </c>
      <c r="T917" s="7" t="s">
        <v>44</v>
      </c>
      <c r="U917" s="7" t="s">
        <v>28</v>
      </c>
      <c r="V917" s="7" t="s">
        <v>28</v>
      </c>
      <c r="W917" s="7" t="s">
        <v>29</v>
      </c>
      <c r="X917" s="7">
        <v>2013</v>
      </c>
      <c r="Y917" s="5" t="s">
        <v>319</v>
      </c>
      <c r="Z917" s="7" t="s">
        <v>3900</v>
      </c>
      <c r="AA917" s="7">
        <v>1</v>
      </c>
      <c r="AB917" s="7">
        <v>1</v>
      </c>
      <c r="AC917" s="7">
        <f t="shared" ref="AC917:AC919" si="150">AA917-AB917</f>
        <v>0</v>
      </c>
      <c r="AD917" s="7" t="s">
        <v>6175</v>
      </c>
      <c r="AE917" s="7" t="s">
        <v>6175</v>
      </c>
      <c r="AF917" s="7" t="s">
        <v>6175</v>
      </c>
      <c r="AG917" s="7" t="s">
        <v>6175</v>
      </c>
      <c r="AH917" s="7" t="s">
        <v>6175</v>
      </c>
      <c r="AI917" s="7" t="s">
        <v>6175</v>
      </c>
      <c r="AJ917" s="33">
        <v>45.101683105022971</v>
      </c>
      <c r="AK917" s="33">
        <f t="shared" si="143"/>
        <v>45.101683105022971</v>
      </c>
      <c r="AL917" s="33">
        <f t="shared" si="144"/>
        <v>5.4122019726027562</v>
      </c>
      <c r="AM917" s="33">
        <f t="shared" si="145"/>
        <v>50.51388507762573</v>
      </c>
      <c r="AN917" s="33">
        <f t="shared" si="146"/>
        <v>40.591514794520677</v>
      </c>
      <c r="AO917" s="33">
        <f t="shared" si="147"/>
        <v>40.591514794520677</v>
      </c>
      <c r="AP917" s="33">
        <f t="shared" si="148"/>
        <v>4.8709817753424813</v>
      </c>
      <c r="AQ917" s="33">
        <f t="shared" si="149"/>
        <v>45.462496569863156</v>
      </c>
      <c r="AR917" s="26" t="s">
        <v>1404</v>
      </c>
      <c r="AS917" s="26" t="s">
        <v>1404</v>
      </c>
      <c r="AT917" s="15" t="s">
        <v>6294</v>
      </c>
      <c r="AU917" s="27" t="s">
        <v>6279</v>
      </c>
      <c r="AV917" s="74"/>
      <c r="AW917" s="75"/>
      <c r="AX917" s="75"/>
      <c r="AY917" s="75"/>
      <c r="AZ917" s="52" t="s">
        <v>6389</v>
      </c>
    </row>
    <row r="918" spans="1:52" s="52" customFormat="1" ht="39.950000000000003" customHeight="1" x14ac:dyDescent="0.25">
      <c r="A918" s="9">
        <v>1360</v>
      </c>
      <c r="B918" s="5">
        <v>80042000005016</v>
      </c>
      <c r="C918" s="5" t="s">
        <v>4632</v>
      </c>
      <c r="D918" s="28" t="s">
        <v>18</v>
      </c>
      <c r="E918" s="7" t="s">
        <v>138</v>
      </c>
      <c r="F918" s="5" t="s">
        <v>591</v>
      </c>
      <c r="G918" s="5" t="s">
        <v>18</v>
      </c>
      <c r="H918" s="7" t="s">
        <v>6173</v>
      </c>
      <c r="I918" s="7" t="s">
        <v>6175</v>
      </c>
      <c r="J918" s="7" t="s">
        <v>6175</v>
      </c>
      <c r="K918" s="7" t="s">
        <v>6175</v>
      </c>
      <c r="L918" s="7" t="s">
        <v>4633</v>
      </c>
      <c r="M918" s="7" t="s">
        <v>4633</v>
      </c>
      <c r="N918" s="8" t="s">
        <v>6175</v>
      </c>
      <c r="O918" s="7" t="s">
        <v>1388</v>
      </c>
      <c r="P918" s="7" t="s">
        <v>3899</v>
      </c>
      <c r="Q918" s="7" t="s">
        <v>262</v>
      </c>
      <c r="R918" s="7" t="s">
        <v>4634</v>
      </c>
      <c r="S918" s="7">
        <v>13113000042</v>
      </c>
      <c r="T918" s="7" t="s">
        <v>44</v>
      </c>
      <c r="U918" s="7" t="s">
        <v>28</v>
      </c>
      <c r="V918" s="28" t="s">
        <v>28</v>
      </c>
      <c r="W918" s="7" t="s">
        <v>78</v>
      </c>
      <c r="X918" s="7">
        <v>2013</v>
      </c>
      <c r="Y918" s="7" t="s">
        <v>28</v>
      </c>
      <c r="Z918" s="7" t="s">
        <v>3900</v>
      </c>
      <c r="AA918" s="7">
        <v>1</v>
      </c>
      <c r="AB918" s="7">
        <v>1</v>
      </c>
      <c r="AC918" s="7">
        <f t="shared" si="150"/>
        <v>0</v>
      </c>
      <c r="AD918" s="7" t="s">
        <v>6175</v>
      </c>
      <c r="AE918" s="7" t="s">
        <v>6175</v>
      </c>
      <c r="AF918" s="7" t="s">
        <v>6175</v>
      </c>
      <c r="AG918" s="7" t="s">
        <v>6175</v>
      </c>
      <c r="AH918" s="7" t="s">
        <v>6175</v>
      </c>
      <c r="AI918" s="7" t="s">
        <v>6175</v>
      </c>
      <c r="AJ918" s="33">
        <v>66.319949771689878</v>
      </c>
      <c r="AK918" s="33">
        <f t="shared" ref="AK918:AK938" si="151">AJ918*AB918</f>
        <v>66.319949771689878</v>
      </c>
      <c r="AL918" s="33">
        <f t="shared" ref="AL918:AL940" si="152">AK918*0.12</f>
        <v>7.958393972602785</v>
      </c>
      <c r="AM918" s="33">
        <f t="shared" ref="AM918:AM940" si="153">AL918+AK918</f>
        <v>74.27834374429267</v>
      </c>
      <c r="AN918" s="33">
        <f t="shared" ref="AN918:AN940" si="154">AJ918*0.9</f>
        <v>59.687954794520891</v>
      </c>
      <c r="AO918" s="33">
        <f t="shared" ref="AO918:AO940" si="155">AN918*AB918</f>
        <v>59.687954794520891</v>
      </c>
      <c r="AP918" s="33">
        <f t="shared" ref="AP918:AP938" si="156">AO918*0.12</f>
        <v>7.1625545753425071</v>
      </c>
      <c r="AQ918" s="33">
        <f t="shared" ref="AQ918:AQ938" si="157">AO918+AP918</f>
        <v>66.850509369863403</v>
      </c>
      <c r="AR918" s="15" t="s">
        <v>6295</v>
      </c>
      <c r="AS918" s="26"/>
      <c r="AT918" s="15" t="s">
        <v>6292</v>
      </c>
      <c r="AU918" s="27" t="s">
        <v>6278</v>
      </c>
      <c r="AV918" s="74"/>
      <c r="AW918" s="75"/>
      <c r="AX918" s="75"/>
      <c r="AY918" s="75"/>
      <c r="AZ918" s="52" t="s">
        <v>6389</v>
      </c>
    </row>
    <row r="919" spans="1:52" s="52" customFormat="1" ht="39.950000000000003" customHeight="1" x14ac:dyDescent="0.25">
      <c r="A919" s="9">
        <v>1361</v>
      </c>
      <c r="B919" s="5">
        <v>80042000005023</v>
      </c>
      <c r="C919" s="7" t="s">
        <v>4635</v>
      </c>
      <c r="D919" s="5" t="s">
        <v>18</v>
      </c>
      <c r="E919" s="7" t="s">
        <v>19</v>
      </c>
      <c r="F919" s="5" t="s">
        <v>142</v>
      </c>
      <c r="G919" s="5" t="s">
        <v>18</v>
      </c>
      <c r="H919" s="7" t="s">
        <v>6173</v>
      </c>
      <c r="I919" s="7" t="s">
        <v>6175</v>
      </c>
      <c r="J919" s="7" t="s">
        <v>6175</v>
      </c>
      <c r="K919" s="7" t="s">
        <v>6175</v>
      </c>
      <c r="L919" s="5" t="s">
        <v>4636</v>
      </c>
      <c r="M919" s="5" t="s">
        <v>4636</v>
      </c>
      <c r="N919" s="8" t="s">
        <v>6175</v>
      </c>
      <c r="O919" s="7" t="s">
        <v>1388</v>
      </c>
      <c r="P919" s="7" t="s">
        <v>3899</v>
      </c>
      <c r="Q919" s="5" t="s">
        <v>4637</v>
      </c>
      <c r="R919" s="28" t="s">
        <v>4638</v>
      </c>
      <c r="S919" s="28" t="s">
        <v>28</v>
      </c>
      <c r="T919" s="28" t="s">
        <v>27</v>
      </c>
      <c r="U919" s="7" t="s">
        <v>28</v>
      </c>
      <c r="V919" s="28" t="s">
        <v>28</v>
      </c>
      <c r="W919" s="7" t="s">
        <v>78</v>
      </c>
      <c r="X919" s="7">
        <v>2012</v>
      </c>
      <c r="Y919" s="7" t="s">
        <v>28</v>
      </c>
      <c r="Z919" s="7" t="s">
        <v>3900</v>
      </c>
      <c r="AA919" s="7">
        <v>1</v>
      </c>
      <c r="AB919" s="7">
        <v>2</v>
      </c>
      <c r="AC919" s="7">
        <f t="shared" si="150"/>
        <v>-1</v>
      </c>
      <c r="AD919" s="7" t="s">
        <v>6175</v>
      </c>
      <c r="AE919" s="7" t="s">
        <v>6175</v>
      </c>
      <c r="AF919" s="7" t="s">
        <v>6175</v>
      </c>
      <c r="AG919" s="7" t="s">
        <v>6175</v>
      </c>
      <c r="AH919" s="7" t="s">
        <v>6175</v>
      </c>
      <c r="AI919" s="7" t="s">
        <v>6175</v>
      </c>
      <c r="AJ919" s="33">
        <v>4.2892536986301621</v>
      </c>
      <c r="AK919" s="33">
        <f t="shared" si="151"/>
        <v>8.5785073972603243</v>
      </c>
      <c r="AL919" s="33">
        <f t="shared" si="152"/>
        <v>1.029420887671239</v>
      </c>
      <c r="AM919" s="33">
        <f t="shared" si="153"/>
        <v>9.6079282849315639</v>
      </c>
      <c r="AN919" s="33">
        <f t="shared" si="154"/>
        <v>3.8603283287671459</v>
      </c>
      <c r="AO919" s="33">
        <f t="shared" si="155"/>
        <v>7.7206566575342919</v>
      </c>
      <c r="AP919" s="33">
        <f t="shared" si="156"/>
        <v>0.926478798904115</v>
      </c>
      <c r="AQ919" s="33">
        <f t="shared" si="157"/>
        <v>8.6471354564384075</v>
      </c>
      <c r="AR919" s="26" t="s">
        <v>1404</v>
      </c>
      <c r="AS919" s="26" t="s">
        <v>1404</v>
      </c>
      <c r="AT919" s="15" t="s">
        <v>6282</v>
      </c>
      <c r="AU919" s="27" t="s">
        <v>6282</v>
      </c>
      <c r="AV919" s="74"/>
      <c r="AW919" s="75"/>
      <c r="AX919" s="75"/>
      <c r="AY919" s="75"/>
      <c r="AZ919" s="52" t="s">
        <v>6389</v>
      </c>
    </row>
    <row r="920" spans="1:52" s="52" customFormat="1" ht="39.950000000000003" customHeight="1" x14ac:dyDescent="0.25">
      <c r="A920" s="9">
        <v>1366</v>
      </c>
      <c r="B920" s="5">
        <v>80042000005610</v>
      </c>
      <c r="C920" s="7" t="s">
        <v>4648</v>
      </c>
      <c r="D920" s="5" t="s">
        <v>18</v>
      </c>
      <c r="E920" s="5" t="s">
        <v>18</v>
      </c>
      <c r="F920" s="5" t="s">
        <v>18</v>
      </c>
      <c r="G920" s="5" t="s">
        <v>18</v>
      </c>
      <c r="H920" s="7" t="s">
        <v>6173</v>
      </c>
      <c r="I920" s="7" t="s">
        <v>6175</v>
      </c>
      <c r="J920" s="7" t="s">
        <v>6175</v>
      </c>
      <c r="K920" s="7" t="s">
        <v>6175</v>
      </c>
      <c r="L920" s="5" t="s">
        <v>4649</v>
      </c>
      <c r="M920" s="5" t="s">
        <v>4649</v>
      </c>
      <c r="N920" s="8" t="s">
        <v>6175</v>
      </c>
      <c r="O920" s="7" t="s">
        <v>1388</v>
      </c>
      <c r="P920" s="7" t="s">
        <v>3899</v>
      </c>
      <c r="Q920" s="5" t="s">
        <v>4650</v>
      </c>
      <c r="R920" s="5" t="s">
        <v>4651</v>
      </c>
      <c r="S920" s="5" t="s">
        <v>4652</v>
      </c>
      <c r="T920" s="7" t="s">
        <v>137</v>
      </c>
      <c r="U920" s="7" t="s">
        <v>28</v>
      </c>
      <c r="V920" s="28" t="s">
        <v>28</v>
      </c>
      <c r="W920" s="5" t="s">
        <v>29</v>
      </c>
      <c r="X920" s="7">
        <v>2013</v>
      </c>
      <c r="Y920" s="7" t="s">
        <v>28</v>
      </c>
      <c r="Z920" s="7" t="s">
        <v>3900</v>
      </c>
      <c r="AA920" s="7">
        <v>1</v>
      </c>
      <c r="AB920" s="7">
        <v>1</v>
      </c>
      <c r="AC920" s="7">
        <f t="shared" ref="AC920:AC945" si="158">AA920-AB920</f>
        <v>0</v>
      </c>
      <c r="AD920" s="7" t="s">
        <v>6175</v>
      </c>
      <c r="AE920" s="7" t="s">
        <v>6175</v>
      </c>
      <c r="AF920" s="7" t="s">
        <v>6175</v>
      </c>
      <c r="AG920" s="7" t="s">
        <v>6175</v>
      </c>
      <c r="AH920" s="7" t="s">
        <v>6175</v>
      </c>
      <c r="AI920" s="7" t="s">
        <v>6175</v>
      </c>
      <c r="AJ920" s="33">
        <v>27.855912785388245</v>
      </c>
      <c r="AK920" s="33">
        <f t="shared" si="151"/>
        <v>27.855912785388245</v>
      </c>
      <c r="AL920" s="33">
        <f t="shared" si="152"/>
        <v>3.3427095342465893</v>
      </c>
      <c r="AM920" s="33">
        <f t="shared" si="153"/>
        <v>31.198622319634836</v>
      </c>
      <c r="AN920" s="33">
        <f t="shared" si="154"/>
        <v>25.070321506849421</v>
      </c>
      <c r="AO920" s="33">
        <f t="shared" si="155"/>
        <v>25.070321506849421</v>
      </c>
      <c r="AP920" s="33">
        <f t="shared" si="156"/>
        <v>3.0084385808219305</v>
      </c>
      <c r="AQ920" s="33">
        <f t="shared" si="157"/>
        <v>28.078760087671352</v>
      </c>
      <c r="AR920" s="15" t="s">
        <v>6295</v>
      </c>
      <c r="AS920" s="26"/>
      <c r="AT920" s="15" t="s">
        <v>6292</v>
      </c>
      <c r="AU920" s="27" t="s">
        <v>6278</v>
      </c>
      <c r="AV920" s="74"/>
      <c r="AW920" s="75"/>
      <c r="AX920" s="75"/>
      <c r="AY920" s="75"/>
      <c r="AZ920" s="52" t="s">
        <v>6389</v>
      </c>
    </row>
    <row r="921" spans="1:52" s="52" customFormat="1" ht="39.950000000000003" customHeight="1" x14ac:dyDescent="0.25">
      <c r="A921" s="9">
        <v>1368</v>
      </c>
      <c r="B921" s="5">
        <v>80042000005863</v>
      </c>
      <c r="C921" s="5" t="s">
        <v>4656</v>
      </c>
      <c r="D921" s="39" t="s">
        <v>18</v>
      </c>
      <c r="E921" s="7" t="s">
        <v>64</v>
      </c>
      <c r="F921" s="7" t="s">
        <v>65</v>
      </c>
      <c r="G921" s="5" t="s">
        <v>18</v>
      </c>
      <c r="H921" s="7" t="s">
        <v>6173</v>
      </c>
      <c r="I921" s="7" t="s">
        <v>6175</v>
      </c>
      <c r="J921" s="7" t="s">
        <v>6175</v>
      </c>
      <c r="K921" s="7" t="s">
        <v>6175</v>
      </c>
      <c r="L921" s="5" t="s">
        <v>4616</v>
      </c>
      <c r="M921" s="5" t="s">
        <v>4616</v>
      </c>
      <c r="N921" s="8" t="s">
        <v>6175</v>
      </c>
      <c r="O921" s="7" t="s">
        <v>1388</v>
      </c>
      <c r="P921" s="7" t="s">
        <v>3899</v>
      </c>
      <c r="Q921" s="5" t="s">
        <v>28</v>
      </c>
      <c r="R921" s="5" t="s">
        <v>28</v>
      </c>
      <c r="S921" s="5" t="s">
        <v>28</v>
      </c>
      <c r="T921" s="7" t="s">
        <v>27</v>
      </c>
      <c r="U921" s="7" t="s">
        <v>28</v>
      </c>
      <c r="V921" s="7" t="s">
        <v>28</v>
      </c>
      <c r="W921" s="5" t="s">
        <v>78</v>
      </c>
      <c r="X921" s="7">
        <v>2012</v>
      </c>
      <c r="Y921" s="5" t="s">
        <v>28</v>
      </c>
      <c r="Z921" s="7" t="s">
        <v>3900</v>
      </c>
      <c r="AA921" s="7">
        <v>1</v>
      </c>
      <c r="AB921" s="7">
        <v>1</v>
      </c>
      <c r="AC921" s="7">
        <f t="shared" si="158"/>
        <v>0</v>
      </c>
      <c r="AD921" s="7" t="s">
        <v>6175</v>
      </c>
      <c r="AE921" s="7" t="s">
        <v>6175</v>
      </c>
      <c r="AF921" s="7" t="s">
        <v>6175</v>
      </c>
      <c r="AG921" s="7" t="s">
        <v>6175</v>
      </c>
      <c r="AH921" s="7" t="s">
        <v>6175</v>
      </c>
      <c r="AI921" s="7" t="s">
        <v>6175</v>
      </c>
      <c r="AJ921" s="33">
        <v>26.987895890411082</v>
      </c>
      <c r="AK921" s="33">
        <f t="shared" si="151"/>
        <v>26.987895890411082</v>
      </c>
      <c r="AL921" s="33">
        <f t="shared" si="152"/>
        <v>3.2385475068493297</v>
      </c>
      <c r="AM921" s="33">
        <f t="shared" si="153"/>
        <v>30.226443397260411</v>
      </c>
      <c r="AN921" s="33">
        <f t="shared" si="154"/>
        <v>24.289106301369973</v>
      </c>
      <c r="AO921" s="33">
        <f t="shared" si="155"/>
        <v>24.289106301369973</v>
      </c>
      <c r="AP921" s="33">
        <f t="shared" si="156"/>
        <v>2.9146927561643965</v>
      </c>
      <c r="AQ921" s="33">
        <f t="shared" si="157"/>
        <v>27.203799057534368</v>
      </c>
      <c r="AR921" s="15" t="s">
        <v>6303</v>
      </c>
      <c r="AS921" s="15" t="s">
        <v>6304</v>
      </c>
      <c r="AT921" s="15" t="s">
        <v>6292</v>
      </c>
      <c r="AU921" s="27" t="s">
        <v>6281</v>
      </c>
      <c r="AV921" s="74"/>
      <c r="AW921" s="75"/>
      <c r="AX921" s="75"/>
      <c r="AY921" s="75"/>
      <c r="AZ921" s="52" t="s">
        <v>6389</v>
      </c>
    </row>
    <row r="922" spans="1:52" s="52" customFormat="1" ht="39.950000000000003" customHeight="1" x14ac:dyDescent="0.25">
      <c r="A922" s="9">
        <v>1373</v>
      </c>
      <c r="B922" s="5">
        <v>80042000007171</v>
      </c>
      <c r="C922" s="7" t="s">
        <v>4666</v>
      </c>
      <c r="D922" s="5" t="s">
        <v>18</v>
      </c>
      <c r="E922" s="5" t="s">
        <v>38</v>
      </c>
      <c r="F922" s="7" t="s">
        <v>3891</v>
      </c>
      <c r="G922" s="5" t="s">
        <v>18</v>
      </c>
      <c r="H922" s="7" t="s">
        <v>6173</v>
      </c>
      <c r="I922" s="7" t="s">
        <v>6175</v>
      </c>
      <c r="J922" s="7" t="s">
        <v>6175</v>
      </c>
      <c r="K922" s="7" t="s">
        <v>6175</v>
      </c>
      <c r="L922" s="5" t="s">
        <v>4667</v>
      </c>
      <c r="M922" s="5" t="s">
        <v>4667</v>
      </c>
      <c r="N922" s="8" t="s">
        <v>6175</v>
      </c>
      <c r="O922" s="7" t="s">
        <v>1388</v>
      </c>
      <c r="P922" s="7" t="s">
        <v>3899</v>
      </c>
      <c r="Q922" s="5" t="s">
        <v>4668</v>
      </c>
      <c r="R922" s="5" t="s">
        <v>4669</v>
      </c>
      <c r="S922" s="5" t="s">
        <v>28</v>
      </c>
      <c r="T922" s="7" t="s">
        <v>44</v>
      </c>
      <c r="U922" s="7" t="s">
        <v>4670</v>
      </c>
      <c r="V922" s="7" t="s">
        <v>28</v>
      </c>
      <c r="W922" s="7" t="s">
        <v>29</v>
      </c>
      <c r="X922" s="7">
        <v>2012</v>
      </c>
      <c r="Y922" s="5" t="s">
        <v>28</v>
      </c>
      <c r="Z922" s="7" t="s">
        <v>3900</v>
      </c>
      <c r="AA922" s="7">
        <v>1</v>
      </c>
      <c r="AB922" s="7">
        <v>1</v>
      </c>
      <c r="AC922" s="7">
        <f t="shared" si="158"/>
        <v>0</v>
      </c>
      <c r="AD922" s="7" t="s">
        <v>6175</v>
      </c>
      <c r="AE922" s="7" t="s">
        <v>6175</v>
      </c>
      <c r="AF922" s="7" t="s">
        <v>6175</v>
      </c>
      <c r="AG922" s="7" t="s">
        <v>6175</v>
      </c>
      <c r="AH922" s="7" t="s">
        <v>6175</v>
      </c>
      <c r="AI922" s="7" t="s">
        <v>6175</v>
      </c>
      <c r="AJ922" s="33">
        <v>63.041915068493431</v>
      </c>
      <c r="AK922" s="33">
        <f t="shared" si="151"/>
        <v>63.041915068493431</v>
      </c>
      <c r="AL922" s="33">
        <f t="shared" si="152"/>
        <v>7.5650298082192116</v>
      </c>
      <c r="AM922" s="33">
        <f t="shared" si="153"/>
        <v>70.606944876712646</v>
      </c>
      <c r="AN922" s="33">
        <f t="shared" si="154"/>
        <v>56.737723561644088</v>
      </c>
      <c r="AO922" s="33">
        <f t="shared" si="155"/>
        <v>56.737723561644088</v>
      </c>
      <c r="AP922" s="33">
        <f t="shared" si="156"/>
        <v>6.8085268273972908</v>
      </c>
      <c r="AQ922" s="33">
        <f t="shared" si="157"/>
        <v>63.546250389041376</v>
      </c>
      <c r="AR922" s="26" t="s">
        <v>1404</v>
      </c>
      <c r="AS922" s="26" t="s">
        <v>1404</v>
      </c>
      <c r="AT922" s="15" t="s">
        <v>6294</v>
      </c>
      <c r="AU922" s="27" t="s">
        <v>6279</v>
      </c>
      <c r="AV922" s="74"/>
      <c r="AW922" s="75"/>
      <c r="AX922" s="75"/>
      <c r="AY922" s="75"/>
      <c r="AZ922" s="52" t="s">
        <v>6389</v>
      </c>
    </row>
    <row r="923" spans="1:52" s="52" customFormat="1" ht="39.950000000000003" customHeight="1" x14ac:dyDescent="0.25">
      <c r="A923" s="9">
        <v>1374</v>
      </c>
      <c r="B923" s="5">
        <v>80042000007188</v>
      </c>
      <c r="C923" s="7" t="s">
        <v>4671</v>
      </c>
      <c r="D923" s="5" t="s">
        <v>18</v>
      </c>
      <c r="E923" s="5" t="s">
        <v>38</v>
      </c>
      <c r="F923" s="7" t="s">
        <v>3891</v>
      </c>
      <c r="G923" s="5" t="s">
        <v>18</v>
      </c>
      <c r="H923" s="7" t="s">
        <v>6173</v>
      </c>
      <c r="I923" s="7" t="s">
        <v>6175</v>
      </c>
      <c r="J923" s="7" t="s">
        <v>6175</v>
      </c>
      <c r="K923" s="7" t="s">
        <v>6175</v>
      </c>
      <c r="L923" s="5" t="s">
        <v>4667</v>
      </c>
      <c r="M923" s="5" t="s">
        <v>4667</v>
      </c>
      <c r="N923" s="8" t="s">
        <v>6175</v>
      </c>
      <c r="O923" s="7" t="s">
        <v>1388</v>
      </c>
      <c r="P923" s="7" t="s">
        <v>3899</v>
      </c>
      <c r="Q923" s="5" t="s">
        <v>4668</v>
      </c>
      <c r="R923" s="5" t="s">
        <v>4669</v>
      </c>
      <c r="S923" s="5" t="s">
        <v>28</v>
      </c>
      <c r="T923" s="7" t="s">
        <v>44</v>
      </c>
      <c r="U923" s="7" t="s">
        <v>4670</v>
      </c>
      <c r="V923" s="7" t="s">
        <v>28</v>
      </c>
      <c r="W923" s="7" t="s">
        <v>29</v>
      </c>
      <c r="X923" s="7">
        <v>2012</v>
      </c>
      <c r="Y923" s="5" t="s">
        <v>28</v>
      </c>
      <c r="Z923" s="7" t="s">
        <v>3900</v>
      </c>
      <c r="AA923" s="7">
        <v>1</v>
      </c>
      <c r="AB923" s="7">
        <v>1</v>
      </c>
      <c r="AC923" s="7">
        <f t="shared" si="158"/>
        <v>0</v>
      </c>
      <c r="AD923" s="7" t="s">
        <v>6175</v>
      </c>
      <c r="AE923" s="7" t="s">
        <v>6175</v>
      </c>
      <c r="AF923" s="7" t="s">
        <v>6175</v>
      </c>
      <c r="AG923" s="7" t="s">
        <v>6175</v>
      </c>
      <c r="AH923" s="7" t="s">
        <v>6175</v>
      </c>
      <c r="AI923" s="7" t="s">
        <v>6175</v>
      </c>
      <c r="AJ923" s="33">
        <v>63.041915068493431</v>
      </c>
      <c r="AK923" s="33">
        <f t="shared" si="151"/>
        <v>63.041915068493431</v>
      </c>
      <c r="AL923" s="33">
        <f t="shared" si="152"/>
        <v>7.5650298082192116</v>
      </c>
      <c r="AM923" s="33">
        <f t="shared" si="153"/>
        <v>70.606944876712646</v>
      </c>
      <c r="AN923" s="33">
        <f t="shared" si="154"/>
        <v>56.737723561644088</v>
      </c>
      <c r="AO923" s="33">
        <f t="shared" si="155"/>
        <v>56.737723561644088</v>
      </c>
      <c r="AP923" s="33">
        <f t="shared" si="156"/>
        <v>6.8085268273972908</v>
      </c>
      <c r="AQ923" s="33">
        <f t="shared" si="157"/>
        <v>63.546250389041376</v>
      </c>
      <c r="AR923" s="26" t="s">
        <v>1404</v>
      </c>
      <c r="AS923" s="26" t="s">
        <v>1404</v>
      </c>
      <c r="AT923" s="15" t="s">
        <v>6294</v>
      </c>
      <c r="AU923" s="27" t="s">
        <v>6279</v>
      </c>
      <c r="AV923" s="74"/>
      <c r="AW923" s="75"/>
      <c r="AX923" s="75"/>
      <c r="AY923" s="75"/>
      <c r="AZ923" s="52" t="s">
        <v>6389</v>
      </c>
    </row>
    <row r="924" spans="1:52" s="52" customFormat="1" ht="39.950000000000003" customHeight="1" x14ac:dyDescent="0.25">
      <c r="A924" s="9">
        <v>1375</v>
      </c>
      <c r="B924" s="5">
        <v>80042000007195</v>
      </c>
      <c r="C924" s="7" t="s">
        <v>4672</v>
      </c>
      <c r="D924" s="5" t="s">
        <v>18</v>
      </c>
      <c r="E924" s="5" t="s">
        <v>38</v>
      </c>
      <c r="F924" s="7" t="s">
        <v>3891</v>
      </c>
      <c r="G924" s="5" t="s">
        <v>18</v>
      </c>
      <c r="H924" s="7" t="s">
        <v>6173</v>
      </c>
      <c r="I924" s="7" t="s">
        <v>6175</v>
      </c>
      <c r="J924" s="7" t="s">
        <v>6175</v>
      </c>
      <c r="K924" s="7" t="s">
        <v>6175</v>
      </c>
      <c r="L924" s="5" t="s">
        <v>4667</v>
      </c>
      <c r="M924" s="5" t="s">
        <v>4667</v>
      </c>
      <c r="N924" s="8" t="s">
        <v>6175</v>
      </c>
      <c r="O924" s="7" t="s">
        <v>1388</v>
      </c>
      <c r="P924" s="7" t="s">
        <v>3899</v>
      </c>
      <c r="Q924" s="5" t="s">
        <v>4668</v>
      </c>
      <c r="R924" s="5" t="s">
        <v>4669</v>
      </c>
      <c r="S924" s="5" t="s">
        <v>28</v>
      </c>
      <c r="T924" s="7" t="s">
        <v>44</v>
      </c>
      <c r="U924" s="7" t="s">
        <v>4670</v>
      </c>
      <c r="V924" s="7" t="s">
        <v>28</v>
      </c>
      <c r="W924" s="7" t="s">
        <v>29</v>
      </c>
      <c r="X924" s="7">
        <v>2012</v>
      </c>
      <c r="Y924" s="5" t="s">
        <v>28</v>
      </c>
      <c r="Z924" s="7" t="s">
        <v>3900</v>
      </c>
      <c r="AA924" s="7">
        <v>1</v>
      </c>
      <c r="AB924" s="7">
        <v>1</v>
      </c>
      <c r="AC924" s="7">
        <f t="shared" si="158"/>
        <v>0</v>
      </c>
      <c r="AD924" s="7" t="s">
        <v>6175</v>
      </c>
      <c r="AE924" s="7" t="s">
        <v>6175</v>
      </c>
      <c r="AF924" s="7" t="s">
        <v>6175</v>
      </c>
      <c r="AG924" s="7" t="s">
        <v>6175</v>
      </c>
      <c r="AH924" s="7" t="s">
        <v>6175</v>
      </c>
      <c r="AI924" s="7" t="s">
        <v>6175</v>
      </c>
      <c r="AJ924" s="33">
        <v>63.041915068493431</v>
      </c>
      <c r="AK924" s="33">
        <f t="shared" si="151"/>
        <v>63.041915068493431</v>
      </c>
      <c r="AL924" s="33">
        <f t="shared" si="152"/>
        <v>7.5650298082192116</v>
      </c>
      <c r="AM924" s="33">
        <f t="shared" si="153"/>
        <v>70.606944876712646</v>
      </c>
      <c r="AN924" s="33">
        <f t="shared" si="154"/>
        <v>56.737723561644088</v>
      </c>
      <c r="AO924" s="33">
        <f t="shared" si="155"/>
        <v>56.737723561644088</v>
      </c>
      <c r="AP924" s="33">
        <f t="shared" si="156"/>
        <v>6.8085268273972908</v>
      </c>
      <c r="AQ924" s="33">
        <f t="shared" si="157"/>
        <v>63.546250389041376</v>
      </c>
      <c r="AR924" s="26" t="s">
        <v>1404</v>
      </c>
      <c r="AS924" s="26" t="s">
        <v>1404</v>
      </c>
      <c r="AT924" s="15" t="s">
        <v>6294</v>
      </c>
      <c r="AU924" s="27" t="s">
        <v>6279</v>
      </c>
      <c r="AV924" s="74"/>
      <c r="AW924" s="75"/>
      <c r="AX924" s="75"/>
      <c r="AY924" s="75"/>
      <c r="AZ924" s="52" t="s">
        <v>6389</v>
      </c>
    </row>
    <row r="925" spans="1:52" s="52" customFormat="1" ht="39.950000000000003" customHeight="1" x14ac:dyDescent="0.25">
      <c r="A925" s="9">
        <v>1376</v>
      </c>
      <c r="B925" s="5">
        <v>80042000007607</v>
      </c>
      <c r="C925" s="7" t="s">
        <v>4673</v>
      </c>
      <c r="D925" s="5" t="s">
        <v>18</v>
      </c>
      <c r="E925" s="5" t="s">
        <v>64</v>
      </c>
      <c r="F925" s="5" t="s">
        <v>65</v>
      </c>
      <c r="G925" s="5" t="s">
        <v>18</v>
      </c>
      <c r="H925" s="7" t="s">
        <v>6173</v>
      </c>
      <c r="I925" s="7" t="s">
        <v>6175</v>
      </c>
      <c r="J925" s="7" t="s">
        <v>6175</v>
      </c>
      <c r="K925" s="7" t="s">
        <v>6175</v>
      </c>
      <c r="L925" s="5" t="s">
        <v>4674</v>
      </c>
      <c r="M925" s="5" t="s">
        <v>4674</v>
      </c>
      <c r="N925" s="8" t="s">
        <v>6175</v>
      </c>
      <c r="O925" s="7" t="s">
        <v>1388</v>
      </c>
      <c r="P925" s="7" t="s">
        <v>3899</v>
      </c>
      <c r="Q925" s="5" t="s">
        <v>4675</v>
      </c>
      <c r="R925" s="5">
        <v>1005</v>
      </c>
      <c r="S925" s="5" t="s">
        <v>28</v>
      </c>
      <c r="T925" s="7" t="s">
        <v>737</v>
      </c>
      <c r="U925" s="7" t="s">
        <v>4676</v>
      </c>
      <c r="V925" s="7" t="s">
        <v>28</v>
      </c>
      <c r="W925" s="7" t="s">
        <v>29</v>
      </c>
      <c r="X925" s="7">
        <v>2012</v>
      </c>
      <c r="Y925" s="5" t="s">
        <v>4677</v>
      </c>
      <c r="Z925" s="7" t="s">
        <v>3900</v>
      </c>
      <c r="AA925" s="7">
        <v>1</v>
      </c>
      <c r="AB925" s="7">
        <v>1</v>
      </c>
      <c r="AC925" s="7">
        <f t="shared" si="158"/>
        <v>0</v>
      </c>
      <c r="AD925" s="7" t="s">
        <v>6175</v>
      </c>
      <c r="AE925" s="7" t="s">
        <v>6175</v>
      </c>
      <c r="AF925" s="7" t="s">
        <v>6175</v>
      </c>
      <c r="AG925" s="7" t="s">
        <v>6175</v>
      </c>
      <c r="AH925" s="7" t="s">
        <v>6175</v>
      </c>
      <c r="AI925" s="7" t="s">
        <v>6175</v>
      </c>
      <c r="AJ925" s="33">
        <v>31.520957534246715</v>
      </c>
      <c r="AK925" s="33">
        <f t="shared" si="151"/>
        <v>31.520957534246715</v>
      </c>
      <c r="AL925" s="33">
        <f t="shared" si="152"/>
        <v>3.7825149041096058</v>
      </c>
      <c r="AM925" s="33">
        <f t="shared" si="153"/>
        <v>35.303472438356323</v>
      </c>
      <c r="AN925" s="33">
        <f t="shared" si="154"/>
        <v>28.368861780822044</v>
      </c>
      <c r="AO925" s="33">
        <f t="shared" si="155"/>
        <v>28.368861780822044</v>
      </c>
      <c r="AP925" s="33">
        <f t="shared" si="156"/>
        <v>3.4042634136986454</v>
      </c>
      <c r="AQ925" s="33">
        <f t="shared" si="157"/>
        <v>31.773125194520688</v>
      </c>
      <c r="AR925" s="15" t="s">
        <v>6290</v>
      </c>
      <c r="AS925" s="26" t="s">
        <v>6302</v>
      </c>
      <c r="AT925" s="15" t="s">
        <v>6294</v>
      </c>
      <c r="AU925" s="27" t="s">
        <v>6279</v>
      </c>
      <c r="AV925" s="74"/>
      <c r="AW925" s="75"/>
      <c r="AX925" s="75"/>
      <c r="AY925" s="75"/>
      <c r="AZ925" s="52" t="s">
        <v>6389</v>
      </c>
    </row>
    <row r="926" spans="1:52" s="52" customFormat="1" ht="39.950000000000003" customHeight="1" x14ac:dyDescent="0.25">
      <c r="A926" s="9">
        <v>1377</v>
      </c>
      <c r="B926" s="5">
        <v>80042000007614</v>
      </c>
      <c r="C926" s="7" t="s">
        <v>4678</v>
      </c>
      <c r="D926" s="5" t="s">
        <v>18</v>
      </c>
      <c r="E926" s="5" t="s">
        <v>64</v>
      </c>
      <c r="F926" s="5" t="s">
        <v>65</v>
      </c>
      <c r="G926" s="5" t="s">
        <v>18</v>
      </c>
      <c r="H926" s="7" t="s">
        <v>6173</v>
      </c>
      <c r="I926" s="7" t="s">
        <v>6175</v>
      </c>
      <c r="J926" s="7" t="s">
        <v>6175</v>
      </c>
      <c r="K926" s="7" t="s">
        <v>6175</v>
      </c>
      <c r="L926" s="5" t="s">
        <v>4674</v>
      </c>
      <c r="M926" s="5" t="s">
        <v>4674</v>
      </c>
      <c r="N926" s="8" t="s">
        <v>6175</v>
      </c>
      <c r="O926" s="7" t="s">
        <v>1388</v>
      </c>
      <c r="P926" s="7" t="s">
        <v>3899</v>
      </c>
      <c r="Q926" s="5" t="s">
        <v>4675</v>
      </c>
      <c r="R926" s="5">
        <v>1005</v>
      </c>
      <c r="S926" s="5" t="s">
        <v>28</v>
      </c>
      <c r="T926" s="7" t="s">
        <v>737</v>
      </c>
      <c r="U926" s="7" t="s">
        <v>4676</v>
      </c>
      <c r="V926" s="7" t="s">
        <v>28</v>
      </c>
      <c r="W926" s="7" t="s">
        <v>29</v>
      </c>
      <c r="X926" s="7">
        <v>2012</v>
      </c>
      <c r="Y926" s="5" t="s">
        <v>4677</v>
      </c>
      <c r="Z926" s="7" t="s">
        <v>3900</v>
      </c>
      <c r="AA926" s="7">
        <v>1</v>
      </c>
      <c r="AB926" s="7">
        <v>1</v>
      </c>
      <c r="AC926" s="7">
        <f t="shared" si="158"/>
        <v>0</v>
      </c>
      <c r="AD926" s="7" t="s">
        <v>6175</v>
      </c>
      <c r="AE926" s="7" t="s">
        <v>6175</v>
      </c>
      <c r="AF926" s="7" t="s">
        <v>6175</v>
      </c>
      <c r="AG926" s="7" t="s">
        <v>6175</v>
      </c>
      <c r="AH926" s="7" t="s">
        <v>6175</v>
      </c>
      <c r="AI926" s="7" t="s">
        <v>6175</v>
      </c>
      <c r="AJ926" s="33">
        <v>31.520957534246715</v>
      </c>
      <c r="AK926" s="33">
        <f t="shared" si="151"/>
        <v>31.520957534246715</v>
      </c>
      <c r="AL926" s="33">
        <f t="shared" si="152"/>
        <v>3.7825149041096058</v>
      </c>
      <c r="AM926" s="33">
        <f t="shared" si="153"/>
        <v>35.303472438356323</v>
      </c>
      <c r="AN926" s="33">
        <f t="shared" si="154"/>
        <v>28.368861780822044</v>
      </c>
      <c r="AO926" s="33">
        <f t="shared" si="155"/>
        <v>28.368861780822044</v>
      </c>
      <c r="AP926" s="33">
        <f t="shared" si="156"/>
        <v>3.4042634136986454</v>
      </c>
      <c r="AQ926" s="33">
        <f t="shared" si="157"/>
        <v>31.773125194520688</v>
      </c>
      <c r="AR926" s="15" t="s">
        <v>6290</v>
      </c>
      <c r="AS926" s="26" t="s">
        <v>6302</v>
      </c>
      <c r="AT926" s="15" t="s">
        <v>6294</v>
      </c>
      <c r="AU926" s="27" t="s">
        <v>6279</v>
      </c>
      <c r="AV926" s="74"/>
      <c r="AW926" s="75"/>
      <c r="AX926" s="75"/>
      <c r="AY926" s="75"/>
      <c r="AZ926" s="52" t="s">
        <v>6389</v>
      </c>
    </row>
    <row r="927" spans="1:52" s="52" customFormat="1" ht="39.950000000000003" customHeight="1" x14ac:dyDescent="0.25">
      <c r="A927" s="9">
        <v>1378</v>
      </c>
      <c r="B927" s="5">
        <v>80042000007621</v>
      </c>
      <c r="C927" s="7" t="s">
        <v>4679</v>
      </c>
      <c r="D927" s="5" t="s">
        <v>18</v>
      </c>
      <c r="E927" s="5" t="s">
        <v>64</v>
      </c>
      <c r="F927" s="5" t="s">
        <v>65</v>
      </c>
      <c r="G927" s="5" t="s">
        <v>18</v>
      </c>
      <c r="H927" s="7" t="s">
        <v>6173</v>
      </c>
      <c r="I927" s="7" t="s">
        <v>6175</v>
      </c>
      <c r="J927" s="7" t="s">
        <v>6175</v>
      </c>
      <c r="K927" s="7" t="s">
        <v>6175</v>
      </c>
      <c r="L927" s="5" t="s">
        <v>4674</v>
      </c>
      <c r="M927" s="5" t="s">
        <v>4674</v>
      </c>
      <c r="N927" s="8" t="s">
        <v>6175</v>
      </c>
      <c r="O927" s="7" t="s">
        <v>1388</v>
      </c>
      <c r="P927" s="7" t="s">
        <v>3899</v>
      </c>
      <c r="Q927" s="5" t="s">
        <v>4675</v>
      </c>
      <c r="R927" s="5">
        <v>1005</v>
      </c>
      <c r="S927" s="5" t="s">
        <v>28</v>
      </c>
      <c r="T927" s="7" t="s">
        <v>737</v>
      </c>
      <c r="U927" s="7" t="s">
        <v>4676</v>
      </c>
      <c r="V927" s="7" t="s">
        <v>28</v>
      </c>
      <c r="W927" s="7" t="s">
        <v>29</v>
      </c>
      <c r="X927" s="7">
        <v>2012</v>
      </c>
      <c r="Y927" s="5" t="s">
        <v>4677</v>
      </c>
      <c r="Z927" s="7" t="s">
        <v>3900</v>
      </c>
      <c r="AA927" s="7">
        <v>1</v>
      </c>
      <c r="AB927" s="7">
        <v>1</v>
      </c>
      <c r="AC927" s="7">
        <f t="shared" si="158"/>
        <v>0</v>
      </c>
      <c r="AD927" s="7" t="s">
        <v>6175</v>
      </c>
      <c r="AE927" s="7" t="s">
        <v>6175</v>
      </c>
      <c r="AF927" s="7" t="s">
        <v>6175</v>
      </c>
      <c r="AG927" s="7" t="s">
        <v>6175</v>
      </c>
      <c r="AH927" s="7" t="s">
        <v>6175</v>
      </c>
      <c r="AI927" s="7" t="s">
        <v>6175</v>
      </c>
      <c r="AJ927" s="33">
        <v>31.520957534246715</v>
      </c>
      <c r="AK927" s="33">
        <f t="shared" si="151"/>
        <v>31.520957534246715</v>
      </c>
      <c r="AL927" s="33">
        <f t="shared" si="152"/>
        <v>3.7825149041096058</v>
      </c>
      <c r="AM927" s="33">
        <f t="shared" si="153"/>
        <v>35.303472438356323</v>
      </c>
      <c r="AN927" s="33">
        <f t="shared" si="154"/>
        <v>28.368861780822044</v>
      </c>
      <c r="AO927" s="33">
        <f t="shared" si="155"/>
        <v>28.368861780822044</v>
      </c>
      <c r="AP927" s="33">
        <f t="shared" si="156"/>
        <v>3.4042634136986454</v>
      </c>
      <c r="AQ927" s="33">
        <f t="shared" si="157"/>
        <v>31.773125194520688</v>
      </c>
      <c r="AR927" s="15" t="s">
        <v>6290</v>
      </c>
      <c r="AS927" s="26" t="s">
        <v>6302</v>
      </c>
      <c r="AT927" s="15" t="s">
        <v>6294</v>
      </c>
      <c r="AU927" s="27" t="s">
        <v>6279</v>
      </c>
      <c r="AV927" s="74"/>
      <c r="AW927" s="75"/>
      <c r="AX927" s="75"/>
      <c r="AY927" s="75"/>
      <c r="AZ927" s="52" t="s">
        <v>6389</v>
      </c>
    </row>
    <row r="928" spans="1:52" s="52" customFormat="1" ht="39.950000000000003" customHeight="1" x14ac:dyDescent="0.25">
      <c r="A928" s="9">
        <v>1381</v>
      </c>
      <c r="B928" s="5">
        <v>80042000007751</v>
      </c>
      <c r="C928" s="7" t="s">
        <v>4688</v>
      </c>
      <c r="D928" s="5" t="s">
        <v>18</v>
      </c>
      <c r="E928" s="5" t="s">
        <v>38</v>
      </c>
      <c r="F928" s="7" t="s">
        <v>3891</v>
      </c>
      <c r="G928" s="5" t="s">
        <v>18</v>
      </c>
      <c r="H928" s="7" t="s">
        <v>6173</v>
      </c>
      <c r="I928" s="7" t="s">
        <v>6175</v>
      </c>
      <c r="J928" s="7" t="s">
        <v>6175</v>
      </c>
      <c r="K928" s="7" t="s">
        <v>6175</v>
      </c>
      <c r="L928" s="5" t="s">
        <v>4689</v>
      </c>
      <c r="M928" s="5" t="s">
        <v>4689</v>
      </c>
      <c r="N928" s="8" t="s">
        <v>6175</v>
      </c>
      <c r="O928" s="7" t="s">
        <v>1388</v>
      </c>
      <c r="P928" s="7" t="s">
        <v>3899</v>
      </c>
      <c r="Q928" s="5" t="s">
        <v>4690</v>
      </c>
      <c r="R928" s="5" t="s">
        <v>4691</v>
      </c>
      <c r="S928" s="5" t="s">
        <v>28</v>
      </c>
      <c r="T928" s="7" t="s">
        <v>27</v>
      </c>
      <c r="U928" s="7" t="s">
        <v>28</v>
      </c>
      <c r="V928" s="7" t="s">
        <v>28</v>
      </c>
      <c r="W928" s="7" t="s">
        <v>29</v>
      </c>
      <c r="X928" s="7">
        <v>2013</v>
      </c>
      <c r="Y928" s="7" t="s">
        <v>28</v>
      </c>
      <c r="Z928" s="7" t="s">
        <v>3900</v>
      </c>
      <c r="AA928" s="7">
        <v>1</v>
      </c>
      <c r="AB928" s="7">
        <v>1</v>
      </c>
      <c r="AC928" s="7">
        <f t="shared" si="158"/>
        <v>0</v>
      </c>
      <c r="AD928" s="7" t="s">
        <v>6175</v>
      </c>
      <c r="AE928" s="7" t="s">
        <v>6175</v>
      </c>
      <c r="AF928" s="7" t="s">
        <v>6175</v>
      </c>
      <c r="AG928" s="7" t="s">
        <v>6175</v>
      </c>
      <c r="AH928" s="7" t="s">
        <v>6175</v>
      </c>
      <c r="AI928" s="7" t="s">
        <v>6175</v>
      </c>
      <c r="AJ928" s="33">
        <v>37.985335616438512</v>
      </c>
      <c r="AK928" s="33">
        <f t="shared" si="151"/>
        <v>37.985335616438512</v>
      </c>
      <c r="AL928" s="33">
        <f t="shared" si="152"/>
        <v>4.5582402739726211</v>
      </c>
      <c r="AM928" s="33">
        <f t="shared" si="153"/>
        <v>42.543575890411134</v>
      </c>
      <c r="AN928" s="33">
        <f t="shared" si="154"/>
        <v>34.186802054794661</v>
      </c>
      <c r="AO928" s="33">
        <f t="shared" si="155"/>
        <v>34.186802054794661</v>
      </c>
      <c r="AP928" s="33">
        <f t="shared" si="156"/>
        <v>4.1024162465753591</v>
      </c>
      <c r="AQ928" s="33">
        <f t="shared" si="157"/>
        <v>38.28921830137002</v>
      </c>
      <c r="AR928" s="15" t="s">
        <v>6295</v>
      </c>
      <c r="AS928" s="26"/>
      <c r="AT928" s="15" t="s">
        <v>6292</v>
      </c>
      <c r="AU928" s="27" t="s">
        <v>6278</v>
      </c>
      <c r="AV928" s="74"/>
      <c r="AW928" s="75"/>
      <c r="AX928" s="75"/>
      <c r="AY928" s="75"/>
      <c r="AZ928" s="52" t="s">
        <v>6389</v>
      </c>
    </row>
    <row r="929" spans="1:52" s="52" customFormat="1" ht="39.950000000000003" customHeight="1" x14ac:dyDescent="0.25">
      <c r="A929" s="9">
        <v>1388</v>
      </c>
      <c r="B929" s="5">
        <v>80042000008314</v>
      </c>
      <c r="C929" s="7" t="s">
        <v>4701</v>
      </c>
      <c r="D929" s="5" t="s">
        <v>18</v>
      </c>
      <c r="E929" s="5" t="s">
        <v>64</v>
      </c>
      <c r="F929" s="5" t="s">
        <v>65</v>
      </c>
      <c r="G929" s="5" t="s">
        <v>18</v>
      </c>
      <c r="H929" s="7" t="s">
        <v>6173</v>
      </c>
      <c r="I929" s="7" t="s">
        <v>6175</v>
      </c>
      <c r="J929" s="7" t="s">
        <v>6175</v>
      </c>
      <c r="K929" s="7" t="s">
        <v>6175</v>
      </c>
      <c r="L929" s="5" t="s">
        <v>4674</v>
      </c>
      <c r="M929" s="5" t="s">
        <v>4674</v>
      </c>
      <c r="N929" s="8" t="s">
        <v>6175</v>
      </c>
      <c r="O929" s="7" t="s">
        <v>1388</v>
      </c>
      <c r="P929" s="7" t="s">
        <v>3899</v>
      </c>
      <c r="Q929" s="5" t="s">
        <v>4675</v>
      </c>
      <c r="R929" s="5">
        <v>1005</v>
      </c>
      <c r="S929" s="5" t="s">
        <v>28</v>
      </c>
      <c r="T929" s="7" t="s">
        <v>737</v>
      </c>
      <c r="U929" s="7" t="s">
        <v>4676</v>
      </c>
      <c r="V929" s="7" t="s">
        <v>28</v>
      </c>
      <c r="W929" s="7" t="s">
        <v>29</v>
      </c>
      <c r="X929" s="7">
        <v>2012</v>
      </c>
      <c r="Y929" s="5" t="s">
        <v>4702</v>
      </c>
      <c r="Z929" s="7" t="s">
        <v>3900</v>
      </c>
      <c r="AA929" s="7">
        <v>1</v>
      </c>
      <c r="AB929" s="7">
        <v>1</v>
      </c>
      <c r="AC929" s="7">
        <f t="shared" si="158"/>
        <v>0</v>
      </c>
      <c r="AD929" s="7" t="s">
        <v>6175</v>
      </c>
      <c r="AE929" s="7" t="s">
        <v>6175</v>
      </c>
      <c r="AF929" s="7" t="s">
        <v>6175</v>
      </c>
      <c r="AG929" s="7" t="s">
        <v>6175</v>
      </c>
      <c r="AH929" s="7" t="s">
        <v>6175</v>
      </c>
      <c r="AI929" s="7" t="s">
        <v>6175</v>
      </c>
      <c r="AJ929" s="33">
        <v>33.347689041096004</v>
      </c>
      <c r="AK929" s="33">
        <f t="shared" si="151"/>
        <v>33.347689041096004</v>
      </c>
      <c r="AL929" s="33">
        <f t="shared" si="152"/>
        <v>4.0017226849315204</v>
      </c>
      <c r="AM929" s="33">
        <f t="shared" si="153"/>
        <v>37.349411726027526</v>
      </c>
      <c r="AN929" s="33">
        <f t="shared" si="154"/>
        <v>30.012920136986406</v>
      </c>
      <c r="AO929" s="33">
        <f t="shared" si="155"/>
        <v>30.012920136986406</v>
      </c>
      <c r="AP929" s="33">
        <f t="shared" si="156"/>
        <v>3.6015504164383687</v>
      </c>
      <c r="AQ929" s="33">
        <f t="shared" si="157"/>
        <v>33.614470553424773</v>
      </c>
      <c r="AR929" s="15" t="s">
        <v>6290</v>
      </c>
      <c r="AS929" s="26" t="s">
        <v>6302</v>
      </c>
      <c r="AT929" s="15" t="s">
        <v>6294</v>
      </c>
      <c r="AU929" s="27" t="s">
        <v>6279</v>
      </c>
      <c r="AV929" s="74"/>
      <c r="AW929" s="75"/>
      <c r="AX929" s="75"/>
      <c r="AY929" s="75"/>
      <c r="AZ929" s="52" t="s">
        <v>6389</v>
      </c>
    </row>
    <row r="930" spans="1:52" s="52" customFormat="1" ht="39.950000000000003" customHeight="1" x14ac:dyDescent="0.25">
      <c r="A930" s="9">
        <v>1389</v>
      </c>
      <c r="B930" s="5">
        <v>80042000008376</v>
      </c>
      <c r="C930" s="7" t="s">
        <v>4703</v>
      </c>
      <c r="D930" s="5" t="s">
        <v>18</v>
      </c>
      <c r="E930" s="5" t="s">
        <v>64</v>
      </c>
      <c r="F930" s="5" t="s">
        <v>65</v>
      </c>
      <c r="G930" s="5" t="s">
        <v>18</v>
      </c>
      <c r="H930" s="7" t="s">
        <v>6173</v>
      </c>
      <c r="I930" s="7" t="s">
        <v>6175</v>
      </c>
      <c r="J930" s="7" t="s">
        <v>6175</v>
      </c>
      <c r="K930" s="7" t="s">
        <v>6175</v>
      </c>
      <c r="L930" s="5" t="s">
        <v>4674</v>
      </c>
      <c r="M930" s="5" t="s">
        <v>4674</v>
      </c>
      <c r="N930" s="8" t="s">
        <v>6175</v>
      </c>
      <c r="O930" s="7" t="s">
        <v>1388</v>
      </c>
      <c r="P930" s="7" t="s">
        <v>3899</v>
      </c>
      <c r="Q930" s="5" t="s">
        <v>4675</v>
      </c>
      <c r="R930" s="5">
        <v>1005</v>
      </c>
      <c r="S930" s="5" t="s">
        <v>28</v>
      </c>
      <c r="T930" s="7" t="s">
        <v>737</v>
      </c>
      <c r="U930" s="7" t="s">
        <v>4676</v>
      </c>
      <c r="V930" s="7" t="s">
        <v>28</v>
      </c>
      <c r="W930" s="7" t="s">
        <v>29</v>
      </c>
      <c r="X930" s="7">
        <v>2012</v>
      </c>
      <c r="Y930" s="5" t="s">
        <v>4702</v>
      </c>
      <c r="Z930" s="7" t="s">
        <v>3900</v>
      </c>
      <c r="AA930" s="7">
        <v>1</v>
      </c>
      <c r="AB930" s="7">
        <v>1</v>
      </c>
      <c r="AC930" s="7">
        <f t="shared" si="158"/>
        <v>0</v>
      </c>
      <c r="AD930" s="7" t="s">
        <v>6175</v>
      </c>
      <c r="AE930" s="7" t="s">
        <v>6175</v>
      </c>
      <c r="AF930" s="7" t="s">
        <v>6175</v>
      </c>
      <c r="AG930" s="7" t="s">
        <v>6175</v>
      </c>
      <c r="AH930" s="7" t="s">
        <v>6175</v>
      </c>
      <c r="AI930" s="7" t="s">
        <v>6175</v>
      </c>
      <c r="AJ930" s="33">
        <v>33.347689041096004</v>
      </c>
      <c r="AK930" s="33">
        <f t="shared" si="151"/>
        <v>33.347689041096004</v>
      </c>
      <c r="AL930" s="33">
        <f t="shared" si="152"/>
        <v>4.0017226849315204</v>
      </c>
      <c r="AM930" s="33">
        <f t="shared" si="153"/>
        <v>37.349411726027526</v>
      </c>
      <c r="AN930" s="33">
        <f t="shared" si="154"/>
        <v>30.012920136986406</v>
      </c>
      <c r="AO930" s="33">
        <f t="shared" si="155"/>
        <v>30.012920136986406</v>
      </c>
      <c r="AP930" s="33">
        <f t="shared" si="156"/>
        <v>3.6015504164383687</v>
      </c>
      <c r="AQ930" s="33">
        <f t="shared" si="157"/>
        <v>33.614470553424773</v>
      </c>
      <c r="AR930" s="15" t="s">
        <v>6290</v>
      </c>
      <c r="AS930" s="26" t="s">
        <v>6302</v>
      </c>
      <c r="AT930" s="15" t="s">
        <v>6294</v>
      </c>
      <c r="AU930" s="27" t="s">
        <v>6279</v>
      </c>
      <c r="AV930" s="74"/>
      <c r="AW930" s="75"/>
      <c r="AX930" s="75"/>
      <c r="AY930" s="75"/>
      <c r="AZ930" s="52" t="s">
        <v>6389</v>
      </c>
    </row>
    <row r="931" spans="1:52" s="52" customFormat="1" ht="39.950000000000003" customHeight="1" x14ac:dyDescent="0.25">
      <c r="A931" s="9">
        <v>1390</v>
      </c>
      <c r="B931" s="5">
        <v>80042000008383</v>
      </c>
      <c r="C931" s="7" t="s">
        <v>4704</v>
      </c>
      <c r="D931" s="5" t="s">
        <v>18</v>
      </c>
      <c r="E931" s="5" t="s">
        <v>64</v>
      </c>
      <c r="F931" s="5" t="s">
        <v>65</v>
      </c>
      <c r="G931" s="5" t="s">
        <v>18</v>
      </c>
      <c r="H931" s="7" t="s">
        <v>6173</v>
      </c>
      <c r="I931" s="7" t="s">
        <v>6175</v>
      </c>
      <c r="J931" s="7" t="s">
        <v>6175</v>
      </c>
      <c r="K931" s="7" t="s">
        <v>6175</v>
      </c>
      <c r="L931" s="5" t="s">
        <v>4674</v>
      </c>
      <c r="M931" s="5" t="s">
        <v>4674</v>
      </c>
      <c r="N931" s="8" t="s">
        <v>6175</v>
      </c>
      <c r="O931" s="7" t="s">
        <v>1388</v>
      </c>
      <c r="P931" s="7" t="s">
        <v>3899</v>
      </c>
      <c r="Q931" s="5" t="s">
        <v>4675</v>
      </c>
      <c r="R931" s="5">
        <v>1005</v>
      </c>
      <c r="S931" s="5" t="s">
        <v>28</v>
      </c>
      <c r="T931" s="7" t="s">
        <v>737</v>
      </c>
      <c r="U931" s="7" t="s">
        <v>4676</v>
      </c>
      <c r="V931" s="7" t="s">
        <v>28</v>
      </c>
      <c r="W931" s="7" t="s">
        <v>29</v>
      </c>
      <c r="X931" s="7">
        <v>2012</v>
      </c>
      <c r="Y931" s="5" t="s">
        <v>4702</v>
      </c>
      <c r="Z931" s="7" t="s">
        <v>3900</v>
      </c>
      <c r="AA931" s="7">
        <v>1</v>
      </c>
      <c r="AB931" s="7">
        <v>1</v>
      </c>
      <c r="AC931" s="7">
        <f t="shared" si="158"/>
        <v>0</v>
      </c>
      <c r="AD931" s="7" t="s">
        <v>6175</v>
      </c>
      <c r="AE931" s="7" t="s">
        <v>6175</v>
      </c>
      <c r="AF931" s="7" t="s">
        <v>6175</v>
      </c>
      <c r="AG931" s="7" t="s">
        <v>6175</v>
      </c>
      <c r="AH931" s="7" t="s">
        <v>6175</v>
      </c>
      <c r="AI931" s="7" t="s">
        <v>6175</v>
      </c>
      <c r="AJ931" s="33">
        <v>33.347689041096004</v>
      </c>
      <c r="AK931" s="33">
        <f t="shared" si="151"/>
        <v>33.347689041096004</v>
      </c>
      <c r="AL931" s="33">
        <f t="shared" si="152"/>
        <v>4.0017226849315204</v>
      </c>
      <c r="AM931" s="33">
        <f t="shared" si="153"/>
        <v>37.349411726027526</v>
      </c>
      <c r="AN931" s="33">
        <f t="shared" si="154"/>
        <v>30.012920136986406</v>
      </c>
      <c r="AO931" s="33">
        <f t="shared" si="155"/>
        <v>30.012920136986406</v>
      </c>
      <c r="AP931" s="33">
        <f t="shared" si="156"/>
        <v>3.6015504164383687</v>
      </c>
      <c r="AQ931" s="33">
        <f t="shared" si="157"/>
        <v>33.614470553424773</v>
      </c>
      <c r="AR931" s="15" t="s">
        <v>6290</v>
      </c>
      <c r="AS931" s="26" t="s">
        <v>6302</v>
      </c>
      <c r="AT931" s="15" t="s">
        <v>6294</v>
      </c>
      <c r="AU931" s="27" t="s">
        <v>6279</v>
      </c>
      <c r="AV931" s="74"/>
      <c r="AW931" s="75"/>
      <c r="AX931" s="75"/>
      <c r="AY931" s="75"/>
      <c r="AZ931" s="52" t="s">
        <v>6389</v>
      </c>
    </row>
    <row r="932" spans="1:52" s="52" customFormat="1" ht="39.950000000000003" customHeight="1" x14ac:dyDescent="0.25">
      <c r="A932" s="9">
        <v>1391</v>
      </c>
      <c r="B932" s="5">
        <v>80042000008390</v>
      </c>
      <c r="C932" s="7" t="s">
        <v>4705</v>
      </c>
      <c r="D932" s="5" t="s">
        <v>18</v>
      </c>
      <c r="E932" s="5" t="s">
        <v>64</v>
      </c>
      <c r="F932" s="5" t="s">
        <v>65</v>
      </c>
      <c r="G932" s="5" t="s">
        <v>18</v>
      </c>
      <c r="H932" s="7" t="s">
        <v>6173</v>
      </c>
      <c r="I932" s="7" t="s">
        <v>6175</v>
      </c>
      <c r="J932" s="7" t="s">
        <v>6175</v>
      </c>
      <c r="K932" s="7" t="s">
        <v>6175</v>
      </c>
      <c r="L932" s="5" t="s">
        <v>4674</v>
      </c>
      <c r="M932" s="5" t="s">
        <v>4674</v>
      </c>
      <c r="N932" s="8" t="s">
        <v>6175</v>
      </c>
      <c r="O932" s="7" t="s">
        <v>1388</v>
      </c>
      <c r="P932" s="7" t="s">
        <v>3899</v>
      </c>
      <c r="Q932" s="5" t="s">
        <v>4675</v>
      </c>
      <c r="R932" s="5">
        <v>1005</v>
      </c>
      <c r="S932" s="5" t="s">
        <v>28</v>
      </c>
      <c r="T932" s="7" t="s">
        <v>737</v>
      </c>
      <c r="U932" s="7" t="s">
        <v>4676</v>
      </c>
      <c r="V932" s="7" t="s">
        <v>28</v>
      </c>
      <c r="W932" s="7" t="s">
        <v>29</v>
      </c>
      <c r="X932" s="7">
        <v>2012</v>
      </c>
      <c r="Y932" s="5" t="s">
        <v>4702</v>
      </c>
      <c r="Z932" s="7" t="s">
        <v>3900</v>
      </c>
      <c r="AA932" s="7">
        <v>1</v>
      </c>
      <c r="AB932" s="7">
        <v>1</v>
      </c>
      <c r="AC932" s="7">
        <f t="shared" si="158"/>
        <v>0</v>
      </c>
      <c r="AD932" s="7" t="s">
        <v>6175</v>
      </c>
      <c r="AE932" s="7" t="s">
        <v>6175</v>
      </c>
      <c r="AF932" s="7" t="s">
        <v>6175</v>
      </c>
      <c r="AG932" s="7" t="s">
        <v>6175</v>
      </c>
      <c r="AH932" s="7" t="s">
        <v>6175</v>
      </c>
      <c r="AI932" s="7" t="s">
        <v>6175</v>
      </c>
      <c r="AJ932" s="33">
        <v>33.347689041096004</v>
      </c>
      <c r="AK932" s="33">
        <f t="shared" si="151"/>
        <v>33.347689041096004</v>
      </c>
      <c r="AL932" s="33">
        <f t="shared" si="152"/>
        <v>4.0017226849315204</v>
      </c>
      <c r="AM932" s="33">
        <f t="shared" si="153"/>
        <v>37.349411726027526</v>
      </c>
      <c r="AN932" s="33">
        <f t="shared" si="154"/>
        <v>30.012920136986406</v>
      </c>
      <c r="AO932" s="33">
        <f t="shared" si="155"/>
        <v>30.012920136986406</v>
      </c>
      <c r="AP932" s="33">
        <f t="shared" si="156"/>
        <v>3.6015504164383687</v>
      </c>
      <c r="AQ932" s="33">
        <f t="shared" si="157"/>
        <v>33.614470553424773</v>
      </c>
      <c r="AR932" s="15" t="s">
        <v>6290</v>
      </c>
      <c r="AS932" s="26" t="s">
        <v>6302</v>
      </c>
      <c r="AT932" s="15" t="s">
        <v>6294</v>
      </c>
      <c r="AU932" s="27" t="s">
        <v>6279</v>
      </c>
      <c r="AV932" s="74"/>
      <c r="AW932" s="75"/>
      <c r="AX932" s="75"/>
      <c r="AY932" s="75"/>
      <c r="AZ932" s="52" t="s">
        <v>6389</v>
      </c>
    </row>
    <row r="933" spans="1:52" s="52" customFormat="1" ht="39.950000000000003" customHeight="1" x14ac:dyDescent="0.25">
      <c r="A933" s="9">
        <v>1392</v>
      </c>
      <c r="B933" s="5">
        <v>80042000008499</v>
      </c>
      <c r="C933" s="7" t="s">
        <v>4706</v>
      </c>
      <c r="D933" s="5" t="s">
        <v>18</v>
      </c>
      <c r="E933" s="5" t="s">
        <v>38</v>
      </c>
      <c r="F933" s="7" t="s">
        <v>3891</v>
      </c>
      <c r="G933" s="5" t="s">
        <v>18</v>
      </c>
      <c r="H933" s="7" t="s">
        <v>6173</v>
      </c>
      <c r="I933" s="7" t="s">
        <v>6175</v>
      </c>
      <c r="J933" s="7" t="s">
        <v>6175</v>
      </c>
      <c r="K933" s="7" t="s">
        <v>6175</v>
      </c>
      <c r="L933" s="5" t="s">
        <v>4667</v>
      </c>
      <c r="M933" s="5" t="s">
        <v>4667</v>
      </c>
      <c r="N933" s="8" t="s">
        <v>6175</v>
      </c>
      <c r="O933" s="7" t="s">
        <v>1388</v>
      </c>
      <c r="P933" s="7" t="s">
        <v>3899</v>
      </c>
      <c r="Q933" s="5" t="s">
        <v>4707</v>
      </c>
      <c r="R933" s="5" t="s">
        <v>4708</v>
      </c>
      <c r="S933" s="5" t="s">
        <v>28</v>
      </c>
      <c r="T933" s="7" t="s">
        <v>44</v>
      </c>
      <c r="U933" s="7" t="s">
        <v>28</v>
      </c>
      <c r="V933" s="7" t="s">
        <v>28</v>
      </c>
      <c r="W933" s="7" t="s">
        <v>29</v>
      </c>
      <c r="X933" s="7">
        <v>2012</v>
      </c>
      <c r="Y933" s="5" t="s">
        <v>28</v>
      </c>
      <c r="Z933" s="7" t="s">
        <v>3900</v>
      </c>
      <c r="AA933" s="7">
        <v>1</v>
      </c>
      <c r="AB933" s="7">
        <v>1</v>
      </c>
      <c r="AC933" s="7">
        <f t="shared" si="158"/>
        <v>0</v>
      </c>
      <c r="AD933" s="7" t="s">
        <v>6175</v>
      </c>
      <c r="AE933" s="7" t="s">
        <v>6175</v>
      </c>
      <c r="AF933" s="7" t="s">
        <v>6175</v>
      </c>
      <c r="AG933" s="7" t="s">
        <v>6175</v>
      </c>
      <c r="AH933" s="7" t="s">
        <v>6175</v>
      </c>
      <c r="AI933" s="7" t="s">
        <v>6175</v>
      </c>
      <c r="AJ933" s="33">
        <v>66.695378082192008</v>
      </c>
      <c r="AK933" s="33">
        <f t="shared" si="151"/>
        <v>66.695378082192008</v>
      </c>
      <c r="AL933" s="33">
        <f t="shared" si="152"/>
        <v>8.0034453698630408</v>
      </c>
      <c r="AM933" s="33">
        <f t="shared" si="153"/>
        <v>74.698823452055052</v>
      </c>
      <c r="AN933" s="33">
        <f t="shared" si="154"/>
        <v>60.025840273972811</v>
      </c>
      <c r="AO933" s="33">
        <f t="shared" si="155"/>
        <v>60.025840273972811</v>
      </c>
      <c r="AP933" s="33">
        <f t="shared" si="156"/>
        <v>7.2031008328767374</v>
      </c>
      <c r="AQ933" s="33">
        <f t="shared" si="157"/>
        <v>67.228941106849547</v>
      </c>
      <c r="AR933" s="26" t="s">
        <v>1404</v>
      </c>
      <c r="AS933" s="26" t="s">
        <v>1404</v>
      </c>
      <c r="AT933" s="15" t="s">
        <v>6294</v>
      </c>
      <c r="AU933" s="27" t="s">
        <v>6279</v>
      </c>
      <c r="AV933" s="74"/>
      <c r="AW933" s="75"/>
      <c r="AX933" s="75"/>
      <c r="AY933" s="75"/>
      <c r="AZ933" s="52" t="s">
        <v>6389</v>
      </c>
    </row>
    <row r="934" spans="1:52" s="52" customFormat="1" ht="39.950000000000003" customHeight="1" x14ac:dyDescent="0.25">
      <c r="A934" s="9">
        <v>1393</v>
      </c>
      <c r="B934" s="5">
        <v>80042000008505</v>
      </c>
      <c r="C934" s="7" t="s">
        <v>4709</v>
      </c>
      <c r="D934" s="5" t="s">
        <v>18</v>
      </c>
      <c r="E934" s="5" t="s">
        <v>38</v>
      </c>
      <c r="F934" s="7" t="s">
        <v>3891</v>
      </c>
      <c r="G934" s="5" t="s">
        <v>18</v>
      </c>
      <c r="H934" s="7" t="s">
        <v>6173</v>
      </c>
      <c r="I934" s="7" t="s">
        <v>6175</v>
      </c>
      <c r="J934" s="7" t="s">
        <v>6175</v>
      </c>
      <c r="K934" s="7" t="s">
        <v>6175</v>
      </c>
      <c r="L934" s="5" t="s">
        <v>4667</v>
      </c>
      <c r="M934" s="5" t="s">
        <v>4667</v>
      </c>
      <c r="N934" s="8" t="s">
        <v>6175</v>
      </c>
      <c r="O934" s="7" t="s">
        <v>1388</v>
      </c>
      <c r="P934" s="7" t="s">
        <v>3899</v>
      </c>
      <c r="Q934" s="5" t="s">
        <v>4707</v>
      </c>
      <c r="R934" s="5" t="s">
        <v>4708</v>
      </c>
      <c r="S934" s="5" t="s">
        <v>28</v>
      </c>
      <c r="T934" s="7" t="s">
        <v>44</v>
      </c>
      <c r="U934" s="7" t="s">
        <v>4670</v>
      </c>
      <c r="V934" s="7" t="s">
        <v>28</v>
      </c>
      <c r="W934" s="7" t="s">
        <v>29</v>
      </c>
      <c r="X934" s="7">
        <v>2012</v>
      </c>
      <c r="Y934" s="5" t="s">
        <v>28</v>
      </c>
      <c r="Z934" s="7" t="s">
        <v>3900</v>
      </c>
      <c r="AA934" s="7">
        <v>1</v>
      </c>
      <c r="AB934" s="7">
        <v>1</v>
      </c>
      <c r="AC934" s="7">
        <f t="shared" si="158"/>
        <v>0</v>
      </c>
      <c r="AD934" s="7" t="s">
        <v>6175</v>
      </c>
      <c r="AE934" s="7" t="s">
        <v>6175</v>
      </c>
      <c r="AF934" s="7" t="s">
        <v>6175</v>
      </c>
      <c r="AG934" s="7" t="s">
        <v>6175</v>
      </c>
      <c r="AH934" s="7" t="s">
        <v>6175</v>
      </c>
      <c r="AI934" s="7" t="s">
        <v>6175</v>
      </c>
      <c r="AJ934" s="33">
        <v>66.695378082192008</v>
      </c>
      <c r="AK934" s="33">
        <f t="shared" si="151"/>
        <v>66.695378082192008</v>
      </c>
      <c r="AL934" s="33">
        <f t="shared" si="152"/>
        <v>8.0034453698630408</v>
      </c>
      <c r="AM934" s="33">
        <f t="shared" si="153"/>
        <v>74.698823452055052</v>
      </c>
      <c r="AN934" s="33">
        <f t="shared" si="154"/>
        <v>60.025840273972811</v>
      </c>
      <c r="AO934" s="33">
        <f t="shared" si="155"/>
        <v>60.025840273972811</v>
      </c>
      <c r="AP934" s="33">
        <f t="shared" si="156"/>
        <v>7.2031008328767374</v>
      </c>
      <c r="AQ934" s="33">
        <f t="shared" si="157"/>
        <v>67.228941106849547</v>
      </c>
      <c r="AR934" s="26" t="s">
        <v>1404</v>
      </c>
      <c r="AS934" s="26" t="s">
        <v>1404</v>
      </c>
      <c r="AT934" s="15" t="s">
        <v>6294</v>
      </c>
      <c r="AU934" s="27" t="s">
        <v>6279</v>
      </c>
      <c r="AV934" s="74"/>
      <c r="AW934" s="75"/>
      <c r="AX934" s="75"/>
      <c r="AY934" s="75"/>
      <c r="AZ934" s="52" t="s">
        <v>6389</v>
      </c>
    </row>
    <row r="935" spans="1:52" s="52" customFormat="1" ht="39.950000000000003" customHeight="1" x14ac:dyDescent="0.25">
      <c r="A935" s="9">
        <v>1394</v>
      </c>
      <c r="B935" s="5">
        <v>80042000008543</v>
      </c>
      <c r="C935" s="7" t="s">
        <v>4710</v>
      </c>
      <c r="D935" s="5" t="s">
        <v>18</v>
      </c>
      <c r="E935" s="5" t="s">
        <v>64</v>
      </c>
      <c r="F935" s="5" t="s">
        <v>65</v>
      </c>
      <c r="G935" s="5" t="s">
        <v>18</v>
      </c>
      <c r="H935" s="7" t="s">
        <v>6173</v>
      </c>
      <c r="I935" s="7" t="s">
        <v>6175</v>
      </c>
      <c r="J935" s="7" t="s">
        <v>6175</v>
      </c>
      <c r="K935" s="7" t="s">
        <v>6175</v>
      </c>
      <c r="L935" s="5" t="s">
        <v>4674</v>
      </c>
      <c r="M935" s="5" t="s">
        <v>4674</v>
      </c>
      <c r="N935" s="8" t="s">
        <v>6175</v>
      </c>
      <c r="O935" s="7" t="s">
        <v>1388</v>
      </c>
      <c r="P935" s="7" t="s">
        <v>3899</v>
      </c>
      <c r="Q935" s="5" t="s">
        <v>4675</v>
      </c>
      <c r="R935" s="5">
        <v>1005</v>
      </c>
      <c r="S935" s="5" t="s">
        <v>28</v>
      </c>
      <c r="T935" s="7" t="s">
        <v>737</v>
      </c>
      <c r="U935" s="7" t="s">
        <v>4676</v>
      </c>
      <c r="V935" s="7" t="s">
        <v>28</v>
      </c>
      <c r="W935" s="7" t="s">
        <v>1400</v>
      </c>
      <c r="X935" s="7">
        <v>2012</v>
      </c>
      <c r="Y935" s="5" t="s">
        <v>4711</v>
      </c>
      <c r="Z935" s="7" t="s">
        <v>3900</v>
      </c>
      <c r="AA935" s="7">
        <v>1</v>
      </c>
      <c r="AB935" s="7">
        <v>1</v>
      </c>
      <c r="AC935" s="7">
        <f t="shared" si="158"/>
        <v>0</v>
      </c>
      <c r="AD935" s="7" t="s">
        <v>6175</v>
      </c>
      <c r="AE935" s="7" t="s">
        <v>6175</v>
      </c>
      <c r="AF935" s="7" t="s">
        <v>6175</v>
      </c>
      <c r="AG935" s="7" t="s">
        <v>6175</v>
      </c>
      <c r="AH935" s="7" t="s">
        <v>6175</v>
      </c>
      <c r="AI935" s="7" t="s">
        <v>6175</v>
      </c>
      <c r="AJ935" s="33">
        <v>44.397689041096001</v>
      </c>
      <c r="AK935" s="33">
        <f t="shared" si="151"/>
        <v>44.397689041096001</v>
      </c>
      <c r="AL935" s="33">
        <f t="shared" si="152"/>
        <v>5.32772268493152</v>
      </c>
      <c r="AM935" s="33">
        <f t="shared" si="153"/>
        <v>49.725411726027524</v>
      </c>
      <c r="AN935" s="33">
        <f t="shared" si="154"/>
        <v>39.957920136986402</v>
      </c>
      <c r="AO935" s="33">
        <f t="shared" si="155"/>
        <v>39.957920136986402</v>
      </c>
      <c r="AP935" s="33">
        <f t="shared" si="156"/>
        <v>4.7949504164383683</v>
      </c>
      <c r="AQ935" s="33">
        <f t="shared" si="157"/>
        <v>44.752870553424771</v>
      </c>
      <c r="AR935" s="15" t="s">
        <v>6290</v>
      </c>
      <c r="AS935" s="26" t="s">
        <v>6302</v>
      </c>
      <c r="AT935" s="15" t="s">
        <v>6294</v>
      </c>
      <c r="AU935" s="27" t="s">
        <v>6279</v>
      </c>
      <c r="AV935" s="74"/>
      <c r="AW935" s="75"/>
      <c r="AX935" s="75"/>
      <c r="AY935" s="75"/>
      <c r="AZ935" s="52" t="s">
        <v>6389</v>
      </c>
    </row>
    <row r="936" spans="1:52" s="52" customFormat="1" ht="39.950000000000003" customHeight="1" x14ac:dyDescent="0.25">
      <c r="A936" s="9">
        <v>1395</v>
      </c>
      <c r="B936" s="5">
        <v>80042000008550</v>
      </c>
      <c r="C936" s="7" t="s">
        <v>4712</v>
      </c>
      <c r="D936" s="5" t="s">
        <v>18</v>
      </c>
      <c r="E936" s="5" t="s">
        <v>64</v>
      </c>
      <c r="F936" s="5" t="s">
        <v>65</v>
      </c>
      <c r="G936" s="5" t="s">
        <v>18</v>
      </c>
      <c r="H936" s="7" t="s">
        <v>6173</v>
      </c>
      <c r="I936" s="7" t="s">
        <v>6175</v>
      </c>
      <c r="J936" s="7" t="s">
        <v>6175</v>
      </c>
      <c r="K936" s="7" t="s">
        <v>6175</v>
      </c>
      <c r="L936" s="5" t="s">
        <v>4674</v>
      </c>
      <c r="M936" s="5" t="s">
        <v>4674</v>
      </c>
      <c r="N936" s="8" t="s">
        <v>6175</v>
      </c>
      <c r="O936" s="7" t="s">
        <v>1388</v>
      </c>
      <c r="P936" s="7" t="s">
        <v>3899</v>
      </c>
      <c r="Q936" s="5" t="s">
        <v>4675</v>
      </c>
      <c r="R936" s="5">
        <v>1005</v>
      </c>
      <c r="S936" s="5" t="s">
        <v>28</v>
      </c>
      <c r="T936" s="7" t="s">
        <v>737</v>
      </c>
      <c r="U936" s="7" t="s">
        <v>4676</v>
      </c>
      <c r="V936" s="7" t="s">
        <v>28</v>
      </c>
      <c r="W936" s="7" t="s">
        <v>1400</v>
      </c>
      <c r="X936" s="7">
        <v>2012</v>
      </c>
      <c r="Y936" s="5" t="s">
        <v>4711</v>
      </c>
      <c r="Z936" s="7" t="s">
        <v>3900</v>
      </c>
      <c r="AA936" s="7">
        <v>1</v>
      </c>
      <c r="AB936" s="7">
        <v>1</v>
      </c>
      <c r="AC936" s="7">
        <f t="shared" si="158"/>
        <v>0</v>
      </c>
      <c r="AD936" s="7" t="s">
        <v>6175</v>
      </c>
      <c r="AE936" s="7" t="s">
        <v>6175</v>
      </c>
      <c r="AF936" s="7" t="s">
        <v>6175</v>
      </c>
      <c r="AG936" s="7" t="s">
        <v>6175</v>
      </c>
      <c r="AH936" s="7" t="s">
        <v>6175</v>
      </c>
      <c r="AI936" s="7" t="s">
        <v>6175</v>
      </c>
      <c r="AJ936" s="33">
        <v>44.397689041096001</v>
      </c>
      <c r="AK936" s="33">
        <f t="shared" si="151"/>
        <v>44.397689041096001</v>
      </c>
      <c r="AL936" s="33">
        <f t="shared" si="152"/>
        <v>5.32772268493152</v>
      </c>
      <c r="AM936" s="33">
        <f t="shared" si="153"/>
        <v>49.725411726027524</v>
      </c>
      <c r="AN936" s="33">
        <f t="shared" si="154"/>
        <v>39.957920136986402</v>
      </c>
      <c r="AO936" s="33">
        <f t="shared" si="155"/>
        <v>39.957920136986402</v>
      </c>
      <c r="AP936" s="33">
        <f t="shared" si="156"/>
        <v>4.7949504164383683</v>
      </c>
      <c r="AQ936" s="33">
        <f t="shared" si="157"/>
        <v>44.752870553424771</v>
      </c>
      <c r="AR936" s="15" t="s">
        <v>6290</v>
      </c>
      <c r="AS936" s="26" t="s">
        <v>6302</v>
      </c>
      <c r="AT936" s="15" t="s">
        <v>6294</v>
      </c>
      <c r="AU936" s="27" t="s">
        <v>6279</v>
      </c>
      <c r="AV936" s="74"/>
      <c r="AW936" s="75"/>
      <c r="AX936" s="75"/>
      <c r="AY936" s="75"/>
      <c r="AZ936" s="52" t="s">
        <v>6389</v>
      </c>
    </row>
    <row r="937" spans="1:52" s="52" customFormat="1" ht="39.950000000000003" customHeight="1" x14ac:dyDescent="0.25">
      <c r="A937" s="9">
        <v>1396</v>
      </c>
      <c r="B937" s="5">
        <v>80042000008567</v>
      </c>
      <c r="C937" s="7" t="s">
        <v>4713</v>
      </c>
      <c r="D937" s="5" t="s">
        <v>18</v>
      </c>
      <c r="E937" s="5" t="s">
        <v>64</v>
      </c>
      <c r="F937" s="5" t="s">
        <v>65</v>
      </c>
      <c r="G937" s="5" t="s">
        <v>18</v>
      </c>
      <c r="H937" s="7" t="s">
        <v>6173</v>
      </c>
      <c r="I937" s="7" t="s">
        <v>6175</v>
      </c>
      <c r="J937" s="7" t="s">
        <v>6175</v>
      </c>
      <c r="K937" s="7" t="s">
        <v>6175</v>
      </c>
      <c r="L937" s="5" t="s">
        <v>4674</v>
      </c>
      <c r="M937" s="5" t="s">
        <v>4674</v>
      </c>
      <c r="N937" s="8" t="s">
        <v>6175</v>
      </c>
      <c r="O937" s="7" t="s">
        <v>1388</v>
      </c>
      <c r="P937" s="7" t="s">
        <v>3899</v>
      </c>
      <c r="Q937" s="5" t="s">
        <v>4675</v>
      </c>
      <c r="R937" s="5">
        <v>1005</v>
      </c>
      <c r="S937" s="5" t="s">
        <v>28</v>
      </c>
      <c r="T937" s="7" t="s">
        <v>737</v>
      </c>
      <c r="U937" s="7" t="s">
        <v>4676</v>
      </c>
      <c r="V937" s="7" t="s">
        <v>28</v>
      </c>
      <c r="W937" s="7" t="s">
        <v>1400</v>
      </c>
      <c r="X937" s="7">
        <v>2012</v>
      </c>
      <c r="Y937" s="5" t="s">
        <v>4711</v>
      </c>
      <c r="Z937" s="7" t="s">
        <v>3900</v>
      </c>
      <c r="AA937" s="7">
        <v>1</v>
      </c>
      <c r="AB937" s="7">
        <v>1</v>
      </c>
      <c r="AC937" s="7">
        <f t="shared" si="158"/>
        <v>0</v>
      </c>
      <c r="AD937" s="7" t="s">
        <v>6175</v>
      </c>
      <c r="AE937" s="7" t="s">
        <v>6175</v>
      </c>
      <c r="AF937" s="7" t="s">
        <v>6175</v>
      </c>
      <c r="AG937" s="7" t="s">
        <v>6175</v>
      </c>
      <c r="AH937" s="7" t="s">
        <v>6175</v>
      </c>
      <c r="AI937" s="7" t="s">
        <v>6175</v>
      </c>
      <c r="AJ937" s="33">
        <v>44.397689041096001</v>
      </c>
      <c r="AK937" s="33">
        <f t="shared" si="151"/>
        <v>44.397689041096001</v>
      </c>
      <c r="AL937" s="33">
        <f t="shared" si="152"/>
        <v>5.32772268493152</v>
      </c>
      <c r="AM937" s="33">
        <f t="shared" si="153"/>
        <v>49.725411726027524</v>
      </c>
      <c r="AN937" s="33">
        <f t="shared" si="154"/>
        <v>39.957920136986402</v>
      </c>
      <c r="AO937" s="33">
        <f t="shared" si="155"/>
        <v>39.957920136986402</v>
      </c>
      <c r="AP937" s="33">
        <f t="shared" si="156"/>
        <v>4.7949504164383683</v>
      </c>
      <c r="AQ937" s="33">
        <f t="shared" si="157"/>
        <v>44.752870553424771</v>
      </c>
      <c r="AR937" s="15" t="s">
        <v>6290</v>
      </c>
      <c r="AS937" s="26" t="s">
        <v>6302</v>
      </c>
      <c r="AT937" s="15" t="s">
        <v>6294</v>
      </c>
      <c r="AU937" s="27" t="s">
        <v>6279</v>
      </c>
      <c r="AV937" s="74"/>
      <c r="AW937" s="75"/>
      <c r="AX937" s="75"/>
      <c r="AY937" s="75"/>
      <c r="AZ937" s="52" t="s">
        <v>6389</v>
      </c>
    </row>
    <row r="938" spans="1:52" s="52" customFormat="1" ht="39.950000000000003" customHeight="1" x14ac:dyDescent="0.25">
      <c r="A938" s="9">
        <v>1407</v>
      </c>
      <c r="B938" s="5">
        <v>80042000009342</v>
      </c>
      <c r="C938" s="5" t="s">
        <v>4729</v>
      </c>
      <c r="D938" s="39" t="s">
        <v>18</v>
      </c>
      <c r="E938" s="7" t="s">
        <v>64</v>
      </c>
      <c r="F938" s="7" t="s">
        <v>65</v>
      </c>
      <c r="G938" s="5" t="s">
        <v>18</v>
      </c>
      <c r="H938" s="7" t="s">
        <v>6173</v>
      </c>
      <c r="I938" s="7" t="s">
        <v>6175</v>
      </c>
      <c r="J938" s="7" t="s">
        <v>6175</v>
      </c>
      <c r="K938" s="7" t="s">
        <v>6175</v>
      </c>
      <c r="L938" s="5" t="s">
        <v>4616</v>
      </c>
      <c r="M938" s="5" t="s">
        <v>4616</v>
      </c>
      <c r="N938" s="8" t="s">
        <v>6175</v>
      </c>
      <c r="O938" s="7" t="s">
        <v>1388</v>
      </c>
      <c r="P938" s="7" t="s">
        <v>3899</v>
      </c>
      <c r="Q938" s="5" t="s">
        <v>28</v>
      </c>
      <c r="R938" s="5" t="s">
        <v>28</v>
      </c>
      <c r="S938" s="5" t="s">
        <v>28</v>
      </c>
      <c r="T938" s="7" t="s">
        <v>27</v>
      </c>
      <c r="U938" s="7" t="s">
        <v>28</v>
      </c>
      <c r="V938" s="7" t="s">
        <v>28</v>
      </c>
      <c r="W938" s="7" t="s">
        <v>78</v>
      </c>
      <c r="X938" s="7">
        <v>2013</v>
      </c>
      <c r="Y938" s="5" t="s">
        <v>28</v>
      </c>
      <c r="Z938" s="7" t="s">
        <v>3900</v>
      </c>
      <c r="AA938" s="7">
        <v>1</v>
      </c>
      <c r="AB938" s="7">
        <v>1</v>
      </c>
      <c r="AC938" s="7">
        <f t="shared" si="158"/>
        <v>0</v>
      </c>
      <c r="AD938" s="7" t="s">
        <v>6175</v>
      </c>
      <c r="AE938" s="7" t="s">
        <v>6175</v>
      </c>
      <c r="AF938" s="7" t="s">
        <v>6175</v>
      </c>
      <c r="AG938" s="7" t="s">
        <v>6175</v>
      </c>
      <c r="AH938" s="7" t="s">
        <v>6175</v>
      </c>
      <c r="AI938" s="7" t="s">
        <v>6175</v>
      </c>
      <c r="AJ938" s="33">
        <v>26.527979908675949</v>
      </c>
      <c r="AK938" s="33">
        <f t="shared" si="151"/>
        <v>26.527979908675949</v>
      </c>
      <c r="AL938" s="33">
        <f t="shared" si="152"/>
        <v>3.1833575890411137</v>
      </c>
      <c r="AM938" s="33">
        <f t="shared" si="153"/>
        <v>29.711337497717061</v>
      </c>
      <c r="AN938" s="33">
        <f t="shared" si="154"/>
        <v>23.875181917808355</v>
      </c>
      <c r="AO938" s="33">
        <f t="shared" si="155"/>
        <v>23.875181917808355</v>
      </c>
      <c r="AP938" s="33">
        <f t="shared" si="156"/>
        <v>2.8650218301370023</v>
      </c>
      <c r="AQ938" s="33">
        <f t="shared" si="157"/>
        <v>26.740203747945358</v>
      </c>
      <c r="AR938" s="15" t="s">
        <v>6303</v>
      </c>
      <c r="AS938" s="15" t="s">
        <v>6304</v>
      </c>
      <c r="AT938" s="15" t="s">
        <v>6292</v>
      </c>
      <c r="AU938" s="27" t="s">
        <v>6281</v>
      </c>
      <c r="AV938" s="74"/>
      <c r="AW938" s="75"/>
      <c r="AX938" s="75"/>
      <c r="AY938" s="75"/>
      <c r="AZ938" s="52" t="s">
        <v>6389</v>
      </c>
    </row>
    <row r="939" spans="1:52" s="52" customFormat="1" ht="39.950000000000003" customHeight="1" x14ac:dyDescent="0.25">
      <c r="A939" s="9">
        <v>1408</v>
      </c>
      <c r="B939" s="5">
        <v>80042000009762</v>
      </c>
      <c r="C939" s="7" t="s">
        <v>4730</v>
      </c>
      <c r="D939" s="28" t="s">
        <v>18</v>
      </c>
      <c r="E939" s="5" t="s">
        <v>1205</v>
      </c>
      <c r="F939" s="5" t="s">
        <v>926</v>
      </c>
      <c r="G939" s="5" t="s">
        <v>18</v>
      </c>
      <c r="H939" s="7" t="s">
        <v>6173</v>
      </c>
      <c r="I939" s="7" t="s">
        <v>6175</v>
      </c>
      <c r="J939" s="7" t="s">
        <v>6175</v>
      </c>
      <c r="K939" s="7" t="s">
        <v>6175</v>
      </c>
      <c r="L939" s="5" t="s">
        <v>4731</v>
      </c>
      <c r="M939" s="5" t="s">
        <v>4731</v>
      </c>
      <c r="N939" s="8" t="s">
        <v>6175</v>
      </c>
      <c r="O939" s="7" t="s">
        <v>1388</v>
      </c>
      <c r="P939" s="7" t="s">
        <v>3899</v>
      </c>
      <c r="Q939" s="5" t="s">
        <v>4732</v>
      </c>
      <c r="R939" s="5" t="s">
        <v>28</v>
      </c>
      <c r="S939" s="5" t="s">
        <v>28</v>
      </c>
      <c r="T939" s="7" t="s">
        <v>661</v>
      </c>
      <c r="U939" s="7" t="s">
        <v>28</v>
      </c>
      <c r="V939" s="7" t="s">
        <v>28</v>
      </c>
      <c r="W939" s="7" t="s">
        <v>29</v>
      </c>
      <c r="X939" s="7">
        <v>2013</v>
      </c>
      <c r="Y939" s="7" t="s">
        <v>28</v>
      </c>
      <c r="Z939" s="7" t="s">
        <v>3900</v>
      </c>
      <c r="AA939" s="7">
        <v>1</v>
      </c>
      <c r="AB939" s="7">
        <v>1</v>
      </c>
      <c r="AC939" s="7">
        <f t="shared" si="158"/>
        <v>0</v>
      </c>
      <c r="AD939" s="7" t="s">
        <v>6175</v>
      </c>
      <c r="AE939" s="7" t="s">
        <v>6175</v>
      </c>
      <c r="AF939" s="7" t="s">
        <v>6175</v>
      </c>
      <c r="AG939" s="7" t="s">
        <v>6175</v>
      </c>
      <c r="AH939" s="7" t="s">
        <v>6175</v>
      </c>
      <c r="AI939" s="7" t="s">
        <v>6175</v>
      </c>
      <c r="AJ939" s="33">
        <v>48.114758447488782</v>
      </c>
      <c r="AK939" s="33">
        <f t="shared" ref="AK939:AK964" si="159">AJ939*AB939</f>
        <v>48.114758447488782</v>
      </c>
      <c r="AL939" s="33">
        <f t="shared" si="152"/>
        <v>5.7737710136986538</v>
      </c>
      <c r="AM939" s="33">
        <f t="shared" si="153"/>
        <v>53.888529461187439</v>
      </c>
      <c r="AN939" s="33">
        <f t="shared" si="154"/>
        <v>43.303282602739905</v>
      </c>
      <c r="AO939" s="33">
        <f t="shared" si="155"/>
        <v>43.303282602739905</v>
      </c>
      <c r="AP939" s="33">
        <f t="shared" ref="AP939:AP964" si="160">AO939*0.12</f>
        <v>5.1963939123287881</v>
      </c>
      <c r="AQ939" s="33">
        <f t="shared" ref="AQ939:AQ964" si="161">AO939+AP939</f>
        <v>48.499676515068693</v>
      </c>
      <c r="AR939" s="26" t="s">
        <v>1404</v>
      </c>
      <c r="AS939" s="26" t="s">
        <v>1404</v>
      </c>
      <c r="AT939" s="15" t="s">
        <v>6294</v>
      </c>
      <c r="AU939" s="27" t="s">
        <v>6279</v>
      </c>
      <c r="AV939" s="74"/>
      <c r="AW939" s="75"/>
      <c r="AX939" s="75"/>
      <c r="AY939" s="75"/>
      <c r="AZ939" s="52" t="s">
        <v>6389</v>
      </c>
    </row>
    <row r="940" spans="1:52" s="52" customFormat="1" ht="39.950000000000003" customHeight="1" x14ac:dyDescent="0.25">
      <c r="A940" s="9">
        <v>1411</v>
      </c>
      <c r="B940" s="5">
        <v>80042000009793</v>
      </c>
      <c r="C940" s="7" t="s">
        <v>4736</v>
      </c>
      <c r="D940" s="28" t="s">
        <v>18</v>
      </c>
      <c r="E940" s="5" t="s">
        <v>1205</v>
      </c>
      <c r="F940" s="5" t="s">
        <v>926</v>
      </c>
      <c r="G940" s="5" t="s">
        <v>18</v>
      </c>
      <c r="H940" s="7" t="s">
        <v>6173</v>
      </c>
      <c r="I940" s="7" t="s">
        <v>6175</v>
      </c>
      <c r="J940" s="7" t="s">
        <v>6175</v>
      </c>
      <c r="K940" s="7" t="s">
        <v>6175</v>
      </c>
      <c r="L940" s="5" t="s">
        <v>4731</v>
      </c>
      <c r="M940" s="5" t="s">
        <v>4731</v>
      </c>
      <c r="N940" s="8" t="s">
        <v>6175</v>
      </c>
      <c r="O940" s="7" t="s">
        <v>1388</v>
      </c>
      <c r="P940" s="7" t="s">
        <v>3899</v>
      </c>
      <c r="Q940" s="5" t="s">
        <v>4732</v>
      </c>
      <c r="R940" s="5" t="s">
        <v>28</v>
      </c>
      <c r="S940" s="5" t="s">
        <v>28</v>
      </c>
      <c r="T940" s="7" t="s">
        <v>661</v>
      </c>
      <c r="U940" s="7" t="s">
        <v>28</v>
      </c>
      <c r="V940" s="28" t="s">
        <v>28</v>
      </c>
      <c r="W940" s="7" t="s">
        <v>29</v>
      </c>
      <c r="X940" s="7">
        <v>2013</v>
      </c>
      <c r="Y940" s="5" t="s">
        <v>4737</v>
      </c>
      <c r="Z940" s="7" t="s">
        <v>3900</v>
      </c>
      <c r="AA940" s="7">
        <v>1</v>
      </c>
      <c r="AB940" s="7">
        <v>1</v>
      </c>
      <c r="AC940" s="7">
        <f t="shared" si="158"/>
        <v>0</v>
      </c>
      <c r="AD940" s="7" t="s">
        <v>6175</v>
      </c>
      <c r="AE940" s="7" t="s">
        <v>6175</v>
      </c>
      <c r="AF940" s="7" t="s">
        <v>6175</v>
      </c>
      <c r="AG940" s="7" t="s">
        <v>6175</v>
      </c>
      <c r="AH940" s="7" t="s">
        <v>6175</v>
      </c>
      <c r="AI940" s="7" t="s">
        <v>6175</v>
      </c>
      <c r="AJ940" s="33">
        <v>48.114758447488782</v>
      </c>
      <c r="AK940" s="33">
        <f t="shared" si="159"/>
        <v>48.114758447488782</v>
      </c>
      <c r="AL940" s="33">
        <f t="shared" si="152"/>
        <v>5.7737710136986538</v>
      </c>
      <c r="AM940" s="33">
        <f t="shared" si="153"/>
        <v>53.888529461187439</v>
      </c>
      <c r="AN940" s="33">
        <f t="shared" si="154"/>
        <v>43.303282602739905</v>
      </c>
      <c r="AO940" s="33">
        <f t="shared" si="155"/>
        <v>43.303282602739905</v>
      </c>
      <c r="AP940" s="33">
        <f t="shared" si="160"/>
        <v>5.1963939123287881</v>
      </c>
      <c r="AQ940" s="33">
        <f t="shared" si="161"/>
        <v>48.499676515068693</v>
      </c>
      <c r="AR940" s="26" t="s">
        <v>1404</v>
      </c>
      <c r="AS940" s="26" t="s">
        <v>1404</v>
      </c>
      <c r="AT940" s="15" t="s">
        <v>6294</v>
      </c>
      <c r="AU940" s="27" t="s">
        <v>6279</v>
      </c>
      <c r="AV940" s="74"/>
      <c r="AW940" s="75"/>
      <c r="AX940" s="75"/>
      <c r="AY940" s="75"/>
      <c r="AZ940" s="52" t="s">
        <v>6389</v>
      </c>
    </row>
    <row r="941" spans="1:52" s="52" customFormat="1" ht="39.950000000000003" customHeight="1" x14ac:dyDescent="0.25">
      <c r="A941" s="9">
        <v>1419</v>
      </c>
      <c r="B941" s="5">
        <v>80042000012366</v>
      </c>
      <c r="C941" s="7" t="s">
        <v>4750</v>
      </c>
      <c r="D941" s="28" t="s">
        <v>18</v>
      </c>
      <c r="E941" s="5" t="s">
        <v>1205</v>
      </c>
      <c r="F941" s="5" t="s">
        <v>926</v>
      </c>
      <c r="G941" s="5" t="s">
        <v>18</v>
      </c>
      <c r="H941" s="7" t="s">
        <v>6173</v>
      </c>
      <c r="I941" s="7" t="s">
        <v>6175</v>
      </c>
      <c r="J941" s="7" t="s">
        <v>6175</v>
      </c>
      <c r="K941" s="7" t="s">
        <v>6175</v>
      </c>
      <c r="L941" s="5" t="s">
        <v>4731</v>
      </c>
      <c r="M941" s="5" t="s">
        <v>4731</v>
      </c>
      <c r="N941" s="8" t="s">
        <v>6175</v>
      </c>
      <c r="O941" s="7" t="s">
        <v>1388</v>
      </c>
      <c r="P941" s="7" t="s">
        <v>3899</v>
      </c>
      <c r="Q941" s="5" t="s">
        <v>4732</v>
      </c>
      <c r="R941" s="5" t="s">
        <v>28</v>
      </c>
      <c r="S941" s="5" t="s">
        <v>28</v>
      </c>
      <c r="T941" s="7" t="s">
        <v>661</v>
      </c>
      <c r="U941" s="7" t="s">
        <v>4751</v>
      </c>
      <c r="V941" s="28" t="s">
        <v>28</v>
      </c>
      <c r="W941" s="5" t="s">
        <v>29</v>
      </c>
      <c r="X941" s="7">
        <v>2013</v>
      </c>
      <c r="Y941" s="7" t="s">
        <v>28</v>
      </c>
      <c r="Z941" s="7" t="s">
        <v>3900</v>
      </c>
      <c r="AA941" s="7">
        <v>1</v>
      </c>
      <c r="AB941" s="7">
        <v>1</v>
      </c>
      <c r="AC941" s="7">
        <f t="shared" si="158"/>
        <v>0</v>
      </c>
      <c r="AD941" s="7" t="s">
        <v>6175</v>
      </c>
      <c r="AE941" s="7" t="s">
        <v>6175</v>
      </c>
      <c r="AF941" s="7" t="s">
        <v>6175</v>
      </c>
      <c r="AG941" s="7" t="s">
        <v>6175</v>
      </c>
      <c r="AH941" s="7" t="s">
        <v>6175</v>
      </c>
      <c r="AI941" s="7" t="s">
        <v>6175</v>
      </c>
      <c r="AJ941" s="33">
        <v>48.114758447488782</v>
      </c>
      <c r="AK941" s="33">
        <f t="shared" si="159"/>
        <v>48.114758447488782</v>
      </c>
      <c r="AL941" s="33">
        <f t="shared" ref="AL941:AL967" si="162">AK941*0.12</f>
        <v>5.7737710136986538</v>
      </c>
      <c r="AM941" s="33">
        <f t="shared" ref="AM941:AM967" si="163">AL941+AK941</f>
        <v>53.888529461187439</v>
      </c>
      <c r="AN941" s="33">
        <f t="shared" ref="AN941:AN967" si="164">AJ941*0.9</f>
        <v>43.303282602739905</v>
      </c>
      <c r="AO941" s="33">
        <f t="shared" ref="AO941:AO967" si="165">AN941*AB941</f>
        <v>43.303282602739905</v>
      </c>
      <c r="AP941" s="33">
        <f t="shared" si="160"/>
        <v>5.1963939123287881</v>
      </c>
      <c r="AQ941" s="33">
        <f t="shared" si="161"/>
        <v>48.499676515068693</v>
      </c>
      <c r="AR941" s="26" t="s">
        <v>1404</v>
      </c>
      <c r="AS941" s="26" t="s">
        <v>1404</v>
      </c>
      <c r="AT941" s="15" t="s">
        <v>6294</v>
      </c>
      <c r="AU941" s="27" t="s">
        <v>6279</v>
      </c>
      <c r="AV941" s="74"/>
      <c r="AW941" s="75"/>
      <c r="AX941" s="75"/>
      <c r="AY941" s="75"/>
      <c r="AZ941" s="52" t="s">
        <v>6389</v>
      </c>
    </row>
    <row r="942" spans="1:52" s="52" customFormat="1" ht="39.950000000000003" customHeight="1" x14ac:dyDescent="0.25">
      <c r="A942" s="9">
        <v>1420</v>
      </c>
      <c r="B942" s="5">
        <v>80042000012373</v>
      </c>
      <c r="C942" s="7" t="s">
        <v>4752</v>
      </c>
      <c r="D942" s="5" t="s">
        <v>18</v>
      </c>
      <c r="E942" s="5" t="s">
        <v>38</v>
      </c>
      <c r="F942" s="7" t="s">
        <v>3891</v>
      </c>
      <c r="G942" s="5" t="s">
        <v>18</v>
      </c>
      <c r="H942" s="7" t="s">
        <v>6173</v>
      </c>
      <c r="I942" s="7" t="s">
        <v>6175</v>
      </c>
      <c r="J942" s="7" t="s">
        <v>6175</v>
      </c>
      <c r="K942" s="7" t="s">
        <v>6175</v>
      </c>
      <c r="L942" s="5" t="s">
        <v>4731</v>
      </c>
      <c r="M942" s="5" t="s">
        <v>4731</v>
      </c>
      <c r="N942" s="8" t="s">
        <v>6175</v>
      </c>
      <c r="O942" s="7" t="s">
        <v>1388</v>
      </c>
      <c r="P942" s="7" t="s">
        <v>3899</v>
      </c>
      <c r="Q942" s="5" t="s">
        <v>4732</v>
      </c>
      <c r="R942" s="5" t="s">
        <v>4753</v>
      </c>
      <c r="S942" s="5" t="s">
        <v>28</v>
      </c>
      <c r="T942" s="7" t="s">
        <v>661</v>
      </c>
      <c r="U942" s="7" t="s">
        <v>4751</v>
      </c>
      <c r="V942" s="7" t="s">
        <v>28</v>
      </c>
      <c r="W942" s="7" t="s">
        <v>29</v>
      </c>
      <c r="X942" s="7">
        <v>2012</v>
      </c>
      <c r="Y942" s="7" t="s">
        <v>28</v>
      </c>
      <c r="Z942" s="7" t="s">
        <v>3900</v>
      </c>
      <c r="AA942" s="7">
        <v>1</v>
      </c>
      <c r="AB942" s="7">
        <v>1</v>
      </c>
      <c r="AC942" s="7">
        <f t="shared" si="158"/>
        <v>0</v>
      </c>
      <c r="AD942" s="7" t="s">
        <v>6175</v>
      </c>
      <c r="AE942" s="7" t="s">
        <v>6175</v>
      </c>
      <c r="AF942" s="7" t="s">
        <v>6175</v>
      </c>
      <c r="AG942" s="7" t="s">
        <v>6175</v>
      </c>
      <c r="AH942" s="7" t="s">
        <v>6175</v>
      </c>
      <c r="AI942" s="7" t="s">
        <v>6175</v>
      </c>
      <c r="AJ942" s="33">
        <v>11.9</v>
      </c>
      <c r="AK942" s="33">
        <f t="shared" si="159"/>
        <v>11.9</v>
      </c>
      <c r="AL942" s="33">
        <f t="shared" si="162"/>
        <v>1.4279999999999999</v>
      </c>
      <c r="AM942" s="33">
        <f t="shared" si="163"/>
        <v>13.327999999999999</v>
      </c>
      <c r="AN942" s="33">
        <f t="shared" si="164"/>
        <v>10.71</v>
      </c>
      <c r="AO942" s="33">
        <f t="shared" si="165"/>
        <v>10.71</v>
      </c>
      <c r="AP942" s="33">
        <f t="shared" si="160"/>
        <v>1.2852000000000001</v>
      </c>
      <c r="AQ942" s="33">
        <f t="shared" si="161"/>
        <v>11.995200000000001</v>
      </c>
      <c r="AR942" s="26" t="s">
        <v>1404</v>
      </c>
      <c r="AS942" s="26" t="s">
        <v>1404</v>
      </c>
      <c r="AT942" s="15" t="s">
        <v>6294</v>
      </c>
      <c r="AU942" s="27" t="s">
        <v>6279</v>
      </c>
      <c r="AV942" s="74"/>
      <c r="AW942" s="75"/>
      <c r="AX942" s="75"/>
      <c r="AY942" s="75"/>
      <c r="AZ942" s="52" t="s">
        <v>6389</v>
      </c>
    </row>
    <row r="943" spans="1:52" s="52" customFormat="1" ht="39.950000000000003" customHeight="1" x14ac:dyDescent="0.25">
      <c r="A943" s="9">
        <v>1421</v>
      </c>
      <c r="B943" s="5">
        <v>80042000012427</v>
      </c>
      <c r="C943" s="7" t="s">
        <v>4754</v>
      </c>
      <c r="D943" s="5" t="s">
        <v>18</v>
      </c>
      <c r="E943" s="7" t="s">
        <v>19</v>
      </c>
      <c r="F943" s="5" t="s">
        <v>142</v>
      </c>
      <c r="G943" s="5" t="s">
        <v>18</v>
      </c>
      <c r="H943" s="7" t="s">
        <v>6173</v>
      </c>
      <c r="I943" s="7" t="s">
        <v>6175</v>
      </c>
      <c r="J943" s="7" t="s">
        <v>6175</v>
      </c>
      <c r="K943" s="7" t="s">
        <v>6175</v>
      </c>
      <c r="L943" s="5" t="s">
        <v>4636</v>
      </c>
      <c r="M943" s="5" t="s">
        <v>4636</v>
      </c>
      <c r="N943" s="8" t="s">
        <v>6175</v>
      </c>
      <c r="O943" s="7" t="s">
        <v>1388</v>
      </c>
      <c r="P943" s="7" t="s">
        <v>3899</v>
      </c>
      <c r="Q943" s="5" t="s">
        <v>2279</v>
      </c>
      <c r="R943" s="28" t="s">
        <v>4755</v>
      </c>
      <c r="S943" s="28" t="s">
        <v>28</v>
      </c>
      <c r="T943" s="28" t="s">
        <v>27</v>
      </c>
      <c r="U943" s="7" t="s">
        <v>28</v>
      </c>
      <c r="V943" s="28" t="s">
        <v>28</v>
      </c>
      <c r="W943" s="7" t="s">
        <v>78</v>
      </c>
      <c r="X943" s="7">
        <v>2012</v>
      </c>
      <c r="Y943" s="7" t="s">
        <v>28</v>
      </c>
      <c r="Z943" s="7" t="s">
        <v>3900</v>
      </c>
      <c r="AA943" s="7">
        <v>1</v>
      </c>
      <c r="AB943" s="7">
        <v>1</v>
      </c>
      <c r="AC943" s="7">
        <f t="shared" si="158"/>
        <v>0</v>
      </c>
      <c r="AD943" s="7" t="s">
        <v>6175</v>
      </c>
      <c r="AE943" s="7" t="s">
        <v>6175</v>
      </c>
      <c r="AF943" s="7" t="s">
        <v>6175</v>
      </c>
      <c r="AG943" s="7" t="s">
        <v>6175</v>
      </c>
      <c r="AH943" s="7" t="s">
        <v>6175</v>
      </c>
      <c r="AI943" s="7" t="s">
        <v>6175</v>
      </c>
      <c r="AJ943" s="33">
        <v>19.659079452054915</v>
      </c>
      <c r="AK943" s="33">
        <f t="shared" si="159"/>
        <v>19.659079452054915</v>
      </c>
      <c r="AL943" s="33">
        <f t="shared" si="162"/>
        <v>2.3590895342465896</v>
      </c>
      <c r="AM943" s="33">
        <f t="shared" si="163"/>
        <v>22.018168986301504</v>
      </c>
      <c r="AN943" s="33">
        <f t="shared" si="164"/>
        <v>17.693171506849424</v>
      </c>
      <c r="AO943" s="33">
        <f t="shared" si="165"/>
        <v>17.693171506849424</v>
      </c>
      <c r="AP943" s="33">
        <f t="shared" si="160"/>
        <v>2.1231805808219306</v>
      </c>
      <c r="AQ943" s="33">
        <f t="shared" si="161"/>
        <v>19.816352087671355</v>
      </c>
      <c r="AR943" s="26" t="s">
        <v>1404</v>
      </c>
      <c r="AS943" s="26" t="s">
        <v>1404</v>
      </c>
      <c r="AT943" s="15" t="s">
        <v>6294</v>
      </c>
      <c r="AU943" s="27" t="s">
        <v>6279</v>
      </c>
      <c r="AV943" s="74"/>
      <c r="AW943" s="75"/>
      <c r="AX943" s="75"/>
      <c r="AY943" s="75"/>
      <c r="AZ943" s="52" t="s">
        <v>6389</v>
      </c>
    </row>
    <row r="944" spans="1:52" s="52" customFormat="1" ht="39.950000000000003" customHeight="1" x14ac:dyDescent="0.25">
      <c r="A944" s="9">
        <v>1424</v>
      </c>
      <c r="B944" s="5">
        <v>80042000013400</v>
      </c>
      <c r="C944" s="7" t="s">
        <v>4759</v>
      </c>
      <c r="D944" s="5" t="s">
        <v>18</v>
      </c>
      <c r="E944" s="7" t="s">
        <v>4760</v>
      </c>
      <c r="F944" s="5" t="s">
        <v>113</v>
      </c>
      <c r="G944" s="5" t="s">
        <v>18</v>
      </c>
      <c r="H944" s="7" t="s">
        <v>6173</v>
      </c>
      <c r="I944" s="7" t="s">
        <v>6175</v>
      </c>
      <c r="J944" s="7" t="s">
        <v>6175</v>
      </c>
      <c r="K944" s="7" t="s">
        <v>6175</v>
      </c>
      <c r="L944" s="7" t="s">
        <v>4761</v>
      </c>
      <c r="M944" s="7" t="s">
        <v>4761</v>
      </c>
      <c r="N944" s="8" t="s">
        <v>6175</v>
      </c>
      <c r="O944" s="7" t="s">
        <v>1388</v>
      </c>
      <c r="P944" s="7" t="s">
        <v>3899</v>
      </c>
      <c r="Q944" s="7" t="s">
        <v>3302</v>
      </c>
      <c r="R944" s="28" t="s">
        <v>4762</v>
      </c>
      <c r="S944" s="5" t="s">
        <v>28</v>
      </c>
      <c r="T944" s="7" t="s">
        <v>3909</v>
      </c>
      <c r="U944" s="7" t="s">
        <v>28</v>
      </c>
      <c r="V944" s="28" t="s">
        <v>28</v>
      </c>
      <c r="W944" s="7" t="s">
        <v>29</v>
      </c>
      <c r="X944" s="7">
        <v>2012</v>
      </c>
      <c r="Y944" s="7" t="s">
        <v>28</v>
      </c>
      <c r="Z944" s="7" t="s">
        <v>3900</v>
      </c>
      <c r="AA944" s="7">
        <v>1</v>
      </c>
      <c r="AB944" s="7">
        <v>8</v>
      </c>
      <c r="AC944" s="7">
        <f t="shared" si="158"/>
        <v>-7</v>
      </c>
      <c r="AD944" s="7" t="s">
        <v>6175</v>
      </c>
      <c r="AE944" s="7" t="s">
        <v>6175</v>
      </c>
      <c r="AF944" s="7" t="s">
        <v>6175</v>
      </c>
      <c r="AG944" s="7" t="s">
        <v>6175</v>
      </c>
      <c r="AH944" s="7" t="s">
        <v>6175</v>
      </c>
      <c r="AI944" s="7" t="s">
        <v>6175</v>
      </c>
      <c r="AJ944" s="33">
        <v>5.8192536986301633</v>
      </c>
      <c r="AK944" s="33">
        <f t="shared" si="159"/>
        <v>46.554029589041306</v>
      </c>
      <c r="AL944" s="33">
        <f t="shared" si="162"/>
        <v>5.5864835506849566</v>
      </c>
      <c r="AM944" s="33">
        <f t="shared" si="163"/>
        <v>52.140513139726266</v>
      </c>
      <c r="AN944" s="33">
        <f t="shared" si="164"/>
        <v>5.2373283287671475</v>
      </c>
      <c r="AO944" s="33">
        <f t="shared" si="165"/>
        <v>41.89862663013718</v>
      </c>
      <c r="AP944" s="33">
        <f t="shared" si="160"/>
        <v>5.0278351956164613</v>
      </c>
      <c r="AQ944" s="33">
        <f t="shared" si="161"/>
        <v>46.926461825753641</v>
      </c>
      <c r="AR944" s="26" t="s">
        <v>1404</v>
      </c>
      <c r="AS944" s="26" t="s">
        <v>1404</v>
      </c>
      <c r="AT944" s="15" t="s">
        <v>6294</v>
      </c>
      <c r="AU944" s="27" t="s">
        <v>6279</v>
      </c>
      <c r="AV944" s="74"/>
      <c r="AW944" s="75"/>
      <c r="AX944" s="75"/>
      <c r="AY944" s="75"/>
      <c r="AZ944" s="52" t="s">
        <v>6389</v>
      </c>
    </row>
    <row r="945" spans="1:52" s="52" customFormat="1" ht="39.950000000000003" customHeight="1" x14ac:dyDescent="0.25">
      <c r="A945" s="9">
        <v>1425</v>
      </c>
      <c r="B945" s="5">
        <v>80042000013455</v>
      </c>
      <c r="C945" s="7" t="s">
        <v>4763</v>
      </c>
      <c r="D945" s="5" t="s">
        <v>18</v>
      </c>
      <c r="E945" s="7" t="s">
        <v>19</v>
      </c>
      <c r="F945" s="5" t="s">
        <v>142</v>
      </c>
      <c r="G945" s="5" t="s">
        <v>18</v>
      </c>
      <c r="H945" s="7" t="s">
        <v>6173</v>
      </c>
      <c r="I945" s="7" t="s">
        <v>6175</v>
      </c>
      <c r="J945" s="7" t="s">
        <v>6175</v>
      </c>
      <c r="K945" s="7" t="s">
        <v>6175</v>
      </c>
      <c r="L945" s="5" t="s">
        <v>4636</v>
      </c>
      <c r="M945" s="5" t="s">
        <v>4636</v>
      </c>
      <c r="N945" s="8" t="s">
        <v>6175</v>
      </c>
      <c r="O945" s="7" t="s">
        <v>1388</v>
      </c>
      <c r="P945" s="7" t="s">
        <v>3899</v>
      </c>
      <c r="Q945" s="5" t="s">
        <v>2279</v>
      </c>
      <c r="R945" s="28" t="s">
        <v>4764</v>
      </c>
      <c r="S945" s="28" t="s">
        <v>28</v>
      </c>
      <c r="T945" s="28" t="s">
        <v>27</v>
      </c>
      <c r="U945" s="7" t="s">
        <v>28</v>
      </c>
      <c r="V945" s="28" t="s">
        <v>28</v>
      </c>
      <c r="W945" s="7" t="s">
        <v>78</v>
      </c>
      <c r="X945" s="7">
        <v>2012</v>
      </c>
      <c r="Y945" s="7" t="s">
        <v>28</v>
      </c>
      <c r="Z945" s="7" t="s">
        <v>3900</v>
      </c>
      <c r="AA945" s="7">
        <v>1</v>
      </c>
      <c r="AB945" s="7">
        <v>1</v>
      </c>
      <c r="AC945" s="7">
        <f t="shared" si="158"/>
        <v>0</v>
      </c>
      <c r="AD945" s="7" t="s">
        <v>6175</v>
      </c>
      <c r="AE945" s="7" t="s">
        <v>6175</v>
      </c>
      <c r="AF945" s="7" t="s">
        <v>6175</v>
      </c>
      <c r="AG945" s="7" t="s">
        <v>6175</v>
      </c>
      <c r="AH945" s="7" t="s">
        <v>6175</v>
      </c>
      <c r="AI945" s="7" t="s">
        <v>6175</v>
      </c>
      <c r="AJ945" s="33">
        <v>12.510323287671309</v>
      </c>
      <c r="AK945" s="33">
        <f t="shared" si="159"/>
        <v>12.510323287671309</v>
      </c>
      <c r="AL945" s="33">
        <f t="shared" si="162"/>
        <v>1.501238794520557</v>
      </c>
      <c r="AM945" s="33">
        <f t="shared" si="163"/>
        <v>14.011562082191865</v>
      </c>
      <c r="AN945" s="33">
        <f t="shared" si="164"/>
        <v>11.259290958904177</v>
      </c>
      <c r="AO945" s="33">
        <f t="shared" si="165"/>
        <v>11.259290958904177</v>
      </c>
      <c r="AP945" s="33">
        <f t="shared" si="160"/>
        <v>1.3511149150685013</v>
      </c>
      <c r="AQ945" s="33">
        <f t="shared" si="161"/>
        <v>12.610405873972679</v>
      </c>
      <c r="AR945" s="26" t="s">
        <v>1404</v>
      </c>
      <c r="AS945" s="26" t="s">
        <v>1404</v>
      </c>
      <c r="AT945" s="15" t="s">
        <v>6294</v>
      </c>
      <c r="AU945" s="27" t="s">
        <v>6279</v>
      </c>
      <c r="AV945" s="74"/>
      <c r="AW945" s="75"/>
      <c r="AX945" s="75"/>
      <c r="AY945" s="75"/>
      <c r="AZ945" s="52" t="s">
        <v>6389</v>
      </c>
    </row>
    <row r="946" spans="1:52" s="52" customFormat="1" ht="39.950000000000003" customHeight="1" x14ac:dyDescent="0.25">
      <c r="A946" s="9">
        <v>1428</v>
      </c>
      <c r="B946" s="5">
        <v>80042000016111</v>
      </c>
      <c r="C946" s="7" t="s">
        <v>4768</v>
      </c>
      <c r="D946" s="5" t="s">
        <v>18</v>
      </c>
      <c r="E946" s="7" t="s">
        <v>763</v>
      </c>
      <c r="F946" s="7" t="s">
        <v>764</v>
      </c>
      <c r="G946" s="5" t="s">
        <v>18</v>
      </c>
      <c r="H946" s="7" t="s">
        <v>6173</v>
      </c>
      <c r="I946" s="7" t="s">
        <v>6175</v>
      </c>
      <c r="J946" s="7" t="s">
        <v>6175</v>
      </c>
      <c r="K946" s="7" t="s">
        <v>6175</v>
      </c>
      <c r="L946" s="5" t="s">
        <v>4769</v>
      </c>
      <c r="M946" s="5" t="s">
        <v>4769</v>
      </c>
      <c r="N946" s="8" t="s">
        <v>6175</v>
      </c>
      <c r="O946" s="7" t="s">
        <v>1388</v>
      </c>
      <c r="P946" s="7" t="s">
        <v>3899</v>
      </c>
      <c r="Q946" s="5" t="s">
        <v>4770</v>
      </c>
      <c r="R946" s="5" t="s">
        <v>4771</v>
      </c>
      <c r="S946" s="5" t="s">
        <v>4772</v>
      </c>
      <c r="T946" s="7" t="s">
        <v>44</v>
      </c>
      <c r="U946" s="7" t="s">
        <v>28</v>
      </c>
      <c r="V946" s="7" t="s">
        <v>28</v>
      </c>
      <c r="W946" s="7" t="s">
        <v>29</v>
      </c>
      <c r="X946" s="7">
        <v>2013</v>
      </c>
      <c r="Y946" s="7" t="s">
        <v>28</v>
      </c>
      <c r="Z946" s="7" t="s">
        <v>3900</v>
      </c>
      <c r="AA946" s="7">
        <v>1</v>
      </c>
      <c r="AB946" s="7">
        <v>1</v>
      </c>
      <c r="AC946" s="7">
        <f t="shared" ref="AC946:AC983" si="166">AA946-AB946</f>
        <v>0</v>
      </c>
      <c r="AD946" s="7" t="s">
        <v>6175</v>
      </c>
      <c r="AE946" s="7" t="s">
        <v>6175</v>
      </c>
      <c r="AF946" s="7" t="s">
        <v>6175</v>
      </c>
      <c r="AG946" s="7" t="s">
        <v>6175</v>
      </c>
      <c r="AH946" s="7" t="s">
        <v>6175</v>
      </c>
      <c r="AI946" s="7" t="s">
        <v>6175</v>
      </c>
      <c r="AJ946" s="33">
        <v>35.452979908675943</v>
      </c>
      <c r="AK946" s="33">
        <f t="shared" si="159"/>
        <v>35.452979908675943</v>
      </c>
      <c r="AL946" s="33">
        <f t="shared" si="162"/>
        <v>4.2543575890411134</v>
      </c>
      <c r="AM946" s="33">
        <f t="shared" si="163"/>
        <v>39.707337497717056</v>
      </c>
      <c r="AN946" s="33">
        <f t="shared" si="164"/>
        <v>31.90768191780835</v>
      </c>
      <c r="AO946" s="33">
        <f t="shared" si="165"/>
        <v>31.90768191780835</v>
      </c>
      <c r="AP946" s="33">
        <f t="shared" si="160"/>
        <v>3.828921830137002</v>
      </c>
      <c r="AQ946" s="33">
        <f t="shared" si="161"/>
        <v>35.736603747945352</v>
      </c>
      <c r="AR946" s="15" t="s">
        <v>6325</v>
      </c>
      <c r="AS946" s="15" t="s">
        <v>6325</v>
      </c>
      <c r="AT946" s="15" t="s">
        <v>6294</v>
      </c>
      <c r="AU946" s="27" t="s">
        <v>6279</v>
      </c>
      <c r="AV946" s="74"/>
      <c r="AW946" s="75"/>
      <c r="AX946" s="75"/>
      <c r="AY946" s="75"/>
      <c r="AZ946" s="52" t="s">
        <v>6389</v>
      </c>
    </row>
    <row r="947" spans="1:52" s="52" customFormat="1" ht="39.950000000000003" customHeight="1" x14ac:dyDescent="0.25">
      <c r="A947" s="9">
        <v>1446</v>
      </c>
      <c r="B947" s="5" t="s">
        <v>28</v>
      </c>
      <c r="C947" s="5" t="s">
        <v>4777</v>
      </c>
      <c r="D947" s="28" t="s">
        <v>18</v>
      </c>
      <c r="E947" s="7" t="s">
        <v>138</v>
      </c>
      <c r="F947" s="5" t="s">
        <v>591</v>
      </c>
      <c r="G947" s="5" t="s">
        <v>18</v>
      </c>
      <c r="H947" s="7" t="s">
        <v>6173</v>
      </c>
      <c r="I947" s="7" t="s">
        <v>6175</v>
      </c>
      <c r="J947" s="7" t="s">
        <v>6175</v>
      </c>
      <c r="K947" s="7" t="s">
        <v>6175</v>
      </c>
      <c r="L947" s="7" t="s">
        <v>592</v>
      </c>
      <c r="M947" s="7" t="s">
        <v>592</v>
      </c>
      <c r="N947" s="8" t="s">
        <v>6175</v>
      </c>
      <c r="O947" s="7" t="s">
        <v>1388</v>
      </c>
      <c r="P947" s="7" t="s">
        <v>3899</v>
      </c>
      <c r="Q947" s="7" t="s">
        <v>262</v>
      </c>
      <c r="R947" s="7" t="s">
        <v>4778</v>
      </c>
      <c r="S947" s="7">
        <v>5500297</v>
      </c>
      <c r="T947" s="7" t="s">
        <v>44</v>
      </c>
      <c r="U947" s="7" t="s">
        <v>28</v>
      </c>
      <c r="V947" s="28" t="s">
        <v>28</v>
      </c>
      <c r="W947" s="7" t="s">
        <v>29</v>
      </c>
      <c r="X947" s="7">
        <v>2012</v>
      </c>
      <c r="Y947" s="7" t="s">
        <v>140</v>
      </c>
      <c r="Z947" s="7" t="s">
        <v>3900</v>
      </c>
      <c r="AA947" s="7">
        <v>1</v>
      </c>
      <c r="AB947" s="7">
        <v>1</v>
      </c>
      <c r="AC947" s="7">
        <f t="shared" si="166"/>
        <v>0</v>
      </c>
      <c r="AD947" s="7" t="s">
        <v>6175</v>
      </c>
      <c r="AE947" s="7" t="s">
        <v>6175</v>
      </c>
      <c r="AF947" s="7" t="s">
        <v>6175</v>
      </c>
      <c r="AG947" s="7" t="s">
        <v>6175</v>
      </c>
      <c r="AH947" s="7" t="s">
        <v>6175</v>
      </c>
      <c r="AI947" s="7" t="s">
        <v>6175</v>
      </c>
      <c r="AJ947" s="33">
        <v>76.443164109589304</v>
      </c>
      <c r="AK947" s="33">
        <f t="shared" si="159"/>
        <v>76.443164109589304</v>
      </c>
      <c r="AL947" s="33">
        <f t="shared" si="162"/>
        <v>9.1731796931507166</v>
      </c>
      <c r="AM947" s="33">
        <f t="shared" si="163"/>
        <v>85.616343802740019</v>
      </c>
      <c r="AN947" s="33">
        <f t="shared" si="164"/>
        <v>68.798847698630382</v>
      </c>
      <c r="AO947" s="33">
        <f t="shared" si="165"/>
        <v>68.798847698630382</v>
      </c>
      <c r="AP947" s="33">
        <f t="shared" si="160"/>
        <v>8.2558617238356451</v>
      </c>
      <c r="AQ947" s="33">
        <f t="shared" si="161"/>
        <v>77.054709422466033</v>
      </c>
      <c r="AR947" s="15" t="s">
        <v>6295</v>
      </c>
      <c r="AS947" s="26"/>
      <c r="AT947" s="15" t="s">
        <v>6292</v>
      </c>
      <c r="AU947" s="27" t="s">
        <v>6278</v>
      </c>
      <c r="AV947" s="74"/>
      <c r="AW947" s="75"/>
      <c r="AX947" s="75"/>
      <c r="AY947" s="75"/>
      <c r="AZ947" s="52" t="s">
        <v>6389</v>
      </c>
    </row>
    <row r="948" spans="1:52" s="52" customFormat="1" ht="39.950000000000003" customHeight="1" x14ac:dyDescent="0.25">
      <c r="A948" s="9">
        <v>1447</v>
      </c>
      <c r="B948" s="5" t="s">
        <v>28</v>
      </c>
      <c r="C948" s="5" t="s">
        <v>4779</v>
      </c>
      <c r="D948" s="28" t="s">
        <v>18</v>
      </c>
      <c r="E948" s="7" t="s">
        <v>138</v>
      </c>
      <c r="F948" s="5" t="s">
        <v>591</v>
      </c>
      <c r="G948" s="5" t="s">
        <v>18</v>
      </c>
      <c r="H948" s="7" t="s">
        <v>6173</v>
      </c>
      <c r="I948" s="7" t="s">
        <v>6175</v>
      </c>
      <c r="J948" s="7" t="s">
        <v>6175</v>
      </c>
      <c r="K948" s="7" t="s">
        <v>6175</v>
      </c>
      <c r="L948" s="7" t="s">
        <v>592</v>
      </c>
      <c r="M948" s="7" t="s">
        <v>592</v>
      </c>
      <c r="N948" s="8" t="s">
        <v>6175</v>
      </c>
      <c r="O948" s="7" t="s">
        <v>1388</v>
      </c>
      <c r="P948" s="7" t="s">
        <v>3899</v>
      </c>
      <c r="Q948" s="7" t="s">
        <v>262</v>
      </c>
      <c r="R948" s="7" t="s">
        <v>4780</v>
      </c>
      <c r="S948" s="7">
        <v>2201799</v>
      </c>
      <c r="T948" s="7" t="s">
        <v>44</v>
      </c>
      <c r="U948" s="7" t="s">
        <v>28</v>
      </c>
      <c r="V948" s="28" t="s">
        <v>28</v>
      </c>
      <c r="W948" s="7" t="s">
        <v>29</v>
      </c>
      <c r="X948" s="7">
        <v>2012</v>
      </c>
      <c r="Y948" s="7" t="s">
        <v>140</v>
      </c>
      <c r="Z948" s="7" t="s">
        <v>3900</v>
      </c>
      <c r="AA948" s="7">
        <v>1</v>
      </c>
      <c r="AB948" s="7">
        <v>1</v>
      </c>
      <c r="AC948" s="7">
        <f t="shared" si="166"/>
        <v>0</v>
      </c>
      <c r="AD948" s="7" t="s">
        <v>6175</v>
      </c>
      <c r="AE948" s="7" t="s">
        <v>6175</v>
      </c>
      <c r="AF948" s="7" t="s">
        <v>6175</v>
      </c>
      <c r="AG948" s="7" t="s">
        <v>6175</v>
      </c>
      <c r="AH948" s="7" t="s">
        <v>6175</v>
      </c>
      <c r="AI948" s="7" t="s">
        <v>6175</v>
      </c>
      <c r="AJ948" s="33">
        <v>179.56447945205539</v>
      </c>
      <c r="AK948" s="33">
        <f t="shared" si="159"/>
        <v>179.56447945205539</v>
      </c>
      <c r="AL948" s="33">
        <f t="shared" si="162"/>
        <v>21.547737534246647</v>
      </c>
      <c r="AM948" s="33">
        <f t="shared" si="163"/>
        <v>201.11221698630203</v>
      </c>
      <c r="AN948" s="33">
        <f t="shared" si="164"/>
        <v>161.60803150684987</v>
      </c>
      <c r="AO948" s="33">
        <f t="shared" si="165"/>
        <v>161.60803150684987</v>
      </c>
      <c r="AP948" s="33">
        <f t="shared" si="160"/>
        <v>19.392963780821983</v>
      </c>
      <c r="AQ948" s="33">
        <f t="shared" si="161"/>
        <v>181.00099528767186</v>
      </c>
      <c r="AR948" s="15" t="s">
        <v>6295</v>
      </c>
      <c r="AS948" s="26"/>
      <c r="AT948" s="15" t="s">
        <v>6292</v>
      </c>
      <c r="AU948" s="27" t="s">
        <v>6278</v>
      </c>
      <c r="AV948" s="74"/>
      <c r="AW948" s="75"/>
      <c r="AX948" s="75"/>
      <c r="AY948" s="75"/>
      <c r="AZ948" s="52" t="s">
        <v>6389</v>
      </c>
    </row>
    <row r="949" spans="1:52" s="52" customFormat="1" ht="39.950000000000003" customHeight="1" x14ac:dyDescent="0.25">
      <c r="A949" s="9">
        <v>1449</v>
      </c>
      <c r="B949" s="5" t="s">
        <v>28</v>
      </c>
      <c r="C949" s="7" t="s">
        <v>4782</v>
      </c>
      <c r="D949" s="5" t="s">
        <v>241</v>
      </c>
      <c r="E949" s="5" t="s">
        <v>242</v>
      </c>
      <c r="F949" s="5" t="s">
        <v>242</v>
      </c>
      <c r="G949" s="5" t="s">
        <v>6285</v>
      </c>
      <c r="H949" s="7" t="s">
        <v>6173</v>
      </c>
      <c r="I949" s="7" t="s">
        <v>6175</v>
      </c>
      <c r="J949" s="7" t="s">
        <v>6175</v>
      </c>
      <c r="K949" s="7" t="s">
        <v>6175</v>
      </c>
      <c r="L949" s="5" t="s">
        <v>4783</v>
      </c>
      <c r="M949" s="5" t="s">
        <v>4783</v>
      </c>
      <c r="N949" s="8" t="s">
        <v>6175</v>
      </c>
      <c r="O949" s="7" t="s">
        <v>1388</v>
      </c>
      <c r="P949" s="7" t="s">
        <v>3899</v>
      </c>
      <c r="Q949" s="5" t="s">
        <v>4425</v>
      </c>
      <c r="R949" s="5" t="s">
        <v>4784</v>
      </c>
      <c r="S949" s="7" t="s">
        <v>28</v>
      </c>
      <c r="T949" s="7" t="s">
        <v>27</v>
      </c>
      <c r="U949" s="7" t="s">
        <v>28</v>
      </c>
      <c r="V949" s="28" t="s">
        <v>28</v>
      </c>
      <c r="W949" s="7" t="s">
        <v>29</v>
      </c>
      <c r="X949" s="7">
        <v>2012</v>
      </c>
      <c r="Y949" s="5" t="s">
        <v>4785</v>
      </c>
      <c r="Z949" s="7" t="s">
        <v>3900</v>
      </c>
      <c r="AA949" s="7">
        <v>1</v>
      </c>
      <c r="AB949" s="7">
        <v>1</v>
      </c>
      <c r="AC949" s="7">
        <f t="shared" si="166"/>
        <v>0</v>
      </c>
      <c r="AD949" s="7" t="s">
        <v>6175</v>
      </c>
      <c r="AE949" s="7" t="s">
        <v>6175</v>
      </c>
      <c r="AF949" s="7" t="s">
        <v>6175</v>
      </c>
      <c r="AG949" s="7" t="s">
        <v>6175</v>
      </c>
      <c r="AH949" s="7" t="s">
        <v>6175</v>
      </c>
      <c r="AI949" s="7" t="s">
        <v>6175</v>
      </c>
      <c r="AJ949" s="33">
        <v>4.8493780821918024</v>
      </c>
      <c r="AK949" s="33">
        <f t="shared" si="159"/>
        <v>4.8493780821918024</v>
      </c>
      <c r="AL949" s="33">
        <f t="shared" si="162"/>
        <v>0.58192536986301624</v>
      </c>
      <c r="AM949" s="33">
        <f t="shared" si="163"/>
        <v>5.4313034520548182</v>
      </c>
      <c r="AN949" s="33">
        <f t="shared" si="164"/>
        <v>4.3644402739726225</v>
      </c>
      <c r="AO949" s="33">
        <f t="shared" si="165"/>
        <v>4.3644402739726225</v>
      </c>
      <c r="AP949" s="33">
        <f t="shared" si="160"/>
        <v>0.52373283287671468</v>
      </c>
      <c r="AQ949" s="33">
        <f t="shared" si="161"/>
        <v>4.8881731068493375</v>
      </c>
      <c r="AR949" s="26" t="s">
        <v>6295</v>
      </c>
      <c r="AS949" s="26" t="s">
        <v>6295</v>
      </c>
      <c r="AT949" s="15" t="s">
        <v>6282</v>
      </c>
      <c r="AU949" s="27" t="s">
        <v>6282</v>
      </c>
      <c r="AV949" s="74" t="s">
        <v>6287</v>
      </c>
      <c r="AW949" s="75"/>
      <c r="AX949" s="75"/>
      <c r="AY949" s="75"/>
      <c r="AZ949" s="52" t="s">
        <v>6389</v>
      </c>
    </row>
    <row r="950" spans="1:52" s="52" customFormat="1" ht="39.950000000000003" customHeight="1" x14ac:dyDescent="0.25">
      <c r="A950" s="9">
        <v>1450</v>
      </c>
      <c r="B950" s="5" t="s">
        <v>28</v>
      </c>
      <c r="C950" s="7" t="s">
        <v>4786</v>
      </c>
      <c r="D950" s="5" t="s">
        <v>241</v>
      </c>
      <c r="E950" s="5" t="s">
        <v>242</v>
      </c>
      <c r="F950" s="5" t="s">
        <v>242</v>
      </c>
      <c r="G950" s="5" t="s">
        <v>6285</v>
      </c>
      <c r="H950" s="7" t="s">
        <v>6173</v>
      </c>
      <c r="I950" s="7" t="s">
        <v>6175</v>
      </c>
      <c r="J950" s="7" t="s">
        <v>6175</v>
      </c>
      <c r="K950" s="7" t="s">
        <v>6175</v>
      </c>
      <c r="L950" s="5" t="s">
        <v>4783</v>
      </c>
      <c r="M950" s="5" t="s">
        <v>4783</v>
      </c>
      <c r="N950" s="8" t="s">
        <v>6175</v>
      </c>
      <c r="O950" s="7" t="s">
        <v>1388</v>
      </c>
      <c r="P950" s="7" t="s">
        <v>3899</v>
      </c>
      <c r="Q950" s="5" t="s">
        <v>4425</v>
      </c>
      <c r="R950" s="5" t="s">
        <v>4784</v>
      </c>
      <c r="S950" s="7" t="s">
        <v>28</v>
      </c>
      <c r="T950" s="7" t="s">
        <v>27</v>
      </c>
      <c r="U950" s="7" t="s">
        <v>28</v>
      </c>
      <c r="V950" s="28" t="s">
        <v>28</v>
      </c>
      <c r="W950" s="7" t="s">
        <v>78</v>
      </c>
      <c r="X950" s="7">
        <v>2012</v>
      </c>
      <c r="Y950" s="5" t="s">
        <v>140</v>
      </c>
      <c r="Z950" s="7" t="s">
        <v>3900</v>
      </c>
      <c r="AA950" s="7">
        <v>1</v>
      </c>
      <c r="AB950" s="7">
        <v>1</v>
      </c>
      <c r="AC950" s="7">
        <f t="shared" si="166"/>
        <v>0</v>
      </c>
      <c r="AD950" s="7" t="s">
        <v>6175</v>
      </c>
      <c r="AE950" s="7" t="s">
        <v>6175</v>
      </c>
      <c r="AF950" s="7" t="s">
        <v>6175</v>
      </c>
      <c r="AG950" s="7" t="s">
        <v>6175</v>
      </c>
      <c r="AH950" s="7" t="s">
        <v>6175</v>
      </c>
      <c r="AI950" s="7" t="s">
        <v>6175</v>
      </c>
      <c r="AJ950" s="33">
        <v>3.5743780821918025</v>
      </c>
      <c r="AK950" s="33">
        <f t="shared" si="159"/>
        <v>3.5743780821918025</v>
      </c>
      <c r="AL950" s="33">
        <f t="shared" si="162"/>
        <v>0.42892536986301627</v>
      </c>
      <c r="AM950" s="33">
        <f t="shared" si="163"/>
        <v>4.0033034520548192</v>
      </c>
      <c r="AN950" s="33">
        <f t="shared" si="164"/>
        <v>3.2169402739726225</v>
      </c>
      <c r="AO950" s="33">
        <f t="shared" si="165"/>
        <v>3.2169402739726225</v>
      </c>
      <c r="AP950" s="33">
        <f t="shared" si="160"/>
        <v>0.38603283287671469</v>
      </c>
      <c r="AQ950" s="33">
        <f t="shared" si="161"/>
        <v>3.6029731068493374</v>
      </c>
      <c r="AR950" s="26" t="s">
        <v>6295</v>
      </c>
      <c r="AS950" s="26" t="s">
        <v>6295</v>
      </c>
      <c r="AT950" s="15" t="s">
        <v>6282</v>
      </c>
      <c r="AU950" s="27" t="s">
        <v>6282</v>
      </c>
      <c r="AV950" s="74" t="s">
        <v>6287</v>
      </c>
      <c r="AW950" s="75"/>
      <c r="AX950" s="75"/>
      <c r="AY950" s="75"/>
      <c r="AZ950" s="52" t="s">
        <v>6389</v>
      </c>
    </row>
    <row r="951" spans="1:52" s="52" customFormat="1" ht="39.950000000000003" customHeight="1" x14ac:dyDescent="0.25">
      <c r="A951" s="9">
        <v>1453</v>
      </c>
      <c r="B951" s="5" t="s">
        <v>28</v>
      </c>
      <c r="C951" s="5" t="s">
        <v>4792</v>
      </c>
      <c r="D951" s="28" t="s">
        <v>18</v>
      </c>
      <c r="E951" s="7" t="s">
        <v>138</v>
      </c>
      <c r="F951" s="5" t="s">
        <v>591</v>
      </c>
      <c r="G951" s="5" t="s">
        <v>18</v>
      </c>
      <c r="H951" s="7" t="s">
        <v>6173</v>
      </c>
      <c r="I951" s="7" t="s">
        <v>6175</v>
      </c>
      <c r="J951" s="7" t="s">
        <v>6175</v>
      </c>
      <c r="K951" s="7" t="s">
        <v>6175</v>
      </c>
      <c r="L951" s="7" t="s">
        <v>4793</v>
      </c>
      <c r="M951" s="7" t="s">
        <v>4793</v>
      </c>
      <c r="N951" s="8" t="s">
        <v>6175</v>
      </c>
      <c r="O951" s="7" t="s">
        <v>1388</v>
      </c>
      <c r="P951" s="7" t="s">
        <v>3899</v>
      </c>
      <c r="Q951" s="7" t="s">
        <v>4794</v>
      </c>
      <c r="R951" s="7" t="s">
        <v>4795</v>
      </c>
      <c r="S951" s="7" t="s">
        <v>28</v>
      </c>
      <c r="T951" s="7" t="s">
        <v>44</v>
      </c>
      <c r="U951" s="7" t="s">
        <v>28</v>
      </c>
      <c r="V951" s="28" t="s">
        <v>28</v>
      </c>
      <c r="W951" s="7" t="s">
        <v>1400</v>
      </c>
      <c r="X951" s="7">
        <v>2012</v>
      </c>
      <c r="Y951" s="7" t="s">
        <v>28</v>
      </c>
      <c r="Z951" s="7" t="s">
        <v>3900</v>
      </c>
      <c r="AA951" s="7">
        <v>1</v>
      </c>
      <c r="AB951" s="7">
        <v>1</v>
      </c>
      <c r="AC951" s="7">
        <f t="shared" si="166"/>
        <v>0</v>
      </c>
      <c r="AD951" s="7" t="s">
        <v>6175</v>
      </c>
      <c r="AE951" s="7" t="s">
        <v>6175</v>
      </c>
      <c r="AF951" s="7" t="s">
        <v>6175</v>
      </c>
      <c r="AG951" s="7" t="s">
        <v>6175</v>
      </c>
      <c r="AH951" s="7" t="s">
        <v>6175</v>
      </c>
      <c r="AI951" s="7" t="s">
        <v>6175</v>
      </c>
      <c r="AJ951" s="33">
        <v>9.169129315068524</v>
      </c>
      <c r="AK951" s="33">
        <f t="shared" si="159"/>
        <v>9.169129315068524</v>
      </c>
      <c r="AL951" s="33">
        <f t="shared" si="162"/>
        <v>1.1002955178082228</v>
      </c>
      <c r="AM951" s="33">
        <f t="shared" si="163"/>
        <v>10.269424832876746</v>
      </c>
      <c r="AN951" s="33">
        <f t="shared" si="164"/>
        <v>8.252216383561672</v>
      </c>
      <c r="AO951" s="33">
        <f t="shared" si="165"/>
        <v>8.252216383561672</v>
      </c>
      <c r="AP951" s="33">
        <f t="shared" si="160"/>
        <v>0.99026596602740058</v>
      </c>
      <c r="AQ951" s="33">
        <f t="shared" si="161"/>
        <v>9.2424823495890731</v>
      </c>
      <c r="AR951" s="15" t="s">
        <v>6295</v>
      </c>
      <c r="AS951" s="26"/>
      <c r="AT951" s="15" t="s">
        <v>6292</v>
      </c>
      <c r="AU951" s="27" t="s">
        <v>6278</v>
      </c>
      <c r="AV951" s="74"/>
      <c r="AW951" s="75"/>
      <c r="AX951" s="75"/>
      <c r="AY951" s="75"/>
      <c r="AZ951" s="52" t="s">
        <v>6389</v>
      </c>
    </row>
    <row r="952" spans="1:52" s="52" customFormat="1" ht="39.950000000000003" customHeight="1" x14ac:dyDescent="0.25">
      <c r="A952" s="9">
        <v>1454</v>
      </c>
      <c r="B952" s="5" t="s">
        <v>28</v>
      </c>
      <c r="C952" s="7" t="s">
        <v>4796</v>
      </c>
      <c r="D952" s="5" t="s">
        <v>241</v>
      </c>
      <c r="E952" s="5" t="s">
        <v>242</v>
      </c>
      <c r="F952" s="5" t="s">
        <v>242</v>
      </c>
      <c r="G952" s="5" t="s">
        <v>402</v>
      </c>
      <c r="H952" s="7" t="s">
        <v>6173</v>
      </c>
      <c r="I952" s="7" t="s">
        <v>6175</v>
      </c>
      <c r="J952" s="7" t="s">
        <v>6175</v>
      </c>
      <c r="K952" s="7" t="s">
        <v>6175</v>
      </c>
      <c r="L952" s="5" t="s">
        <v>4783</v>
      </c>
      <c r="M952" s="5" t="s">
        <v>4783</v>
      </c>
      <c r="N952" s="8" t="s">
        <v>6175</v>
      </c>
      <c r="O952" s="7" t="s">
        <v>1388</v>
      </c>
      <c r="P952" s="7" t="s">
        <v>3899</v>
      </c>
      <c r="Q952" s="5" t="s">
        <v>4425</v>
      </c>
      <c r="R952" s="5" t="s">
        <v>28</v>
      </c>
      <c r="S952" s="5" t="s">
        <v>28</v>
      </c>
      <c r="T952" s="7" t="s">
        <v>4505</v>
      </c>
      <c r="U952" s="7" t="s">
        <v>28</v>
      </c>
      <c r="V952" s="28" t="s">
        <v>28</v>
      </c>
      <c r="W952" s="7" t="s">
        <v>29</v>
      </c>
      <c r="X952" s="7">
        <v>2012</v>
      </c>
      <c r="Y952" s="5" t="s">
        <v>319</v>
      </c>
      <c r="Z952" s="7" t="s">
        <v>3900</v>
      </c>
      <c r="AA952" s="7">
        <v>1</v>
      </c>
      <c r="AB952" s="7">
        <v>1</v>
      </c>
      <c r="AC952" s="7">
        <f t="shared" si="166"/>
        <v>0</v>
      </c>
      <c r="AD952" s="7" t="s">
        <v>6175</v>
      </c>
      <c r="AE952" s="7" t="s">
        <v>6175</v>
      </c>
      <c r="AF952" s="7" t="s">
        <v>6175</v>
      </c>
      <c r="AG952" s="7" t="s">
        <v>6175</v>
      </c>
      <c r="AH952" s="7" t="s">
        <v>6175</v>
      </c>
      <c r="AI952" s="7" t="s">
        <v>6175</v>
      </c>
      <c r="AJ952" s="33">
        <v>4.8493780821918024</v>
      </c>
      <c r="AK952" s="33">
        <f t="shared" si="159"/>
        <v>4.8493780821918024</v>
      </c>
      <c r="AL952" s="33">
        <f t="shared" si="162"/>
        <v>0.58192536986301624</v>
      </c>
      <c r="AM952" s="33">
        <f t="shared" si="163"/>
        <v>5.4313034520548182</v>
      </c>
      <c r="AN952" s="33">
        <f t="shared" si="164"/>
        <v>4.3644402739726225</v>
      </c>
      <c r="AO952" s="33">
        <f t="shared" si="165"/>
        <v>4.3644402739726225</v>
      </c>
      <c r="AP952" s="33">
        <f t="shared" si="160"/>
        <v>0.52373283287671468</v>
      </c>
      <c r="AQ952" s="33">
        <f t="shared" si="161"/>
        <v>4.8881731068493375</v>
      </c>
      <c r="AR952" s="15" t="s">
        <v>6295</v>
      </c>
      <c r="AS952" s="15" t="s">
        <v>6295</v>
      </c>
      <c r="AT952" s="15" t="s">
        <v>6282</v>
      </c>
      <c r="AU952" s="27" t="s">
        <v>6282</v>
      </c>
      <c r="AV952" s="74" t="s">
        <v>6322</v>
      </c>
      <c r="AW952" s="75"/>
      <c r="AX952" s="75"/>
      <c r="AY952" s="75"/>
      <c r="AZ952" s="52" t="s">
        <v>6389</v>
      </c>
    </row>
    <row r="953" spans="1:52" s="52" customFormat="1" ht="39.950000000000003" customHeight="1" x14ac:dyDescent="0.25">
      <c r="A953" s="9">
        <v>1456</v>
      </c>
      <c r="B953" s="5" t="s">
        <v>28</v>
      </c>
      <c r="C953" s="7" t="s">
        <v>4800</v>
      </c>
      <c r="D953" s="5" t="s">
        <v>18</v>
      </c>
      <c r="E953" s="5" t="s">
        <v>64</v>
      </c>
      <c r="F953" s="5" t="s">
        <v>65</v>
      </c>
      <c r="G953" s="5" t="s">
        <v>18</v>
      </c>
      <c r="H953" s="7" t="s">
        <v>6173</v>
      </c>
      <c r="I953" s="7" t="s">
        <v>6175</v>
      </c>
      <c r="J953" s="7" t="s">
        <v>6175</v>
      </c>
      <c r="K953" s="7" t="s">
        <v>6175</v>
      </c>
      <c r="L953" s="5" t="s">
        <v>4801</v>
      </c>
      <c r="M953" s="5" t="s">
        <v>4801</v>
      </c>
      <c r="N953" s="8" t="s">
        <v>6175</v>
      </c>
      <c r="O953" s="7" t="s">
        <v>1388</v>
      </c>
      <c r="P953" s="7" t="s">
        <v>3899</v>
      </c>
      <c r="Q953" s="5" t="s">
        <v>4802</v>
      </c>
      <c r="R953" s="5" t="s">
        <v>28</v>
      </c>
      <c r="S953" s="5" t="s">
        <v>28</v>
      </c>
      <c r="T953" s="7" t="s">
        <v>3909</v>
      </c>
      <c r="U953" s="7" t="s">
        <v>28</v>
      </c>
      <c r="V953" s="28" t="s">
        <v>28</v>
      </c>
      <c r="W953" s="7" t="s">
        <v>29</v>
      </c>
      <c r="X953" s="7">
        <v>2012</v>
      </c>
      <c r="Y953" s="7" t="s">
        <v>28</v>
      </c>
      <c r="Z953" s="7" t="s">
        <v>3900</v>
      </c>
      <c r="AA953" s="7">
        <v>1</v>
      </c>
      <c r="AB953" s="7">
        <v>4</v>
      </c>
      <c r="AC953" s="7">
        <f t="shared" si="166"/>
        <v>-3</v>
      </c>
      <c r="AD953" s="7" t="s">
        <v>6175</v>
      </c>
      <c r="AE953" s="7" t="s">
        <v>6175</v>
      </c>
      <c r="AF953" s="7" t="s">
        <v>6175</v>
      </c>
      <c r="AG953" s="7" t="s">
        <v>6175</v>
      </c>
      <c r="AH953" s="7" t="s">
        <v>6175</v>
      </c>
      <c r="AI953" s="7" t="s">
        <v>6175</v>
      </c>
      <c r="AJ953" s="33">
        <v>29.756399452054893</v>
      </c>
      <c r="AK953" s="33">
        <f t="shared" si="159"/>
        <v>119.02559780821957</v>
      </c>
      <c r="AL953" s="33">
        <f t="shared" si="162"/>
        <v>14.283071736986349</v>
      </c>
      <c r="AM953" s="33">
        <f t="shared" si="163"/>
        <v>133.30866954520593</v>
      </c>
      <c r="AN953" s="33">
        <f t="shared" si="164"/>
        <v>26.780759506849403</v>
      </c>
      <c r="AO953" s="33">
        <f t="shared" si="165"/>
        <v>107.12303802739761</v>
      </c>
      <c r="AP953" s="33">
        <f t="shared" si="160"/>
        <v>12.854764563287713</v>
      </c>
      <c r="AQ953" s="33">
        <f t="shared" si="161"/>
        <v>119.97780259068533</v>
      </c>
      <c r="AR953" s="15" t="s">
        <v>6290</v>
      </c>
      <c r="AS953" s="26" t="s">
        <v>6302</v>
      </c>
      <c r="AT953" s="15" t="s">
        <v>6294</v>
      </c>
      <c r="AU953" s="27" t="s">
        <v>6279</v>
      </c>
      <c r="AV953" s="74"/>
      <c r="AW953" s="75"/>
      <c r="AX953" s="75"/>
      <c r="AY953" s="75"/>
      <c r="AZ953" s="52" t="s">
        <v>6389</v>
      </c>
    </row>
    <row r="954" spans="1:52" s="52" customFormat="1" ht="39.950000000000003" customHeight="1" x14ac:dyDescent="0.25">
      <c r="A954" s="9">
        <v>1457</v>
      </c>
      <c r="B954" s="5" t="s">
        <v>28</v>
      </c>
      <c r="C954" s="7" t="s">
        <v>4803</v>
      </c>
      <c r="D954" s="5" t="s">
        <v>18</v>
      </c>
      <c r="E954" s="5" t="s">
        <v>64</v>
      </c>
      <c r="F954" s="5" t="s">
        <v>65</v>
      </c>
      <c r="G954" s="5" t="s">
        <v>18</v>
      </c>
      <c r="H954" s="7" t="s">
        <v>6173</v>
      </c>
      <c r="I954" s="7" t="s">
        <v>6175</v>
      </c>
      <c r="J954" s="7" t="s">
        <v>6175</v>
      </c>
      <c r="K954" s="7" t="s">
        <v>6175</v>
      </c>
      <c r="L954" s="5" t="s">
        <v>4674</v>
      </c>
      <c r="M954" s="5" t="s">
        <v>4674</v>
      </c>
      <c r="N954" s="8" t="s">
        <v>6175</v>
      </c>
      <c r="O954" s="7" t="s">
        <v>1388</v>
      </c>
      <c r="P954" s="7" t="s">
        <v>3899</v>
      </c>
      <c r="Q954" s="5" t="s">
        <v>4802</v>
      </c>
      <c r="R954" s="5" t="s">
        <v>4804</v>
      </c>
      <c r="S954" s="5" t="s">
        <v>28</v>
      </c>
      <c r="T954" s="7" t="s">
        <v>737</v>
      </c>
      <c r="U954" s="7" t="s">
        <v>4676</v>
      </c>
      <c r="V954" s="28" t="s">
        <v>28</v>
      </c>
      <c r="W954" s="7" t="s">
        <v>29</v>
      </c>
      <c r="X954" s="7">
        <v>2012</v>
      </c>
      <c r="Y954" s="7" t="s">
        <v>28</v>
      </c>
      <c r="Z954" s="7" t="s">
        <v>3900</v>
      </c>
      <c r="AA954" s="7">
        <v>1</v>
      </c>
      <c r="AB954" s="7">
        <v>4</v>
      </c>
      <c r="AC954" s="7">
        <f t="shared" si="166"/>
        <v>-3</v>
      </c>
      <c r="AD954" s="7" t="s">
        <v>6175</v>
      </c>
      <c r="AE954" s="7" t="s">
        <v>6175</v>
      </c>
      <c r="AF954" s="7" t="s">
        <v>6175</v>
      </c>
      <c r="AG954" s="7" t="s">
        <v>6175</v>
      </c>
      <c r="AH954" s="7" t="s">
        <v>6175</v>
      </c>
      <c r="AI954" s="7" t="s">
        <v>6175</v>
      </c>
      <c r="AJ954" s="33">
        <v>31.520957534246715</v>
      </c>
      <c r="AK954" s="33">
        <f t="shared" si="159"/>
        <v>126.08383013698686</v>
      </c>
      <c r="AL954" s="33">
        <f t="shared" si="162"/>
        <v>15.130059616438423</v>
      </c>
      <c r="AM954" s="33">
        <f t="shared" si="163"/>
        <v>141.21388975342529</v>
      </c>
      <c r="AN954" s="33">
        <f t="shared" si="164"/>
        <v>28.368861780822044</v>
      </c>
      <c r="AO954" s="33">
        <f t="shared" si="165"/>
        <v>113.47544712328818</v>
      </c>
      <c r="AP954" s="33">
        <f t="shared" si="160"/>
        <v>13.617053654794582</v>
      </c>
      <c r="AQ954" s="33">
        <f t="shared" si="161"/>
        <v>127.09250077808275</v>
      </c>
      <c r="AR954" s="15" t="s">
        <v>6290</v>
      </c>
      <c r="AS954" s="26" t="s">
        <v>6302</v>
      </c>
      <c r="AT954" s="15" t="s">
        <v>6294</v>
      </c>
      <c r="AU954" s="27" t="s">
        <v>6279</v>
      </c>
      <c r="AV954" s="74"/>
      <c r="AW954" s="75"/>
      <c r="AX954" s="75"/>
      <c r="AY954" s="75"/>
      <c r="AZ954" s="52" t="s">
        <v>6389</v>
      </c>
    </row>
    <row r="955" spans="1:52" s="52" customFormat="1" ht="39.950000000000003" customHeight="1" x14ac:dyDescent="0.25">
      <c r="A955" s="9">
        <v>1459</v>
      </c>
      <c r="B955" s="7" t="s">
        <v>28</v>
      </c>
      <c r="C955" s="7" t="s">
        <v>4806</v>
      </c>
      <c r="D955" s="5" t="s">
        <v>18</v>
      </c>
      <c r="E955" s="5" t="s">
        <v>4760</v>
      </c>
      <c r="F955" s="5" t="s">
        <v>113</v>
      </c>
      <c r="G955" s="5" t="s">
        <v>18</v>
      </c>
      <c r="H955" s="7" t="s">
        <v>6173</v>
      </c>
      <c r="I955" s="7" t="s">
        <v>6175</v>
      </c>
      <c r="J955" s="7" t="s">
        <v>6175</v>
      </c>
      <c r="K955" s="7" t="s">
        <v>6175</v>
      </c>
      <c r="L955" s="5" t="s">
        <v>4807</v>
      </c>
      <c r="M955" s="5" t="s">
        <v>4807</v>
      </c>
      <c r="N955" s="8" t="s">
        <v>6175</v>
      </c>
      <c r="O955" s="7" t="s">
        <v>1388</v>
      </c>
      <c r="P955" s="7" t="s">
        <v>3899</v>
      </c>
      <c r="Q955" s="7" t="s">
        <v>28</v>
      </c>
      <c r="R955" s="7" t="s">
        <v>28</v>
      </c>
      <c r="S955" s="7" t="s">
        <v>28</v>
      </c>
      <c r="T955" s="7" t="s">
        <v>3909</v>
      </c>
      <c r="U955" s="7" t="s">
        <v>28</v>
      </c>
      <c r="V955" s="28" t="s">
        <v>28</v>
      </c>
      <c r="W955" s="7" t="s">
        <v>29</v>
      </c>
      <c r="X955" s="7">
        <v>2012</v>
      </c>
      <c r="Y955" s="7" t="s">
        <v>28</v>
      </c>
      <c r="Z955" s="7" t="s">
        <v>3900</v>
      </c>
      <c r="AA955" s="7">
        <v>1</v>
      </c>
      <c r="AB955" s="7">
        <v>1</v>
      </c>
      <c r="AC955" s="7">
        <f t="shared" si="166"/>
        <v>0</v>
      </c>
      <c r="AD955" s="7" t="s">
        <v>6175</v>
      </c>
      <c r="AE955" s="7" t="s">
        <v>6175</v>
      </c>
      <c r="AF955" s="7" t="s">
        <v>6175</v>
      </c>
      <c r="AG955" s="7" t="s">
        <v>6175</v>
      </c>
      <c r="AH955" s="7" t="s">
        <v>6175</v>
      </c>
      <c r="AI955" s="7" t="s">
        <v>6175</v>
      </c>
      <c r="AJ955" s="33">
        <v>27.641455068493276</v>
      </c>
      <c r="AK955" s="33">
        <f t="shared" si="159"/>
        <v>27.641455068493276</v>
      </c>
      <c r="AL955" s="33">
        <f t="shared" si="162"/>
        <v>3.3169746082191929</v>
      </c>
      <c r="AM955" s="33">
        <f t="shared" si="163"/>
        <v>30.95842967671247</v>
      </c>
      <c r="AN955" s="33">
        <f t="shared" si="164"/>
        <v>24.877309561643948</v>
      </c>
      <c r="AO955" s="33">
        <f t="shared" si="165"/>
        <v>24.877309561643948</v>
      </c>
      <c r="AP955" s="33">
        <f t="shared" si="160"/>
        <v>2.9852771473972735</v>
      </c>
      <c r="AQ955" s="33">
        <f t="shared" si="161"/>
        <v>27.862586709041221</v>
      </c>
      <c r="AR955" s="26" t="s">
        <v>1404</v>
      </c>
      <c r="AS955" s="26" t="s">
        <v>1404</v>
      </c>
      <c r="AT955" s="15" t="s">
        <v>6282</v>
      </c>
      <c r="AU955" s="27" t="s">
        <v>6282</v>
      </c>
      <c r="AV955" s="74"/>
      <c r="AW955" s="75"/>
      <c r="AX955" s="75"/>
      <c r="AY955" s="75"/>
      <c r="AZ955" s="52" t="s">
        <v>6389</v>
      </c>
    </row>
    <row r="956" spans="1:52" s="52" customFormat="1" ht="39.950000000000003" customHeight="1" x14ac:dyDescent="0.25">
      <c r="A956" s="9">
        <v>1460</v>
      </c>
      <c r="B956" s="5" t="s">
        <v>28</v>
      </c>
      <c r="C956" s="7" t="s">
        <v>4808</v>
      </c>
      <c r="D956" s="5" t="s">
        <v>18</v>
      </c>
      <c r="E956" s="7" t="s">
        <v>117</v>
      </c>
      <c r="F956" s="5" t="s">
        <v>142</v>
      </c>
      <c r="G956" s="5" t="s">
        <v>18</v>
      </c>
      <c r="H956" s="7" t="s">
        <v>6173</v>
      </c>
      <c r="I956" s="7" t="s">
        <v>6175</v>
      </c>
      <c r="J956" s="7" t="s">
        <v>6175</v>
      </c>
      <c r="K956" s="7" t="s">
        <v>6175</v>
      </c>
      <c r="L956" s="5" t="s">
        <v>4809</v>
      </c>
      <c r="M956" s="5" t="s">
        <v>4809</v>
      </c>
      <c r="N956" s="8" t="s">
        <v>6175</v>
      </c>
      <c r="O956" s="7" t="s">
        <v>1388</v>
      </c>
      <c r="P956" s="7" t="s">
        <v>3899</v>
      </c>
      <c r="Q956" s="5" t="s">
        <v>4809</v>
      </c>
      <c r="R956" s="28" t="s">
        <v>4810</v>
      </c>
      <c r="S956" s="28" t="s">
        <v>28</v>
      </c>
      <c r="T956" s="28" t="s">
        <v>737</v>
      </c>
      <c r="U956" s="7" t="s">
        <v>28</v>
      </c>
      <c r="V956" s="28" t="s">
        <v>28</v>
      </c>
      <c r="W956" s="7" t="s">
        <v>78</v>
      </c>
      <c r="X956" s="7">
        <v>2012</v>
      </c>
      <c r="Y956" s="28" t="s">
        <v>28</v>
      </c>
      <c r="Z956" s="7" t="s">
        <v>3900</v>
      </c>
      <c r="AA956" s="7">
        <v>1</v>
      </c>
      <c r="AB956" s="7">
        <v>1</v>
      </c>
      <c r="AC956" s="7">
        <f t="shared" si="166"/>
        <v>0</v>
      </c>
      <c r="AD956" s="7" t="s">
        <v>6175</v>
      </c>
      <c r="AE956" s="7" t="s">
        <v>6175</v>
      </c>
      <c r="AF956" s="7" t="s">
        <v>6175</v>
      </c>
      <c r="AG956" s="7" t="s">
        <v>6175</v>
      </c>
      <c r="AH956" s="7" t="s">
        <v>6175</v>
      </c>
      <c r="AI956" s="7" t="s">
        <v>6175</v>
      </c>
      <c r="AJ956" s="33">
        <v>12.510323287671309</v>
      </c>
      <c r="AK956" s="33">
        <f t="shared" si="159"/>
        <v>12.510323287671309</v>
      </c>
      <c r="AL956" s="33">
        <f t="shared" si="162"/>
        <v>1.501238794520557</v>
      </c>
      <c r="AM956" s="33">
        <f t="shared" si="163"/>
        <v>14.011562082191865</v>
      </c>
      <c r="AN956" s="33">
        <f t="shared" si="164"/>
        <v>11.259290958904177</v>
      </c>
      <c r="AO956" s="33">
        <f t="shared" si="165"/>
        <v>11.259290958904177</v>
      </c>
      <c r="AP956" s="33">
        <f t="shared" si="160"/>
        <v>1.3511149150685013</v>
      </c>
      <c r="AQ956" s="33">
        <f t="shared" si="161"/>
        <v>12.610405873972679</v>
      </c>
      <c r="AR956" s="15" t="s">
        <v>6295</v>
      </c>
      <c r="AS956" s="26"/>
      <c r="AT956" s="15" t="s">
        <v>6292</v>
      </c>
      <c r="AU956" s="27" t="s">
        <v>6278</v>
      </c>
      <c r="AV956" s="74"/>
      <c r="AW956" s="75"/>
      <c r="AX956" s="75"/>
      <c r="AY956" s="75"/>
      <c r="AZ956" s="52" t="s">
        <v>6389</v>
      </c>
    </row>
    <row r="957" spans="1:52" s="52" customFormat="1" ht="39.950000000000003" customHeight="1" x14ac:dyDescent="0.25">
      <c r="A957" s="9">
        <v>1461</v>
      </c>
      <c r="B957" s="5" t="s">
        <v>28</v>
      </c>
      <c r="C957" s="7" t="s">
        <v>4811</v>
      </c>
      <c r="D957" s="5" t="s">
        <v>18</v>
      </c>
      <c r="E957" s="7" t="s">
        <v>117</v>
      </c>
      <c r="F957" s="5" t="s">
        <v>142</v>
      </c>
      <c r="G957" s="5" t="s">
        <v>18</v>
      </c>
      <c r="H957" s="7" t="s">
        <v>6173</v>
      </c>
      <c r="I957" s="7" t="s">
        <v>6175</v>
      </c>
      <c r="J957" s="7" t="s">
        <v>6175</v>
      </c>
      <c r="K957" s="7" t="s">
        <v>6175</v>
      </c>
      <c r="L957" s="5" t="s">
        <v>4809</v>
      </c>
      <c r="M957" s="5" t="s">
        <v>4809</v>
      </c>
      <c r="N957" s="8" t="s">
        <v>6175</v>
      </c>
      <c r="O957" s="7" t="s">
        <v>1388</v>
      </c>
      <c r="P957" s="7" t="s">
        <v>3899</v>
      </c>
      <c r="Q957" s="5" t="s">
        <v>4809</v>
      </c>
      <c r="R957" s="28" t="s">
        <v>4810</v>
      </c>
      <c r="S957" s="28" t="s">
        <v>28</v>
      </c>
      <c r="T957" s="28" t="s">
        <v>737</v>
      </c>
      <c r="U957" s="7" t="s">
        <v>28</v>
      </c>
      <c r="V957" s="28" t="s">
        <v>28</v>
      </c>
      <c r="W957" s="7" t="s">
        <v>78</v>
      </c>
      <c r="X957" s="7">
        <v>2012</v>
      </c>
      <c r="Y957" s="28" t="s">
        <v>28</v>
      </c>
      <c r="Z957" s="7" t="s">
        <v>3900</v>
      </c>
      <c r="AA957" s="7">
        <v>1</v>
      </c>
      <c r="AB957" s="7">
        <v>1</v>
      </c>
      <c r="AC957" s="7">
        <f t="shared" si="166"/>
        <v>0</v>
      </c>
      <c r="AD957" s="7" t="s">
        <v>6175</v>
      </c>
      <c r="AE957" s="7" t="s">
        <v>6175</v>
      </c>
      <c r="AF957" s="7" t="s">
        <v>6175</v>
      </c>
      <c r="AG957" s="7" t="s">
        <v>6175</v>
      </c>
      <c r="AH957" s="7" t="s">
        <v>6175</v>
      </c>
      <c r="AI957" s="7" t="s">
        <v>6175</v>
      </c>
      <c r="AJ957" s="33">
        <v>12.510323287671309</v>
      </c>
      <c r="AK957" s="33">
        <f t="shared" si="159"/>
        <v>12.510323287671309</v>
      </c>
      <c r="AL957" s="33">
        <f t="shared" si="162"/>
        <v>1.501238794520557</v>
      </c>
      <c r="AM957" s="33">
        <f t="shared" si="163"/>
        <v>14.011562082191865</v>
      </c>
      <c r="AN957" s="33">
        <f t="shared" si="164"/>
        <v>11.259290958904177</v>
      </c>
      <c r="AO957" s="33">
        <f t="shared" si="165"/>
        <v>11.259290958904177</v>
      </c>
      <c r="AP957" s="33">
        <f t="shared" si="160"/>
        <v>1.3511149150685013</v>
      </c>
      <c r="AQ957" s="33">
        <f t="shared" si="161"/>
        <v>12.610405873972679</v>
      </c>
      <c r="AR957" s="15" t="s">
        <v>6295</v>
      </c>
      <c r="AS957" s="26"/>
      <c r="AT957" s="15" t="s">
        <v>6292</v>
      </c>
      <c r="AU957" s="27" t="s">
        <v>6278</v>
      </c>
      <c r="AV957" s="74"/>
      <c r="AW957" s="75"/>
      <c r="AX957" s="75"/>
      <c r="AY957" s="75"/>
      <c r="AZ957" s="52" t="s">
        <v>6389</v>
      </c>
    </row>
    <row r="958" spans="1:52" s="52" customFormat="1" ht="39.950000000000003" customHeight="1" x14ac:dyDescent="0.25">
      <c r="A958" s="9">
        <v>1462</v>
      </c>
      <c r="B958" s="5" t="s">
        <v>28</v>
      </c>
      <c r="C958" s="7" t="s">
        <v>4812</v>
      </c>
      <c r="D958" s="5" t="s">
        <v>18</v>
      </c>
      <c r="E958" s="7" t="s">
        <v>117</v>
      </c>
      <c r="F958" s="5" t="s">
        <v>142</v>
      </c>
      <c r="G958" s="5" t="s">
        <v>18</v>
      </c>
      <c r="H958" s="7" t="s">
        <v>6173</v>
      </c>
      <c r="I958" s="7" t="s">
        <v>6175</v>
      </c>
      <c r="J958" s="7" t="s">
        <v>6175</v>
      </c>
      <c r="K958" s="7" t="s">
        <v>6175</v>
      </c>
      <c r="L958" s="5" t="s">
        <v>4809</v>
      </c>
      <c r="M958" s="5" t="s">
        <v>4809</v>
      </c>
      <c r="N958" s="8" t="s">
        <v>6175</v>
      </c>
      <c r="O958" s="7" t="s">
        <v>1388</v>
      </c>
      <c r="P958" s="7" t="s">
        <v>3899</v>
      </c>
      <c r="Q958" s="5" t="s">
        <v>4809</v>
      </c>
      <c r="R958" s="28" t="s">
        <v>4810</v>
      </c>
      <c r="S958" s="28" t="s">
        <v>28</v>
      </c>
      <c r="T958" s="28" t="s">
        <v>737</v>
      </c>
      <c r="U958" s="7" t="s">
        <v>28</v>
      </c>
      <c r="V958" s="28" t="s">
        <v>28</v>
      </c>
      <c r="W958" s="7" t="s">
        <v>78</v>
      </c>
      <c r="X958" s="7">
        <v>2012</v>
      </c>
      <c r="Y958" s="28" t="s">
        <v>28</v>
      </c>
      <c r="Z958" s="7" t="s">
        <v>3900</v>
      </c>
      <c r="AA958" s="7">
        <v>1</v>
      </c>
      <c r="AB958" s="7">
        <v>1</v>
      </c>
      <c r="AC958" s="7">
        <f t="shared" si="166"/>
        <v>0</v>
      </c>
      <c r="AD958" s="7" t="s">
        <v>6175</v>
      </c>
      <c r="AE958" s="7" t="s">
        <v>6175</v>
      </c>
      <c r="AF958" s="7" t="s">
        <v>6175</v>
      </c>
      <c r="AG958" s="7" t="s">
        <v>6175</v>
      </c>
      <c r="AH958" s="7" t="s">
        <v>6175</v>
      </c>
      <c r="AI958" s="7" t="s">
        <v>6175</v>
      </c>
      <c r="AJ958" s="33">
        <v>12.510323287671309</v>
      </c>
      <c r="AK958" s="33">
        <f t="shared" si="159"/>
        <v>12.510323287671309</v>
      </c>
      <c r="AL958" s="33">
        <f t="shared" si="162"/>
        <v>1.501238794520557</v>
      </c>
      <c r="AM958" s="33">
        <f t="shared" si="163"/>
        <v>14.011562082191865</v>
      </c>
      <c r="AN958" s="33">
        <f t="shared" si="164"/>
        <v>11.259290958904177</v>
      </c>
      <c r="AO958" s="33">
        <f t="shared" si="165"/>
        <v>11.259290958904177</v>
      </c>
      <c r="AP958" s="33">
        <f t="shared" si="160"/>
        <v>1.3511149150685013</v>
      </c>
      <c r="AQ958" s="33">
        <f t="shared" si="161"/>
        <v>12.610405873972679</v>
      </c>
      <c r="AR958" s="15" t="s">
        <v>6295</v>
      </c>
      <c r="AS958" s="26"/>
      <c r="AT958" s="15" t="s">
        <v>6292</v>
      </c>
      <c r="AU958" s="27" t="s">
        <v>6278</v>
      </c>
      <c r="AV958" s="74"/>
      <c r="AW958" s="75"/>
      <c r="AX958" s="75"/>
      <c r="AY958" s="75"/>
      <c r="AZ958" s="52" t="s">
        <v>6389</v>
      </c>
    </row>
    <row r="959" spans="1:52" s="52" customFormat="1" ht="39.950000000000003" customHeight="1" x14ac:dyDescent="0.25">
      <c r="A959" s="9">
        <v>1463</v>
      </c>
      <c r="B959" s="5" t="s">
        <v>28</v>
      </c>
      <c r="C959" s="7" t="s">
        <v>4813</v>
      </c>
      <c r="D959" s="5" t="s">
        <v>18</v>
      </c>
      <c r="E959" s="7" t="s">
        <v>117</v>
      </c>
      <c r="F959" s="5" t="s">
        <v>142</v>
      </c>
      <c r="G959" s="5" t="s">
        <v>18</v>
      </c>
      <c r="H959" s="7" t="s">
        <v>6173</v>
      </c>
      <c r="I959" s="7" t="s">
        <v>6175</v>
      </c>
      <c r="J959" s="7" t="s">
        <v>6175</v>
      </c>
      <c r="K959" s="7" t="s">
        <v>6175</v>
      </c>
      <c r="L959" s="5" t="s">
        <v>4809</v>
      </c>
      <c r="M959" s="5" t="s">
        <v>4809</v>
      </c>
      <c r="N959" s="8" t="s">
        <v>6175</v>
      </c>
      <c r="O959" s="7" t="s">
        <v>1388</v>
      </c>
      <c r="P959" s="7" t="s">
        <v>3899</v>
      </c>
      <c r="Q959" s="5" t="s">
        <v>4809</v>
      </c>
      <c r="R959" s="28" t="s">
        <v>4810</v>
      </c>
      <c r="S959" s="28" t="s">
        <v>28</v>
      </c>
      <c r="T959" s="28" t="s">
        <v>737</v>
      </c>
      <c r="U959" s="7" t="s">
        <v>28</v>
      </c>
      <c r="V959" s="28" t="s">
        <v>28</v>
      </c>
      <c r="W959" s="7" t="s">
        <v>78</v>
      </c>
      <c r="X959" s="7">
        <v>2012</v>
      </c>
      <c r="Y959" s="28" t="s">
        <v>28</v>
      </c>
      <c r="Z959" s="7" t="s">
        <v>3900</v>
      </c>
      <c r="AA959" s="7">
        <v>1</v>
      </c>
      <c r="AB959" s="7">
        <v>1</v>
      </c>
      <c r="AC959" s="7">
        <f t="shared" si="166"/>
        <v>0</v>
      </c>
      <c r="AD959" s="7" t="s">
        <v>6175</v>
      </c>
      <c r="AE959" s="7" t="s">
        <v>6175</v>
      </c>
      <c r="AF959" s="7" t="s">
        <v>6175</v>
      </c>
      <c r="AG959" s="7" t="s">
        <v>6175</v>
      </c>
      <c r="AH959" s="7" t="s">
        <v>6175</v>
      </c>
      <c r="AI959" s="7" t="s">
        <v>6175</v>
      </c>
      <c r="AJ959" s="33">
        <v>12.510323287671309</v>
      </c>
      <c r="AK959" s="33">
        <f t="shared" si="159"/>
        <v>12.510323287671309</v>
      </c>
      <c r="AL959" s="33">
        <f t="shared" si="162"/>
        <v>1.501238794520557</v>
      </c>
      <c r="AM959" s="33">
        <f t="shared" si="163"/>
        <v>14.011562082191865</v>
      </c>
      <c r="AN959" s="33">
        <f t="shared" si="164"/>
        <v>11.259290958904177</v>
      </c>
      <c r="AO959" s="33">
        <f t="shared" si="165"/>
        <v>11.259290958904177</v>
      </c>
      <c r="AP959" s="33">
        <f t="shared" si="160"/>
        <v>1.3511149150685013</v>
      </c>
      <c r="AQ959" s="33">
        <f t="shared" si="161"/>
        <v>12.610405873972679</v>
      </c>
      <c r="AR959" s="15" t="s">
        <v>6295</v>
      </c>
      <c r="AS959" s="26"/>
      <c r="AT959" s="15" t="s">
        <v>6292</v>
      </c>
      <c r="AU959" s="27" t="s">
        <v>6278</v>
      </c>
      <c r="AV959" s="74"/>
      <c r="AW959" s="75"/>
      <c r="AX959" s="75"/>
      <c r="AY959" s="75"/>
      <c r="AZ959" s="52" t="s">
        <v>6389</v>
      </c>
    </row>
    <row r="960" spans="1:52" s="52" customFormat="1" ht="39.950000000000003" customHeight="1" x14ac:dyDescent="0.25">
      <c r="A960" s="9">
        <v>1464</v>
      </c>
      <c r="B960" s="5" t="s">
        <v>28</v>
      </c>
      <c r="C960" s="7" t="s">
        <v>4814</v>
      </c>
      <c r="D960" s="5" t="s">
        <v>18</v>
      </c>
      <c r="E960" s="7" t="s">
        <v>117</v>
      </c>
      <c r="F960" s="5" t="s">
        <v>142</v>
      </c>
      <c r="G960" s="5" t="s">
        <v>18</v>
      </c>
      <c r="H960" s="7" t="s">
        <v>6173</v>
      </c>
      <c r="I960" s="7" t="s">
        <v>6175</v>
      </c>
      <c r="J960" s="7" t="s">
        <v>6175</v>
      </c>
      <c r="K960" s="7" t="s">
        <v>6175</v>
      </c>
      <c r="L960" s="5" t="s">
        <v>4809</v>
      </c>
      <c r="M960" s="5" t="s">
        <v>4809</v>
      </c>
      <c r="N960" s="8" t="s">
        <v>6175</v>
      </c>
      <c r="O960" s="7" t="s">
        <v>1388</v>
      </c>
      <c r="P960" s="7" t="s">
        <v>3899</v>
      </c>
      <c r="Q960" s="5" t="s">
        <v>4809</v>
      </c>
      <c r="R960" s="28" t="s">
        <v>4810</v>
      </c>
      <c r="S960" s="28" t="s">
        <v>28</v>
      </c>
      <c r="T960" s="28" t="s">
        <v>737</v>
      </c>
      <c r="U960" s="7" t="s">
        <v>28</v>
      </c>
      <c r="V960" s="28" t="s">
        <v>28</v>
      </c>
      <c r="W960" s="7" t="s">
        <v>78</v>
      </c>
      <c r="X960" s="7">
        <v>2012</v>
      </c>
      <c r="Y960" s="28" t="s">
        <v>28</v>
      </c>
      <c r="Z960" s="7" t="s">
        <v>3900</v>
      </c>
      <c r="AA960" s="7">
        <v>1</v>
      </c>
      <c r="AB960" s="7">
        <v>1</v>
      </c>
      <c r="AC960" s="7">
        <f t="shared" si="166"/>
        <v>0</v>
      </c>
      <c r="AD960" s="7" t="s">
        <v>6175</v>
      </c>
      <c r="AE960" s="7" t="s">
        <v>6175</v>
      </c>
      <c r="AF960" s="7" t="s">
        <v>6175</v>
      </c>
      <c r="AG960" s="7" t="s">
        <v>6175</v>
      </c>
      <c r="AH960" s="7" t="s">
        <v>6175</v>
      </c>
      <c r="AI960" s="7" t="s">
        <v>6175</v>
      </c>
      <c r="AJ960" s="33">
        <v>12.510323287671309</v>
      </c>
      <c r="AK960" s="33">
        <f t="shared" si="159"/>
        <v>12.510323287671309</v>
      </c>
      <c r="AL960" s="33">
        <f t="shared" si="162"/>
        <v>1.501238794520557</v>
      </c>
      <c r="AM960" s="33">
        <f t="shared" si="163"/>
        <v>14.011562082191865</v>
      </c>
      <c r="AN960" s="33">
        <f t="shared" si="164"/>
        <v>11.259290958904177</v>
      </c>
      <c r="AO960" s="33">
        <f t="shared" si="165"/>
        <v>11.259290958904177</v>
      </c>
      <c r="AP960" s="33">
        <f t="shared" si="160"/>
        <v>1.3511149150685013</v>
      </c>
      <c r="AQ960" s="33">
        <f t="shared" si="161"/>
        <v>12.610405873972679</v>
      </c>
      <c r="AR960" s="15" t="s">
        <v>6295</v>
      </c>
      <c r="AS960" s="26"/>
      <c r="AT960" s="15" t="s">
        <v>6292</v>
      </c>
      <c r="AU960" s="27" t="s">
        <v>6278</v>
      </c>
      <c r="AV960" s="74"/>
      <c r="AW960" s="75"/>
      <c r="AX960" s="75"/>
      <c r="AY960" s="75"/>
      <c r="AZ960" s="52" t="s">
        <v>6389</v>
      </c>
    </row>
    <row r="961" spans="1:52" s="52" customFormat="1" ht="39.950000000000003" customHeight="1" x14ac:dyDescent="0.25">
      <c r="A961" s="9">
        <v>1465</v>
      </c>
      <c r="B961" s="5" t="s">
        <v>28</v>
      </c>
      <c r="C961" s="7" t="s">
        <v>4815</v>
      </c>
      <c r="D961" s="5" t="s">
        <v>18</v>
      </c>
      <c r="E961" s="7" t="s">
        <v>117</v>
      </c>
      <c r="F961" s="5" t="s">
        <v>142</v>
      </c>
      <c r="G961" s="5" t="s">
        <v>18</v>
      </c>
      <c r="H961" s="7" t="s">
        <v>6173</v>
      </c>
      <c r="I961" s="7" t="s">
        <v>6175</v>
      </c>
      <c r="J961" s="7" t="s">
        <v>6175</v>
      </c>
      <c r="K961" s="7" t="s">
        <v>6175</v>
      </c>
      <c r="L961" s="5" t="s">
        <v>4809</v>
      </c>
      <c r="M961" s="5" t="s">
        <v>4809</v>
      </c>
      <c r="N961" s="8" t="s">
        <v>6175</v>
      </c>
      <c r="O961" s="7" t="s">
        <v>1388</v>
      </c>
      <c r="P961" s="7" t="s">
        <v>3899</v>
      </c>
      <c r="Q961" s="5" t="s">
        <v>4809</v>
      </c>
      <c r="R961" s="28" t="s">
        <v>4816</v>
      </c>
      <c r="S961" s="28" t="s">
        <v>28</v>
      </c>
      <c r="T961" s="28" t="s">
        <v>27</v>
      </c>
      <c r="U961" s="7" t="s">
        <v>28</v>
      </c>
      <c r="V961" s="28" t="s">
        <v>28</v>
      </c>
      <c r="W961" s="7" t="s">
        <v>78</v>
      </c>
      <c r="X961" s="7">
        <v>2012</v>
      </c>
      <c r="Y961" s="28" t="s">
        <v>28</v>
      </c>
      <c r="Z961" s="7" t="s">
        <v>3900</v>
      </c>
      <c r="AA961" s="7">
        <v>1</v>
      </c>
      <c r="AB961" s="7">
        <v>1</v>
      </c>
      <c r="AC961" s="7">
        <f t="shared" si="166"/>
        <v>0</v>
      </c>
      <c r="AD961" s="7" t="s">
        <v>6175</v>
      </c>
      <c r="AE961" s="7" t="s">
        <v>6175</v>
      </c>
      <c r="AF961" s="7" t="s">
        <v>6175</v>
      </c>
      <c r="AG961" s="7" t="s">
        <v>6175</v>
      </c>
      <c r="AH961" s="7" t="s">
        <v>6175</v>
      </c>
      <c r="AI961" s="7" t="s">
        <v>6175</v>
      </c>
      <c r="AJ961" s="33">
        <v>16.084701369863112</v>
      </c>
      <c r="AK961" s="33">
        <f t="shared" si="159"/>
        <v>16.084701369863112</v>
      </c>
      <c r="AL961" s="33">
        <f t="shared" si="162"/>
        <v>1.9301641643835734</v>
      </c>
      <c r="AM961" s="33">
        <f t="shared" si="163"/>
        <v>18.014865534246685</v>
      </c>
      <c r="AN961" s="33">
        <f t="shared" si="164"/>
        <v>14.476231232876801</v>
      </c>
      <c r="AO961" s="33">
        <f t="shared" si="165"/>
        <v>14.476231232876801</v>
      </c>
      <c r="AP961" s="33">
        <f t="shared" si="160"/>
        <v>1.737147747945216</v>
      </c>
      <c r="AQ961" s="33">
        <f t="shared" si="161"/>
        <v>16.213378980822018</v>
      </c>
      <c r="AR961" s="15" t="s">
        <v>6295</v>
      </c>
      <c r="AS961" s="26"/>
      <c r="AT961" s="15" t="s">
        <v>6292</v>
      </c>
      <c r="AU961" s="27" t="s">
        <v>6278</v>
      </c>
      <c r="AV961" s="74"/>
      <c r="AW961" s="75"/>
      <c r="AX961" s="75"/>
      <c r="AY961" s="75"/>
      <c r="AZ961" s="52" t="s">
        <v>6389</v>
      </c>
    </row>
    <row r="962" spans="1:52" s="52" customFormat="1" ht="39.950000000000003" customHeight="1" x14ac:dyDescent="0.25">
      <c r="A962" s="9">
        <v>1466</v>
      </c>
      <c r="B962" s="5" t="s">
        <v>28</v>
      </c>
      <c r="C962" s="7" t="s">
        <v>4817</v>
      </c>
      <c r="D962" s="5" t="s">
        <v>18</v>
      </c>
      <c r="E962" s="7" t="s">
        <v>117</v>
      </c>
      <c r="F962" s="5" t="s">
        <v>142</v>
      </c>
      <c r="G962" s="5" t="s">
        <v>18</v>
      </c>
      <c r="H962" s="7" t="s">
        <v>6173</v>
      </c>
      <c r="I962" s="7" t="s">
        <v>6175</v>
      </c>
      <c r="J962" s="7" t="s">
        <v>6175</v>
      </c>
      <c r="K962" s="7" t="s">
        <v>6175</v>
      </c>
      <c r="L962" s="5" t="s">
        <v>4809</v>
      </c>
      <c r="M962" s="5" t="s">
        <v>4809</v>
      </c>
      <c r="N962" s="8" t="s">
        <v>6175</v>
      </c>
      <c r="O962" s="7" t="s">
        <v>1388</v>
      </c>
      <c r="P962" s="7" t="s">
        <v>3899</v>
      </c>
      <c r="Q962" s="5" t="s">
        <v>4809</v>
      </c>
      <c r="R962" s="28" t="s">
        <v>4818</v>
      </c>
      <c r="S962" s="28" t="s">
        <v>28</v>
      </c>
      <c r="T962" s="28" t="s">
        <v>737</v>
      </c>
      <c r="U962" s="7" t="s">
        <v>28</v>
      </c>
      <c r="V962" s="28" t="s">
        <v>28</v>
      </c>
      <c r="W962" s="7" t="s">
        <v>78</v>
      </c>
      <c r="X962" s="7">
        <v>2012</v>
      </c>
      <c r="Y962" s="28" t="s">
        <v>28</v>
      </c>
      <c r="Z962" s="7" t="s">
        <v>3900</v>
      </c>
      <c r="AA962" s="7">
        <v>1</v>
      </c>
      <c r="AB962" s="7">
        <v>1</v>
      </c>
      <c r="AC962" s="7">
        <f t="shared" si="166"/>
        <v>0</v>
      </c>
      <c r="AD962" s="7" t="s">
        <v>6175</v>
      </c>
      <c r="AE962" s="7" t="s">
        <v>6175</v>
      </c>
      <c r="AF962" s="7" t="s">
        <v>6175</v>
      </c>
      <c r="AG962" s="7" t="s">
        <v>6175</v>
      </c>
      <c r="AH962" s="7" t="s">
        <v>6175</v>
      </c>
      <c r="AI962" s="7" t="s">
        <v>6175</v>
      </c>
      <c r="AJ962" s="33">
        <v>17.871890410959011</v>
      </c>
      <c r="AK962" s="33">
        <f t="shared" si="159"/>
        <v>17.871890410959011</v>
      </c>
      <c r="AL962" s="33">
        <f t="shared" si="162"/>
        <v>2.1446268493150811</v>
      </c>
      <c r="AM962" s="33">
        <f t="shared" si="163"/>
        <v>20.016517260274092</v>
      </c>
      <c r="AN962" s="33">
        <f t="shared" si="164"/>
        <v>16.084701369863112</v>
      </c>
      <c r="AO962" s="33">
        <f t="shared" si="165"/>
        <v>16.084701369863112</v>
      </c>
      <c r="AP962" s="33">
        <f t="shared" si="160"/>
        <v>1.9301641643835734</v>
      </c>
      <c r="AQ962" s="33">
        <f t="shared" si="161"/>
        <v>18.014865534246685</v>
      </c>
      <c r="AR962" s="15" t="s">
        <v>6295</v>
      </c>
      <c r="AS962" s="26"/>
      <c r="AT962" s="15" t="s">
        <v>6292</v>
      </c>
      <c r="AU962" s="27" t="s">
        <v>6278</v>
      </c>
      <c r="AV962" s="74"/>
      <c r="AW962" s="75"/>
      <c r="AX962" s="75"/>
      <c r="AY962" s="75"/>
      <c r="AZ962" s="52" t="s">
        <v>6389</v>
      </c>
    </row>
    <row r="963" spans="1:52" s="52" customFormat="1" ht="39.950000000000003" customHeight="1" x14ac:dyDescent="0.25">
      <c r="A963" s="9">
        <v>1467</v>
      </c>
      <c r="B963" s="5" t="s">
        <v>28</v>
      </c>
      <c r="C963" s="7" t="s">
        <v>4819</v>
      </c>
      <c r="D963" s="5" t="s">
        <v>18</v>
      </c>
      <c r="E963" s="7" t="s">
        <v>117</v>
      </c>
      <c r="F963" s="5" t="s">
        <v>142</v>
      </c>
      <c r="G963" s="5" t="s">
        <v>18</v>
      </c>
      <c r="H963" s="7" t="s">
        <v>6173</v>
      </c>
      <c r="I963" s="7" t="s">
        <v>6175</v>
      </c>
      <c r="J963" s="7" t="s">
        <v>6175</v>
      </c>
      <c r="K963" s="7" t="s">
        <v>6175</v>
      </c>
      <c r="L963" s="5" t="s">
        <v>4809</v>
      </c>
      <c r="M963" s="5" t="s">
        <v>4809</v>
      </c>
      <c r="N963" s="8" t="s">
        <v>6175</v>
      </c>
      <c r="O963" s="7" t="s">
        <v>1388</v>
      </c>
      <c r="P963" s="7" t="s">
        <v>3899</v>
      </c>
      <c r="Q963" s="5" t="s">
        <v>4809</v>
      </c>
      <c r="R963" s="28" t="s">
        <v>4820</v>
      </c>
      <c r="S963" s="28" t="s">
        <v>28</v>
      </c>
      <c r="T963" s="28" t="s">
        <v>27</v>
      </c>
      <c r="U963" s="7" t="s">
        <v>28</v>
      </c>
      <c r="V963" s="28" t="s">
        <v>28</v>
      </c>
      <c r="W963" s="7" t="s">
        <v>78</v>
      </c>
      <c r="X963" s="7">
        <v>2012</v>
      </c>
      <c r="Y963" s="28" t="s">
        <v>28</v>
      </c>
      <c r="Z963" s="7" t="s">
        <v>3900</v>
      </c>
      <c r="AA963" s="7">
        <v>1</v>
      </c>
      <c r="AB963" s="7">
        <v>1</v>
      </c>
      <c r="AC963" s="7">
        <f t="shared" si="166"/>
        <v>0</v>
      </c>
      <c r="AD963" s="7" t="s">
        <v>6175</v>
      </c>
      <c r="AE963" s="7" t="s">
        <v>6175</v>
      </c>
      <c r="AF963" s="7" t="s">
        <v>6175</v>
      </c>
      <c r="AG963" s="7" t="s">
        <v>6175</v>
      </c>
      <c r="AH963" s="7" t="s">
        <v>6175</v>
      </c>
      <c r="AI963" s="7" t="s">
        <v>6175</v>
      </c>
      <c r="AJ963" s="33">
        <v>21.446268493150814</v>
      </c>
      <c r="AK963" s="33">
        <f t="shared" si="159"/>
        <v>21.446268493150814</v>
      </c>
      <c r="AL963" s="33">
        <f t="shared" si="162"/>
        <v>2.5735522191780977</v>
      </c>
      <c r="AM963" s="33">
        <f t="shared" si="163"/>
        <v>24.019820712328912</v>
      </c>
      <c r="AN963" s="33">
        <f t="shared" si="164"/>
        <v>19.301641643835733</v>
      </c>
      <c r="AO963" s="33">
        <f t="shared" si="165"/>
        <v>19.301641643835733</v>
      </c>
      <c r="AP963" s="33">
        <f t="shared" si="160"/>
        <v>2.3161969972602878</v>
      </c>
      <c r="AQ963" s="33">
        <f t="shared" si="161"/>
        <v>21.617838641096021</v>
      </c>
      <c r="AR963" s="15" t="s">
        <v>6295</v>
      </c>
      <c r="AS963" s="26"/>
      <c r="AT963" s="15" t="s">
        <v>6292</v>
      </c>
      <c r="AU963" s="27" t="s">
        <v>6278</v>
      </c>
      <c r="AV963" s="74"/>
      <c r="AW963" s="75"/>
      <c r="AX963" s="75"/>
      <c r="AY963" s="75"/>
      <c r="AZ963" s="52" t="s">
        <v>6389</v>
      </c>
    </row>
    <row r="964" spans="1:52" s="52" customFormat="1" ht="39.950000000000003" customHeight="1" x14ac:dyDescent="0.25">
      <c r="A964" s="9">
        <v>1468</v>
      </c>
      <c r="B964" s="5" t="s">
        <v>28</v>
      </c>
      <c r="C964" s="7" t="s">
        <v>4821</v>
      </c>
      <c r="D964" s="5" t="s">
        <v>18</v>
      </c>
      <c r="E964" s="7" t="s">
        <v>117</v>
      </c>
      <c r="F964" s="5" t="s">
        <v>142</v>
      </c>
      <c r="G964" s="5" t="s">
        <v>18</v>
      </c>
      <c r="H964" s="7" t="s">
        <v>6173</v>
      </c>
      <c r="I964" s="7" t="s">
        <v>6175</v>
      </c>
      <c r="J964" s="7" t="s">
        <v>6175</v>
      </c>
      <c r="K964" s="7" t="s">
        <v>6175</v>
      </c>
      <c r="L964" s="5" t="s">
        <v>4809</v>
      </c>
      <c r="M964" s="5" t="s">
        <v>4809</v>
      </c>
      <c r="N964" s="8" t="s">
        <v>6175</v>
      </c>
      <c r="O964" s="7" t="s">
        <v>1388</v>
      </c>
      <c r="P964" s="7" t="s">
        <v>3899</v>
      </c>
      <c r="Q964" s="5" t="s">
        <v>4809</v>
      </c>
      <c r="R964" s="28" t="s">
        <v>4810</v>
      </c>
      <c r="S964" s="28" t="s">
        <v>28</v>
      </c>
      <c r="T964" s="28" t="s">
        <v>737</v>
      </c>
      <c r="U964" s="7" t="s">
        <v>28</v>
      </c>
      <c r="V964" s="28" t="s">
        <v>28</v>
      </c>
      <c r="W964" s="7" t="s">
        <v>78</v>
      </c>
      <c r="X964" s="7">
        <v>2012</v>
      </c>
      <c r="Y964" s="28" t="s">
        <v>28</v>
      </c>
      <c r="Z964" s="7" t="s">
        <v>3900</v>
      </c>
      <c r="AA964" s="7">
        <v>1</v>
      </c>
      <c r="AB964" s="7">
        <v>1</v>
      </c>
      <c r="AC964" s="7">
        <f t="shared" si="166"/>
        <v>0</v>
      </c>
      <c r="AD964" s="7" t="s">
        <v>6175</v>
      </c>
      <c r="AE964" s="7" t="s">
        <v>6175</v>
      </c>
      <c r="AF964" s="7" t="s">
        <v>6175</v>
      </c>
      <c r="AG964" s="7" t="s">
        <v>6175</v>
      </c>
      <c r="AH964" s="7" t="s">
        <v>6175</v>
      </c>
      <c r="AI964" s="7" t="s">
        <v>6175</v>
      </c>
      <c r="AJ964" s="33">
        <v>12.510323287671309</v>
      </c>
      <c r="AK964" s="33">
        <f t="shared" si="159"/>
        <v>12.510323287671309</v>
      </c>
      <c r="AL964" s="33">
        <f t="shared" si="162"/>
        <v>1.501238794520557</v>
      </c>
      <c r="AM964" s="33">
        <f t="shared" si="163"/>
        <v>14.011562082191865</v>
      </c>
      <c r="AN964" s="33">
        <f t="shared" si="164"/>
        <v>11.259290958904177</v>
      </c>
      <c r="AO964" s="33">
        <f t="shared" si="165"/>
        <v>11.259290958904177</v>
      </c>
      <c r="AP964" s="33">
        <f t="shared" si="160"/>
        <v>1.3511149150685013</v>
      </c>
      <c r="AQ964" s="33">
        <f t="shared" si="161"/>
        <v>12.610405873972679</v>
      </c>
      <c r="AR964" s="15" t="s">
        <v>6295</v>
      </c>
      <c r="AS964" s="26"/>
      <c r="AT964" s="15" t="s">
        <v>6292</v>
      </c>
      <c r="AU964" s="27" t="s">
        <v>6278</v>
      </c>
      <c r="AV964" s="74"/>
      <c r="AW964" s="75"/>
      <c r="AX964" s="75"/>
      <c r="AY964" s="75"/>
      <c r="AZ964" s="52" t="s">
        <v>6389</v>
      </c>
    </row>
    <row r="965" spans="1:52" s="52" customFormat="1" ht="39.950000000000003" customHeight="1" x14ac:dyDescent="0.25">
      <c r="A965" s="9">
        <v>1473</v>
      </c>
      <c r="B965" s="5">
        <v>80042000004965</v>
      </c>
      <c r="C965" s="5" t="s">
        <v>4828</v>
      </c>
      <c r="D965" s="5" t="s">
        <v>18</v>
      </c>
      <c r="E965" s="7" t="s">
        <v>130</v>
      </c>
      <c r="F965" s="7" t="s">
        <v>131</v>
      </c>
      <c r="G965" s="5" t="s">
        <v>18</v>
      </c>
      <c r="H965" s="7" t="s">
        <v>6173</v>
      </c>
      <c r="I965" s="7" t="s">
        <v>6175</v>
      </c>
      <c r="J965" s="7" t="s">
        <v>6175</v>
      </c>
      <c r="K965" s="7" t="s">
        <v>6175</v>
      </c>
      <c r="L965" s="7" t="s">
        <v>908</v>
      </c>
      <c r="M965" s="7" t="s">
        <v>908</v>
      </c>
      <c r="N965" s="8" t="s">
        <v>6175</v>
      </c>
      <c r="O965" s="7" t="s">
        <v>1388</v>
      </c>
      <c r="P965" s="7" t="s">
        <v>3899</v>
      </c>
      <c r="Q965" s="7" t="s">
        <v>262</v>
      </c>
      <c r="R965" s="7" t="s">
        <v>4829</v>
      </c>
      <c r="S965" s="7" t="s">
        <v>28</v>
      </c>
      <c r="T965" s="7" t="s">
        <v>44</v>
      </c>
      <c r="U965" s="7" t="s">
        <v>28</v>
      </c>
      <c r="V965" s="28" t="s">
        <v>28</v>
      </c>
      <c r="W965" s="7" t="s">
        <v>29</v>
      </c>
      <c r="X965" s="7">
        <v>2013</v>
      </c>
      <c r="Y965" s="7" t="s">
        <v>140</v>
      </c>
      <c r="Z965" s="7" t="s">
        <v>3900</v>
      </c>
      <c r="AA965" s="7">
        <v>1</v>
      </c>
      <c r="AB965" s="7">
        <v>1</v>
      </c>
      <c r="AC965" s="7">
        <f t="shared" si="166"/>
        <v>0</v>
      </c>
      <c r="AD965" s="7" t="s">
        <v>6175</v>
      </c>
      <c r="AE965" s="7" t="s">
        <v>6175</v>
      </c>
      <c r="AF965" s="7" t="s">
        <v>6175</v>
      </c>
      <c r="AG965" s="7" t="s">
        <v>6175</v>
      </c>
      <c r="AH965" s="7" t="s">
        <v>6175</v>
      </c>
      <c r="AI965" s="7" t="s">
        <v>6175</v>
      </c>
      <c r="AJ965" s="33">
        <v>68.849999999999994</v>
      </c>
      <c r="AK965" s="33">
        <f t="shared" ref="AK965:AK1026" si="167">AJ965*AB965</f>
        <v>68.849999999999994</v>
      </c>
      <c r="AL965" s="33">
        <f t="shared" si="162"/>
        <v>8.2619999999999987</v>
      </c>
      <c r="AM965" s="33">
        <f t="shared" si="163"/>
        <v>77.111999999999995</v>
      </c>
      <c r="AN965" s="33">
        <f t="shared" si="164"/>
        <v>61.964999999999996</v>
      </c>
      <c r="AO965" s="33">
        <f t="shared" si="165"/>
        <v>61.964999999999996</v>
      </c>
      <c r="AP965" s="33">
        <f t="shared" ref="AP965:AP1026" si="168">AO965*0.12</f>
        <v>7.4357999999999995</v>
      </c>
      <c r="AQ965" s="33">
        <f t="shared" ref="AQ965:AQ1026" si="169">AO965+AP965</f>
        <v>69.40079999999999</v>
      </c>
      <c r="AR965" s="15" t="s">
        <v>6295</v>
      </c>
      <c r="AS965" s="26"/>
      <c r="AT965" s="15" t="s">
        <v>6292</v>
      </c>
      <c r="AU965" s="27" t="s">
        <v>6278</v>
      </c>
      <c r="AV965" s="74"/>
      <c r="AW965" s="75"/>
      <c r="AX965" s="75"/>
      <c r="AY965" s="75"/>
      <c r="AZ965" s="52" t="s">
        <v>6389</v>
      </c>
    </row>
    <row r="966" spans="1:52" s="52" customFormat="1" ht="39.950000000000003" customHeight="1" x14ac:dyDescent="0.25">
      <c r="A966" s="9">
        <v>1474</v>
      </c>
      <c r="B966" s="5">
        <v>80042000005603</v>
      </c>
      <c r="C966" s="7" t="s">
        <v>4830</v>
      </c>
      <c r="D966" s="5" t="s">
        <v>18</v>
      </c>
      <c r="E966" s="5" t="s">
        <v>18</v>
      </c>
      <c r="F966" s="5" t="s">
        <v>18</v>
      </c>
      <c r="G966" s="5" t="s">
        <v>18</v>
      </c>
      <c r="H966" s="7" t="s">
        <v>6173</v>
      </c>
      <c r="I966" s="7" t="s">
        <v>6175</v>
      </c>
      <c r="J966" s="7" t="s">
        <v>6175</v>
      </c>
      <c r="K966" s="7" t="s">
        <v>6175</v>
      </c>
      <c r="L966" s="5" t="s">
        <v>4831</v>
      </c>
      <c r="M966" s="5" t="s">
        <v>4831</v>
      </c>
      <c r="N966" s="8" t="s">
        <v>6175</v>
      </c>
      <c r="O966" s="7" t="s">
        <v>1388</v>
      </c>
      <c r="P966" s="7" t="s">
        <v>3899</v>
      </c>
      <c r="Q966" s="5" t="s">
        <v>4832</v>
      </c>
      <c r="R966" s="5" t="s">
        <v>4833</v>
      </c>
      <c r="S966" s="5" t="s">
        <v>28</v>
      </c>
      <c r="T966" s="7" t="s">
        <v>44</v>
      </c>
      <c r="U966" s="7" t="s">
        <v>28</v>
      </c>
      <c r="V966" s="5" t="s">
        <v>4834</v>
      </c>
      <c r="W966" s="5" t="s">
        <v>29</v>
      </c>
      <c r="X966" s="7">
        <v>2013</v>
      </c>
      <c r="Y966" s="5" t="s">
        <v>28</v>
      </c>
      <c r="Z966" s="7" t="s">
        <v>3900</v>
      </c>
      <c r="AA966" s="7">
        <v>1</v>
      </c>
      <c r="AB966" s="7">
        <v>1</v>
      </c>
      <c r="AC966" s="7">
        <f t="shared" si="166"/>
        <v>0</v>
      </c>
      <c r="AD966" s="7" t="s">
        <v>6175</v>
      </c>
      <c r="AE966" s="7" t="s">
        <v>6175</v>
      </c>
      <c r="AF966" s="7" t="s">
        <v>6175</v>
      </c>
      <c r="AG966" s="7" t="s">
        <v>6175</v>
      </c>
      <c r="AH966" s="7" t="s">
        <v>6175</v>
      </c>
      <c r="AI966" s="7" t="s">
        <v>6175</v>
      </c>
      <c r="AJ966" s="33">
        <v>9.116480547945244</v>
      </c>
      <c r="AK966" s="33">
        <f t="shared" si="167"/>
        <v>9.116480547945244</v>
      </c>
      <c r="AL966" s="33">
        <f t="shared" si="162"/>
        <v>1.0939776657534293</v>
      </c>
      <c r="AM966" s="33">
        <f t="shared" si="163"/>
        <v>10.210458213698674</v>
      </c>
      <c r="AN966" s="33">
        <f t="shared" si="164"/>
        <v>8.2048324931507199</v>
      </c>
      <c r="AO966" s="33">
        <f t="shared" si="165"/>
        <v>8.2048324931507199</v>
      </c>
      <c r="AP966" s="33">
        <f t="shared" si="168"/>
        <v>0.9845798991780863</v>
      </c>
      <c r="AQ966" s="33">
        <f t="shared" si="169"/>
        <v>9.1894123923288067</v>
      </c>
      <c r="AR966" s="15" t="s">
        <v>6295</v>
      </c>
      <c r="AS966" s="26"/>
      <c r="AT966" s="15" t="s">
        <v>6292</v>
      </c>
      <c r="AU966" s="27" t="s">
        <v>6278</v>
      </c>
      <c r="AV966" s="74"/>
      <c r="AW966" s="75"/>
      <c r="AX966" s="75"/>
      <c r="AY966" s="75"/>
      <c r="AZ966" s="52" t="s">
        <v>6389</v>
      </c>
    </row>
    <row r="967" spans="1:52" s="52" customFormat="1" ht="39.950000000000003" customHeight="1" x14ac:dyDescent="0.25">
      <c r="A967" s="9">
        <v>1475</v>
      </c>
      <c r="B967" s="5">
        <v>80042000005870</v>
      </c>
      <c r="C967" s="5" t="s">
        <v>4835</v>
      </c>
      <c r="D967" s="5" t="s">
        <v>18</v>
      </c>
      <c r="E967" s="5" t="s">
        <v>64</v>
      </c>
      <c r="F967" s="5" t="s">
        <v>65</v>
      </c>
      <c r="G967" s="5" t="s">
        <v>18</v>
      </c>
      <c r="H967" s="7" t="s">
        <v>6173</v>
      </c>
      <c r="I967" s="7" t="s">
        <v>6175</v>
      </c>
      <c r="J967" s="7" t="s">
        <v>6175</v>
      </c>
      <c r="K967" s="7" t="s">
        <v>6175</v>
      </c>
      <c r="L967" s="5" t="s">
        <v>4836</v>
      </c>
      <c r="M967" s="5" t="s">
        <v>4836</v>
      </c>
      <c r="N967" s="8" t="s">
        <v>6175</v>
      </c>
      <c r="O967" s="7" t="s">
        <v>1388</v>
      </c>
      <c r="P967" s="7" t="s">
        <v>3899</v>
      </c>
      <c r="Q967" s="5" t="s">
        <v>28</v>
      </c>
      <c r="R967" s="5" t="s">
        <v>28</v>
      </c>
      <c r="S967" s="5" t="s">
        <v>28</v>
      </c>
      <c r="T967" s="7" t="s">
        <v>44</v>
      </c>
      <c r="U967" s="7" t="s">
        <v>28</v>
      </c>
      <c r="V967" s="7" t="s">
        <v>28</v>
      </c>
      <c r="W967" s="7" t="s">
        <v>78</v>
      </c>
      <c r="X967" s="7">
        <v>2012</v>
      </c>
      <c r="Y967" s="5" t="s">
        <v>28</v>
      </c>
      <c r="Z967" s="7" t="s">
        <v>3900</v>
      </c>
      <c r="AA967" s="7">
        <v>1</v>
      </c>
      <c r="AB967" s="7">
        <v>1</v>
      </c>
      <c r="AC967" s="7">
        <f t="shared" si="166"/>
        <v>0</v>
      </c>
      <c r="AD967" s="7" t="s">
        <v>6175</v>
      </c>
      <c r="AE967" s="7" t="s">
        <v>6175</v>
      </c>
      <c r="AF967" s="7" t="s">
        <v>6175</v>
      </c>
      <c r="AG967" s="7" t="s">
        <v>6175</v>
      </c>
      <c r="AH967" s="7" t="s">
        <v>6175</v>
      </c>
      <c r="AI967" s="7" t="s">
        <v>6175</v>
      </c>
      <c r="AJ967" s="33">
        <v>25.060189041096002</v>
      </c>
      <c r="AK967" s="33">
        <f t="shared" si="167"/>
        <v>25.060189041096002</v>
      </c>
      <c r="AL967" s="33">
        <f t="shared" si="162"/>
        <v>3.00722268493152</v>
      </c>
      <c r="AM967" s="33">
        <f t="shared" si="163"/>
        <v>28.067411726027522</v>
      </c>
      <c r="AN967" s="33">
        <f t="shared" si="164"/>
        <v>22.554170136986404</v>
      </c>
      <c r="AO967" s="33">
        <f t="shared" si="165"/>
        <v>22.554170136986404</v>
      </c>
      <c r="AP967" s="33">
        <f t="shared" si="168"/>
        <v>2.7065004164383684</v>
      </c>
      <c r="AQ967" s="33">
        <f t="shared" si="169"/>
        <v>25.260670553424774</v>
      </c>
      <c r="AR967" s="15" t="s">
        <v>6303</v>
      </c>
      <c r="AS967" s="15" t="s">
        <v>6304</v>
      </c>
      <c r="AT967" s="15" t="s">
        <v>6292</v>
      </c>
      <c r="AU967" s="27" t="s">
        <v>6281</v>
      </c>
      <c r="AV967" s="74"/>
      <c r="AW967" s="75"/>
      <c r="AX967" s="75"/>
      <c r="AY967" s="75"/>
      <c r="AZ967" s="52" t="s">
        <v>6389</v>
      </c>
    </row>
    <row r="968" spans="1:52" s="52" customFormat="1" ht="39.950000000000003" customHeight="1" x14ac:dyDescent="0.25">
      <c r="A968" s="9">
        <v>1476</v>
      </c>
      <c r="B968" s="5">
        <v>80042000007201</v>
      </c>
      <c r="C968" s="5" t="s">
        <v>4837</v>
      </c>
      <c r="D968" s="5" t="s">
        <v>18</v>
      </c>
      <c r="E968" s="7" t="s">
        <v>64</v>
      </c>
      <c r="F968" s="7" t="s">
        <v>65</v>
      </c>
      <c r="G968" s="5" t="s">
        <v>18</v>
      </c>
      <c r="H968" s="7" t="s">
        <v>6173</v>
      </c>
      <c r="I968" s="7" t="s">
        <v>6175</v>
      </c>
      <c r="J968" s="7" t="s">
        <v>6175</v>
      </c>
      <c r="K968" s="7" t="s">
        <v>6175</v>
      </c>
      <c r="L968" s="5" t="s">
        <v>4836</v>
      </c>
      <c r="M968" s="5" t="s">
        <v>4836</v>
      </c>
      <c r="N968" s="8" t="s">
        <v>6175</v>
      </c>
      <c r="O968" s="7" t="s">
        <v>1388</v>
      </c>
      <c r="P968" s="7" t="s">
        <v>3899</v>
      </c>
      <c r="Q968" s="5" t="s">
        <v>28</v>
      </c>
      <c r="R968" s="5" t="s">
        <v>28</v>
      </c>
      <c r="S968" s="5" t="s">
        <v>28</v>
      </c>
      <c r="T968" s="7" t="s">
        <v>44</v>
      </c>
      <c r="U968" s="7" t="s">
        <v>28</v>
      </c>
      <c r="V968" s="7" t="s">
        <v>28</v>
      </c>
      <c r="W968" s="7" t="s">
        <v>78</v>
      </c>
      <c r="X968" s="7">
        <v>2012</v>
      </c>
      <c r="Y968" s="5" t="s">
        <v>28</v>
      </c>
      <c r="Z968" s="7" t="s">
        <v>3900</v>
      </c>
      <c r="AA968" s="7">
        <v>1</v>
      </c>
      <c r="AB968" s="7">
        <v>1</v>
      </c>
      <c r="AC968" s="7">
        <f t="shared" si="166"/>
        <v>0</v>
      </c>
      <c r="AD968" s="7" t="s">
        <v>6175</v>
      </c>
      <c r="AE968" s="7" t="s">
        <v>6175</v>
      </c>
      <c r="AF968" s="7" t="s">
        <v>6175</v>
      </c>
      <c r="AG968" s="7" t="s">
        <v>6175</v>
      </c>
      <c r="AH968" s="7" t="s">
        <v>6175</v>
      </c>
      <c r="AI968" s="7" t="s">
        <v>6175</v>
      </c>
      <c r="AJ968" s="33">
        <v>23.233457534246714</v>
      </c>
      <c r="AK968" s="33">
        <f t="shared" si="167"/>
        <v>23.233457534246714</v>
      </c>
      <c r="AL968" s="33">
        <f t="shared" ref="AL968:AL1030" si="170">AK968*0.12</f>
        <v>2.7880149041096054</v>
      </c>
      <c r="AM968" s="33">
        <f t="shared" ref="AM968:AM1030" si="171">AL968+AK968</f>
        <v>26.021472438356319</v>
      </c>
      <c r="AN968" s="33">
        <f t="shared" ref="AN968:AN1030" si="172">AJ968*0.9</f>
        <v>20.910111780822042</v>
      </c>
      <c r="AO968" s="33">
        <f t="shared" ref="AO968:AO1030" si="173">AN968*AB968</f>
        <v>20.910111780822042</v>
      </c>
      <c r="AP968" s="33">
        <f t="shared" si="168"/>
        <v>2.509213413698645</v>
      </c>
      <c r="AQ968" s="33">
        <f t="shared" si="169"/>
        <v>23.419325194520688</v>
      </c>
      <c r="AR968" s="15" t="s">
        <v>6303</v>
      </c>
      <c r="AS968" s="15" t="s">
        <v>6304</v>
      </c>
      <c r="AT968" s="15" t="s">
        <v>6292</v>
      </c>
      <c r="AU968" s="27" t="s">
        <v>6281</v>
      </c>
      <c r="AV968" s="74"/>
      <c r="AW968" s="75"/>
      <c r="AX968" s="75"/>
      <c r="AY968" s="75"/>
      <c r="AZ968" s="52" t="s">
        <v>6389</v>
      </c>
    </row>
    <row r="969" spans="1:52" s="52" customFormat="1" ht="39.950000000000003" customHeight="1" x14ac:dyDescent="0.25">
      <c r="A969" s="9">
        <v>1477</v>
      </c>
      <c r="B969" s="5">
        <v>80042000009335</v>
      </c>
      <c r="C969" s="5" t="s">
        <v>4838</v>
      </c>
      <c r="D969" s="39" t="s">
        <v>18</v>
      </c>
      <c r="E969" s="7" t="s">
        <v>64</v>
      </c>
      <c r="F969" s="7" t="s">
        <v>65</v>
      </c>
      <c r="G969" s="5" t="s">
        <v>18</v>
      </c>
      <c r="H969" s="7" t="s">
        <v>6173</v>
      </c>
      <c r="I969" s="7" t="s">
        <v>6175</v>
      </c>
      <c r="J969" s="7" t="s">
        <v>6175</v>
      </c>
      <c r="K969" s="7" t="s">
        <v>6175</v>
      </c>
      <c r="L969" s="5" t="s">
        <v>4836</v>
      </c>
      <c r="M969" s="5" t="s">
        <v>4836</v>
      </c>
      <c r="N969" s="8" t="s">
        <v>6175</v>
      </c>
      <c r="O969" s="7" t="s">
        <v>1388</v>
      </c>
      <c r="P969" s="7" t="s">
        <v>3899</v>
      </c>
      <c r="Q969" s="5" t="s">
        <v>28</v>
      </c>
      <c r="R969" s="5" t="s">
        <v>28</v>
      </c>
      <c r="S969" s="5" t="s">
        <v>28</v>
      </c>
      <c r="T969" s="7" t="s">
        <v>737</v>
      </c>
      <c r="U969" s="7" t="s">
        <v>28</v>
      </c>
      <c r="V969" s="7" t="s">
        <v>28</v>
      </c>
      <c r="W969" s="7" t="s">
        <v>78</v>
      </c>
      <c r="X969" s="7">
        <v>2012</v>
      </c>
      <c r="Y969" s="5" t="s">
        <v>28</v>
      </c>
      <c r="Z969" s="7" t="s">
        <v>3900</v>
      </c>
      <c r="AA969" s="7">
        <v>1</v>
      </c>
      <c r="AB969" s="7">
        <v>1</v>
      </c>
      <c r="AC969" s="7">
        <f t="shared" si="166"/>
        <v>0</v>
      </c>
      <c r="AD969" s="7" t="s">
        <v>6175</v>
      </c>
      <c r="AE969" s="7" t="s">
        <v>6175</v>
      </c>
      <c r="AF969" s="7" t="s">
        <v>6175</v>
      </c>
      <c r="AG969" s="7" t="s">
        <v>6175</v>
      </c>
      <c r="AH969" s="7" t="s">
        <v>6175</v>
      </c>
      <c r="AI969" s="7" t="s">
        <v>6175</v>
      </c>
      <c r="AJ969" s="33">
        <v>23.233457534246714</v>
      </c>
      <c r="AK969" s="33">
        <f t="shared" si="167"/>
        <v>23.233457534246714</v>
      </c>
      <c r="AL969" s="33">
        <f t="shared" si="170"/>
        <v>2.7880149041096054</v>
      </c>
      <c r="AM969" s="33">
        <f t="shared" si="171"/>
        <v>26.021472438356319</v>
      </c>
      <c r="AN969" s="33">
        <f t="shared" si="172"/>
        <v>20.910111780822042</v>
      </c>
      <c r="AO969" s="33">
        <f t="shared" si="173"/>
        <v>20.910111780822042</v>
      </c>
      <c r="AP969" s="33">
        <f t="shared" si="168"/>
        <v>2.509213413698645</v>
      </c>
      <c r="AQ969" s="33">
        <f t="shared" si="169"/>
        <v>23.419325194520688</v>
      </c>
      <c r="AR969" s="15" t="s">
        <v>6303</v>
      </c>
      <c r="AS969" s="15" t="s">
        <v>6304</v>
      </c>
      <c r="AT969" s="15" t="s">
        <v>6292</v>
      </c>
      <c r="AU969" s="27" t="s">
        <v>6281</v>
      </c>
      <c r="AV969" s="74"/>
      <c r="AW969" s="75"/>
      <c r="AX969" s="75"/>
      <c r="AY969" s="75"/>
      <c r="AZ969" s="52" t="s">
        <v>6389</v>
      </c>
    </row>
    <row r="970" spans="1:52" s="52" customFormat="1" ht="39.950000000000003" customHeight="1" x14ac:dyDescent="0.25">
      <c r="A970" s="9">
        <v>1478</v>
      </c>
      <c r="B970" s="5" t="s">
        <v>28</v>
      </c>
      <c r="C970" s="5" t="s">
        <v>4839</v>
      </c>
      <c r="D970" s="28" t="s">
        <v>18</v>
      </c>
      <c r="E970" s="7" t="s">
        <v>138</v>
      </c>
      <c r="F970" s="5" t="s">
        <v>20</v>
      </c>
      <c r="G970" s="5" t="s">
        <v>18</v>
      </c>
      <c r="H970" s="7" t="s">
        <v>6173</v>
      </c>
      <c r="I970" s="7" t="s">
        <v>6175</v>
      </c>
      <c r="J970" s="7" t="s">
        <v>6175</v>
      </c>
      <c r="K970" s="7" t="s">
        <v>6175</v>
      </c>
      <c r="L970" s="7" t="s">
        <v>4840</v>
      </c>
      <c r="M970" s="7" t="s">
        <v>4840</v>
      </c>
      <c r="N970" s="8" t="s">
        <v>6175</v>
      </c>
      <c r="O970" s="7" t="s">
        <v>1388</v>
      </c>
      <c r="P970" s="7" t="s">
        <v>3899</v>
      </c>
      <c r="Q970" s="7" t="s">
        <v>892</v>
      </c>
      <c r="R970" s="7" t="s">
        <v>4841</v>
      </c>
      <c r="S970" s="7">
        <v>10808</v>
      </c>
      <c r="T970" s="7" t="s">
        <v>326</v>
      </c>
      <c r="U970" s="7" t="s">
        <v>28</v>
      </c>
      <c r="V970" s="7" t="s">
        <v>4842</v>
      </c>
      <c r="W970" s="7" t="s">
        <v>1400</v>
      </c>
      <c r="X970" s="7">
        <v>2012</v>
      </c>
      <c r="Y970" s="7" t="s">
        <v>28</v>
      </c>
      <c r="Z970" s="7" t="s">
        <v>3900</v>
      </c>
      <c r="AA970" s="7">
        <v>1</v>
      </c>
      <c r="AB970" s="7">
        <v>1</v>
      </c>
      <c r="AC970" s="7">
        <f t="shared" si="166"/>
        <v>0</v>
      </c>
      <c r="AD970" s="7" t="s">
        <v>6175</v>
      </c>
      <c r="AE970" s="7" t="s">
        <v>6175</v>
      </c>
      <c r="AF970" s="7" t="s">
        <v>6175</v>
      </c>
      <c r="AG970" s="7" t="s">
        <v>6175</v>
      </c>
      <c r="AH970" s="7" t="s">
        <v>6175</v>
      </c>
      <c r="AI970" s="7" t="s">
        <v>6175</v>
      </c>
      <c r="AJ970" s="33">
        <v>123.39028306849356</v>
      </c>
      <c r="AK970" s="33">
        <f t="shared" si="167"/>
        <v>123.39028306849356</v>
      </c>
      <c r="AL970" s="33">
        <f t="shared" si="170"/>
        <v>14.806833968219227</v>
      </c>
      <c r="AM970" s="33">
        <f t="shared" si="171"/>
        <v>138.1971170367128</v>
      </c>
      <c r="AN970" s="33">
        <f t="shared" si="172"/>
        <v>111.0512547616442</v>
      </c>
      <c r="AO970" s="33">
        <f t="shared" si="173"/>
        <v>111.0512547616442</v>
      </c>
      <c r="AP970" s="33">
        <f t="shared" si="168"/>
        <v>13.326150571397303</v>
      </c>
      <c r="AQ970" s="33">
        <f t="shared" si="169"/>
        <v>124.37740533304151</v>
      </c>
      <c r="AR970" s="15" t="s">
        <v>6303</v>
      </c>
      <c r="AS970" s="15" t="s">
        <v>6304</v>
      </c>
      <c r="AT970" s="15" t="s">
        <v>6292</v>
      </c>
      <c r="AU970" s="27" t="s">
        <v>6281</v>
      </c>
      <c r="AV970" s="74"/>
      <c r="AW970" s="75"/>
      <c r="AX970" s="75"/>
      <c r="AY970" s="75"/>
      <c r="AZ970" s="52" t="s">
        <v>6389</v>
      </c>
    </row>
    <row r="971" spans="1:52" s="52" customFormat="1" ht="39.950000000000003" customHeight="1" x14ac:dyDescent="0.25">
      <c r="A971" s="9">
        <v>1479</v>
      </c>
      <c r="B971" s="5" t="s">
        <v>28</v>
      </c>
      <c r="C971" s="5" t="s">
        <v>4843</v>
      </c>
      <c r="D971" s="5" t="s">
        <v>18</v>
      </c>
      <c r="E971" s="5" t="s">
        <v>517</v>
      </c>
      <c r="F971" s="5" t="s">
        <v>113</v>
      </c>
      <c r="G971" s="5" t="s">
        <v>18</v>
      </c>
      <c r="H971" s="7" t="s">
        <v>6173</v>
      </c>
      <c r="I971" s="7" t="s">
        <v>6175</v>
      </c>
      <c r="J971" s="7" t="s">
        <v>6175</v>
      </c>
      <c r="K971" s="7" t="s">
        <v>6175</v>
      </c>
      <c r="L971" s="7" t="s">
        <v>4844</v>
      </c>
      <c r="M971" s="7" t="s">
        <v>4844</v>
      </c>
      <c r="N971" s="8" t="s">
        <v>6175</v>
      </c>
      <c r="O971" s="7" t="s">
        <v>1388</v>
      </c>
      <c r="P971" s="7" t="s">
        <v>3899</v>
      </c>
      <c r="Q971" s="7" t="s">
        <v>892</v>
      </c>
      <c r="R971" s="7" t="s">
        <v>4845</v>
      </c>
      <c r="S971" s="5" t="s">
        <v>28</v>
      </c>
      <c r="T971" s="7" t="s">
        <v>44</v>
      </c>
      <c r="U971" s="7" t="s">
        <v>28</v>
      </c>
      <c r="V971" s="28" t="s">
        <v>28</v>
      </c>
      <c r="W971" s="7" t="s">
        <v>29</v>
      </c>
      <c r="X971" s="7">
        <v>2012</v>
      </c>
      <c r="Y971" s="7" t="s">
        <v>28</v>
      </c>
      <c r="Z971" s="7" t="s">
        <v>3900</v>
      </c>
      <c r="AA971" s="7">
        <v>1</v>
      </c>
      <c r="AB971" s="7">
        <v>1</v>
      </c>
      <c r="AC971" s="7">
        <f t="shared" si="166"/>
        <v>0</v>
      </c>
      <c r="AD971" s="7" t="s">
        <v>6175</v>
      </c>
      <c r="AE971" s="7" t="s">
        <v>6175</v>
      </c>
      <c r="AF971" s="7" t="s">
        <v>6175</v>
      </c>
      <c r="AG971" s="7" t="s">
        <v>6175</v>
      </c>
      <c r="AH971" s="7" t="s">
        <v>6175</v>
      </c>
      <c r="AI971" s="7" t="s">
        <v>6175</v>
      </c>
      <c r="AJ971" s="33">
        <v>32.975770958904256</v>
      </c>
      <c r="AK971" s="33">
        <f t="shared" si="167"/>
        <v>32.975770958904256</v>
      </c>
      <c r="AL971" s="33">
        <f t="shared" si="170"/>
        <v>3.9570925150685108</v>
      </c>
      <c r="AM971" s="33">
        <f t="shared" si="171"/>
        <v>36.932863473972766</v>
      </c>
      <c r="AN971" s="33">
        <f t="shared" si="172"/>
        <v>29.678193863013831</v>
      </c>
      <c r="AO971" s="33">
        <f t="shared" si="173"/>
        <v>29.678193863013831</v>
      </c>
      <c r="AP971" s="33">
        <f t="shared" si="168"/>
        <v>3.5613832635616598</v>
      </c>
      <c r="AQ971" s="33">
        <f t="shared" si="169"/>
        <v>33.23957712657549</v>
      </c>
      <c r="AR971" s="15" t="s">
        <v>6303</v>
      </c>
      <c r="AS971" s="15" t="s">
        <v>6304</v>
      </c>
      <c r="AT971" s="15" t="s">
        <v>6292</v>
      </c>
      <c r="AU971" s="27" t="s">
        <v>6281</v>
      </c>
      <c r="AV971" s="74"/>
      <c r="AW971" s="75"/>
      <c r="AX971" s="75"/>
      <c r="AY971" s="75"/>
      <c r="AZ971" s="52" t="s">
        <v>6389</v>
      </c>
    </row>
    <row r="972" spans="1:52" s="52" customFormat="1" ht="39.950000000000003" customHeight="1" x14ac:dyDescent="0.25">
      <c r="A972" s="9">
        <v>1480</v>
      </c>
      <c r="B972" s="5" t="s">
        <v>28</v>
      </c>
      <c r="C972" s="5" t="s">
        <v>4846</v>
      </c>
      <c r="D972" s="5" t="s">
        <v>18</v>
      </c>
      <c r="E972" s="5" t="s">
        <v>517</v>
      </c>
      <c r="F972" s="5" t="s">
        <v>113</v>
      </c>
      <c r="G972" s="5" t="s">
        <v>18</v>
      </c>
      <c r="H972" s="7" t="s">
        <v>6173</v>
      </c>
      <c r="I972" s="7" t="s">
        <v>6175</v>
      </c>
      <c r="J972" s="7" t="s">
        <v>6175</v>
      </c>
      <c r="K972" s="7" t="s">
        <v>6175</v>
      </c>
      <c r="L972" s="7" t="s">
        <v>4844</v>
      </c>
      <c r="M972" s="7" t="s">
        <v>4844</v>
      </c>
      <c r="N972" s="8" t="s">
        <v>6175</v>
      </c>
      <c r="O972" s="7" t="s">
        <v>1388</v>
      </c>
      <c r="P972" s="7" t="s">
        <v>3899</v>
      </c>
      <c r="Q972" s="7" t="s">
        <v>892</v>
      </c>
      <c r="R972" s="7" t="s">
        <v>4845</v>
      </c>
      <c r="S972" s="7" t="s">
        <v>28</v>
      </c>
      <c r="T972" s="7" t="s">
        <v>44</v>
      </c>
      <c r="U972" s="7" t="s">
        <v>28</v>
      </c>
      <c r="V972" s="28" t="s">
        <v>28</v>
      </c>
      <c r="W972" s="7" t="s">
        <v>29</v>
      </c>
      <c r="X972" s="7">
        <v>2012</v>
      </c>
      <c r="Y972" s="7" t="s">
        <v>28</v>
      </c>
      <c r="Z972" s="7" t="s">
        <v>3900</v>
      </c>
      <c r="AA972" s="7">
        <v>1</v>
      </c>
      <c r="AB972" s="7">
        <v>1</v>
      </c>
      <c r="AC972" s="7">
        <f t="shared" si="166"/>
        <v>0</v>
      </c>
      <c r="AD972" s="7" t="s">
        <v>6175</v>
      </c>
      <c r="AE972" s="7" t="s">
        <v>6175</v>
      </c>
      <c r="AF972" s="7" t="s">
        <v>6175</v>
      </c>
      <c r="AG972" s="7" t="s">
        <v>6175</v>
      </c>
      <c r="AH972" s="7" t="s">
        <v>6175</v>
      </c>
      <c r="AI972" s="7" t="s">
        <v>6175</v>
      </c>
      <c r="AJ972" s="33">
        <v>32.975770958904256</v>
      </c>
      <c r="AK972" s="33">
        <f t="shared" si="167"/>
        <v>32.975770958904256</v>
      </c>
      <c r="AL972" s="33">
        <f t="shared" si="170"/>
        <v>3.9570925150685108</v>
      </c>
      <c r="AM972" s="33">
        <f t="shared" si="171"/>
        <v>36.932863473972766</v>
      </c>
      <c r="AN972" s="33">
        <f t="shared" si="172"/>
        <v>29.678193863013831</v>
      </c>
      <c r="AO972" s="33">
        <f t="shared" si="173"/>
        <v>29.678193863013831</v>
      </c>
      <c r="AP972" s="33">
        <f t="shared" si="168"/>
        <v>3.5613832635616598</v>
      </c>
      <c r="AQ972" s="33">
        <f t="shared" si="169"/>
        <v>33.23957712657549</v>
      </c>
      <c r="AR972" s="15" t="s">
        <v>6303</v>
      </c>
      <c r="AS972" s="15" t="s">
        <v>6304</v>
      </c>
      <c r="AT972" s="15" t="s">
        <v>6292</v>
      </c>
      <c r="AU972" s="27" t="s">
        <v>6281</v>
      </c>
      <c r="AV972" s="74"/>
      <c r="AW972" s="75"/>
      <c r="AX972" s="75"/>
      <c r="AY972" s="75"/>
      <c r="AZ972" s="52" t="s">
        <v>6389</v>
      </c>
    </row>
    <row r="973" spans="1:52" s="52" customFormat="1" ht="39.950000000000003" customHeight="1" x14ac:dyDescent="0.25">
      <c r="A973" s="9">
        <v>1481</v>
      </c>
      <c r="B973" s="5" t="s">
        <v>28</v>
      </c>
      <c r="C973" s="5" t="s">
        <v>4847</v>
      </c>
      <c r="D973" s="5" t="s">
        <v>18</v>
      </c>
      <c r="E973" s="5" t="s">
        <v>517</v>
      </c>
      <c r="F973" s="5" t="s">
        <v>113</v>
      </c>
      <c r="G973" s="5" t="s">
        <v>18</v>
      </c>
      <c r="H973" s="7" t="s">
        <v>6173</v>
      </c>
      <c r="I973" s="7" t="s">
        <v>6175</v>
      </c>
      <c r="J973" s="7" t="s">
        <v>6175</v>
      </c>
      <c r="K973" s="7" t="s">
        <v>6175</v>
      </c>
      <c r="L973" s="7" t="s">
        <v>4844</v>
      </c>
      <c r="M973" s="7" t="s">
        <v>4844</v>
      </c>
      <c r="N973" s="8" t="s">
        <v>6175</v>
      </c>
      <c r="O973" s="7" t="s">
        <v>1388</v>
      </c>
      <c r="P973" s="7" t="s">
        <v>3899</v>
      </c>
      <c r="Q973" s="7" t="s">
        <v>892</v>
      </c>
      <c r="R973" s="7" t="s">
        <v>4845</v>
      </c>
      <c r="S973" s="7" t="s">
        <v>28</v>
      </c>
      <c r="T973" s="7" t="s">
        <v>44</v>
      </c>
      <c r="U973" s="7" t="s">
        <v>28</v>
      </c>
      <c r="V973" s="28" t="s">
        <v>28</v>
      </c>
      <c r="W973" s="7" t="s">
        <v>29</v>
      </c>
      <c r="X973" s="7">
        <v>2012</v>
      </c>
      <c r="Y973" s="7" t="s">
        <v>28</v>
      </c>
      <c r="Z973" s="7" t="s">
        <v>3900</v>
      </c>
      <c r="AA973" s="7">
        <v>1</v>
      </c>
      <c r="AB973" s="7">
        <v>1</v>
      </c>
      <c r="AC973" s="7">
        <f t="shared" si="166"/>
        <v>0</v>
      </c>
      <c r="AD973" s="7" t="s">
        <v>6175</v>
      </c>
      <c r="AE973" s="7" t="s">
        <v>6175</v>
      </c>
      <c r="AF973" s="7" t="s">
        <v>6175</v>
      </c>
      <c r="AG973" s="7" t="s">
        <v>6175</v>
      </c>
      <c r="AH973" s="7" t="s">
        <v>6175</v>
      </c>
      <c r="AI973" s="7" t="s">
        <v>6175</v>
      </c>
      <c r="AJ973" s="33">
        <v>32.975770958904256</v>
      </c>
      <c r="AK973" s="33">
        <f t="shared" si="167"/>
        <v>32.975770958904256</v>
      </c>
      <c r="AL973" s="33">
        <f t="shared" si="170"/>
        <v>3.9570925150685108</v>
      </c>
      <c r="AM973" s="33">
        <f t="shared" si="171"/>
        <v>36.932863473972766</v>
      </c>
      <c r="AN973" s="33">
        <f t="shared" si="172"/>
        <v>29.678193863013831</v>
      </c>
      <c r="AO973" s="33">
        <f t="shared" si="173"/>
        <v>29.678193863013831</v>
      </c>
      <c r="AP973" s="33">
        <f t="shared" si="168"/>
        <v>3.5613832635616598</v>
      </c>
      <c r="AQ973" s="33">
        <f t="shared" si="169"/>
        <v>33.23957712657549</v>
      </c>
      <c r="AR973" s="15" t="s">
        <v>6303</v>
      </c>
      <c r="AS973" s="15" t="s">
        <v>6304</v>
      </c>
      <c r="AT973" s="15" t="s">
        <v>6292</v>
      </c>
      <c r="AU973" s="27" t="s">
        <v>6281</v>
      </c>
      <c r="AV973" s="74"/>
      <c r="AW973" s="75"/>
      <c r="AX973" s="75"/>
      <c r="AY973" s="75"/>
      <c r="AZ973" s="52" t="s">
        <v>6389</v>
      </c>
    </row>
    <row r="974" spans="1:52" s="52" customFormat="1" ht="39.950000000000003" customHeight="1" x14ac:dyDescent="0.25">
      <c r="A974" s="9">
        <v>1482</v>
      </c>
      <c r="B974" s="5" t="s">
        <v>28</v>
      </c>
      <c r="C974" s="5" t="s">
        <v>4848</v>
      </c>
      <c r="D974" s="5" t="s">
        <v>18</v>
      </c>
      <c r="E974" s="5" t="s">
        <v>517</v>
      </c>
      <c r="F974" s="5" t="s">
        <v>113</v>
      </c>
      <c r="G974" s="5" t="s">
        <v>18</v>
      </c>
      <c r="H974" s="7" t="s">
        <v>6173</v>
      </c>
      <c r="I974" s="7" t="s">
        <v>6175</v>
      </c>
      <c r="J974" s="7" t="s">
        <v>6175</v>
      </c>
      <c r="K974" s="7" t="s">
        <v>6175</v>
      </c>
      <c r="L974" s="7" t="s">
        <v>4849</v>
      </c>
      <c r="M974" s="7" t="s">
        <v>4849</v>
      </c>
      <c r="N974" s="8" t="s">
        <v>6175</v>
      </c>
      <c r="O974" s="7" t="s">
        <v>1388</v>
      </c>
      <c r="P974" s="7" t="s">
        <v>3899</v>
      </c>
      <c r="Q974" s="7" t="s">
        <v>892</v>
      </c>
      <c r="R974" s="7" t="s">
        <v>4850</v>
      </c>
      <c r="S974" s="7">
        <v>10043059</v>
      </c>
      <c r="T974" s="7" t="s">
        <v>661</v>
      </c>
      <c r="U974" s="7" t="s">
        <v>28</v>
      </c>
      <c r="V974" s="7" t="s">
        <v>4851</v>
      </c>
      <c r="W974" s="7" t="s">
        <v>1400</v>
      </c>
      <c r="X974" s="7">
        <v>2012</v>
      </c>
      <c r="Y974" s="7" t="s">
        <v>28</v>
      </c>
      <c r="Z974" s="7" t="s">
        <v>3900</v>
      </c>
      <c r="AA974" s="7">
        <v>1</v>
      </c>
      <c r="AB974" s="7">
        <v>1</v>
      </c>
      <c r="AC974" s="7">
        <f t="shared" si="166"/>
        <v>0</v>
      </c>
      <c r="AD974" s="7" t="s">
        <v>6175</v>
      </c>
      <c r="AE974" s="7" t="s">
        <v>6175</v>
      </c>
      <c r="AF974" s="7" t="s">
        <v>6175</v>
      </c>
      <c r="AG974" s="7" t="s">
        <v>6175</v>
      </c>
      <c r="AH974" s="7" t="s">
        <v>6175</v>
      </c>
      <c r="AI974" s="7" t="s">
        <v>6175</v>
      </c>
      <c r="AJ974" s="33">
        <v>70.733283287671469</v>
      </c>
      <c r="AK974" s="33">
        <f t="shared" si="167"/>
        <v>70.733283287671469</v>
      </c>
      <c r="AL974" s="33">
        <f t="shared" si="170"/>
        <v>8.4879939945205756</v>
      </c>
      <c r="AM974" s="33">
        <f t="shared" si="171"/>
        <v>79.221277282192048</v>
      </c>
      <c r="AN974" s="33">
        <f t="shared" si="172"/>
        <v>63.659954958904322</v>
      </c>
      <c r="AO974" s="33">
        <f t="shared" si="173"/>
        <v>63.659954958904322</v>
      </c>
      <c r="AP974" s="33">
        <f t="shared" si="168"/>
        <v>7.6391945950685187</v>
      </c>
      <c r="AQ974" s="33">
        <f t="shared" si="169"/>
        <v>71.299149553972839</v>
      </c>
      <c r="AR974" s="15" t="s">
        <v>6303</v>
      </c>
      <c r="AS974" s="15" t="s">
        <v>6304</v>
      </c>
      <c r="AT974" s="15" t="s">
        <v>6292</v>
      </c>
      <c r="AU974" s="27" t="s">
        <v>6281</v>
      </c>
      <c r="AV974" s="74"/>
      <c r="AW974" s="75"/>
      <c r="AX974" s="75"/>
      <c r="AY974" s="75"/>
      <c r="AZ974" s="52" t="s">
        <v>6389</v>
      </c>
    </row>
    <row r="975" spans="1:52" s="52" customFormat="1" ht="39.950000000000003" customHeight="1" x14ac:dyDescent="0.25">
      <c r="A975" s="9">
        <v>1483</v>
      </c>
      <c r="B975" s="5" t="s">
        <v>28</v>
      </c>
      <c r="C975" s="5" t="s">
        <v>4852</v>
      </c>
      <c r="D975" s="5" t="s">
        <v>18</v>
      </c>
      <c r="E975" s="5" t="s">
        <v>517</v>
      </c>
      <c r="F975" s="5" t="s">
        <v>113</v>
      </c>
      <c r="G975" s="5" t="s">
        <v>18</v>
      </c>
      <c r="H975" s="7" t="s">
        <v>6173</v>
      </c>
      <c r="I975" s="7" t="s">
        <v>6175</v>
      </c>
      <c r="J975" s="7" t="s">
        <v>6175</v>
      </c>
      <c r="K975" s="7" t="s">
        <v>6175</v>
      </c>
      <c r="L975" s="7" t="s">
        <v>4849</v>
      </c>
      <c r="M975" s="7" t="s">
        <v>4849</v>
      </c>
      <c r="N975" s="8" t="s">
        <v>6175</v>
      </c>
      <c r="O975" s="7" t="s">
        <v>1388</v>
      </c>
      <c r="P975" s="7" t="s">
        <v>3899</v>
      </c>
      <c r="Q975" s="7" t="s">
        <v>892</v>
      </c>
      <c r="R975" s="7" t="s">
        <v>4850</v>
      </c>
      <c r="S975" s="7">
        <v>10043060</v>
      </c>
      <c r="T975" s="7" t="s">
        <v>661</v>
      </c>
      <c r="U975" s="7" t="s">
        <v>28</v>
      </c>
      <c r="V975" s="7" t="s">
        <v>4851</v>
      </c>
      <c r="W975" s="7" t="s">
        <v>1400</v>
      </c>
      <c r="X975" s="7">
        <v>2012</v>
      </c>
      <c r="Y975" s="7" t="s">
        <v>28</v>
      </c>
      <c r="Z975" s="7" t="s">
        <v>3900</v>
      </c>
      <c r="AA975" s="7">
        <v>1</v>
      </c>
      <c r="AB975" s="7">
        <v>1</v>
      </c>
      <c r="AC975" s="7">
        <f t="shared" si="166"/>
        <v>0</v>
      </c>
      <c r="AD975" s="7" t="s">
        <v>6175</v>
      </c>
      <c r="AE975" s="7" t="s">
        <v>6175</v>
      </c>
      <c r="AF975" s="7" t="s">
        <v>6175</v>
      </c>
      <c r="AG975" s="7" t="s">
        <v>6175</v>
      </c>
      <c r="AH975" s="7" t="s">
        <v>6175</v>
      </c>
      <c r="AI975" s="7" t="s">
        <v>6175</v>
      </c>
      <c r="AJ975" s="33">
        <v>70.733283287671469</v>
      </c>
      <c r="AK975" s="33">
        <f t="shared" si="167"/>
        <v>70.733283287671469</v>
      </c>
      <c r="AL975" s="33">
        <f t="shared" si="170"/>
        <v>8.4879939945205756</v>
      </c>
      <c r="AM975" s="33">
        <f t="shared" si="171"/>
        <v>79.221277282192048</v>
      </c>
      <c r="AN975" s="33">
        <f t="shared" si="172"/>
        <v>63.659954958904322</v>
      </c>
      <c r="AO975" s="33">
        <f t="shared" si="173"/>
        <v>63.659954958904322</v>
      </c>
      <c r="AP975" s="33">
        <f t="shared" si="168"/>
        <v>7.6391945950685187</v>
      </c>
      <c r="AQ975" s="33">
        <f t="shared" si="169"/>
        <v>71.299149553972839</v>
      </c>
      <c r="AR975" s="15" t="s">
        <v>6303</v>
      </c>
      <c r="AS975" s="15" t="s">
        <v>6304</v>
      </c>
      <c r="AT975" s="15" t="s">
        <v>6292</v>
      </c>
      <c r="AU975" s="27" t="s">
        <v>6281</v>
      </c>
      <c r="AV975" s="74"/>
      <c r="AW975" s="75"/>
      <c r="AX975" s="75"/>
      <c r="AY975" s="75"/>
      <c r="AZ975" s="52" t="s">
        <v>6389</v>
      </c>
    </row>
    <row r="976" spans="1:52" s="52" customFormat="1" ht="39.950000000000003" customHeight="1" x14ac:dyDescent="0.25">
      <c r="A976" s="9">
        <v>1484</v>
      </c>
      <c r="B976" s="5" t="s">
        <v>28</v>
      </c>
      <c r="C976" s="5" t="s">
        <v>4853</v>
      </c>
      <c r="D976" s="5" t="s">
        <v>18</v>
      </c>
      <c r="E976" s="5" t="s">
        <v>517</v>
      </c>
      <c r="F976" s="5" t="s">
        <v>113</v>
      </c>
      <c r="G976" s="5" t="s">
        <v>18</v>
      </c>
      <c r="H976" s="7" t="s">
        <v>6173</v>
      </c>
      <c r="I976" s="7" t="s">
        <v>6175</v>
      </c>
      <c r="J976" s="7" t="s">
        <v>6175</v>
      </c>
      <c r="K976" s="7" t="s">
        <v>6175</v>
      </c>
      <c r="L976" s="7" t="s">
        <v>4849</v>
      </c>
      <c r="M976" s="7" t="s">
        <v>4849</v>
      </c>
      <c r="N976" s="8" t="s">
        <v>6175</v>
      </c>
      <c r="O976" s="7" t="s">
        <v>1388</v>
      </c>
      <c r="P976" s="7" t="s">
        <v>3899</v>
      </c>
      <c r="Q976" s="7" t="s">
        <v>892</v>
      </c>
      <c r="R976" s="7" t="s">
        <v>4850</v>
      </c>
      <c r="S976" s="7">
        <v>10043108</v>
      </c>
      <c r="T976" s="7" t="s">
        <v>661</v>
      </c>
      <c r="U976" s="7" t="s">
        <v>28</v>
      </c>
      <c r="V976" s="7" t="s">
        <v>4851</v>
      </c>
      <c r="W976" s="7" t="s">
        <v>1400</v>
      </c>
      <c r="X976" s="7">
        <v>2012</v>
      </c>
      <c r="Y976" s="7" t="s">
        <v>28</v>
      </c>
      <c r="Z976" s="7" t="s">
        <v>3900</v>
      </c>
      <c r="AA976" s="7">
        <v>1</v>
      </c>
      <c r="AB976" s="7">
        <v>1</v>
      </c>
      <c r="AC976" s="7">
        <f t="shared" si="166"/>
        <v>0</v>
      </c>
      <c r="AD976" s="7" t="s">
        <v>6175</v>
      </c>
      <c r="AE976" s="7" t="s">
        <v>6175</v>
      </c>
      <c r="AF976" s="7" t="s">
        <v>6175</v>
      </c>
      <c r="AG976" s="7" t="s">
        <v>6175</v>
      </c>
      <c r="AH976" s="7" t="s">
        <v>6175</v>
      </c>
      <c r="AI976" s="7" t="s">
        <v>6175</v>
      </c>
      <c r="AJ976" s="33">
        <v>70.733283287671469</v>
      </c>
      <c r="AK976" s="33">
        <f t="shared" si="167"/>
        <v>70.733283287671469</v>
      </c>
      <c r="AL976" s="33">
        <f t="shared" si="170"/>
        <v>8.4879939945205756</v>
      </c>
      <c r="AM976" s="33">
        <f t="shared" si="171"/>
        <v>79.221277282192048</v>
      </c>
      <c r="AN976" s="33">
        <f t="shared" si="172"/>
        <v>63.659954958904322</v>
      </c>
      <c r="AO976" s="33">
        <f t="shared" si="173"/>
        <v>63.659954958904322</v>
      </c>
      <c r="AP976" s="33">
        <f t="shared" si="168"/>
        <v>7.6391945950685187</v>
      </c>
      <c r="AQ976" s="33">
        <f t="shared" si="169"/>
        <v>71.299149553972839</v>
      </c>
      <c r="AR976" s="15" t="s">
        <v>6303</v>
      </c>
      <c r="AS976" s="15" t="s">
        <v>6304</v>
      </c>
      <c r="AT976" s="15" t="s">
        <v>6292</v>
      </c>
      <c r="AU976" s="27" t="s">
        <v>6281</v>
      </c>
      <c r="AV976" s="74"/>
      <c r="AW976" s="75"/>
      <c r="AX976" s="75"/>
      <c r="AY976" s="75"/>
      <c r="AZ976" s="52" t="s">
        <v>6389</v>
      </c>
    </row>
    <row r="977" spans="1:52" s="52" customFormat="1" ht="39.950000000000003" customHeight="1" x14ac:dyDescent="0.25">
      <c r="A977" s="9">
        <v>1485</v>
      </c>
      <c r="B977" s="5" t="s">
        <v>28</v>
      </c>
      <c r="C977" s="5" t="s">
        <v>4854</v>
      </c>
      <c r="D977" s="5" t="s">
        <v>18</v>
      </c>
      <c r="E977" s="5" t="s">
        <v>517</v>
      </c>
      <c r="F977" s="5" t="s">
        <v>113</v>
      </c>
      <c r="G977" s="5" t="s">
        <v>18</v>
      </c>
      <c r="H977" s="7" t="s">
        <v>6173</v>
      </c>
      <c r="I977" s="7" t="s">
        <v>6175</v>
      </c>
      <c r="J977" s="7" t="s">
        <v>6175</v>
      </c>
      <c r="K977" s="7" t="s">
        <v>6175</v>
      </c>
      <c r="L977" s="7" t="s">
        <v>4855</v>
      </c>
      <c r="M977" s="7" t="s">
        <v>4855</v>
      </c>
      <c r="N977" s="8" t="s">
        <v>6175</v>
      </c>
      <c r="O977" s="7" t="s">
        <v>1388</v>
      </c>
      <c r="P977" s="7" t="s">
        <v>3899</v>
      </c>
      <c r="Q977" s="7" t="s">
        <v>28</v>
      </c>
      <c r="R977" s="7" t="s">
        <v>28</v>
      </c>
      <c r="S977" s="7" t="s">
        <v>28</v>
      </c>
      <c r="T977" s="7" t="s">
        <v>27</v>
      </c>
      <c r="U977" s="7" t="s">
        <v>28</v>
      </c>
      <c r="V977" s="7" t="s">
        <v>4856</v>
      </c>
      <c r="W977" s="7" t="s">
        <v>29</v>
      </c>
      <c r="X977" s="7">
        <v>2012</v>
      </c>
      <c r="Y977" s="7" t="s">
        <v>28</v>
      </c>
      <c r="Z977" s="7" t="s">
        <v>3900</v>
      </c>
      <c r="AA977" s="7">
        <v>1</v>
      </c>
      <c r="AB977" s="7">
        <v>1</v>
      </c>
      <c r="AC977" s="7">
        <f t="shared" si="166"/>
        <v>0</v>
      </c>
      <c r="AD977" s="7" t="s">
        <v>6175</v>
      </c>
      <c r="AE977" s="7" t="s">
        <v>6175</v>
      </c>
      <c r="AF977" s="7" t="s">
        <v>6175</v>
      </c>
      <c r="AG977" s="7" t="s">
        <v>6175</v>
      </c>
      <c r="AH977" s="7" t="s">
        <v>6175</v>
      </c>
      <c r="AI977" s="7" t="s">
        <v>6175</v>
      </c>
      <c r="AJ977" s="33">
        <v>9.2138183561644258</v>
      </c>
      <c r="AK977" s="33">
        <f t="shared" si="167"/>
        <v>9.2138183561644258</v>
      </c>
      <c r="AL977" s="33">
        <f t="shared" si="170"/>
        <v>1.105658202739731</v>
      </c>
      <c r="AM977" s="33">
        <f t="shared" si="171"/>
        <v>10.319476558904157</v>
      </c>
      <c r="AN977" s="33">
        <f t="shared" si="172"/>
        <v>8.2924365205479837</v>
      </c>
      <c r="AO977" s="33">
        <f t="shared" si="173"/>
        <v>8.2924365205479837</v>
      </c>
      <c r="AP977" s="33">
        <f t="shared" si="168"/>
        <v>0.99509238246575804</v>
      </c>
      <c r="AQ977" s="33">
        <f t="shared" si="169"/>
        <v>9.287528903013742</v>
      </c>
      <c r="AR977" s="15" t="s">
        <v>6303</v>
      </c>
      <c r="AS977" s="15" t="s">
        <v>6304</v>
      </c>
      <c r="AT977" s="15" t="s">
        <v>6292</v>
      </c>
      <c r="AU977" s="27" t="s">
        <v>6281</v>
      </c>
      <c r="AV977" s="74"/>
      <c r="AW977" s="75"/>
      <c r="AX977" s="75"/>
      <c r="AY977" s="75"/>
      <c r="AZ977" s="52" t="s">
        <v>6389</v>
      </c>
    </row>
    <row r="978" spans="1:52" s="52" customFormat="1" ht="39.950000000000003" customHeight="1" x14ac:dyDescent="0.25">
      <c r="A978" s="9">
        <v>1486</v>
      </c>
      <c r="B978" s="5" t="s">
        <v>28</v>
      </c>
      <c r="C978" s="5" t="s">
        <v>4857</v>
      </c>
      <c r="D978" s="5" t="s">
        <v>18</v>
      </c>
      <c r="E978" s="5" t="s">
        <v>517</v>
      </c>
      <c r="F978" s="5" t="s">
        <v>113</v>
      </c>
      <c r="G978" s="5" t="s">
        <v>18</v>
      </c>
      <c r="H978" s="7" t="s">
        <v>6173</v>
      </c>
      <c r="I978" s="7" t="s">
        <v>6175</v>
      </c>
      <c r="J978" s="7" t="s">
        <v>6175</v>
      </c>
      <c r="K978" s="7" t="s">
        <v>6175</v>
      </c>
      <c r="L978" s="7" t="s">
        <v>4855</v>
      </c>
      <c r="M978" s="7" t="s">
        <v>4855</v>
      </c>
      <c r="N978" s="8" t="s">
        <v>6175</v>
      </c>
      <c r="O978" s="7" t="s">
        <v>1388</v>
      </c>
      <c r="P978" s="7" t="s">
        <v>3899</v>
      </c>
      <c r="Q978" s="7" t="s">
        <v>28</v>
      </c>
      <c r="R978" s="7" t="s">
        <v>28</v>
      </c>
      <c r="S978" s="7" t="s">
        <v>28</v>
      </c>
      <c r="T978" s="7" t="s">
        <v>27</v>
      </c>
      <c r="U978" s="7" t="s">
        <v>28</v>
      </c>
      <c r="V978" s="7" t="s">
        <v>4856</v>
      </c>
      <c r="W978" s="7" t="s">
        <v>29</v>
      </c>
      <c r="X978" s="7">
        <v>2012</v>
      </c>
      <c r="Y978" s="7" t="s">
        <v>28</v>
      </c>
      <c r="Z978" s="7" t="s">
        <v>3900</v>
      </c>
      <c r="AA978" s="7">
        <v>1</v>
      </c>
      <c r="AB978" s="7">
        <v>1</v>
      </c>
      <c r="AC978" s="7">
        <f t="shared" si="166"/>
        <v>0</v>
      </c>
      <c r="AD978" s="7" t="s">
        <v>6175</v>
      </c>
      <c r="AE978" s="7" t="s">
        <v>6175</v>
      </c>
      <c r="AF978" s="7" t="s">
        <v>6175</v>
      </c>
      <c r="AG978" s="7" t="s">
        <v>6175</v>
      </c>
      <c r="AH978" s="7" t="s">
        <v>6175</v>
      </c>
      <c r="AI978" s="7" t="s">
        <v>6175</v>
      </c>
      <c r="AJ978" s="33">
        <v>9.2138183561644258</v>
      </c>
      <c r="AK978" s="33">
        <f t="shared" si="167"/>
        <v>9.2138183561644258</v>
      </c>
      <c r="AL978" s="33">
        <f t="shared" si="170"/>
        <v>1.105658202739731</v>
      </c>
      <c r="AM978" s="33">
        <f t="shared" si="171"/>
        <v>10.319476558904157</v>
      </c>
      <c r="AN978" s="33">
        <f t="shared" si="172"/>
        <v>8.2924365205479837</v>
      </c>
      <c r="AO978" s="33">
        <f t="shared" si="173"/>
        <v>8.2924365205479837</v>
      </c>
      <c r="AP978" s="33">
        <f t="shared" si="168"/>
        <v>0.99509238246575804</v>
      </c>
      <c r="AQ978" s="33">
        <f t="shared" si="169"/>
        <v>9.287528903013742</v>
      </c>
      <c r="AR978" s="15" t="s">
        <v>6303</v>
      </c>
      <c r="AS978" s="15" t="s">
        <v>6304</v>
      </c>
      <c r="AT978" s="15" t="s">
        <v>6292</v>
      </c>
      <c r="AU978" s="27" t="s">
        <v>6281</v>
      </c>
      <c r="AV978" s="74"/>
      <c r="AW978" s="75"/>
      <c r="AX978" s="75"/>
      <c r="AY978" s="75"/>
      <c r="AZ978" s="52" t="s">
        <v>6389</v>
      </c>
    </row>
    <row r="979" spans="1:52" s="52" customFormat="1" ht="39.950000000000003" customHeight="1" x14ac:dyDescent="0.25">
      <c r="A979" s="9">
        <v>1487</v>
      </c>
      <c r="B979" s="5" t="s">
        <v>28</v>
      </c>
      <c r="C979" s="5" t="s">
        <v>4858</v>
      </c>
      <c r="D979" s="5" t="s">
        <v>18</v>
      </c>
      <c r="E979" s="5" t="s">
        <v>517</v>
      </c>
      <c r="F979" s="5" t="s">
        <v>113</v>
      </c>
      <c r="G979" s="5" t="s">
        <v>18</v>
      </c>
      <c r="H979" s="7" t="s">
        <v>6173</v>
      </c>
      <c r="I979" s="7" t="s">
        <v>6175</v>
      </c>
      <c r="J979" s="7" t="s">
        <v>6175</v>
      </c>
      <c r="K979" s="7" t="s">
        <v>6175</v>
      </c>
      <c r="L979" s="7" t="s">
        <v>4855</v>
      </c>
      <c r="M979" s="7" t="s">
        <v>4855</v>
      </c>
      <c r="N979" s="8" t="s">
        <v>6175</v>
      </c>
      <c r="O979" s="7" t="s">
        <v>1388</v>
      </c>
      <c r="P979" s="7" t="s">
        <v>3899</v>
      </c>
      <c r="Q979" s="7" t="s">
        <v>28</v>
      </c>
      <c r="R979" s="7" t="s">
        <v>28</v>
      </c>
      <c r="S979" s="7" t="s">
        <v>28</v>
      </c>
      <c r="T979" s="7" t="s">
        <v>27</v>
      </c>
      <c r="U979" s="7" t="s">
        <v>28</v>
      </c>
      <c r="V979" s="7" t="s">
        <v>4856</v>
      </c>
      <c r="W979" s="7" t="s">
        <v>29</v>
      </c>
      <c r="X979" s="7">
        <v>2012</v>
      </c>
      <c r="Y979" s="7" t="s">
        <v>28</v>
      </c>
      <c r="Z979" s="7" t="s">
        <v>3900</v>
      </c>
      <c r="AA979" s="7">
        <v>1</v>
      </c>
      <c r="AB979" s="7">
        <v>1</v>
      </c>
      <c r="AC979" s="7">
        <f t="shared" si="166"/>
        <v>0</v>
      </c>
      <c r="AD979" s="7" t="s">
        <v>6175</v>
      </c>
      <c r="AE979" s="7" t="s">
        <v>6175</v>
      </c>
      <c r="AF979" s="7" t="s">
        <v>6175</v>
      </c>
      <c r="AG979" s="7" t="s">
        <v>6175</v>
      </c>
      <c r="AH979" s="7" t="s">
        <v>6175</v>
      </c>
      <c r="AI979" s="7" t="s">
        <v>6175</v>
      </c>
      <c r="AJ979" s="33">
        <v>9.2138183561644258</v>
      </c>
      <c r="AK979" s="33">
        <f t="shared" si="167"/>
        <v>9.2138183561644258</v>
      </c>
      <c r="AL979" s="33">
        <f t="shared" si="170"/>
        <v>1.105658202739731</v>
      </c>
      <c r="AM979" s="33">
        <f t="shared" si="171"/>
        <v>10.319476558904157</v>
      </c>
      <c r="AN979" s="33">
        <f t="shared" si="172"/>
        <v>8.2924365205479837</v>
      </c>
      <c r="AO979" s="33">
        <f t="shared" si="173"/>
        <v>8.2924365205479837</v>
      </c>
      <c r="AP979" s="33">
        <f t="shared" si="168"/>
        <v>0.99509238246575804</v>
      </c>
      <c r="AQ979" s="33">
        <f t="shared" si="169"/>
        <v>9.287528903013742</v>
      </c>
      <c r="AR979" s="15" t="s">
        <v>6303</v>
      </c>
      <c r="AS979" s="15" t="s">
        <v>6304</v>
      </c>
      <c r="AT979" s="15" t="s">
        <v>6292</v>
      </c>
      <c r="AU979" s="27" t="s">
        <v>6281</v>
      </c>
      <c r="AV979" s="74"/>
      <c r="AW979" s="75"/>
      <c r="AX979" s="75"/>
      <c r="AY979" s="75"/>
      <c r="AZ979" s="52" t="s">
        <v>6389</v>
      </c>
    </row>
    <row r="980" spans="1:52" s="52" customFormat="1" ht="39.950000000000003" customHeight="1" x14ac:dyDescent="0.25">
      <c r="A980" s="9">
        <v>1488</v>
      </c>
      <c r="B980" s="5" t="s">
        <v>28</v>
      </c>
      <c r="C980" s="7" t="s">
        <v>4859</v>
      </c>
      <c r="D980" s="28" t="s">
        <v>18</v>
      </c>
      <c r="E980" s="7" t="s">
        <v>138</v>
      </c>
      <c r="F980" s="5" t="s">
        <v>591</v>
      </c>
      <c r="G980" s="5" t="s">
        <v>18</v>
      </c>
      <c r="H980" s="7" t="s">
        <v>6173</v>
      </c>
      <c r="I980" s="7" t="s">
        <v>6175</v>
      </c>
      <c r="J980" s="7" t="s">
        <v>6175</v>
      </c>
      <c r="K980" s="7" t="s">
        <v>6175</v>
      </c>
      <c r="L980" s="7" t="s">
        <v>4860</v>
      </c>
      <c r="M980" s="7" t="s">
        <v>4860</v>
      </c>
      <c r="N980" s="8" t="s">
        <v>6175</v>
      </c>
      <c r="O980" s="7" t="s">
        <v>1388</v>
      </c>
      <c r="P980" s="7" t="s">
        <v>3899</v>
      </c>
      <c r="Q980" s="7" t="s">
        <v>28</v>
      </c>
      <c r="R980" s="28" t="s">
        <v>28</v>
      </c>
      <c r="S980" s="5" t="s">
        <v>28</v>
      </c>
      <c r="T980" s="7" t="s">
        <v>3909</v>
      </c>
      <c r="U980" s="7" t="s">
        <v>28</v>
      </c>
      <c r="V980" s="28" t="s">
        <v>28</v>
      </c>
      <c r="W980" s="7" t="s">
        <v>29</v>
      </c>
      <c r="X980" s="7">
        <v>2012</v>
      </c>
      <c r="Y980" s="7" t="s">
        <v>4861</v>
      </c>
      <c r="Z980" s="7" t="s">
        <v>3900</v>
      </c>
      <c r="AA980" s="7">
        <v>1</v>
      </c>
      <c r="AB980" s="7">
        <v>2</v>
      </c>
      <c r="AC980" s="7">
        <f t="shared" si="166"/>
        <v>-1</v>
      </c>
      <c r="AD980" s="7" t="s">
        <v>6175</v>
      </c>
      <c r="AE980" s="7" t="s">
        <v>6175</v>
      </c>
      <c r="AF980" s="7" t="s">
        <v>6175</v>
      </c>
      <c r="AG980" s="7" t="s">
        <v>6175</v>
      </c>
      <c r="AH980" s="7" t="s">
        <v>6175</v>
      </c>
      <c r="AI980" s="7" t="s">
        <v>6175</v>
      </c>
      <c r="AJ980" s="33">
        <v>8.2086619178082465</v>
      </c>
      <c r="AK980" s="33">
        <f t="shared" si="167"/>
        <v>16.417323835616493</v>
      </c>
      <c r="AL980" s="33">
        <f t="shared" si="170"/>
        <v>1.9700788602739792</v>
      </c>
      <c r="AM980" s="33">
        <f t="shared" si="171"/>
        <v>18.387402695890472</v>
      </c>
      <c r="AN980" s="33">
        <f t="shared" si="172"/>
        <v>7.3877957260274218</v>
      </c>
      <c r="AO980" s="33">
        <f t="shared" si="173"/>
        <v>14.775591452054844</v>
      </c>
      <c r="AP980" s="33">
        <f t="shared" si="168"/>
        <v>1.7730709742465811</v>
      </c>
      <c r="AQ980" s="33">
        <f t="shared" si="169"/>
        <v>16.548662426301426</v>
      </c>
      <c r="AR980" s="15" t="s">
        <v>6303</v>
      </c>
      <c r="AS980" s="15" t="s">
        <v>6315</v>
      </c>
      <c r="AT980" s="15" t="s">
        <v>6292</v>
      </c>
      <c r="AU980" s="27" t="s">
        <v>6281</v>
      </c>
      <c r="AV980" s="74"/>
      <c r="AW980" s="75"/>
      <c r="AX980" s="75"/>
      <c r="AY980" s="75"/>
      <c r="AZ980" s="52" t="s">
        <v>6389</v>
      </c>
    </row>
    <row r="981" spans="1:52" s="52" customFormat="1" ht="39.950000000000003" customHeight="1" x14ac:dyDescent="0.25">
      <c r="A981" s="9">
        <v>1489</v>
      </c>
      <c r="B981" s="5" t="s">
        <v>28</v>
      </c>
      <c r="C981" s="7" t="s">
        <v>4862</v>
      </c>
      <c r="D981" s="28" t="s">
        <v>18</v>
      </c>
      <c r="E981" s="7" t="s">
        <v>138</v>
      </c>
      <c r="F981" s="5" t="s">
        <v>591</v>
      </c>
      <c r="G981" s="5" t="s">
        <v>18</v>
      </c>
      <c r="H981" s="7" t="s">
        <v>6173</v>
      </c>
      <c r="I981" s="7" t="s">
        <v>6175</v>
      </c>
      <c r="J981" s="7" t="s">
        <v>6175</v>
      </c>
      <c r="K981" s="7" t="s">
        <v>6175</v>
      </c>
      <c r="L981" s="7" t="s">
        <v>4863</v>
      </c>
      <c r="M981" s="7" t="s">
        <v>4863</v>
      </c>
      <c r="N981" s="8" t="s">
        <v>6175</v>
      </c>
      <c r="O981" s="7" t="s">
        <v>1388</v>
      </c>
      <c r="P981" s="7" t="s">
        <v>3899</v>
      </c>
      <c r="Q981" s="7" t="s">
        <v>28</v>
      </c>
      <c r="R981" s="28" t="s">
        <v>28</v>
      </c>
      <c r="S981" s="5" t="s">
        <v>28</v>
      </c>
      <c r="T981" s="7" t="s">
        <v>3909</v>
      </c>
      <c r="U981" s="7" t="s">
        <v>28</v>
      </c>
      <c r="V981" s="28" t="s">
        <v>28</v>
      </c>
      <c r="W981" s="7" t="s">
        <v>29</v>
      </c>
      <c r="X981" s="7">
        <v>2012</v>
      </c>
      <c r="Y981" s="7" t="s">
        <v>4861</v>
      </c>
      <c r="Z981" s="7" t="s">
        <v>3900</v>
      </c>
      <c r="AA981" s="7">
        <v>1</v>
      </c>
      <c r="AB981" s="7">
        <v>2</v>
      </c>
      <c r="AC981" s="7">
        <f t="shared" si="166"/>
        <v>-1</v>
      </c>
      <c r="AD981" s="7" t="s">
        <v>6175</v>
      </c>
      <c r="AE981" s="7" t="s">
        <v>6175</v>
      </c>
      <c r="AF981" s="7" t="s">
        <v>6175</v>
      </c>
      <c r="AG981" s="7" t="s">
        <v>6175</v>
      </c>
      <c r="AH981" s="7" t="s">
        <v>6175</v>
      </c>
      <c r="AI981" s="7" t="s">
        <v>6175</v>
      </c>
      <c r="AJ981" s="33">
        <v>7.1825791780822161</v>
      </c>
      <c r="AK981" s="33">
        <f t="shared" si="167"/>
        <v>14.365158356164432</v>
      </c>
      <c r="AL981" s="33">
        <f t="shared" si="170"/>
        <v>1.7238190027397318</v>
      </c>
      <c r="AM981" s="33">
        <f t="shared" si="171"/>
        <v>16.088977358904163</v>
      </c>
      <c r="AN981" s="33">
        <f t="shared" si="172"/>
        <v>6.4643212602739943</v>
      </c>
      <c r="AO981" s="33">
        <f t="shared" si="173"/>
        <v>12.928642520547989</v>
      </c>
      <c r="AP981" s="33">
        <f t="shared" si="168"/>
        <v>1.5514371024657585</v>
      </c>
      <c r="AQ981" s="33">
        <f t="shared" si="169"/>
        <v>14.480079623013747</v>
      </c>
      <c r="AR981" s="15" t="s">
        <v>6303</v>
      </c>
      <c r="AS981" s="15" t="s">
        <v>6315</v>
      </c>
      <c r="AT981" s="15" t="s">
        <v>6292</v>
      </c>
      <c r="AU981" s="27" t="s">
        <v>6281</v>
      </c>
      <c r="AV981" s="74"/>
      <c r="AW981" s="75"/>
      <c r="AX981" s="75"/>
      <c r="AY981" s="75"/>
      <c r="AZ981" s="52" t="s">
        <v>6389</v>
      </c>
    </row>
    <row r="982" spans="1:52" s="52" customFormat="1" ht="39.950000000000003" customHeight="1" x14ac:dyDescent="0.25">
      <c r="A982" s="9">
        <v>1490</v>
      </c>
      <c r="B982" s="5" t="s">
        <v>28</v>
      </c>
      <c r="C982" s="7" t="s">
        <v>4864</v>
      </c>
      <c r="D982" s="28" t="s">
        <v>18</v>
      </c>
      <c r="E982" s="7" t="s">
        <v>138</v>
      </c>
      <c r="F982" s="5" t="s">
        <v>591</v>
      </c>
      <c r="G982" s="5" t="s">
        <v>18</v>
      </c>
      <c r="H982" s="7" t="s">
        <v>6173</v>
      </c>
      <c r="I982" s="7" t="s">
        <v>6175</v>
      </c>
      <c r="J982" s="7" t="s">
        <v>6175</v>
      </c>
      <c r="K982" s="7" t="s">
        <v>6175</v>
      </c>
      <c r="L982" s="7" t="s">
        <v>4860</v>
      </c>
      <c r="M982" s="7" t="s">
        <v>4860</v>
      </c>
      <c r="N982" s="8" t="s">
        <v>6175</v>
      </c>
      <c r="O982" s="7" t="s">
        <v>1388</v>
      </c>
      <c r="P982" s="7" t="s">
        <v>3899</v>
      </c>
      <c r="Q982" s="7" t="s">
        <v>28</v>
      </c>
      <c r="R982" s="28" t="s">
        <v>28</v>
      </c>
      <c r="S982" s="5" t="s">
        <v>28</v>
      </c>
      <c r="T982" s="7" t="s">
        <v>3909</v>
      </c>
      <c r="U982" s="7" t="s">
        <v>28</v>
      </c>
      <c r="V982" s="28" t="s">
        <v>28</v>
      </c>
      <c r="W982" s="7" t="s">
        <v>29</v>
      </c>
      <c r="X982" s="7">
        <v>2012</v>
      </c>
      <c r="Y982" s="7" t="s">
        <v>4861</v>
      </c>
      <c r="Z982" s="7" t="s">
        <v>3900</v>
      </c>
      <c r="AA982" s="7">
        <v>1</v>
      </c>
      <c r="AB982" s="7">
        <v>2</v>
      </c>
      <c r="AC982" s="7">
        <f t="shared" si="166"/>
        <v>-1</v>
      </c>
      <c r="AD982" s="7" t="s">
        <v>6175</v>
      </c>
      <c r="AE982" s="7" t="s">
        <v>6175</v>
      </c>
      <c r="AF982" s="7" t="s">
        <v>6175</v>
      </c>
      <c r="AG982" s="7" t="s">
        <v>6175</v>
      </c>
      <c r="AH982" s="7" t="s">
        <v>6175</v>
      </c>
      <c r="AI982" s="7" t="s">
        <v>6175</v>
      </c>
      <c r="AJ982" s="33">
        <v>8.2086619178082465</v>
      </c>
      <c r="AK982" s="33">
        <f t="shared" si="167"/>
        <v>16.417323835616493</v>
      </c>
      <c r="AL982" s="33">
        <f t="shared" si="170"/>
        <v>1.9700788602739792</v>
      </c>
      <c r="AM982" s="33">
        <f t="shared" si="171"/>
        <v>18.387402695890472</v>
      </c>
      <c r="AN982" s="33">
        <f t="shared" si="172"/>
        <v>7.3877957260274218</v>
      </c>
      <c r="AO982" s="33">
        <f t="shared" si="173"/>
        <v>14.775591452054844</v>
      </c>
      <c r="AP982" s="33">
        <f t="shared" si="168"/>
        <v>1.7730709742465811</v>
      </c>
      <c r="AQ982" s="33">
        <f t="shared" si="169"/>
        <v>16.548662426301426</v>
      </c>
      <c r="AR982" s="15" t="s">
        <v>6303</v>
      </c>
      <c r="AS982" s="15" t="s">
        <v>6315</v>
      </c>
      <c r="AT982" s="15" t="s">
        <v>6292</v>
      </c>
      <c r="AU982" s="27" t="s">
        <v>6281</v>
      </c>
      <c r="AV982" s="74"/>
      <c r="AW982" s="75"/>
      <c r="AX982" s="75"/>
      <c r="AY982" s="75"/>
      <c r="AZ982" s="52" t="s">
        <v>6389</v>
      </c>
    </row>
    <row r="983" spans="1:52" s="52" customFormat="1" ht="39.950000000000003" customHeight="1" x14ac:dyDescent="0.25">
      <c r="A983" s="9">
        <v>1491</v>
      </c>
      <c r="B983" s="5" t="s">
        <v>28</v>
      </c>
      <c r="C983" s="7" t="s">
        <v>4865</v>
      </c>
      <c r="D983" s="5" t="s">
        <v>18</v>
      </c>
      <c r="E983" s="5" t="s">
        <v>64</v>
      </c>
      <c r="F983" s="5" t="s">
        <v>65</v>
      </c>
      <c r="G983" s="5" t="s">
        <v>18</v>
      </c>
      <c r="H983" s="7" t="s">
        <v>6173</v>
      </c>
      <c r="I983" s="7" t="s">
        <v>6175</v>
      </c>
      <c r="J983" s="7" t="s">
        <v>6175</v>
      </c>
      <c r="K983" s="7" t="s">
        <v>6175</v>
      </c>
      <c r="L983" s="5" t="s">
        <v>4866</v>
      </c>
      <c r="M983" s="5" t="s">
        <v>4866</v>
      </c>
      <c r="N983" s="8" t="s">
        <v>6175</v>
      </c>
      <c r="O983" s="7" t="s">
        <v>1388</v>
      </c>
      <c r="P983" s="7" t="s">
        <v>3899</v>
      </c>
      <c r="Q983" s="7" t="s">
        <v>28</v>
      </c>
      <c r="R983" s="7" t="s">
        <v>28</v>
      </c>
      <c r="S983" s="7" t="s">
        <v>28</v>
      </c>
      <c r="T983" s="7" t="s">
        <v>3909</v>
      </c>
      <c r="U983" s="7" t="s">
        <v>28</v>
      </c>
      <c r="V983" s="28" t="s">
        <v>28</v>
      </c>
      <c r="W983" s="5" t="s">
        <v>29</v>
      </c>
      <c r="X983" s="7">
        <v>2012</v>
      </c>
      <c r="Y983" s="7" t="s">
        <v>28</v>
      </c>
      <c r="Z983" s="7" t="s">
        <v>3900</v>
      </c>
      <c r="AA983" s="7">
        <v>1</v>
      </c>
      <c r="AB983" s="7">
        <v>1</v>
      </c>
      <c r="AC983" s="7">
        <f t="shared" si="166"/>
        <v>0</v>
      </c>
      <c r="AD983" s="7" t="s">
        <v>6175</v>
      </c>
      <c r="AE983" s="7" t="s">
        <v>6175</v>
      </c>
      <c r="AF983" s="7" t="s">
        <v>6175</v>
      </c>
      <c r="AG983" s="7" t="s">
        <v>6175</v>
      </c>
      <c r="AH983" s="7" t="s">
        <v>6175</v>
      </c>
      <c r="AI983" s="7" t="s">
        <v>6175</v>
      </c>
      <c r="AJ983" s="33">
        <v>7.6956205479452313</v>
      </c>
      <c r="AK983" s="33">
        <f t="shared" si="167"/>
        <v>7.6956205479452313</v>
      </c>
      <c r="AL983" s="33">
        <f t="shared" si="170"/>
        <v>0.92347446575342773</v>
      </c>
      <c r="AM983" s="33">
        <f>AL983+AK983</f>
        <v>8.6190950136986597</v>
      </c>
      <c r="AN983" s="33">
        <f t="shared" si="172"/>
        <v>6.9260584931507081</v>
      </c>
      <c r="AO983" s="33">
        <f t="shared" si="173"/>
        <v>6.9260584931507081</v>
      </c>
      <c r="AP983" s="33">
        <f t="shared" si="168"/>
        <v>0.83112701917808496</v>
      </c>
      <c r="AQ983" s="33">
        <f t="shared" si="169"/>
        <v>7.7571855123287934</v>
      </c>
      <c r="AR983" s="15" t="s">
        <v>6303</v>
      </c>
      <c r="AS983" s="15" t="s">
        <v>6308</v>
      </c>
      <c r="AT983" s="15" t="s">
        <v>6292</v>
      </c>
      <c r="AU983" s="27" t="s">
        <v>6281</v>
      </c>
      <c r="AV983" s="74"/>
      <c r="AW983" s="75"/>
      <c r="AX983" s="75"/>
      <c r="AY983" s="75"/>
      <c r="AZ983" s="52" t="s">
        <v>6389</v>
      </c>
    </row>
    <row r="984" spans="1:52" s="52" customFormat="1" ht="39.950000000000003" customHeight="1" x14ac:dyDescent="0.25">
      <c r="A984" s="9">
        <v>1492</v>
      </c>
      <c r="B984" s="5" t="s">
        <v>28</v>
      </c>
      <c r="C984" s="7" t="s">
        <v>4867</v>
      </c>
      <c r="D984" s="5" t="s">
        <v>18</v>
      </c>
      <c r="E984" s="5" t="s">
        <v>64</v>
      </c>
      <c r="F984" s="5" t="s">
        <v>65</v>
      </c>
      <c r="G984" s="5" t="s">
        <v>18</v>
      </c>
      <c r="H984" s="7" t="s">
        <v>6173</v>
      </c>
      <c r="I984" s="7" t="s">
        <v>6175</v>
      </c>
      <c r="J984" s="7" t="s">
        <v>6175</v>
      </c>
      <c r="K984" s="7" t="s">
        <v>6175</v>
      </c>
      <c r="L984" s="7" t="s">
        <v>895</v>
      </c>
      <c r="M984" s="7" t="s">
        <v>895</v>
      </c>
      <c r="N984" s="8" t="s">
        <v>6175</v>
      </c>
      <c r="O984" s="7" t="s">
        <v>1388</v>
      </c>
      <c r="P984" s="7" t="s">
        <v>3899</v>
      </c>
      <c r="Q984" s="5" t="s">
        <v>892</v>
      </c>
      <c r="R984" s="5" t="s">
        <v>4868</v>
      </c>
      <c r="S984" s="5">
        <v>160344775</v>
      </c>
      <c r="T984" s="7" t="s">
        <v>137</v>
      </c>
      <c r="U984" s="7" t="s">
        <v>28</v>
      </c>
      <c r="V984" s="28" t="s">
        <v>28</v>
      </c>
      <c r="W984" s="7" t="s">
        <v>78</v>
      </c>
      <c r="X984" s="7">
        <v>2012</v>
      </c>
      <c r="Y984" s="7" t="s">
        <v>28</v>
      </c>
      <c r="Z984" s="7" t="s">
        <v>3900</v>
      </c>
      <c r="AA984" s="7">
        <v>1</v>
      </c>
      <c r="AB984" s="7">
        <v>1</v>
      </c>
      <c r="AC984" s="7">
        <f t="shared" ref="AC984:AC1046" si="174">AA984-AB984</f>
        <v>0</v>
      </c>
      <c r="AD984" s="7" t="s">
        <v>6175</v>
      </c>
      <c r="AE984" s="7" t="s">
        <v>6175</v>
      </c>
      <c r="AF984" s="7" t="s">
        <v>6175</v>
      </c>
      <c r="AG984" s="7" t="s">
        <v>6175</v>
      </c>
      <c r="AH984" s="7" t="s">
        <v>6175</v>
      </c>
      <c r="AI984" s="7" t="s">
        <v>6175</v>
      </c>
      <c r="AJ984" s="33">
        <v>87.04</v>
      </c>
      <c r="AK984" s="33">
        <f t="shared" si="167"/>
        <v>87.04</v>
      </c>
      <c r="AL984" s="33">
        <f t="shared" si="170"/>
        <v>10.444800000000001</v>
      </c>
      <c r="AM984" s="33">
        <f t="shared" si="171"/>
        <v>97.484800000000007</v>
      </c>
      <c r="AN984" s="33">
        <f t="shared" si="172"/>
        <v>78.336000000000013</v>
      </c>
      <c r="AO984" s="33">
        <f t="shared" si="173"/>
        <v>78.336000000000013</v>
      </c>
      <c r="AP984" s="33">
        <f t="shared" si="168"/>
        <v>9.4003200000000007</v>
      </c>
      <c r="AQ984" s="33">
        <f t="shared" si="169"/>
        <v>87.736320000000006</v>
      </c>
      <c r="AR984" s="15" t="s">
        <v>6303</v>
      </c>
      <c r="AS984" s="15" t="s">
        <v>6304</v>
      </c>
      <c r="AT984" s="15" t="s">
        <v>6292</v>
      </c>
      <c r="AU984" s="27" t="s">
        <v>6281</v>
      </c>
      <c r="AV984" s="74"/>
      <c r="AW984" s="75"/>
      <c r="AX984" s="75"/>
      <c r="AY984" s="75"/>
      <c r="AZ984" s="52" t="s">
        <v>6389</v>
      </c>
    </row>
    <row r="985" spans="1:52" s="52" customFormat="1" ht="39.950000000000003" customHeight="1" x14ac:dyDescent="0.25">
      <c r="A985" s="9">
        <v>1493</v>
      </c>
      <c r="B985" s="5" t="s">
        <v>28</v>
      </c>
      <c r="C985" s="7" t="s">
        <v>4869</v>
      </c>
      <c r="D985" s="5" t="s">
        <v>18</v>
      </c>
      <c r="E985" s="5" t="s">
        <v>64</v>
      </c>
      <c r="F985" s="5" t="s">
        <v>65</v>
      </c>
      <c r="G985" s="5" t="s">
        <v>18</v>
      </c>
      <c r="H985" s="7" t="s">
        <v>6173</v>
      </c>
      <c r="I985" s="7" t="s">
        <v>6175</v>
      </c>
      <c r="J985" s="7" t="s">
        <v>6175</v>
      </c>
      <c r="K985" s="7" t="s">
        <v>6175</v>
      </c>
      <c r="L985" s="5" t="s">
        <v>4870</v>
      </c>
      <c r="M985" s="5" t="s">
        <v>4870</v>
      </c>
      <c r="N985" s="8" t="s">
        <v>6175</v>
      </c>
      <c r="O985" s="7" t="s">
        <v>1388</v>
      </c>
      <c r="P985" s="7" t="s">
        <v>3899</v>
      </c>
      <c r="Q985" s="5" t="s">
        <v>4871</v>
      </c>
      <c r="R985" s="5" t="s">
        <v>28</v>
      </c>
      <c r="S985" s="5" t="s">
        <v>28</v>
      </c>
      <c r="T985" s="7" t="s">
        <v>3909</v>
      </c>
      <c r="U985" s="7" t="s">
        <v>28</v>
      </c>
      <c r="V985" s="5" t="s">
        <v>4872</v>
      </c>
      <c r="W985" s="5" t="s">
        <v>29</v>
      </c>
      <c r="X985" s="7">
        <v>2012</v>
      </c>
      <c r="Y985" s="5" t="s">
        <v>28</v>
      </c>
      <c r="Z985" s="7" t="s">
        <v>3900</v>
      </c>
      <c r="AA985" s="7">
        <v>1</v>
      </c>
      <c r="AB985" s="7">
        <v>1</v>
      </c>
      <c r="AC985" s="7">
        <f t="shared" si="174"/>
        <v>0</v>
      </c>
      <c r="AD985" s="7" t="s">
        <v>6175</v>
      </c>
      <c r="AE985" s="7" t="s">
        <v>6175</v>
      </c>
      <c r="AF985" s="7" t="s">
        <v>6175</v>
      </c>
      <c r="AG985" s="7" t="s">
        <v>6175</v>
      </c>
      <c r="AH985" s="7" t="s">
        <v>6175</v>
      </c>
      <c r="AI985" s="7" t="s">
        <v>6175</v>
      </c>
      <c r="AJ985" s="33">
        <v>21.822201369863112</v>
      </c>
      <c r="AK985" s="33">
        <f t="shared" si="167"/>
        <v>21.822201369863112</v>
      </c>
      <c r="AL985" s="33">
        <f t="shared" si="170"/>
        <v>2.6186641643835733</v>
      </c>
      <c r="AM985" s="33">
        <f t="shared" si="171"/>
        <v>24.440865534246687</v>
      </c>
      <c r="AN985" s="33">
        <f t="shared" si="172"/>
        <v>19.639981232876803</v>
      </c>
      <c r="AO985" s="33">
        <f t="shared" si="173"/>
        <v>19.639981232876803</v>
      </c>
      <c r="AP985" s="33">
        <f t="shared" si="168"/>
        <v>2.3567977479452162</v>
      </c>
      <c r="AQ985" s="33">
        <f t="shared" si="169"/>
        <v>21.996778980822018</v>
      </c>
      <c r="AR985" s="15" t="s">
        <v>6303</v>
      </c>
      <c r="AS985" s="15" t="s">
        <v>6308</v>
      </c>
      <c r="AT985" s="15" t="s">
        <v>6292</v>
      </c>
      <c r="AU985" s="27" t="s">
        <v>6281</v>
      </c>
      <c r="AV985" s="74"/>
      <c r="AW985" s="75"/>
      <c r="AX985" s="75"/>
      <c r="AY985" s="75"/>
      <c r="AZ985" s="52" t="s">
        <v>6389</v>
      </c>
    </row>
    <row r="986" spans="1:52" s="52" customFormat="1" ht="39.950000000000003" customHeight="1" x14ac:dyDescent="0.25">
      <c r="A986" s="9">
        <v>1494</v>
      </c>
      <c r="B986" s="5" t="s">
        <v>28</v>
      </c>
      <c r="C986" s="7" t="s">
        <v>4873</v>
      </c>
      <c r="D986" s="5" t="s">
        <v>18</v>
      </c>
      <c r="E986" s="5" t="s">
        <v>64</v>
      </c>
      <c r="F986" s="5" t="s">
        <v>65</v>
      </c>
      <c r="G986" s="5" t="s">
        <v>18</v>
      </c>
      <c r="H986" s="7" t="s">
        <v>6173</v>
      </c>
      <c r="I986" s="7" t="s">
        <v>6175</v>
      </c>
      <c r="J986" s="7" t="s">
        <v>6175</v>
      </c>
      <c r="K986" s="7" t="s">
        <v>6175</v>
      </c>
      <c r="L986" s="5" t="s">
        <v>4870</v>
      </c>
      <c r="M986" s="5" t="s">
        <v>4870</v>
      </c>
      <c r="N986" s="8" t="s">
        <v>6175</v>
      </c>
      <c r="O986" s="7" t="s">
        <v>1388</v>
      </c>
      <c r="P986" s="7" t="s">
        <v>3899</v>
      </c>
      <c r="Q986" s="5" t="s">
        <v>4871</v>
      </c>
      <c r="R986" s="5" t="s">
        <v>28</v>
      </c>
      <c r="S986" s="5" t="s">
        <v>28</v>
      </c>
      <c r="T986" s="7" t="s">
        <v>3909</v>
      </c>
      <c r="U986" s="7" t="s">
        <v>28</v>
      </c>
      <c r="V986" s="5" t="s">
        <v>4872</v>
      </c>
      <c r="W986" s="5" t="s">
        <v>29</v>
      </c>
      <c r="X986" s="7">
        <v>2012</v>
      </c>
      <c r="Y986" s="5" t="s">
        <v>28</v>
      </c>
      <c r="Z986" s="7" t="s">
        <v>3900</v>
      </c>
      <c r="AA986" s="7">
        <v>1</v>
      </c>
      <c r="AB986" s="7">
        <v>1</v>
      </c>
      <c r="AC986" s="7">
        <f t="shared" si="174"/>
        <v>0</v>
      </c>
      <c r="AD986" s="7" t="s">
        <v>6175</v>
      </c>
      <c r="AE986" s="7" t="s">
        <v>6175</v>
      </c>
      <c r="AF986" s="7" t="s">
        <v>6175</v>
      </c>
      <c r="AG986" s="7" t="s">
        <v>6175</v>
      </c>
      <c r="AH986" s="7" t="s">
        <v>6175</v>
      </c>
      <c r="AI986" s="7" t="s">
        <v>6175</v>
      </c>
      <c r="AJ986" s="33">
        <v>21.822201369863112</v>
      </c>
      <c r="AK986" s="33">
        <f t="shared" si="167"/>
        <v>21.822201369863112</v>
      </c>
      <c r="AL986" s="33">
        <f t="shared" si="170"/>
        <v>2.6186641643835733</v>
      </c>
      <c r="AM986" s="33">
        <f t="shared" si="171"/>
        <v>24.440865534246687</v>
      </c>
      <c r="AN986" s="33">
        <f t="shared" si="172"/>
        <v>19.639981232876803</v>
      </c>
      <c r="AO986" s="33">
        <f t="shared" si="173"/>
        <v>19.639981232876803</v>
      </c>
      <c r="AP986" s="33">
        <f t="shared" si="168"/>
        <v>2.3567977479452162</v>
      </c>
      <c r="AQ986" s="33">
        <f t="shared" si="169"/>
        <v>21.996778980822018</v>
      </c>
      <c r="AR986" s="15" t="s">
        <v>6303</v>
      </c>
      <c r="AS986" s="15" t="s">
        <v>6308</v>
      </c>
      <c r="AT986" s="15" t="s">
        <v>6292</v>
      </c>
      <c r="AU986" s="27" t="s">
        <v>6281</v>
      </c>
      <c r="AV986" s="74"/>
      <c r="AW986" s="75"/>
      <c r="AX986" s="75"/>
      <c r="AY986" s="75"/>
      <c r="AZ986" s="52" t="s">
        <v>6389</v>
      </c>
    </row>
    <row r="987" spans="1:52" s="52" customFormat="1" ht="39.950000000000003" customHeight="1" x14ac:dyDescent="0.25">
      <c r="A987" s="9">
        <v>1495</v>
      </c>
      <c r="B987" s="5" t="s">
        <v>28</v>
      </c>
      <c r="C987" s="7" t="s">
        <v>4874</v>
      </c>
      <c r="D987" s="28" t="s">
        <v>18</v>
      </c>
      <c r="E987" s="5" t="s">
        <v>64</v>
      </c>
      <c r="F987" s="5" t="s">
        <v>65</v>
      </c>
      <c r="G987" s="5" t="s">
        <v>18</v>
      </c>
      <c r="H987" s="7" t="s">
        <v>6173</v>
      </c>
      <c r="I987" s="7" t="s">
        <v>6175</v>
      </c>
      <c r="J987" s="7" t="s">
        <v>6175</v>
      </c>
      <c r="K987" s="7" t="s">
        <v>6175</v>
      </c>
      <c r="L987" s="5" t="s">
        <v>4875</v>
      </c>
      <c r="M987" s="5" t="s">
        <v>4875</v>
      </c>
      <c r="N987" s="8" t="s">
        <v>6175</v>
      </c>
      <c r="O987" s="7" t="s">
        <v>1388</v>
      </c>
      <c r="P987" s="7" t="s">
        <v>3899</v>
      </c>
      <c r="Q987" s="5" t="s">
        <v>4876</v>
      </c>
      <c r="R987" s="5" t="s">
        <v>4877</v>
      </c>
      <c r="S987" s="5" t="s">
        <v>28</v>
      </c>
      <c r="T987" s="7" t="s">
        <v>661</v>
      </c>
      <c r="U987" s="7" t="s">
        <v>28</v>
      </c>
      <c r="V987" s="28" t="s">
        <v>28</v>
      </c>
      <c r="W987" s="7" t="s">
        <v>78</v>
      </c>
      <c r="X987" s="7">
        <v>2012</v>
      </c>
      <c r="Y987" s="5" t="s">
        <v>4878</v>
      </c>
      <c r="Z987" s="7" t="s">
        <v>3900</v>
      </c>
      <c r="AA987" s="7">
        <v>1</v>
      </c>
      <c r="AB987" s="7">
        <v>1</v>
      </c>
      <c r="AC987" s="7">
        <f t="shared" si="174"/>
        <v>0</v>
      </c>
      <c r="AD987" s="7" t="s">
        <v>6175</v>
      </c>
      <c r="AE987" s="7" t="s">
        <v>6175</v>
      </c>
      <c r="AF987" s="7" t="s">
        <v>6175</v>
      </c>
      <c r="AG987" s="7" t="s">
        <v>6175</v>
      </c>
      <c r="AH987" s="7" t="s">
        <v>6175</v>
      </c>
      <c r="AI987" s="7" t="s">
        <v>6175</v>
      </c>
      <c r="AJ987" s="33">
        <v>9.6385342465753858</v>
      </c>
      <c r="AK987" s="33">
        <f t="shared" si="167"/>
        <v>9.6385342465753858</v>
      </c>
      <c r="AL987" s="33">
        <f t="shared" si="170"/>
        <v>1.1566241095890462</v>
      </c>
      <c r="AM987" s="33">
        <f t="shared" si="171"/>
        <v>10.795158356164432</v>
      </c>
      <c r="AN987" s="33">
        <f t="shared" si="172"/>
        <v>8.674680821917848</v>
      </c>
      <c r="AO987" s="33">
        <f t="shared" si="173"/>
        <v>8.674680821917848</v>
      </c>
      <c r="AP987" s="33">
        <f t="shared" si="168"/>
        <v>1.0409616986301418</v>
      </c>
      <c r="AQ987" s="33">
        <f t="shared" si="169"/>
        <v>9.7156425205479895</v>
      </c>
      <c r="AR987" s="26" t="s">
        <v>6303</v>
      </c>
      <c r="AS987" s="26" t="s">
        <v>6304</v>
      </c>
      <c r="AT987" s="15" t="s">
        <v>6294</v>
      </c>
      <c r="AU987" s="27" t="s">
        <v>6279</v>
      </c>
      <c r="AV987" s="74"/>
      <c r="AW987" s="75"/>
      <c r="AX987" s="75"/>
      <c r="AY987" s="75"/>
      <c r="AZ987" s="52" t="s">
        <v>6389</v>
      </c>
    </row>
    <row r="988" spans="1:52" s="52" customFormat="1" ht="39.950000000000003" customHeight="1" x14ac:dyDescent="0.25">
      <c r="A988" s="9">
        <v>1496</v>
      </c>
      <c r="B988" s="5">
        <v>80042000000400</v>
      </c>
      <c r="C988" s="7" t="s">
        <v>4879</v>
      </c>
      <c r="D988" s="39" t="s">
        <v>18</v>
      </c>
      <c r="E988" s="7" t="s">
        <v>64</v>
      </c>
      <c r="F988" s="7" t="s">
        <v>703</v>
      </c>
      <c r="G988" s="5" t="s">
        <v>18</v>
      </c>
      <c r="H988" s="7" t="s">
        <v>6173</v>
      </c>
      <c r="I988" s="7" t="s">
        <v>6175</v>
      </c>
      <c r="J988" s="7" t="s">
        <v>6175</v>
      </c>
      <c r="K988" s="7" t="s">
        <v>6175</v>
      </c>
      <c r="L988" s="5" t="s">
        <v>704</v>
      </c>
      <c r="M988" s="5" t="s">
        <v>704</v>
      </c>
      <c r="N988" s="8" t="s">
        <v>6175</v>
      </c>
      <c r="O988" s="7" t="s">
        <v>1388</v>
      </c>
      <c r="P988" s="7" t="s">
        <v>3899</v>
      </c>
      <c r="Q988" s="5" t="s">
        <v>4880</v>
      </c>
      <c r="R988" s="5" t="s">
        <v>28</v>
      </c>
      <c r="S988" s="5" t="s">
        <v>28</v>
      </c>
      <c r="T988" s="7" t="s">
        <v>707</v>
      </c>
      <c r="U988" s="7" t="s">
        <v>4881</v>
      </c>
      <c r="V988" s="28" t="s">
        <v>28</v>
      </c>
      <c r="W988" s="7" t="s">
        <v>29</v>
      </c>
      <c r="X988" s="7">
        <v>2013</v>
      </c>
      <c r="Y988" s="5" t="s">
        <v>4882</v>
      </c>
      <c r="Z988" s="7" t="s">
        <v>3900</v>
      </c>
      <c r="AA988" s="7">
        <v>1</v>
      </c>
      <c r="AB988" s="7">
        <v>1</v>
      </c>
      <c r="AC988" s="7">
        <f t="shared" si="174"/>
        <v>0</v>
      </c>
      <c r="AD988" s="7" t="s">
        <v>6175</v>
      </c>
      <c r="AE988" s="7" t="s">
        <v>6175</v>
      </c>
      <c r="AF988" s="7" t="s">
        <v>6175</v>
      </c>
      <c r="AG988" s="7" t="s">
        <v>6175</v>
      </c>
      <c r="AH988" s="7" t="s">
        <v>6175</v>
      </c>
      <c r="AI988" s="7" t="s">
        <v>6175</v>
      </c>
      <c r="AJ988" s="33">
        <v>27.855912785388245</v>
      </c>
      <c r="AK988" s="33">
        <f t="shared" si="167"/>
        <v>27.855912785388245</v>
      </c>
      <c r="AL988" s="33">
        <f t="shared" si="170"/>
        <v>3.3427095342465893</v>
      </c>
      <c r="AM988" s="33">
        <f t="shared" si="171"/>
        <v>31.198622319634836</v>
      </c>
      <c r="AN988" s="33">
        <f t="shared" si="172"/>
        <v>25.070321506849421</v>
      </c>
      <c r="AO988" s="33">
        <f t="shared" si="173"/>
        <v>25.070321506849421</v>
      </c>
      <c r="AP988" s="33">
        <f t="shared" si="168"/>
        <v>3.0084385808219305</v>
      </c>
      <c r="AQ988" s="33">
        <f t="shared" si="169"/>
        <v>28.078760087671352</v>
      </c>
      <c r="AR988" s="15" t="s">
        <v>6303</v>
      </c>
      <c r="AS988" s="15" t="s">
        <v>6305</v>
      </c>
      <c r="AT988" s="15" t="s">
        <v>6292</v>
      </c>
      <c r="AU988" s="27" t="s">
        <v>6281</v>
      </c>
      <c r="AV988" s="74" t="s">
        <v>6287</v>
      </c>
      <c r="AW988" s="75"/>
      <c r="AX988" s="75"/>
      <c r="AY988" s="75"/>
      <c r="AZ988" s="52" t="s">
        <v>6389</v>
      </c>
    </row>
    <row r="989" spans="1:52" s="52" customFormat="1" ht="39.950000000000003" customHeight="1" x14ac:dyDescent="0.25">
      <c r="A989" s="9">
        <v>1497</v>
      </c>
      <c r="B989" s="5">
        <v>80042000001698</v>
      </c>
      <c r="C989" s="7" t="s">
        <v>4883</v>
      </c>
      <c r="D989" s="39" t="s">
        <v>18</v>
      </c>
      <c r="E989" s="7" t="s">
        <v>64</v>
      </c>
      <c r="F989" s="7" t="s">
        <v>703</v>
      </c>
      <c r="G989" s="5" t="s">
        <v>18</v>
      </c>
      <c r="H989" s="7" t="s">
        <v>6173</v>
      </c>
      <c r="I989" s="7" t="s">
        <v>6175</v>
      </c>
      <c r="J989" s="7" t="s">
        <v>6175</v>
      </c>
      <c r="K989" s="7" t="s">
        <v>6175</v>
      </c>
      <c r="L989" s="5" t="s">
        <v>704</v>
      </c>
      <c r="M989" s="5" t="s">
        <v>704</v>
      </c>
      <c r="N989" s="8" t="s">
        <v>6175</v>
      </c>
      <c r="O989" s="7" t="s">
        <v>1388</v>
      </c>
      <c r="P989" s="7" t="s">
        <v>3899</v>
      </c>
      <c r="Q989" s="5" t="s">
        <v>4880</v>
      </c>
      <c r="R989" s="5" t="s">
        <v>28</v>
      </c>
      <c r="S989" s="5" t="s">
        <v>28</v>
      </c>
      <c r="T989" s="7" t="s">
        <v>707</v>
      </c>
      <c r="U989" s="7" t="s">
        <v>4881</v>
      </c>
      <c r="V989" s="7" t="s">
        <v>28</v>
      </c>
      <c r="W989" s="7" t="s">
        <v>29</v>
      </c>
      <c r="X989" s="7">
        <v>2013</v>
      </c>
      <c r="Y989" s="5" t="s">
        <v>4882</v>
      </c>
      <c r="Z989" s="7" t="s">
        <v>3900</v>
      </c>
      <c r="AA989" s="7">
        <v>1</v>
      </c>
      <c r="AB989" s="7">
        <v>1</v>
      </c>
      <c r="AC989" s="7">
        <f t="shared" si="174"/>
        <v>0</v>
      </c>
      <c r="AD989" s="7" t="s">
        <v>6175</v>
      </c>
      <c r="AE989" s="7" t="s">
        <v>6175</v>
      </c>
      <c r="AF989" s="7" t="s">
        <v>6175</v>
      </c>
      <c r="AG989" s="7" t="s">
        <v>6175</v>
      </c>
      <c r="AH989" s="7" t="s">
        <v>6175</v>
      </c>
      <c r="AI989" s="7" t="s">
        <v>6175</v>
      </c>
      <c r="AJ989" s="33">
        <v>27.855912785388245</v>
      </c>
      <c r="AK989" s="33">
        <f t="shared" si="167"/>
        <v>27.855912785388245</v>
      </c>
      <c r="AL989" s="33">
        <f t="shared" si="170"/>
        <v>3.3427095342465893</v>
      </c>
      <c r="AM989" s="33">
        <f t="shared" si="171"/>
        <v>31.198622319634836</v>
      </c>
      <c r="AN989" s="33">
        <f t="shared" si="172"/>
        <v>25.070321506849421</v>
      </c>
      <c r="AO989" s="33">
        <f t="shared" si="173"/>
        <v>25.070321506849421</v>
      </c>
      <c r="AP989" s="33">
        <f t="shared" si="168"/>
        <v>3.0084385808219305</v>
      </c>
      <c r="AQ989" s="33">
        <f t="shared" si="169"/>
        <v>28.078760087671352</v>
      </c>
      <c r="AR989" s="15" t="s">
        <v>6303</v>
      </c>
      <c r="AS989" s="15" t="s">
        <v>6305</v>
      </c>
      <c r="AT989" s="15" t="s">
        <v>6292</v>
      </c>
      <c r="AU989" s="27" t="s">
        <v>6281</v>
      </c>
      <c r="AV989" s="74"/>
      <c r="AW989" s="75"/>
      <c r="AX989" s="75"/>
      <c r="AY989" s="75"/>
      <c r="AZ989" s="52" t="s">
        <v>6389</v>
      </c>
    </row>
    <row r="990" spans="1:52" s="52" customFormat="1" ht="39.950000000000003" customHeight="1" x14ac:dyDescent="0.25">
      <c r="A990" s="9">
        <v>1498</v>
      </c>
      <c r="B990" s="5">
        <v>80042000002190</v>
      </c>
      <c r="C990" s="7" t="s">
        <v>4884</v>
      </c>
      <c r="D990" s="39" t="s">
        <v>18</v>
      </c>
      <c r="E990" s="7" t="s">
        <v>64</v>
      </c>
      <c r="F990" s="7" t="s">
        <v>703</v>
      </c>
      <c r="G990" s="5" t="s">
        <v>18</v>
      </c>
      <c r="H990" s="7" t="s">
        <v>6173</v>
      </c>
      <c r="I990" s="7" t="s">
        <v>6175</v>
      </c>
      <c r="J990" s="7" t="s">
        <v>6175</v>
      </c>
      <c r="K990" s="7" t="s">
        <v>6175</v>
      </c>
      <c r="L990" s="5" t="s">
        <v>749</v>
      </c>
      <c r="M990" s="5" t="s">
        <v>749</v>
      </c>
      <c r="N990" s="8" t="s">
        <v>6175</v>
      </c>
      <c r="O990" s="7" t="s">
        <v>1388</v>
      </c>
      <c r="P990" s="7" t="s">
        <v>3899</v>
      </c>
      <c r="Q990" s="5" t="s">
        <v>28</v>
      </c>
      <c r="R990" s="5" t="s">
        <v>28</v>
      </c>
      <c r="S990" s="5" t="s">
        <v>28</v>
      </c>
      <c r="T990" s="7" t="s">
        <v>707</v>
      </c>
      <c r="U990" s="7" t="s">
        <v>4885</v>
      </c>
      <c r="V990" s="28" t="s">
        <v>28</v>
      </c>
      <c r="W990" s="7" t="s">
        <v>29</v>
      </c>
      <c r="X990" s="7">
        <v>2013</v>
      </c>
      <c r="Y990" s="5" t="s">
        <v>4886</v>
      </c>
      <c r="Z990" s="7" t="s">
        <v>3900</v>
      </c>
      <c r="AA990" s="7">
        <v>1</v>
      </c>
      <c r="AB990" s="7">
        <v>1</v>
      </c>
      <c r="AC990" s="7">
        <f t="shared" si="174"/>
        <v>0</v>
      </c>
      <c r="AD990" s="7" t="s">
        <v>6175</v>
      </c>
      <c r="AE990" s="7" t="s">
        <v>6175</v>
      </c>
      <c r="AF990" s="7" t="s">
        <v>6175</v>
      </c>
      <c r="AG990" s="7" t="s">
        <v>6175</v>
      </c>
      <c r="AH990" s="7" t="s">
        <v>6175</v>
      </c>
      <c r="AI990" s="7" t="s">
        <v>6175</v>
      </c>
      <c r="AJ990" s="33">
        <v>18.571281278538873</v>
      </c>
      <c r="AK990" s="33">
        <f t="shared" si="167"/>
        <v>18.571281278538873</v>
      </c>
      <c r="AL990" s="33">
        <f t="shared" si="170"/>
        <v>2.2285537534246647</v>
      </c>
      <c r="AM990" s="33">
        <f t="shared" si="171"/>
        <v>20.799835031963539</v>
      </c>
      <c r="AN990" s="33">
        <f t="shared" si="172"/>
        <v>16.714153150684986</v>
      </c>
      <c r="AO990" s="33">
        <f t="shared" si="173"/>
        <v>16.714153150684986</v>
      </c>
      <c r="AP990" s="33">
        <f t="shared" si="168"/>
        <v>2.0056983780821982</v>
      </c>
      <c r="AQ990" s="33">
        <f t="shared" si="169"/>
        <v>18.719851528767183</v>
      </c>
      <c r="AR990" s="15" t="s">
        <v>6303</v>
      </c>
      <c r="AS990" s="15" t="s">
        <v>6305</v>
      </c>
      <c r="AT990" s="15" t="s">
        <v>6292</v>
      </c>
      <c r="AU990" s="27" t="s">
        <v>6281</v>
      </c>
      <c r="AV990" s="74"/>
      <c r="AW990" s="75"/>
      <c r="AX990" s="75"/>
      <c r="AY990" s="75"/>
      <c r="AZ990" s="52" t="s">
        <v>6389</v>
      </c>
    </row>
    <row r="991" spans="1:52" s="52" customFormat="1" ht="39.950000000000003" customHeight="1" x14ac:dyDescent="0.25">
      <c r="A991" s="9">
        <v>1499</v>
      </c>
      <c r="B991" s="5">
        <v>80042000002206</v>
      </c>
      <c r="C991" s="7" t="s">
        <v>4887</v>
      </c>
      <c r="D991" s="39" t="s">
        <v>18</v>
      </c>
      <c r="E991" s="7" t="s">
        <v>64</v>
      </c>
      <c r="F991" s="7" t="s">
        <v>703</v>
      </c>
      <c r="G991" s="5" t="s">
        <v>18</v>
      </c>
      <c r="H991" s="7" t="s">
        <v>6173</v>
      </c>
      <c r="I991" s="7" t="s">
        <v>6175</v>
      </c>
      <c r="J991" s="7" t="s">
        <v>6175</v>
      </c>
      <c r="K991" s="7" t="s">
        <v>6175</v>
      </c>
      <c r="L991" s="5" t="s">
        <v>704</v>
      </c>
      <c r="M991" s="5" t="s">
        <v>704</v>
      </c>
      <c r="N991" s="8" t="s">
        <v>6175</v>
      </c>
      <c r="O991" s="7" t="s">
        <v>1388</v>
      </c>
      <c r="P991" s="7" t="s">
        <v>3899</v>
      </c>
      <c r="Q991" s="5" t="s">
        <v>4880</v>
      </c>
      <c r="R991" s="5" t="s">
        <v>28</v>
      </c>
      <c r="S991" s="5" t="s">
        <v>28</v>
      </c>
      <c r="T991" s="7" t="s">
        <v>707</v>
      </c>
      <c r="U991" s="7" t="s">
        <v>4881</v>
      </c>
      <c r="V991" s="28" t="s">
        <v>28</v>
      </c>
      <c r="W991" s="7" t="s">
        <v>29</v>
      </c>
      <c r="X991" s="7">
        <v>2013</v>
      </c>
      <c r="Y991" s="5" t="s">
        <v>4882</v>
      </c>
      <c r="Z991" s="7" t="s">
        <v>3900</v>
      </c>
      <c r="AA991" s="7">
        <v>1</v>
      </c>
      <c r="AB991" s="7">
        <v>1</v>
      </c>
      <c r="AC991" s="7">
        <f t="shared" si="174"/>
        <v>0</v>
      </c>
      <c r="AD991" s="7" t="s">
        <v>6175</v>
      </c>
      <c r="AE991" s="7" t="s">
        <v>6175</v>
      </c>
      <c r="AF991" s="7" t="s">
        <v>6175</v>
      </c>
      <c r="AG991" s="7" t="s">
        <v>6175</v>
      </c>
      <c r="AH991" s="7" t="s">
        <v>6175</v>
      </c>
      <c r="AI991" s="7" t="s">
        <v>6175</v>
      </c>
      <c r="AJ991" s="33">
        <v>27.855912785388245</v>
      </c>
      <c r="AK991" s="33">
        <f t="shared" si="167"/>
        <v>27.855912785388245</v>
      </c>
      <c r="AL991" s="33">
        <f t="shared" si="170"/>
        <v>3.3427095342465893</v>
      </c>
      <c r="AM991" s="33">
        <f t="shared" si="171"/>
        <v>31.198622319634836</v>
      </c>
      <c r="AN991" s="33">
        <f t="shared" si="172"/>
        <v>25.070321506849421</v>
      </c>
      <c r="AO991" s="33">
        <f t="shared" si="173"/>
        <v>25.070321506849421</v>
      </c>
      <c r="AP991" s="33">
        <f t="shared" si="168"/>
        <v>3.0084385808219305</v>
      </c>
      <c r="AQ991" s="33">
        <f t="shared" si="169"/>
        <v>28.078760087671352</v>
      </c>
      <c r="AR991" s="15" t="s">
        <v>6303</v>
      </c>
      <c r="AS991" s="15" t="s">
        <v>6305</v>
      </c>
      <c r="AT991" s="15" t="s">
        <v>6292</v>
      </c>
      <c r="AU991" s="27" t="s">
        <v>6281</v>
      </c>
      <c r="AV991" s="74"/>
      <c r="AW991" s="75"/>
      <c r="AX991" s="75"/>
      <c r="AY991" s="75"/>
      <c r="AZ991" s="52" t="s">
        <v>6389</v>
      </c>
    </row>
    <row r="992" spans="1:52" s="52" customFormat="1" ht="39.950000000000003" customHeight="1" x14ac:dyDescent="0.25">
      <c r="A992" s="9">
        <v>1500</v>
      </c>
      <c r="B992" s="5">
        <v>80042000002213</v>
      </c>
      <c r="C992" s="7" t="s">
        <v>4888</v>
      </c>
      <c r="D992" s="39" t="s">
        <v>18</v>
      </c>
      <c r="E992" s="7" t="s">
        <v>64</v>
      </c>
      <c r="F992" s="7" t="s">
        <v>703</v>
      </c>
      <c r="G992" s="5" t="s">
        <v>18</v>
      </c>
      <c r="H992" s="7" t="s">
        <v>6173</v>
      </c>
      <c r="I992" s="7" t="s">
        <v>6175</v>
      </c>
      <c r="J992" s="7" t="s">
        <v>6175</v>
      </c>
      <c r="K992" s="7" t="s">
        <v>6175</v>
      </c>
      <c r="L992" s="5" t="s">
        <v>749</v>
      </c>
      <c r="M992" s="5" t="s">
        <v>749</v>
      </c>
      <c r="N992" s="8" t="s">
        <v>6175</v>
      </c>
      <c r="O992" s="7" t="s">
        <v>1388</v>
      </c>
      <c r="P992" s="7" t="s">
        <v>3899</v>
      </c>
      <c r="Q992" s="5" t="s">
        <v>28</v>
      </c>
      <c r="R992" s="5" t="s">
        <v>28</v>
      </c>
      <c r="S992" s="5" t="s">
        <v>28</v>
      </c>
      <c r="T992" s="7" t="s">
        <v>707</v>
      </c>
      <c r="U992" s="7" t="s">
        <v>4885</v>
      </c>
      <c r="V992" s="28" t="s">
        <v>28</v>
      </c>
      <c r="W992" s="7" t="s">
        <v>29</v>
      </c>
      <c r="X992" s="7">
        <v>2013</v>
      </c>
      <c r="Y992" s="5" t="s">
        <v>4886</v>
      </c>
      <c r="Z992" s="7" t="s">
        <v>3900</v>
      </c>
      <c r="AA992" s="7">
        <v>1</v>
      </c>
      <c r="AB992" s="7">
        <v>1</v>
      </c>
      <c r="AC992" s="7">
        <f t="shared" si="174"/>
        <v>0</v>
      </c>
      <c r="AD992" s="7" t="s">
        <v>6175</v>
      </c>
      <c r="AE992" s="7" t="s">
        <v>6175</v>
      </c>
      <c r="AF992" s="7" t="s">
        <v>6175</v>
      </c>
      <c r="AG992" s="7" t="s">
        <v>6175</v>
      </c>
      <c r="AH992" s="7" t="s">
        <v>6175</v>
      </c>
      <c r="AI992" s="7" t="s">
        <v>6175</v>
      </c>
      <c r="AJ992" s="33">
        <v>18.571281278538873</v>
      </c>
      <c r="AK992" s="33">
        <f t="shared" si="167"/>
        <v>18.571281278538873</v>
      </c>
      <c r="AL992" s="33">
        <f t="shared" si="170"/>
        <v>2.2285537534246647</v>
      </c>
      <c r="AM992" s="33">
        <f t="shared" si="171"/>
        <v>20.799835031963539</v>
      </c>
      <c r="AN992" s="33">
        <f t="shared" si="172"/>
        <v>16.714153150684986</v>
      </c>
      <c r="AO992" s="33">
        <f t="shared" si="173"/>
        <v>16.714153150684986</v>
      </c>
      <c r="AP992" s="33">
        <f t="shared" si="168"/>
        <v>2.0056983780821982</v>
      </c>
      <c r="AQ992" s="33">
        <f t="shared" si="169"/>
        <v>18.719851528767183</v>
      </c>
      <c r="AR992" s="15" t="s">
        <v>6303</v>
      </c>
      <c r="AS992" s="15" t="s">
        <v>6305</v>
      </c>
      <c r="AT992" s="15" t="s">
        <v>6292</v>
      </c>
      <c r="AU992" s="27" t="s">
        <v>6281</v>
      </c>
      <c r="AV992" s="74"/>
      <c r="AW992" s="75"/>
      <c r="AX992" s="75"/>
      <c r="AY992" s="75"/>
      <c r="AZ992" s="52" t="s">
        <v>6389</v>
      </c>
    </row>
    <row r="993" spans="1:52" s="52" customFormat="1" ht="39.950000000000003" customHeight="1" x14ac:dyDescent="0.25">
      <c r="A993" s="9">
        <v>1501</v>
      </c>
      <c r="B993" s="5">
        <v>80042000002220</v>
      </c>
      <c r="C993" s="7" t="s">
        <v>4889</v>
      </c>
      <c r="D993" s="39" t="s">
        <v>18</v>
      </c>
      <c r="E993" s="7" t="s">
        <v>64</v>
      </c>
      <c r="F993" s="7" t="s">
        <v>703</v>
      </c>
      <c r="G993" s="5" t="s">
        <v>18</v>
      </c>
      <c r="H993" s="7" t="s">
        <v>6173</v>
      </c>
      <c r="I993" s="7" t="s">
        <v>6175</v>
      </c>
      <c r="J993" s="7" t="s">
        <v>6175</v>
      </c>
      <c r="K993" s="7" t="s">
        <v>6175</v>
      </c>
      <c r="L993" s="5" t="s">
        <v>749</v>
      </c>
      <c r="M993" s="5" t="s">
        <v>749</v>
      </c>
      <c r="N993" s="8" t="s">
        <v>6175</v>
      </c>
      <c r="O993" s="7" t="s">
        <v>1388</v>
      </c>
      <c r="P993" s="7" t="s">
        <v>3899</v>
      </c>
      <c r="Q993" s="5" t="s">
        <v>706</v>
      </c>
      <c r="R993" s="5" t="s">
        <v>28</v>
      </c>
      <c r="S993" s="5" t="s">
        <v>28</v>
      </c>
      <c r="T993" s="7" t="s">
        <v>707</v>
      </c>
      <c r="U993" s="7" t="s">
        <v>4885</v>
      </c>
      <c r="V993" s="7" t="s">
        <v>28</v>
      </c>
      <c r="W993" s="7" t="s">
        <v>29</v>
      </c>
      <c r="X993" s="7">
        <v>2013</v>
      </c>
      <c r="Y993" s="5" t="s">
        <v>4886</v>
      </c>
      <c r="Z993" s="7" t="s">
        <v>3900</v>
      </c>
      <c r="AA993" s="7">
        <v>1</v>
      </c>
      <c r="AB993" s="7">
        <v>1</v>
      </c>
      <c r="AC993" s="7">
        <f t="shared" si="174"/>
        <v>0</v>
      </c>
      <c r="AD993" s="7" t="s">
        <v>6175</v>
      </c>
      <c r="AE993" s="7" t="s">
        <v>6175</v>
      </c>
      <c r="AF993" s="7" t="s">
        <v>6175</v>
      </c>
      <c r="AG993" s="7" t="s">
        <v>6175</v>
      </c>
      <c r="AH993" s="7" t="s">
        <v>6175</v>
      </c>
      <c r="AI993" s="7" t="s">
        <v>6175</v>
      </c>
      <c r="AJ993" s="33">
        <v>18.571281278538873</v>
      </c>
      <c r="AK993" s="33">
        <f t="shared" si="167"/>
        <v>18.571281278538873</v>
      </c>
      <c r="AL993" s="33">
        <f t="shared" si="170"/>
        <v>2.2285537534246647</v>
      </c>
      <c r="AM993" s="33">
        <f t="shared" si="171"/>
        <v>20.799835031963539</v>
      </c>
      <c r="AN993" s="33">
        <f t="shared" si="172"/>
        <v>16.714153150684986</v>
      </c>
      <c r="AO993" s="33">
        <f t="shared" si="173"/>
        <v>16.714153150684986</v>
      </c>
      <c r="AP993" s="33">
        <f t="shared" si="168"/>
        <v>2.0056983780821982</v>
      </c>
      <c r="AQ993" s="33">
        <f t="shared" si="169"/>
        <v>18.719851528767183</v>
      </c>
      <c r="AR993" s="15" t="s">
        <v>6303</v>
      </c>
      <c r="AS993" s="15" t="s">
        <v>6305</v>
      </c>
      <c r="AT993" s="15" t="s">
        <v>6292</v>
      </c>
      <c r="AU993" s="27" t="s">
        <v>6281</v>
      </c>
      <c r="AV993" s="74"/>
      <c r="AW993" s="75"/>
      <c r="AX993" s="75"/>
      <c r="AY993" s="75"/>
      <c r="AZ993" s="52" t="s">
        <v>6389</v>
      </c>
    </row>
    <row r="994" spans="1:52" s="52" customFormat="1" ht="39.950000000000003" customHeight="1" x14ac:dyDescent="0.25">
      <c r="A994" s="9">
        <v>1502</v>
      </c>
      <c r="B994" s="5">
        <v>80042000002237</v>
      </c>
      <c r="C994" s="7" t="s">
        <v>4890</v>
      </c>
      <c r="D994" s="39" t="s">
        <v>18</v>
      </c>
      <c r="E994" s="7" t="s">
        <v>64</v>
      </c>
      <c r="F994" s="7" t="s">
        <v>703</v>
      </c>
      <c r="G994" s="5" t="s">
        <v>18</v>
      </c>
      <c r="H994" s="7" t="s">
        <v>6173</v>
      </c>
      <c r="I994" s="7" t="s">
        <v>6175</v>
      </c>
      <c r="J994" s="7" t="s">
        <v>6175</v>
      </c>
      <c r="K994" s="7" t="s">
        <v>6175</v>
      </c>
      <c r="L994" s="5" t="s">
        <v>704</v>
      </c>
      <c r="M994" s="5" t="s">
        <v>704</v>
      </c>
      <c r="N994" s="8" t="s">
        <v>6175</v>
      </c>
      <c r="O994" s="7" t="s">
        <v>1388</v>
      </c>
      <c r="P994" s="7" t="s">
        <v>3899</v>
      </c>
      <c r="Q994" s="5" t="s">
        <v>4880</v>
      </c>
      <c r="R994" s="5" t="s">
        <v>28</v>
      </c>
      <c r="S994" s="5" t="s">
        <v>28</v>
      </c>
      <c r="T994" s="7" t="s">
        <v>707</v>
      </c>
      <c r="U994" s="7" t="s">
        <v>4885</v>
      </c>
      <c r="V994" s="7" t="s">
        <v>28</v>
      </c>
      <c r="W994" s="7" t="s">
        <v>29</v>
      </c>
      <c r="X994" s="7">
        <v>2013</v>
      </c>
      <c r="Y994" s="5" t="s">
        <v>4886</v>
      </c>
      <c r="Z994" s="7" t="s">
        <v>3900</v>
      </c>
      <c r="AA994" s="7">
        <v>1</v>
      </c>
      <c r="AB994" s="7">
        <v>1</v>
      </c>
      <c r="AC994" s="7">
        <f t="shared" si="174"/>
        <v>0</v>
      </c>
      <c r="AD994" s="7" t="s">
        <v>6175</v>
      </c>
      <c r="AE994" s="7" t="s">
        <v>6175</v>
      </c>
      <c r="AF994" s="7" t="s">
        <v>6175</v>
      </c>
      <c r="AG994" s="7" t="s">
        <v>6175</v>
      </c>
      <c r="AH994" s="7" t="s">
        <v>6175</v>
      </c>
      <c r="AI994" s="7" t="s">
        <v>6175</v>
      </c>
      <c r="AJ994" s="33">
        <v>55.71182557077649</v>
      </c>
      <c r="AK994" s="33">
        <f t="shared" si="167"/>
        <v>55.71182557077649</v>
      </c>
      <c r="AL994" s="33">
        <f t="shared" si="170"/>
        <v>6.6854190684931787</v>
      </c>
      <c r="AM994" s="33">
        <f t="shared" si="171"/>
        <v>62.397244639269672</v>
      </c>
      <c r="AN994" s="33">
        <f t="shared" si="172"/>
        <v>50.140643013698842</v>
      </c>
      <c r="AO994" s="33">
        <f t="shared" si="173"/>
        <v>50.140643013698842</v>
      </c>
      <c r="AP994" s="33">
        <f t="shared" si="168"/>
        <v>6.016877161643861</v>
      </c>
      <c r="AQ994" s="33">
        <f t="shared" si="169"/>
        <v>56.157520175342704</v>
      </c>
      <c r="AR994" s="15" t="s">
        <v>6303</v>
      </c>
      <c r="AS994" s="15" t="s">
        <v>6305</v>
      </c>
      <c r="AT994" s="15" t="s">
        <v>6292</v>
      </c>
      <c r="AU994" s="27" t="s">
        <v>6281</v>
      </c>
      <c r="AV994" s="74"/>
      <c r="AW994" s="75"/>
      <c r="AX994" s="75"/>
      <c r="AY994" s="75"/>
      <c r="AZ994" s="52" t="s">
        <v>6389</v>
      </c>
    </row>
    <row r="995" spans="1:52" s="52" customFormat="1" ht="39.950000000000003" customHeight="1" x14ac:dyDescent="0.25">
      <c r="A995" s="9">
        <v>1503</v>
      </c>
      <c r="B995" s="5">
        <v>80042000002244</v>
      </c>
      <c r="C995" s="7" t="s">
        <v>4891</v>
      </c>
      <c r="D995" s="39" t="s">
        <v>18</v>
      </c>
      <c r="E995" s="7" t="s">
        <v>64</v>
      </c>
      <c r="F995" s="7" t="s">
        <v>703</v>
      </c>
      <c r="G995" s="5" t="s">
        <v>18</v>
      </c>
      <c r="H995" s="7" t="s">
        <v>6173</v>
      </c>
      <c r="I995" s="7" t="s">
        <v>6175</v>
      </c>
      <c r="J995" s="7" t="s">
        <v>6175</v>
      </c>
      <c r="K995" s="7" t="s">
        <v>6175</v>
      </c>
      <c r="L995" s="5" t="s">
        <v>704</v>
      </c>
      <c r="M995" s="5" t="s">
        <v>704</v>
      </c>
      <c r="N995" s="8" t="s">
        <v>6175</v>
      </c>
      <c r="O995" s="7" t="s">
        <v>1388</v>
      </c>
      <c r="P995" s="7" t="s">
        <v>3899</v>
      </c>
      <c r="Q995" s="5" t="s">
        <v>4892</v>
      </c>
      <c r="R995" s="5" t="s">
        <v>28</v>
      </c>
      <c r="S995" s="5" t="s">
        <v>28</v>
      </c>
      <c r="T995" s="7" t="s">
        <v>707</v>
      </c>
      <c r="U995" s="7" t="s">
        <v>28</v>
      </c>
      <c r="V995" s="28" t="s">
        <v>28</v>
      </c>
      <c r="W995" s="7" t="s">
        <v>29</v>
      </c>
      <c r="X995" s="7">
        <v>2012</v>
      </c>
      <c r="Y995" s="5" t="s">
        <v>4893</v>
      </c>
      <c r="Z995" s="7" t="s">
        <v>3900</v>
      </c>
      <c r="AA995" s="7">
        <v>1</v>
      </c>
      <c r="AB995" s="7">
        <v>1</v>
      </c>
      <c r="AC995" s="7">
        <f t="shared" si="174"/>
        <v>0</v>
      </c>
      <c r="AD995" s="7" t="s">
        <v>6175</v>
      </c>
      <c r="AE995" s="7" t="s">
        <v>6175</v>
      </c>
      <c r="AF995" s="7" t="s">
        <v>6175</v>
      </c>
      <c r="AG995" s="7" t="s">
        <v>6175</v>
      </c>
      <c r="AH995" s="7" t="s">
        <v>6175</v>
      </c>
      <c r="AI995" s="7" t="s">
        <v>6175</v>
      </c>
      <c r="AJ995" s="33">
        <v>12.123445205479506</v>
      </c>
      <c r="AK995" s="33">
        <f t="shared" si="167"/>
        <v>12.123445205479506</v>
      </c>
      <c r="AL995" s="33">
        <f t="shared" si="170"/>
        <v>1.4548134246575406</v>
      </c>
      <c r="AM995" s="33">
        <f t="shared" si="171"/>
        <v>13.578258630137046</v>
      </c>
      <c r="AN995" s="33">
        <f t="shared" si="172"/>
        <v>10.911100684931556</v>
      </c>
      <c r="AO995" s="33">
        <f t="shared" si="173"/>
        <v>10.911100684931556</v>
      </c>
      <c r="AP995" s="33">
        <f t="shared" si="168"/>
        <v>1.3093320821917867</v>
      </c>
      <c r="AQ995" s="33">
        <f t="shared" si="169"/>
        <v>12.220432767123343</v>
      </c>
      <c r="AR995" s="15" t="s">
        <v>6303</v>
      </c>
      <c r="AS995" s="15" t="s">
        <v>6305</v>
      </c>
      <c r="AT995" s="15" t="s">
        <v>6292</v>
      </c>
      <c r="AU995" s="27" t="s">
        <v>6281</v>
      </c>
      <c r="AV995" s="74"/>
      <c r="AW995" s="75"/>
      <c r="AX995" s="75"/>
      <c r="AY995" s="75"/>
      <c r="AZ995" s="52" t="s">
        <v>6389</v>
      </c>
    </row>
    <row r="996" spans="1:52" s="52" customFormat="1" ht="39.950000000000003" customHeight="1" x14ac:dyDescent="0.25">
      <c r="A996" s="9">
        <v>1504</v>
      </c>
      <c r="B996" s="5">
        <v>80042000002251</v>
      </c>
      <c r="C996" s="7" t="s">
        <v>4894</v>
      </c>
      <c r="D996" s="39" t="s">
        <v>18</v>
      </c>
      <c r="E996" s="7" t="s">
        <v>64</v>
      </c>
      <c r="F996" s="7" t="s">
        <v>703</v>
      </c>
      <c r="G996" s="5" t="s">
        <v>18</v>
      </c>
      <c r="H996" s="7" t="s">
        <v>6173</v>
      </c>
      <c r="I996" s="7" t="s">
        <v>6175</v>
      </c>
      <c r="J996" s="7" t="s">
        <v>6175</v>
      </c>
      <c r="K996" s="7" t="s">
        <v>6175</v>
      </c>
      <c r="L996" s="5" t="s">
        <v>704</v>
      </c>
      <c r="M996" s="5" t="s">
        <v>704</v>
      </c>
      <c r="N996" s="8" t="s">
        <v>6175</v>
      </c>
      <c r="O996" s="7" t="s">
        <v>1388</v>
      </c>
      <c r="P996" s="7" t="s">
        <v>3899</v>
      </c>
      <c r="Q996" s="5" t="s">
        <v>4880</v>
      </c>
      <c r="R996" s="5" t="s">
        <v>28</v>
      </c>
      <c r="S996" s="5" t="s">
        <v>28</v>
      </c>
      <c r="T996" s="7" t="s">
        <v>707</v>
      </c>
      <c r="U996" s="7" t="s">
        <v>4881</v>
      </c>
      <c r="V996" s="7" t="s">
        <v>28</v>
      </c>
      <c r="W996" s="7" t="s">
        <v>29</v>
      </c>
      <c r="X996" s="7">
        <v>2013</v>
      </c>
      <c r="Y996" s="5" t="s">
        <v>4882</v>
      </c>
      <c r="Z996" s="7" t="s">
        <v>3900</v>
      </c>
      <c r="AA996" s="7">
        <v>1</v>
      </c>
      <c r="AB996" s="7">
        <v>1</v>
      </c>
      <c r="AC996" s="7">
        <f t="shared" si="174"/>
        <v>0</v>
      </c>
      <c r="AD996" s="7" t="s">
        <v>6175</v>
      </c>
      <c r="AE996" s="7" t="s">
        <v>6175</v>
      </c>
      <c r="AF996" s="7" t="s">
        <v>6175</v>
      </c>
      <c r="AG996" s="7" t="s">
        <v>6175</v>
      </c>
      <c r="AH996" s="7" t="s">
        <v>6175</v>
      </c>
      <c r="AI996" s="7" t="s">
        <v>6175</v>
      </c>
      <c r="AJ996" s="33">
        <v>27.855912785388245</v>
      </c>
      <c r="AK996" s="33">
        <f t="shared" si="167"/>
        <v>27.855912785388245</v>
      </c>
      <c r="AL996" s="33">
        <f t="shared" si="170"/>
        <v>3.3427095342465893</v>
      </c>
      <c r="AM996" s="33">
        <f t="shared" si="171"/>
        <v>31.198622319634836</v>
      </c>
      <c r="AN996" s="33">
        <f t="shared" si="172"/>
        <v>25.070321506849421</v>
      </c>
      <c r="AO996" s="33">
        <f t="shared" si="173"/>
        <v>25.070321506849421</v>
      </c>
      <c r="AP996" s="33">
        <f t="shared" si="168"/>
        <v>3.0084385808219305</v>
      </c>
      <c r="AQ996" s="33">
        <f t="shared" si="169"/>
        <v>28.078760087671352</v>
      </c>
      <c r="AR996" s="15" t="s">
        <v>6303</v>
      </c>
      <c r="AS996" s="15" t="s">
        <v>6305</v>
      </c>
      <c r="AT996" s="15" t="s">
        <v>6292</v>
      </c>
      <c r="AU996" s="27" t="s">
        <v>6281</v>
      </c>
      <c r="AV996" s="74"/>
      <c r="AW996" s="75"/>
      <c r="AX996" s="75"/>
      <c r="AY996" s="75"/>
      <c r="AZ996" s="52" t="s">
        <v>6389</v>
      </c>
    </row>
    <row r="997" spans="1:52" s="52" customFormat="1" ht="39.950000000000003" customHeight="1" x14ac:dyDescent="0.25">
      <c r="A997" s="9">
        <v>1505</v>
      </c>
      <c r="B997" s="5">
        <v>80042000002268</v>
      </c>
      <c r="C997" s="7" t="s">
        <v>4895</v>
      </c>
      <c r="D997" s="39" t="s">
        <v>18</v>
      </c>
      <c r="E997" s="7" t="s">
        <v>64</v>
      </c>
      <c r="F997" s="7" t="s">
        <v>703</v>
      </c>
      <c r="G997" s="5" t="s">
        <v>18</v>
      </c>
      <c r="H997" s="7" t="s">
        <v>6173</v>
      </c>
      <c r="I997" s="7" t="s">
        <v>6175</v>
      </c>
      <c r="J997" s="7" t="s">
        <v>6175</v>
      </c>
      <c r="K997" s="7" t="s">
        <v>6175</v>
      </c>
      <c r="L997" s="5" t="s">
        <v>704</v>
      </c>
      <c r="M997" s="5" t="s">
        <v>704</v>
      </c>
      <c r="N997" s="8" t="s">
        <v>6175</v>
      </c>
      <c r="O997" s="7" t="s">
        <v>1388</v>
      </c>
      <c r="P997" s="7" t="s">
        <v>3899</v>
      </c>
      <c r="Q997" s="5" t="s">
        <v>4880</v>
      </c>
      <c r="R997" s="5" t="s">
        <v>28</v>
      </c>
      <c r="S997" s="5" t="s">
        <v>28</v>
      </c>
      <c r="T997" s="7" t="s">
        <v>707</v>
      </c>
      <c r="U997" s="7" t="s">
        <v>4881</v>
      </c>
      <c r="V997" s="28" t="s">
        <v>28</v>
      </c>
      <c r="W997" s="7" t="s">
        <v>29</v>
      </c>
      <c r="X997" s="7">
        <v>2013</v>
      </c>
      <c r="Y997" s="5" t="s">
        <v>4882</v>
      </c>
      <c r="Z997" s="7" t="s">
        <v>3900</v>
      </c>
      <c r="AA997" s="7">
        <v>1</v>
      </c>
      <c r="AB997" s="7">
        <v>1</v>
      </c>
      <c r="AC997" s="7">
        <f t="shared" si="174"/>
        <v>0</v>
      </c>
      <c r="AD997" s="7" t="s">
        <v>6175</v>
      </c>
      <c r="AE997" s="7" t="s">
        <v>6175</v>
      </c>
      <c r="AF997" s="7" t="s">
        <v>6175</v>
      </c>
      <c r="AG997" s="7" t="s">
        <v>6175</v>
      </c>
      <c r="AH997" s="7" t="s">
        <v>6175</v>
      </c>
      <c r="AI997" s="7" t="s">
        <v>6175</v>
      </c>
      <c r="AJ997" s="33">
        <v>27.855912785388245</v>
      </c>
      <c r="AK997" s="33">
        <f t="shared" si="167"/>
        <v>27.855912785388245</v>
      </c>
      <c r="AL997" s="33">
        <f t="shared" si="170"/>
        <v>3.3427095342465893</v>
      </c>
      <c r="AM997" s="33">
        <f t="shared" si="171"/>
        <v>31.198622319634836</v>
      </c>
      <c r="AN997" s="33">
        <f t="shared" si="172"/>
        <v>25.070321506849421</v>
      </c>
      <c r="AO997" s="33">
        <f t="shared" si="173"/>
        <v>25.070321506849421</v>
      </c>
      <c r="AP997" s="33">
        <f t="shared" si="168"/>
        <v>3.0084385808219305</v>
      </c>
      <c r="AQ997" s="33">
        <f t="shared" si="169"/>
        <v>28.078760087671352</v>
      </c>
      <c r="AR997" s="15" t="s">
        <v>6303</v>
      </c>
      <c r="AS997" s="15" t="s">
        <v>6305</v>
      </c>
      <c r="AT997" s="15" t="s">
        <v>6292</v>
      </c>
      <c r="AU997" s="27" t="s">
        <v>6281</v>
      </c>
      <c r="AV997" s="74"/>
      <c r="AW997" s="75"/>
      <c r="AX997" s="75"/>
      <c r="AY997" s="75"/>
      <c r="AZ997" s="52" t="s">
        <v>6389</v>
      </c>
    </row>
    <row r="998" spans="1:52" s="52" customFormat="1" ht="39.950000000000003" customHeight="1" x14ac:dyDescent="0.25">
      <c r="A998" s="9">
        <v>1506</v>
      </c>
      <c r="B998" s="5">
        <v>80042000002701</v>
      </c>
      <c r="C998" s="7" t="s">
        <v>4896</v>
      </c>
      <c r="D998" s="39" t="s">
        <v>18</v>
      </c>
      <c r="E998" s="7" t="s">
        <v>64</v>
      </c>
      <c r="F998" s="7" t="s">
        <v>703</v>
      </c>
      <c r="G998" s="5" t="s">
        <v>18</v>
      </c>
      <c r="H998" s="7" t="s">
        <v>6173</v>
      </c>
      <c r="I998" s="7" t="s">
        <v>6175</v>
      </c>
      <c r="J998" s="7" t="s">
        <v>6175</v>
      </c>
      <c r="K998" s="7" t="s">
        <v>6175</v>
      </c>
      <c r="L998" s="5" t="s">
        <v>704</v>
      </c>
      <c r="M998" s="5" t="s">
        <v>704</v>
      </c>
      <c r="N998" s="8" t="s">
        <v>6175</v>
      </c>
      <c r="O998" s="7" t="s">
        <v>1388</v>
      </c>
      <c r="P998" s="7" t="s">
        <v>3899</v>
      </c>
      <c r="Q998" s="5" t="s">
        <v>706</v>
      </c>
      <c r="R998" s="5" t="s">
        <v>28</v>
      </c>
      <c r="S998" s="5" t="s">
        <v>28</v>
      </c>
      <c r="T998" s="7" t="s">
        <v>707</v>
      </c>
      <c r="U998" s="7" t="s">
        <v>4881</v>
      </c>
      <c r="V998" s="7" t="s">
        <v>28</v>
      </c>
      <c r="W998" s="7" t="s">
        <v>29</v>
      </c>
      <c r="X998" s="7">
        <v>2013</v>
      </c>
      <c r="Y998" s="5" t="s">
        <v>4882</v>
      </c>
      <c r="Z998" s="7" t="s">
        <v>3900</v>
      </c>
      <c r="AA998" s="7">
        <v>1</v>
      </c>
      <c r="AB998" s="7">
        <v>1</v>
      </c>
      <c r="AC998" s="7">
        <f t="shared" si="174"/>
        <v>0</v>
      </c>
      <c r="AD998" s="7" t="s">
        <v>6175</v>
      </c>
      <c r="AE998" s="7" t="s">
        <v>6175</v>
      </c>
      <c r="AF998" s="7" t="s">
        <v>6175</v>
      </c>
      <c r="AG998" s="7" t="s">
        <v>6175</v>
      </c>
      <c r="AH998" s="7" t="s">
        <v>6175</v>
      </c>
      <c r="AI998" s="7" t="s">
        <v>6175</v>
      </c>
      <c r="AJ998" s="33">
        <v>27.855912785388245</v>
      </c>
      <c r="AK998" s="33">
        <f t="shared" si="167"/>
        <v>27.855912785388245</v>
      </c>
      <c r="AL998" s="33">
        <f t="shared" si="170"/>
        <v>3.3427095342465893</v>
      </c>
      <c r="AM998" s="33">
        <f t="shared" si="171"/>
        <v>31.198622319634836</v>
      </c>
      <c r="AN998" s="33">
        <f t="shared" si="172"/>
        <v>25.070321506849421</v>
      </c>
      <c r="AO998" s="33">
        <f t="shared" si="173"/>
        <v>25.070321506849421</v>
      </c>
      <c r="AP998" s="33">
        <f t="shared" si="168"/>
        <v>3.0084385808219305</v>
      </c>
      <c r="AQ998" s="33">
        <f t="shared" si="169"/>
        <v>28.078760087671352</v>
      </c>
      <c r="AR998" s="15" t="s">
        <v>6303</v>
      </c>
      <c r="AS998" s="15" t="s">
        <v>6305</v>
      </c>
      <c r="AT998" s="15" t="s">
        <v>6292</v>
      </c>
      <c r="AU998" s="27" t="s">
        <v>6281</v>
      </c>
      <c r="AV998" s="74"/>
      <c r="AW998" s="75"/>
      <c r="AX998" s="75"/>
      <c r="AY998" s="75"/>
      <c r="AZ998" s="52" t="s">
        <v>6389</v>
      </c>
    </row>
    <row r="999" spans="1:52" s="52" customFormat="1" ht="39.950000000000003" customHeight="1" x14ac:dyDescent="0.25">
      <c r="A999" s="9">
        <v>1507</v>
      </c>
      <c r="B999" s="5">
        <v>80042000004439</v>
      </c>
      <c r="C999" s="7" t="s">
        <v>4897</v>
      </c>
      <c r="D999" s="39" t="s">
        <v>18</v>
      </c>
      <c r="E999" s="7" t="s">
        <v>64</v>
      </c>
      <c r="F999" s="7" t="s">
        <v>703</v>
      </c>
      <c r="G999" s="5" t="s">
        <v>18</v>
      </c>
      <c r="H999" s="7" t="s">
        <v>6173</v>
      </c>
      <c r="I999" s="7" t="s">
        <v>6175</v>
      </c>
      <c r="J999" s="7" t="s">
        <v>6175</v>
      </c>
      <c r="K999" s="7" t="s">
        <v>6175</v>
      </c>
      <c r="L999" s="5" t="s">
        <v>749</v>
      </c>
      <c r="M999" s="5" t="s">
        <v>749</v>
      </c>
      <c r="N999" s="8" t="s">
        <v>6175</v>
      </c>
      <c r="O999" s="7" t="s">
        <v>1388</v>
      </c>
      <c r="P999" s="7" t="s">
        <v>3899</v>
      </c>
      <c r="Q999" s="5" t="s">
        <v>4880</v>
      </c>
      <c r="R999" s="5" t="s">
        <v>28</v>
      </c>
      <c r="S999" s="5" t="s">
        <v>28</v>
      </c>
      <c r="T999" s="7" t="s">
        <v>707</v>
      </c>
      <c r="U999" s="7" t="s">
        <v>4885</v>
      </c>
      <c r="V999" s="7" t="s">
        <v>28</v>
      </c>
      <c r="W999" s="7" t="s">
        <v>29</v>
      </c>
      <c r="X999" s="7">
        <v>2013</v>
      </c>
      <c r="Y999" s="5" t="s">
        <v>4886</v>
      </c>
      <c r="Z999" s="7" t="s">
        <v>3900</v>
      </c>
      <c r="AA999" s="7">
        <v>1</v>
      </c>
      <c r="AB999" s="7">
        <v>1</v>
      </c>
      <c r="AC999" s="7">
        <f t="shared" si="174"/>
        <v>0</v>
      </c>
      <c r="AD999" s="7" t="s">
        <v>6175</v>
      </c>
      <c r="AE999" s="7" t="s">
        <v>6175</v>
      </c>
      <c r="AF999" s="7" t="s">
        <v>6175</v>
      </c>
      <c r="AG999" s="7" t="s">
        <v>6175</v>
      </c>
      <c r="AH999" s="7" t="s">
        <v>6175</v>
      </c>
      <c r="AI999" s="7" t="s">
        <v>6175</v>
      </c>
      <c r="AJ999" s="33">
        <v>18.571281278538873</v>
      </c>
      <c r="AK999" s="33">
        <f t="shared" si="167"/>
        <v>18.571281278538873</v>
      </c>
      <c r="AL999" s="33">
        <f t="shared" si="170"/>
        <v>2.2285537534246647</v>
      </c>
      <c r="AM999" s="33">
        <f t="shared" si="171"/>
        <v>20.799835031963539</v>
      </c>
      <c r="AN999" s="33">
        <f t="shared" si="172"/>
        <v>16.714153150684986</v>
      </c>
      <c r="AO999" s="33">
        <f t="shared" si="173"/>
        <v>16.714153150684986</v>
      </c>
      <c r="AP999" s="33">
        <f t="shared" si="168"/>
        <v>2.0056983780821982</v>
      </c>
      <c r="AQ999" s="33">
        <f t="shared" si="169"/>
        <v>18.719851528767183</v>
      </c>
      <c r="AR999" s="15" t="s">
        <v>6303</v>
      </c>
      <c r="AS999" s="15" t="s">
        <v>6305</v>
      </c>
      <c r="AT999" s="15" t="s">
        <v>6292</v>
      </c>
      <c r="AU999" s="27" t="s">
        <v>6281</v>
      </c>
      <c r="AV999" s="74"/>
      <c r="AW999" s="75"/>
      <c r="AX999" s="75"/>
      <c r="AY999" s="75"/>
      <c r="AZ999" s="52" t="s">
        <v>6389</v>
      </c>
    </row>
    <row r="1000" spans="1:52" s="52" customFormat="1" ht="39.950000000000003" customHeight="1" x14ac:dyDescent="0.25">
      <c r="A1000" s="9">
        <v>1508</v>
      </c>
      <c r="B1000" s="5">
        <v>80042000007256</v>
      </c>
      <c r="C1000" s="7" t="s">
        <v>4898</v>
      </c>
      <c r="D1000" s="5" t="s">
        <v>18</v>
      </c>
      <c r="E1000" s="5" t="s">
        <v>38</v>
      </c>
      <c r="F1000" s="5" t="s">
        <v>4899</v>
      </c>
      <c r="G1000" s="5" t="s">
        <v>18</v>
      </c>
      <c r="H1000" s="7" t="s">
        <v>6173</v>
      </c>
      <c r="I1000" s="7" t="s">
        <v>6175</v>
      </c>
      <c r="J1000" s="7" t="s">
        <v>6175</v>
      </c>
      <c r="K1000" s="7" t="s">
        <v>6175</v>
      </c>
      <c r="L1000" s="5" t="s">
        <v>4900</v>
      </c>
      <c r="M1000" s="5" t="s">
        <v>4900</v>
      </c>
      <c r="N1000" s="8" t="s">
        <v>6175</v>
      </c>
      <c r="O1000" s="7" t="s">
        <v>1388</v>
      </c>
      <c r="P1000" s="7" t="s">
        <v>3899</v>
      </c>
      <c r="Q1000" s="7" t="s">
        <v>2677</v>
      </c>
      <c r="R1000" s="28" t="s">
        <v>4901</v>
      </c>
      <c r="S1000" s="5" t="s">
        <v>28</v>
      </c>
      <c r="T1000" s="7" t="s">
        <v>3909</v>
      </c>
      <c r="U1000" s="7" t="s">
        <v>28</v>
      </c>
      <c r="V1000" s="28" t="s">
        <v>28</v>
      </c>
      <c r="W1000" s="5" t="s">
        <v>29</v>
      </c>
      <c r="X1000" s="7">
        <v>2012</v>
      </c>
      <c r="Y1000" s="7" t="s">
        <v>28</v>
      </c>
      <c r="Z1000" s="7" t="s">
        <v>3900</v>
      </c>
      <c r="AA1000" s="7">
        <v>1</v>
      </c>
      <c r="AB1000" s="7">
        <v>1</v>
      </c>
      <c r="AC1000" s="7">
        <f t="shared" si="174"/>
        <v>0</v>
      </c>
      <c r="AD1000" s="7" t="s">
        <v>6175</v>
      </c>
      <c r="AE1000" s="7" t="s">
        <v>6175</v>
      </c>
      <c r="AF1000" s="7" t="s">
        <v>6175</v>
      </c>
      <c r="AG1000" s="7" t="s">
        <v>6175</v>
      </c>
      <c r="AH1000" s="7" t="s">
        <v>6175</v>
      </c>
      <c r="AI1000" s="7" t="s">
        <v>6175</v>
      </c>
      <c r="AJ1000" s="33">
        <v>60.617226027397535</v>
      </c>
      <c r="AK1000" s="33">
        <f t="shared" si="167"/>
        <v>60.617226027397535</v>
      </c>
      <c r="AL1000" s="33">
        <f t="shared" si="170"/>
        <v>7.2740671232877041</v>
      </c>
      <c r="AM1000" s="33">
        <f t="shared" si="171"/>
        <v>67.891293150685243</v>
      </c>
      <c r="AN1000" s="33">
        <f t="shared" si="172"/>
        <v>54.555503424657786</v>
      </c>
      <c r="AO1000" s="33">
        <f t="shared" si="173"/>
        <v>54.555503424657786</v>
      </c>
      <c r="AP1000" s="33">
        <f t="shared" si="168"/>
        <v>6.5466604109589337</v>
      </c>
      <c r="AQ1000" s="33">
        <f t="shared" si="169"/>
        <v>61.102163835616722</v>
      </c>
      <c r="AR1000" s="15" t="s">
        <v>6290</v>
      </c>
      <c r="AS1000" s="15" t="s">
        <v>6299</v>
      </c>
      <c r="AT1000" s="15" t="s">
        <v>6292</v>
      </c>
      <c r="AU1000" s="27" t="s">
        <v>6277</v>
      </c>
      <c r="AV1000" s="74"/>
      <c r="AW1000" s="75"/>
      <c r="AX1000" s="75"/>
      <c r="AY1000" s="75"/>
      <c r="AZ1000" s="52" t="s">
        <v>6389</v>
      </c>
    </row>
    <row r="1001" spans="1:52" s="52" customFormat="1" ht="39.950000000000003" customHeight="1" x14ac:dyDescent="0.25">
      <c r="A1001" s="9">
        <v>1509</v>
      </c>
      <c r="B1001" s="5">
        <v>80042000007263</v>
      </c>
      <c r="C1001" s="7" t="s">
        <v>4902</v>
      </c>
      <c r="D1001" s="5" t="s">
        <v>18</v>
      </c>
      <c r="E1001" s="5" t="s">
        <v>38</v>
      </c>
      <c r="F1001" s="5" t="s">
        <v>4899</v>
      </c>
      <c r="G1001" s="5" t="s">
        <v>18</v>
      </c>
      <c r="H1001" s="7" t="s">
        <v>6173</v>
      </c>
      <c r="I1001" s="7" t="s">
        <v>6175</v>
      </c>
      <c r="J1001" s="7" t="s">
        <v>6175</v>
      </c>
      <c r="K1001" s="7" t="s">
        <v>6175</v>
      </c>
      <c r="L1001" s="5" t="s">
        <v>4900</v>
      </c>
      <c r="M1001" s="5" t="s">
        <v>4900</v>
      </c>
      <c r="N1001" s="8" t="s">
        <v>6175</v>
      </c>
      <c r="O1001" s="7" t="s">
        <v>1388</v>
      </c>
      <c r="P1001" s="7" t="s">
        <v>3899</v>
      </c>
      <c r="Q1001" s="7" t="s">
        <v>2677</v>
      </c>
      <c r="R1001" s="28" t="s">
        <v>4901</v>
      </c>
      <c r="S1001" s="5" t="s">
        <v>28</v>
      </c>
      <c r="T1001" s="7" t="s">
        <v>3909</v>
      </c>
      <c r="U1001" s="7" t="s">
        <v>28</v>
      </c>
      <c r="V1001" s="28" t="s">
        <v>28</v>
      </c>
      <c r="W1001" s="5" t="s">
        <v>29</v>
      </c>
      <c r="X1001" s="7">
        <v>2012</v>
      </c>
      <c r="Y1001" s="7" t="s">
        <v>28</v>
      </c>
      <c r="Z1001" s="7" t="s">
        <v>3900</v>
      </c>
      <c r="AA1001" s="7">
        <v>1</v>
      </c>
      <c r="AB1001" s="7">
        <v>1</v>
      </c>
      <c r="AC1001" s="7">
        <f t="shared" si="174"/>
        <v>0</v>
      </c>
      <c r="AD1001" s="7" t="s">
        <v>6175</v>
      </c>
      <c r="AE1001" s="7" t="s">
        <v>6175</v>
      </c>
      <c r="AF1001" s="7" t="s">
        <v>6175</v>
      </c>
      <c r="AG1001" s="7" t="s">
        <v>6175</v>
      </c>
      <c r="AH1001" s="7" t="s">
        <v>6175</v>
      </c>
      <c r="AI1001" s="7" t="s">
        <v>6175</v>
      </c>
      <c r="AJ1001" s="33">
        <v>60.617226027397535</v>
      </c>
      <c r="AK1001" s="33">
        <f t="shared" si="167"/>
        <v>60.617226027397535</v>
      </c>
      <c r="AL1001" s="33">
        <f t="shared" si="170"/>
        <v>7.2740671232877041</v>
      </c>
      <c r="AM1001" s="33">
        <f t="shared" si="171"/>
        <v>67.891293150685243</v>
      </c>
      <c r="AN1001" s="33">
        <f t="shared" si="172"/>
        <v>54.555503424657786</v>
      </c>
      <c r="AO1001" s="33">
        <f t="shared" si="173"/>
        <v>54.555503424657786</v>
      </c>
      <c r="AP1001" s="33">
        <f t="shared" si="168"/>
        <v>6.5466604109589337</v>
      </c>
      <c r="AQ1001" s="33">
        <f t="shared" si="169"/>
        <v>61.102163835616722</v>
      </c>
      <c r="AR1001" s="15" t="s">
        <v>6290</v>
      </c>
      <c r="AS1001" s="15" t="s">
        <v>6299</v>
      </c>
      <c r="AT1001" s="15" t="s">
        <v>6292</v>
      </c>
      <c r="AU1001" s="27" t="s">
        <v>6277</v>
      </c>
      <c r="AV1001" s="74"/>
      <c r="AW1001" s="75"/>
      <c r="AX1001" s="75"/>
      <c r="AY1001" s="75"/>
      <c r="AZ1001" s="52" t="s">
        <v>6389</v>
      </c>
    </row>
    <row r="1002" spans="1:52" s="52" customFormat="1" ht="39.950000000000003" customHeight="1" x14ac:dyDescent="0.25">
      <c r="A1002" s="9">
        <v>1510</v>
      </c>
      <c r="B1002" s="5">
        <v>80042000007270</v>
      </c>
      <c r="C1002" s="7" t="s">
        <v>4903</v>
      </c>
      <c r="D1002" s="5" t="s">
        <v>18</v>
      </c>
      <c r="E1002" s="7" t="s">
        <v>763</v>
      </c>
      <c r="F1002" s="5" t="s">
        <v>763</v>
      </c>
      <c r="G1002" s="5" t="s">
        <v>18</v>
      </c>
      <c r="H1002" s="7" t="s">
        <v>6173</v>
      </c>
      <c r="I1002" s="7" t="s">
        <v>6175</v>
      </c>
      <c r="J1002" s="7" t="s">
        <v>6175</v>
      </c>
      <c r="K1002" s="7" t="s">
        <v>6175</v>
      </c>
      <c r="L1002" s="5" t="s">
        <v>4904</v>
      </c>
      <c r="M1002" s="5" t="s">
        <v>4904</v>
      </c>
      <c r="N1002" s="8" t="s">
        <v>6175</v>
      </c>
      <c r="O1002" s="7" t="s">
        <v>1388</v>
      </c>
      <c r="P1002" s="7" t="s">
        <v>3899</v>
      </c>
      <c r="Q1002" s="5" t="s">
        <v>28</v>
      </c>
      <c r="R1002" s="5" t="s">
        <v>28</v>
      </c>
      <c r="S1002" s="5" t="s">
        <v>28</v>
      </c>
      <c r="T1002" s="7" t="s">
        <v>737</v>
      </c>
      <c r="U1002" s="7" t="s">
        <v>28</v>
      </c>
      <c r="V1002" s="7" t="s">
        <v>28</v>
      </c>
      <c r="W1002" s="5" t="s">
        <v>29</v>
      </c>
      <c r="X1002" s="7">
        <v>2013</v>
      </c>
      <c r="Y1002" s="5" t="s">
        <v>4905</v>
      </c>
      <c r="Z1002" s="7" t="s">
        <v>3900</v>
      </c>
      <c r="AA1002" s="7">
        <v>1</v>
      </c>
      <c r="AB1002" s="7">
        <v>1</v>
      </c>
      <c r="AC1002" s="7">
        <f t="shared" si="174"/>
        <v>0</v>
      </c>
      <c r="AD1002" s="7" t="s">
        <v>6175</v>
      </c>
      <c r="AE1002" s="7" t="s">
        <v>6175</v>
      </c>
      <c r="AF1002" s="7" t="s">
        <v>6175</v>
      </c>
      <c r="AG1002" s="7" t="s">
        <v>6175</v>
      </c>
      <c r="AH1002" s="7" t="s">
        <v>6175</v>
      </c>
      <c r="AI1002" s="7" t="s">
        <v>6175</v>
      </c>
      <c r="AJ1002" s="33">
        <v>73.438315525114447</v>
      </c>
      <c r="AK1002" s="33">
        <f t="shared" si="167"/>
        <v>73.438315525114447</v>
      </c>
      <c r="AL1002" s="33">
        <f t="shared" si="170"/>
        <v>8.8125978630137336</v>
      </c>
      <c r="AM1002" s="33">
        <f t="shared" si="171"/>
        <v>82.250913388128183</v>
      </c>
      <c r="AN1002" s="33">
        <f t="shared" si="172"/>
        <v>66.094483972603001</v>
      </c>
      <c r="AO1002" s="33">
        <f t="shared" si="173"/>
        <v>66.094483972603001</v>
      </c>
      <c r="AP1002" s="33">
        <f t="shared" si="168"/>
        <v>7.9313380767123602</v>
      </c>
      <c r="AQ1002" s="33">
        <f t="shared" si="169"/>
        <v>74.025822049315366</v>
      </c>
      <c r="AR1002" s="15" t="s">
        <v>6290</v>
      </c>
      <c r="AS1002" s="26" t="s">
        <v>6302</v>
      </c>
      <c r="AT1002" s="15" t="s">
        <v>6294</v>
      </c>
      <c r="AU1002" s="27" t="s">
        <v>6279</v>
      </c>
      <c r="AV1002" s="74"/>
      <c r="AW1002" s="75"/>
      <c r="AX1002" s="75"/>
      <c r="AY1002" s="75"/>
      <c r="AZ1002" s="52" t="s">
        <v>6389</v>
      </c>
    </row>
    <row r="1003" spans="1:52" s="52" customFormat="1" ht="39.950000000000003" customHeight="1" x14ac:dyDescent="0.25">
      <c r="A1003" s="9">
        <v>1512</v>
      </c>
      <c r="B1003" s="5">
        <v>80042000008406</v>
      </c>
      <c r="C1003" s="7" t="s">
        <v>4910</v>
      </c>
      <c r="D1003" s="39" t="s">
        <v>18</v>
      </c>
      <c r="E1003" s="7" t="s">
        <v>64</v>
      </c>
      <c r="F1003" s="7" t="s">
        <v>703</v>
      </c>
      <c r="G1003" s="5" t="s">
        <v>18</v>
      </c>
      <c r="H1003" s="7" t="s">
        <v>6173</v>
      </c>
      <c r="I1003" s="7" t="s">
        <v>6175</v>
      </c>
      <c r="J1003" s="7" t="s">
        <v>6175</v>
      </c>
      <c r="K1003" s="7" t="s">
        <v>6175</v>
      </c>
      <c r="L1003" s="5" t="s">
        <v>749</v>
      </c>
      <c r="M1003" s="5" t="s">
        <v>749</v>
      </c>
      <c r="N1003" s="8" t="s">
        <v>6175</v>
      </c>
      <c r="O1003" s="7" t="s">
        <v>1388</v>
      </c>
      <c r="P1003" s="7" t="s">
        <v>3899</v>
      </c>
      <c r="Q1003" s="5" t="s">
        <v>4911</v>
      </c>
      <c r="R1003" s="5" t="s">
        <v>28</v>
      </c>
      <c r="S1003" s="5" t="s">
        <v>28</v>
      </c>
      <c r="T1003" s="7" t="s">
        <v>707</v>
      </c>
      <c r="U1003" s="7" t="s">
        <v>4885</v>
      </c>
      <c r="V1003" s="7" t="s">
        <v>28</v>
      </c>
      <c r="W1003" s="5" t="s">
        <v>29</v>
      </c>
      <c r="X1003" s="7">
        <v>2013</v>
      </c>
      <c r="Y1003" s="5" t="s">
        <v>4886</v>
      </c>
      <c r="Z1003" s="7" t="s">
        <v>3900</v>
      </c>
      <c r="AA1003" s="7">
        <v>1</v>
      </c>
      <c r="AB1003" s="7">
        <v>1</v>
      </c>
      <c r="AC1003" s="7">
        <f t="shared" si="174"/>
        <v>0</v>
      </c>
      <c r="AD1003" s="7" t="s">
        <v>6175</v>
      </c>
      <c r="AE1003" s="7" t="s">
        <v>6175</v>
      </c>
      <c r="AF1003" s="7" t="s">
        <v>6175</v>
      </c>
      <c r="AG1003" s="7" t="s">
        <v>6175</v>
      </c>
      <c r="AH1003" s="7" t="s">
        <v>6175</v>
      </c>
      <c r="AI1003" s="7" t="s">
        <v>6175</v>
      </c>
      <c r="AJ1003" s="33">
        <v>18.571281278538873</v>
      </c>
      <c r="AK1003" s="33">
        <f t="shared" si="167"/>
        <v>18.571281278538873</v>
      </c>
      <c r="AL1003" s="33">
        <f t="shared" si="170"/>
        <v>2.2285537534246647</v>
      </c>
      <c r="AM1003" s="33">
        <f t="shared" si="171"/>
        <v>20.799835031963539</v>
      </c>
      <c r="AN1003" s="33">
        <f t="shared" si="172"/>
        <v>16.714153150684986</v>
      </c>
      <c r="AO1003" s="33">
        <f t="shared" si="173"/>
        <v>16.714153150684986</v>
      </c>
      <c r="AP1003" s="33">
        <f t="shared" si="168"/>
        <v>2.0056983780821982</v>
      </c>
      <c r="AQ1003" s="33">
        <f t="shared" si="169"/>
        <v>18.719851528767183</v>
      </c>
      <c r="AR1003" s="15" t="s">
        <v>6303</v>
      </c>
      <c r="AS1003" s="15" t="s">
        <v>6305</v>
      </c>
      <c r="AT1003" s="15" t="s">
        <v>6292</v>
      </c>
      <c r="AU1003" s="27" t="s">
        <v>6281</v>
      </c>
      <c r="AV1003" s="74"/>
      <c r="AW1003" s="75"/>
      <c r="AX1003" s="75"/>
      <c r="AY1003" s="75"/>
      <c r="AZ1003" s="52" t="s">
        <v>6389</v>
      </c>
    </row>
    <row r="1004" spans="1:52" s="52" customFormat="1" ht="39.950000000000003" customHeight="1" x14ac:dyDescent="0.25">
      <c r="A1004" s="9">
        <v>1513</v>
      </c>
      <c r="B1004" s="5">
        <v>80042000008413</v>
      </c>
      <c r="C1004" s="7" t="s">
        <v>4912</v>
      </c>
      <c r="D1004" s="39" t="s">
        <v>18</v>
      </c>
      <c r="E1004" s="7" t="s">
        <v>64</v>
      </c>
      <c r="F1004" s="7" t="s">
        <v>703</v>
      </c>
      <c r="G1004" s="5" t="s">
        <v>18</v>
      </c>
      <c r="H1004" s="7" t="s">
        <v>6173</v>
      </c>
      <c r="I1004" s="7" t="s">
        <v>6175</v>
      </c>
      <c r="J1004" s="7" t="s">
        <v>6175</v>
      </c>
      <c r="K1004" s="7" t="s">
        <v>6175</v>
      </c>
      <c r="L1004" s="5" t="s">
        <v>749</v>
      </c>
      <c r="M1004" s="5" t="s">
        <v>749</v>
      </c>
      <c r="N1004" s="8" t="s">
        <v>6175</v>
      </c>
      <c r="O1004" s="7" t="s">
        <v>1388</v>
      </c>
      <c r="P1004" s="7" t="s">
        <v>3899</v>
      </c>
      <c r="Q1004" s="5" t="s">
        <v>28</v>
      </c>
      <c r="R1004" s="5" t="s">
        <v>28</v>
      </c>
      <c r="S1004" s="5" t="s">
        <v>28</v>
      </c>
      <c r="T1004" s="7" t="s">
        <v>707</v>
      </c>
      <c r="U1004" s="7" t="s">
        <v>4885</v>
      </c>
      <c r="V1004" s="7" t="s">
        <v>28</v>
      </c>
      <c r="W1004" s="5" t="s">
        <v>29</v>
      </c>
      <c r="X1004" s="7">
        <v>2013</v>
      </c>
      <c r="Y1004" s="5" t="s">
        <v>4886</v>
      </c>
      <c r="Z1004" s="7" t="s">
        <v>3900</v>
      </c>
      <c r="AA1004" s="7">
        <v>1</v>
      </c>
      <c r="AB1004" s="7">
        <v>1</v>
      </c>
      <c r="AC1004" s="7">
        <f t="shared" si="174"/>
        <v>0</v>
      </c>
      <c r="AD1004" s="7" t="s">
        <v>6175</v>
      </c>
      <c r="AE1004" s="7" t="s">
        <v>6175</v>
      </c>
      <c r="AF1004" s="7" t="s">
        <v>6175</v>
      </c>
      <c r="AG1004" s="7" t="s">
        <v>6175</v>
      </c>
      <c r="AH1004" s="7" t="s">
        <v>6175</v>
      </c>
      <c r="AI1004" s="7" t="s">
        <v>6175</v>
      </c>
      <c r="AJ1004" s="33">
        <v>18.571281278538873</v>
      </c>
      <c r="AK1004" s="33">
        <f t="shared" si="167"/>
        <v>18.571281278538873</v>
      </c>
      <c r="AL1004" s="33">
        <f t="shared" si="170"/>
        <v>2.2285537534246647</v>
      </c>
      <c r="AM1004" s="33">
        <f t="shared" si="171"/>
        <v>20.799835031963539</v>
      </c>
      <c r="AN1004" s="33">
        <f t="shared" si="172"/>
        <v>16.714153150684986</v>
      </c>
      <c r="AO1004" s="33">
        <f t="shared" si="173"/>
        <v>16.714153150684986</v>
      </c>
      <c r="AP1004" s="33">
        <f t="shared" si="168"/>
        <v>2.0056983780821982</v>
      </c>
      <c r="AQ1004" s="33">
        <f t="shared" si="169"/>
        <v>18.719851528767183</v>
      </c>
      <c r="AR1004" s="15" t="s">
        <v>6303</v>
      </c>
      <c r="AS1004" s="15" t="s">
        <v>6305</v>
      </c>
      <c r="AT1004" s="15" t="s">
        <v>6292</v>
      </c>
      <c r="AU1004" s="27" t="s">
        <v>6281</v>
      </c>
      <c r="AV1004" s="74"/>
      <c r="AW1004" s="75"/>
      <c r="AX1004" s="75"/>
      <c r="AY1004" s="75"/>
      <c r="AZ1004" s="52" t="s">
        <v>6389</v>
      </c>
    </row>
    <row r="1005" spans="1:52" s="52" customFormat="1" ht="39.950000000000003" customHeight="1" x14ac:dyDescent="0.25">
      <c r="A1005" s="9">
        <v>1514</v>
      </c>
      <c r="B1005" s="5">
        <v>80042000008420</v>
      </c>
      <c r="C1005" s="7" t="s">
        <v>4913</v>
      </c>
      <c r="D1005" s="39" t="s">
        <v>18</v>
      </c>
      <c r="E1005" s="7" t="s">
        <v>64</v>
      </c>
      <c r="F1005" s="7" t="s">
        <v>703</v>
      </c>
      <c r="G1005" s="5" t="s">
        <v>18</v>
      </c>
      <c r="H1005" s="7" t="s">
        <v>6173</v>
      </c>
      <c r="I1005" s="7" t="s">
        <v>6175</v>
      </c>
      <c r="J1005" s="7" t="s">
        <v>6175</v>
      </c>
      <c r="K1005" s="7" t="s">
        <v>6175</v>
      </c>
      <c r="L1005" s="5" t="s">
        <v>749</v>
      </c>
      <c r="M1005" s="5" t="s">
        <v>749</v>
      </c>
      <c r="N1005" s="8" t="s">
        <v>6175</v>
      </c>
      <c r="O1005" s="7" t="s">
        <v>1388</v>
      </c>
      <c r="P1005" s="7" t="s">
        <v>3899</v>
      </c>
      <c r="Q1005" s="5" t="s">
        <v>28</v>
      </c>
      <c r="R1005" s="5" t="s">
        <v>28</v>
      </c>
      <c r="S1005" s="5" t="s">
        <v>28</v>
      </c>
      <c r="T1005" s="7" t="s">
        <v>707</v>
      </c>
      <c r="U1005" s="7" t="s">
        <v>4885</v>
      </c>
      <c r="V1005" s="28" t="s">
        <v>28</v>
      </c>
      <c r="W1005" s="7" t="s">
        <v>29</v>
      </c>
      <c r="X1005" s="7">
        <v>2013</v>
      </c>
      <c r="Y1005" s="5" t="s">
        <v>4886</v>
      </c>
      <c r="Z1005" s="7" t="s">
        <v>3900</v>
      </c>
      <c r="AA1005" s="7">
        <v>1</v>
      </c>
      <c r="AB1005" s="7">
        <v>1</v>
      </c>
      <c r="AC1005" s="7">
        <f t="shared" si="174"/>
        <v>0</v>
      </c>
      <c r="AD1005" s="7" t="s">
        <v>6175</v>
      </c>
      <c r="AE1005" s="7" t="s">
        <v>6175</v>
      </c>
      <c r="AF1005" s="7" t="s">
        <v>6175</v>
      </c>
      <c r="AG1005" s="7" t="s">
        <v>6175</v>
      </c>
      <c r="AH1005" s="7" t="s">
        <v>6175</v>
      </c>
      <c r="AI1005" s="7" t="s">
        <v>6175</v>
      </c>
      <c r="AJ1005" s="33">
        <v>18.571281278538873</v>
      </c>
      <c r="AK1005" s="33">
        <f t="shared" si="167"/>
        <v>18.571281278538873</v>
      </c>
      <c r="AL1005" s="33">
        <f t="shared" si="170"/>
        <v>2.2285537534246647</v>
      </c>
      <c r="AM1005" s="33">
        <f t="shared" si="171"/>
        <v>20.799835031963539</v>
      </c>
      <c r="AN1005" s="33">
        <f t="shared" si="172"/>
        <v>16.714153150684986</v>
      </c>
      <c r="AO1005" s="33">
        <f t="shared" si="173"/>
        <v>16.714153150684986</v>
      </c>
      <c r="AP1005" s="33">
        <f t="shared" si="168"/>
        <v>2.0056983780821982</v>
      </c>
      <c r="AQ1005" s="33">
        <f t="shared" si="169"/>
        <v>18.719851528767183</v>
      </c>
      <c r="AR1005" s="15" t="s">
        <v>6303</v>
      </c>
      <c r="AS1005" s="15" t="s">
        <v>6305</v>
      </c>
      <c r="AT1005" s="15" t="s">
        <v>6292</v>
      </c>
      <c r="AU1005" s="27" t="s">
        <v>6281</v>
      </c>
      <c r="AV1005" s="74" t="s">
        <v>6287</v>
      </c>
      <c r="AW1005" s="75"/>
      <c r="AX1005" s="75"/>
      <c r="AY1005" s="75"/>
      <c r="AZ1005" s="52" t="s">
        <v>6389</v>
      </c>
    </row>
    <row r="1006" spans="1:52" s="52" customFormat="1" ht="39.950000000000003" customHeight="1" x14ac:dyDescent="0.25">
      <c r="A1006" s="9">
        <v>1515</v>
      </c>
      <c r="B1006" s="5">
        <v>80042000008437</v>
      </c>
      <c r="C1006" s="7" t="s">
        <v>4914</v>
      </c>
      <c r="D1006" s="39" t="s">
        <v>18</v>
      </c>
      <c r="E1006" s="7" t="s">
        <v>64</v>
      </c>
      <c r="F1006" s="7" t="s">
        <v>703</v>
      </c>
      <c r="G1006" s="5" t="s">
        <v>18</v>
      </c>
      <c r="H1006" s="7" t="s">
        <v>6173</v>
      </c>
      <c r="I1006" s="7" t="s">
        <v>6175</v>
      </c>
      <c r="J1006" s="7" t="s">
        <v>6175</v>
      </c>
      <c r="K1006" s="7" t="s">
        <v>6175</v>
      </c>
      <c r="L1006" s="5" t="s">
        <v>749</v>
      </c>
      <c r="M1006" s="5" t="s">
        <v>749</v>
      </c>
      <c r="N1006" s="8" t="s">
        <v>6175</v>
      </c>
      <c r="O1006" s="7" t="s">
        <v>1388</v>
      </c>
      <c r="P1006" s="7" t="s">
        <v>3899</v>
      </c>
      <c r="Q1006" s="5" t="s">
        <v>4880</v>
      </c>
      <c r="R1006" s="5" t="s">
        <v>28</v>
      </c>
      <c r="S1006" s="5" t="s">
        <v>28</v>
      </c>
      <c r="T1006" s="7" t="s">
        <v>707</v>
      </c>
      <c r="U1006" s="7" t="s">
        <v>4885</v>
      </c>
      <c r="V1006" s="7" t="s">
        <v>28</v>
      </c>
      <c r="W1006" s="7" t="s">
        <v>29</v>
      </c>
      <c r="X1006" s="7">
        <v>2013</v>
      </c>
      <c r="Y1006" s="5" t="s">
        <v>4886</v>
      </c>
      <c r="Z1006" s="7" t="s">
        <v>3900</v>
      </c>
      <c r="AA1006" s="7">
        <v>1</v>
      </c>
      <c r="AB1006" s="7">
        <v>1</v>
      </c>
      <c r="AC1006" s="7">
        <f t="shared" si="174"/>
        <v>0</v>
      </c>
      <c r="AD1006" s="7" t="s">
        <v>6175</v>
      </c>
      <c r="AE1006" s="7" t="s">
        <v>6175</v>
      </c>
      <c r="AF1006" s="7" t="s">
        <v>6175</v>
      </c>
      <c r="AG1006" s="7" t="s">
        <v>6175</v>
      </c>
      <c r="AH1006" s="7" t="s">
        <v>6175</v>
      </c>
      <c r="AI1006" s="7" t="s">
        <v>6175</v>
      </c>
      <c r="AJ1006" s="33">
        <v>18.571281278538873</v>
      </c>
      <c r="AK1006" s="33">
        <f t="shared" si="167"/>
        <v>18.571281278538873</v>
      </c>
      <c r="AL1006" s="33">
        <f t="shared" si="170"/>
        <v>2.2285537534246647</v>
      </c>
      <c r="AM1006" s="33">
        <f t="shared" si="171"/>
        <v>20.799835031963539</v>
      </c>
      <c r="AN1006" s="33">
        <f t="shared" si="172"/>
        <v>16.714153150684986</v>
      </c>
      <c r="AO1006" s="33">
        <f t="shared" si="173"/>
        <v>16.714153150684986</v>
      </c>
      <c r="AP1006" s="33">
        <f t="shared" si="168"/>
        <v>2.0056983780821982</v>
      </c>
      <c r="AQ1006" s="33">
        <f t="shared" si="169"/>
        <v>18.719851528767183</v>
      </c>
      <c r="AR1006" s="15" t="s">
        <v>6303</v>
      </c>
      <c r="AS1006" s="15" t="s">
        <v>6305</v>
      </c>
      <c r="AT1006" s="15" t="s">
        <v>6292</v>
      </c>
      <c r="AU1006" s="27" t="s">
        <v>6281</v>
      </c>
      <c r="AV1006" s="74"/>
      <c r="AW1006" s="75"/>
      <c r="AX1006" s="75"/>
      <c r="AY1006" s="75"/>
      <c r="AZ1006" s="52" t="s">
        <v>6389</v>
      </c>
    </row>
    <row r="1007" spans="1:52" s="52" customFormat="1" ht="39.950000000000003" customHeight="1" x14ac:dyDescent="0.25">
      <c r="A1007" s="9">
        <v>1516</v>
      </c>
      <c r="B1007" s="5">
        <v>80042000008444</v>
      </c>
      <c r="C1007" s="7" t="s">
        <v>4915</v>
      </c>
      <c r="D1007" s="39" t="s">
        <v>18</v>
      </c>
      <c r="E1007" s="7" t="s">
        <v>64</v>
      </c>
      <c r="F1007" s="7" t="s">
        <v>703</v>
      </c>
      <c r="G1007" s="5" t="s">
        <v>18</v>
      </c>
      <c r="H1007" s="7" t="s">
        <v>6173</v>
      </c>
      <c r="I1007" s="7" t="s">
        <v>6175</v>
      </c>
      <c r="J1007" s="7" t="s">
        <v>6175</v>
      </c>
      <c r="K1007" s="7" t="s">
        <v>6175</v>
      </c>
      <c r="L1007" s="5" t="s">
        <v>749</v>
      </c>
      <c r="M1007" s="5" t="s">
        <v>749</v>
      </c>
      <c r="N1007" s="8" t="s">
        <v>6175</v>
      </c>
      <c r="O1007" s="7" t="s">
        <v>1388</v>
      </c>
      <c r="P1007" s="7" t="s">
        <v>3899</v>
      </c>
      <c r="Q1007" s="5" t="s">
        <v>4880</v>
      </c>
      <c r="R1007" s="5" t="s">
        <v>28</v>
      </c>
      <c r="S1007" s="5" t="s">
        <v>28</v>
      </c>
      <c r="T1007" s="7" t="s">
        <v>707</v>
      </c>
      <c r="U1007" s="7" t="s">
        <v>4885</v>
      </c>
      <c r="V1007" s="7" t="s">
        <v>28</v>
      </c>
      <c r="W1007" s="7" t="s">
        <v>29</v>
      </c>
      <c r="X1007" s="7">
        <v>2013</v>
      </c>
      <c r="Y1007" s="5" t="s">
        <v>4886</v>
      </c>
      <c r="Z1007" s="7" t="s">
        <v>3900</v>
      </c>
      <c r="AA1007" s="7">
        <v>1</v>
      </c>
      <c r="AB1007" s="7">
        <v>1</v>
      </c>
      <c r="AC1007" s="7">
        <f t="shared" si="174"/>
        <v>0</v>
      </c>
      <c r="AD1007" s="7" t="s">
        <v>6175</v>
      </c>
      <c r="AE1007" s="7" t="s">
        <v>6175</v>
      </c>
      <c r="AF1007" s="7" t="s">
        <v>6175</v>
      </c>
      <c r="AG1007" s="7" t="s">
        <v>6175</v>
      </c>
      <c r="AH1007" s="7" t="s">
        <v>6175</v>
      </c>
      <c r="AI1007" s="7" t="s">
        <v>6175</v>
      </c>
      <c r="AJ1007" s="33">
        <v>18.571281278538873</v>
      </c>
      <c r="AK1007" s="33">
        <f t="shared" si="167"/>
        <v>18.571281278538873</v>
      </c>
      <c r="AL1007" s="33">
        <f t="shared" si="170"/>
        <v>2.2285537534246647</v>
      </c>
      <c r="AM1007" s="33">
        <f t="shared" si="171"/>
        <v>20.799835031963539</v>
      </c>
      <c r="AN1007" s="33">
        <f t="shared" si="172"/>
        <v>16.714153150684986</v>
      </c>
      <c r="AO1007" s="33">
        <f t="shared" si="173"/>
        <v>16.714153150684986</v>
      </c>
      <c r="AP1007" s="33">
        <f t="shared" si="168"/>
        <v>2.0056983780821982</v>
      </c>
      <c r="AQ1007" s="33">
        <f t="shared" si="169"/>
        <v>18.719851528767183</v>
      </c>
      <c r="AR1007" s="15" t="s">
        <v>6303</v>
      </c>
      <c r="AS1007" s="15" t="s">
        <v>6305</v>
      </c>
      <c r="AT1007" s="15" t="s">
        <v>6292</v>
      </c>
      <c r="AU1007" s="27" t="s">
        <v>6281</v>
      </c>
      <c r="AV1007" s="74"/>
      <c r="AW1007" s="75"/>
      <c r="AX1007" s="75"/>
      <c r="AY1007" s="75"/>
      <c r="AZ1007" s="52" t="s">
        <v>6389</v>
      </c>
    </row>
    <row r="1008" spans="1:52" s="52" customFormat="1" ht="39.950000000000003" customHeight="1" x14ac:dyDescent="0.25">
      <c r="A1008" s="9">
        <v>1517</v>
      </c>
      <c r="B1008" s="5">
        <v>80042000008451</v>
      </c>
      <c r="C1008" s="7" t="s">
        <v>4916</v>
      </c>
      <c r="D1008" s="39" t="s">
        <v>18</v>
      </c>
      <c r="E1008" s="7" t="s">
        <v>64</v>
      </c>
      <c r="F1008" s="7" t="s">
        <v>703</v>
      </c>
      <c r="G1008" s="5" t="s">
        <v>18</v>
      </c>
      <c r="H1008" s="7" t="s">
        <v>6173</v>
      </c>
      <c r="I1008" s="7" t="s">
        <v>6175</v>
      </c>
      <c r="J1008" s="7" t="s">
        <v>6175</v>
      </c>
      <c r="K1008" s="7" t="s">
        <v>6175</v>
      </c>
      <c r="L1008" s="5" t="s">
        <v>704</v>
      </c>
      <c r="M1008" s="5" t="s">
        <v>704</v>
      </c>
      <c r="N1008" s="8" t="s">
        <v>6175</v>
      </c>
      <c r="O1008" s="7" t="s">
        <v>1388</v>
      </c>
      <c r="P1008" s="7" t="s">
        <v>3899</v>
      </c>
      <c r="Q1008" s="5" t="s">
        <v>706</v>
      </c>
      <c r="R1008" s="5" t="s">
        <v>28</v>
      </c>
      <c r="S1008" s="5" t="s">
        <v>28</v>
      </c>
      <c r="T1008" s="7" t="s">
        <v>707</v>
      </c>
      <c r="U1008" s="7" t="s">
        <v>4885</v>
      </c>
      <c r="V1008" s="7" t="s">
        <v>28</v>
      </c>
      <c r="W1008" s="7" t="s">
        <v>29</v>
      </c>
      <c r="X1008" s="7">
        <v>2013</v>
      </c>
      <c r="Y1008" s="5" t="s">
        <v>4886</v>
      </c>
      <c r="Z1008" s="7" t="s">
        <v>3900</v>
      </c>
      <c r="AA1008" s="7">
        <v>1</v>
      </c>
      <c r="AB1008" s="7">
        <v>1</v>
      </c>
      <c r="AC1008" s="7">
        <f t="shared" si="174"/>
        <v>0</v>
      </c>
      <c r="AD1008" s="7" t="s">
        <v>6175</v>
      </c>
      <c r="AE1008" s="7" t="s">
        <v>6175</v>
      </c>
      <c r="AF1008" s="7" t="s">
        <v>6175</v>
      </c>
      <c r="AG1008" s="7" t="s">
        <v>6175</v>
      </c>
      <c r="AH1008" s="7" t="s">
        <v>6175</v>
      </c>
      <c r="AI1008" s="7" t="s">
        <v>6175</v>
      </c>
      <c r="AJ1008" s="33">
        <v>55.71182557077649</v>
      </c>
      <c r="AK1008" s="33">
        <f t="shared" si="167"/>
        <v>55.71182557077649</v>
      </c>
      <c r="AL1008" s="33">
        <f t="shared" si="170"/>
        <v>6.6854190684931787</v>
      </c>
      <c r="AM1008" s="33">
        <f t="shared" si="171"/>
        <v>62.397244639269672</v>
      </c>
      <c r="AN1008" s="33">
        <f t="shared" si="172"/>
        <v>50.140643013698842</v>
      </c>
      <c r="AO1008" s="33">
        <f t="shared" si="173"/>
        <v>50.140643013698842</v>
      </c>
      <c r="AP1008" s="33">
        <f t="shared" si="168"/>
        <v>6.016877161643861</v>
      </c>
      <c r="AQ1008" s="33">
        <f t="shared" si="169"/>
        <v>56.157520175342704</v>
      </c>
      <c r="AR1008" s="15" t="s">
        <v>6303</v>
      </c>
      <c r="AS1008" s="15" t="s">
        <v>6305</v>
      </c>
      <c r="AT1008" s="15" t="s">
        <v>6292</v>
      </c>
      <c r="AU1008" s="27" t="s">
        <v>6281</v>
      </c>
      <c r="AV1008" s="74"/>
      <c r="AW1008" s="75"/>
      <c r="AX1008" s="75"/>
      <c r="AY1008" s="75"/>
      <c r="AZ1008" s="52" t="s">
        <v>6389</v>
      </c>
    </row>
    <row r="1009" spans="1:52" s="52" customFormat="1" ht="39.950000000000003" customHeight="1" x14ac:dyDescent="0.25">
      <c r="A1009" s="9">
        <v>1518</v>
      </c>
      <c r="B1009" s="5">
        <v>80042000008468</v>
      </c>
      <c r="C1009" s="7" t="s">
        <v>4917</v>
      </c>
      <c r="D1009" s="39" t="s">
        <v>18</v>
      </c>
      <c r="E1009" s="7" t="s">
        <v>64</v>
      </c>
      <c r="F1009" s="7" t="s">
        <v>703</v>
      </c>
      <c r="G1009" s="5" t="s">
        <v>18</v>
      </c>
      <c r="H1009" s="7" t="s">
        <v>6173</v>
      </c>
      <c r="I1009" s="7" t="s">
        <v>6175</v>
      </c>
      <c r="J1009" s="7" t="s">
        <v>6175</v>
      </c>
      <c r="K1009" s="7" t="s">
        <v>6175</v>
      </c>
      <c r="L1009" s="5" t="s">
        <v>749</v>
      </c>
      <c r="M1009" s="5" t="s">
        <v>749</v>
      </c>
      <c r="N1009" s="8" t="s">
        <v>6175</v>
      </c>
      <c r="O1009" s="7" t="s">
        <v>1388</v>
      </c>
      <c r="P1009" s="7" t="s">
        <v>3899</v>
      </c>
      <c r="Q1009" s="5" t="s">
        <v>4880</v>
      </c>
      <c r="R1009" s="5" t="s">
        <v>28</v>
      </c>
      <c r="S1009" s="5" t="s">
        <v>28</v>
      </c>
      <c r="T1009" s="7" t="s">
        <v>707</v>
      </c>
      <c r="U1009" s="7" t="s">
        <v>4885</v>
      </c>
      <c r="V1009" s="7" t="s">
        <v>28</v>
      </c>
      <c r="W1009" s="7" t="s">
        <v>29</v>
      </c>
      <c r="X1009" s="7">
        <v>2013</v>
      </c>
      <c r="Y1009" s="5" t="s">
        <v>4918</v>
      </c>
      <c r="Z1009" s="7" t="s">
        <v>3900</v>
      </c>
      <c r="AA1009" s="7">
        <v>1</v>
      </c>
      <c r="AB1009" s="7">
        <v>1</v>
      </c>
      <c r="AC1009" s="7">
        <f t="shared" si="174"/>
        <v>0</v>
      </c>
      <c r="AD1009" s="7" t="s">
        <v>6175</v>
      </c>
      <c r="AE1009" s="7" t="s">
        <v>6175</v>
      </c>
      <c r="AF1009" s="7" t="s">
        <v>6175</v>
      </c>
      <c r="AG1009" s="7" t="s">
        <v>6175</v>
      </c>
      <c r="AH1009" s="7" t="s">
        <v>6175</v>
      </c>
      <c r="AI1009" s="7" t="s">
        <v>6175</v>
      </c>
      <c r="AJ1009" s="33">
        <v>18.571281278538873</v>
      </c>
      <c r="AK1009" s="33">
        <f t="shared" si="167"/>
        <v>18.571281278538873</v>
      </c>
      <c r="AL1009" s="33">
        <f t="shared" si="170"/>
        <v>2.2285537534246647</v>
      </c>
      <c r="AM1009" s="33">
        <f t="shared" si="171"/>
        <v>20.799835031963539</v>
      </c>
      <c r="AN1009" s="33">
        <f t="shared" si="172"/>
        <v>16.714153150684986</v>
      </c>
      <c r="AO1009" s="33">
        <f t="shared" si="173"/>
        <v>16.714153150684986</v>
      </c>
      <c r="AP1009" s="33">
        <f t="shared" si="168"/>
        <v>2.0056983780821982</v>
      </c>
      <c r="AQ1009" s="33">
        <f t="shared" si="169"/>
        <v>18.719851528767183</v>
      </c>
      <c r="AR1009" s="15" t="s">
        <v>6303</v>
      </c>
      <c r="AS1009" s="15" t="s">
        <v>6305</v>
      </c>
      <c r="AT1009" s="15" t="s">
        <v>6292</v>
      </c>
      <c r="AU1009" s="27" t="s">
        <v>6281</v>
      </c>
      <c r="AV1009" s="74"/>
      <c r="AW1009" s="75"/>
      <c r="AX1009" s="75"/>
      <c r="AY1009" s="75"/>
      <c r="AZ1009" s="52" t="s">
        <v>6389</v>
      </c>
    </row>
    <row r="1010" spans="1:52" s="52" customFormat="1" ht="39.950000000000003" customHeight="1" x14ac:dyDescent="0.25">
      <c r="A1010" s="9">
        <v>1519</v>
      </c>
      <c r="B1010" s="5">
        <v>80042000008475</v>
      </c>
      <c r="C1010" s="7" t="s">
        <v>4919</v>
      </c>
      <c r="D1010" s="39" t="s">
        <v>18</v>
      </c>
      <c r="E1010" s="7" t="s">
        <v>64</v>
      </c>
      <c r="F1010" s="7" t="s">
        <v>703</v>
      </c>
      <c r="G1010" s="5" t="s">
        <v>18</v>
      </c>
      <c r="H1010" s="7" t="s">
        <v>6173</v>
      </c>
      <c r="I1010" s="7" t="s">
        <v>6175</v>
      </c>
      <c r="J1010" s="7" t="s">
        <v>6175</v>
      </c>
      <c r="K1010" s="7" t="s">
        <v>6175</v>
      </c>
      <c r="L1010" s="5" t="s">
        <v>704</v>
      </c>
      <c r="M1010" s="5" t="s">
        <v>704</v>
      </c>
      <c r="N1010" s="8" t="s">
        <v>6175</v>
      </c>
      <c r="O1010" s="7" t="s">
        <v>1388</v>
      </c>
      <c r="P1010" s="7" t="s">
        <v>3899</v>
      </c>
      <c r="Q1010" s="5" t="s">
        <v>4880</v>
      </c>
      <c r="R1010" s="5" t="s">
        <v>28</v>
      </c>
      <c r="S1010" s="5" t="s">
        <v>28</v>
      </c>
      <c r="T1010" s="7" t="s">
        <v>707</v>
      </c>
      <c r="U1010" s="7" t="s">
        <v>4885</v>
      </c>
      <c r="V1010" s="7" t="s">
        <v>28</v>
      </c>
      <c r="W1010" s="7" t="s">
        <v>29</v>
      </c>
      <c r="X1010" s="7">
        <v>2013</v>
      </c>
      <c r="Y1010" s="5" t="s">
        <v>4886</v>
      </c>
      <c r="Z1010" s="7" t="s">
        <v>3900</v>
      </c>
      <c r="AA1010" s="7">
        <v>1</v>
      </c>
      <c r="AB1010" s="7">
        <v>1</v>
      </c>
      <c r="AC1010" s="7">
        <f t="shared" si="174"/>
        <v>0</v>
      </c>
      <c r="AD1010" s="7" t="s">
        <v>6175</v>
      </c>
      <c r="AE1010" s="7" t="s">
        <v>6175</v>
      </c>
      <c r="AF1010" s="7" t="s">
        <v>6175</v>
      </c>
      <c r="AG1010" s="7" t="s">
        <v>6175</v>
      </c>
      <c r="AH1010" s="7" t="s">
        <v>6175</v>
      </c>
      <c r="AI1010" s="7" t="s">
        <v>6175</v>
      </c>
      <c r="AJ1010" s="33">
        <v>55.71182557077649</v>
      </c>
      <c r="AK1010" s="33">
        <f t="shared" si="167"/>
        <v>55.71182557077649</v>
      </c>
      <c r="AL1010" s="33">
        <f t="shared" si="170"/>
        <v>6.6854190684931787</v>
      </c>
      <c r="AM1010" s="33">
        <f t="shared" si="171"/>
        <v>62.397244639269672</v>
      </c>
      <c r="AN1010" s="33">
        <f t="shared" si="172"/>
        <v>50.140643013698842</v>
      </c>
      <c r="AO1010" s="33">
        <f t="shared" si="173"/>
        <v>50.140643013698842</v>
      </c>
      <c r="AP1010" s="33">
        <f t="shared" si="168"/>
        <v>6.016877161643861</v>
      </c>
      <c r="AQ1010" s="33">
        <f t="shared" si="169"/>
        <v>56.157520175342704</v>
      </c>
      <c r="AR1010" s="15" t="s">
        <v>6303</v>
      </c>
      <c r="AS1010" s="15" t="s">
        <v>6305</v>
      </c>
      <c r="AT1010" s="15" t="s">
        <v>6292</v>
      </c>
      <c r="AU1010" s="27" t="s">
        <v>6281</v>
      </c>
      <c r="AV1010" s="74"/>
      <c r="AW1010" s="75"/>
      <c r="AX1010" s="75"/>
      <c r="AY1010" s="75"/>
      <c r="AZ1010" s="52" t="s">
        <v>6389</v>
      </c>
    </row>
    <row r="1011" spans="1:52" s="52" customFormat="1" ht="39.950000000000003" customHeight="1" x14ac:dyDescent="0.25">
      <c r="A1011" s="9">
        <v>1520</v>
      </c>
      <c r="B1011" s="5">
        <v>80042000008482</v>
      </c>
      <c r="C1011" s="7" t="s">
        <v>4920</v>
      </c>
      <c r="D1011" s="39" t="s">
        <v>18</v>
      </c>
      <c r="E1011" s="7" t="s">
        <v>64</v>
      </c>
      <c r="F1011" s="7" t="s">
        <v>703</v>
      </c>
      <c r="G1011" s="5" t="s">
        <v>18</v>
      </c>
      <c r="H1011" s="7" t="s">
        <v>6173</v>
      </c>
      <c r="I1011" s="7" t="s">
        <v>6175</v>
      </c>
      <c r="J1011" s="7" t="s">
        <v>6175</v>
      </c>
      <c r="K1011" s="7" t="s">
        <v>6175</v>
      </c>
      <c r="L1011" s="5" t="s">
        <v>749</v>
      </c>
      <c r="M1011" s="5" t="s">
        <v>749</v>
      </c>
      <c r="N1011" s="8" t="s">
        <v>6175</v>
      </c>
      <c r="O1011" s="7" t="s">
        <v>1388</v>
      </c>
      <c r="P1011" s="7" t="s">
        <v>3899</v>
      </c>
      <c r="Q1011" s="5" t="s">
        <v>4880</v>
      </c>
      <c r="R1011" s="5" t="s">
        <v>28</v>
      </c>
      <c r="S1011" s="5" t="s">
        <v>28</v>
      </c>
      <c r="T1011" s="7" t="s">
        <v>707</v>
      </c>
      <c r="U1011" s="7" t="s">
        <v>708</v>
      </c>
      <c r="V1011" s="7" t="s">
        <v>28</v>
      </c>
      <c r="W1011" s="7" t="s">
        <v>29</v>
      </c>
      <c r="X1011" s="7">
        <v>2013</v>
      </c>
      <c r="Y1011" s="5" t="s">
        <v>4921</v>
      </c>
      <c r="Z1011" s="7" t="s">
        <v>3900</v>
      </c>
      <c r="AA1011" s="7">
        <v>1</v>
      </c>
      <c r="AB1011" s="7">
        <v>1</v>
      </c>
      <c r="AC1011" s="7">
        <f t="shared" si="174"/>
        <v>0</v>
      </c>
      <c r="AD1011" s="7" t="s">
        <v>6175</v>
      </c>
      <c r="AE1011" s="7" t="s">
        <v>6175</v>
      </c>
      <c r="AF1011" s="7" t="s">
        <v>6175</v>
      </c>
      <c r="AG1011" s="7" t="s">
        <v>6175</v>
      </c>
      <c r="AH1011" s="7" t="s">
        <v>6175</v>
      </c>
      <c r="AI1011" s="7" t="s">
        <v>6175</v>
      </c>
      <c r="AJ1011" s="33">
        <v>29.183442009132513</v>
      </c>
      <c r="AK1011" s="33">
        <f t="shared" si="167"/>
        <v>29.183442009132513</v>
      </c>
      <c r="AL1011" s="33">
        <f t="shared" si="170"/>
        <v>3.5020130410959016</v>
      </c>
      <c r="AM1011" s="33">
        <f t="shared" si="171"/>
        <v>32.685455050228413</v>
      </c>
      <c r="AN1011" s="33">
        <f t="shared" si="172"/>
        <v>26.265097808219263</v>
      </c>
      <c r="AO1011" s="33">
        <f t="shared" si="173"/>
        <v>26.265097808219263</v>
      </c>
      <c r="AP1011" s="33">
        <f t="shared" si="168"/>
        <v>3.1518117369863115</v>
      </c>
      <c r="AQ1011" s="33">
        <f t="shared" si="169"/>
        <v>29.416909545205574</v>
      </c>
      <c r="AR1011" s="15" t="s">
        <v>6303</v>
      </c>
      <c r="AS1011" s="15" t="s">
        <v>6305</v>
      </c>
      <c r="AT1011" s="15" t="s">
        <v>6292</v>
      </c>
      <c r="AU1011" s="27" t="s">
        <v>6281</v>
      </c>
      <c r="AV1011" s="74"/>
      <c r="AW1011" s="75"/>
      <c r="AX1011" s="75"/>
      <c r="AY1011" s="75"/>
      <c r="AZ1011" s="52" t="s">
        <v>6389</v>
      </c>
    </row>
    <row r="1012" spans="1:52" s="52" customFormat="1" ht="39.950000000000003" customHeight="1" x14ac:dyDescent="0.25">
      <c r="A1012" s="9">
        <v>1521</v>
      </c>
      <c r="B1012" s="5">
        <v>80042000008536</v>
      </c>
      <c r="C1012" s="7" t="s">
        <v>4922</v>
      </c>
      <c r="D1012" s="39" t="s">
        <v>18</v>
      </c>
      <c r="E1012" s="7" t="s">
        <v>64</v>
      </c>
      <c r="F1012" s="7" t="s">
        <v>703</v>
      </c>
      <c r="G1012" s="5" t="s">
        <v>18</v>
      </c>
      <c r="H1012" s="7" t="s">
        <v>6173</v>
      </c>
      <c r="I1012" s="7" t="s">
        <v>6175</v>
      </c>
      <c r="J1012" s="7" t="s">
        <v>6175</v>
      </c>
      <c r="K1012" s="7" t="s">
        <v>6175</v>
      </c>
      <c r="L1012" s="5" t="s">
        <v>749</v>
      </c>
      <c r="M1012" s="5" t="s">
        <v>749</v>
      </c>
      <c r="N1012" s="8" t="s">
        <v>6175</v>
      </c>
      <c r="O1012" s="7" t="s">
        <v>1388</v>
      </c>
      <c r="P1012" s="7" t="s">
        <v>3899</v>
      </c>
      <c r="Q1012" s="5" t="s">
        <v>28</v>
      </c>
      <c r="R1012" s="5" t="s">
        <v>28</v>
      </c>
      <c r="S1012" s="5" t="s">
        <v>28</v>
      </c>
      <c r="T1012" s="7" t="s">
        <v>707</v>
      </c>
      <c r="U1012" s="7" t="s">
        <v>4885</v>
      </c>
      <c r="V1012" s="28" t="s">
        <v>28</v>
      </c>
      <c r="W1012" s="7" t="s">
        <v>29</v>
      </c>
      <c r="X1012" s="7">
        <v>2013</v>
      </c>
      <c r="Y1012" s="5" t="s">
        <v>4886</v>
      </c>
      <c r="Z1012" s="7" t="s">
        <v>3900</v>
      </c>
      <c r="AA1012" s="7">
        <v>1</v>
      </c>
      <c r="AB1012" s="7">
        <v>1</v>
      </c>
      <c r="AC1012" s="7">
        <f t="shared" si="174"/>
        <v>0</v>
      </c>
      <c r="AD1012" s="7" t="s">
        <v>6175</v>
      </c>
      <c r="AE1012" s="7" t="s">
        <v>6175</v>
      </c>
      <c r="AF1012" s="7" t="s">
        <v>6175</v>
      </c>
      <c r="AG1012" s="7" t="s">
        <v>6175</v>
      </c>
      <c r="AH1012" s="7" t="s">
        <v>6175</v>
      </c>
      <c r="AI1012" s="7" t="s">
        <v>6175</v>
      </c>
      <c r="AJ1012" s="33">
        <v>18.571281278538873</v>
      </c>
      <c r="AK1012" s="33">
        <f t="shared" si="167"/>
        <v>18.571281278538873</v>
      </c>
      <c r="AL1012" s="33">
        <f t="shared" si="170"/>
        <v>2.2285537534246647</v>
      </c>
      <c r="AM1012" s="33">
        <f t="shared" si="171"/>
        <v>20.799835031963539</v>
      </c>
      <c r="AN1012" s="33">
        <f t="shared" si="172"/>
        <v>16.714153150684986</v>
      </c>
      <c r="AO1012" s="33">
        <f t="shared" si="173"/>
        <v>16.714153150684986</v>
      </c>
      <c r="AP1012" s="33">
        <f t="shared" si="168"/>
        <v>2.0056983780821982</v>
      </c>
      <c r="AQ1012" s="33">
        <f t="shared" si="169"/>
        <v>18.719851528767183</v>
      </c>
      <c r="AR1012" s="15" t="s">
        <v>6303</v>
      </c>
      <c r="AS1012" s="15" t="s">
        <v>6305</v>
      </c>
      <c r="AT1012" s="15" t="s">
        <v>6292</v>
      </c>
      <c r="AU1012" s="27" t="s">
        <v>6281</v>
      </c>
      <c r="AV1012" s="74" t="s">
        <v>6287</v>
      </c>
      <c r="AW1012" s="75"/>
      <c r="AX1012" s="75"/>
      <c r="AY1012" s="75"/>
      <c r="AZ1012" s="52" t="s">
        <v>6389</v>
      </c>
    </row>
    <row r="1013" spans="1:52" s="52" customFormat="1" ht="39.950000000000003" customHeight="1" x14ac:dyDescent="0.25">
      <c r="A1013" s="9">
        <v>1522</v>
      </c>
      <c r="B1013" s="5">
        <v>80042000009281</v>
      </c>
      <c r="C1013" s="7" t="s">
        <v>4923</v>
      </c>
      <c r="D1013" s="28" t="s">
        <v>18</v>
      </c>
      <c r="E1013" s="5" t="s">
        <v>774</v>
      </c>
      <c r="F1013" s="5" t="s">
        <v>775</v>
      </c>
      <c r="G1013" s="5" t="s">
        <v>18</v>
      </c>
      <c r="H1013" s="7" t="s">
        <v>6173</v>
      </c>
      <c r="I1013" s="7" t="s">
        <v>6175</v>
      </c>
      <c r="J1013" s="7" t="s">
        <v>6175</v>
      </c>
      <c r="K1013" s="7" t="s">
        <v>6175</v>
      </c>
      <c r="L1013" s="5" t="s">
        <v>4924</v>
      </c>
      <c r="M1013" s="5" t="s">
        <v>4924</v>
      </c>
      <c r="N1013" s="8" t="s">
        <v>6175</v>
      </c>
      <c r="O1013" s="7" t="s">
        <v>1388</v>
      </c>
      <c r="P1013" s="7" t="s">
        <v>3899</v>
      </c>
      <c r="Q1013" s="7" t="s">
        <v>4925</v>
      </c>
      <c r="R1013" s="28" t="s">
        <v>4926</v>
      </c>
      <c r="S1013" s="28" t="s">
        <v>4927</v>
      </c>
      <c r="T1013" s="7" t="s">
        <v>3909</v>
      </c>
      <c r="U1013" s="7" t="s">
        <v>28</v>
      </c>
      <c r="V1013" s="28" t="s">
        <v>28</v>
      </c>
      <c r="W1013" s="7" t="s">
        <v>29</v>
      </c>
      <c r="X1013" s="7">
        <v>2012</v>
      </c>
      <c r="Y1013" s="7" t="s">
        <v>28</v>
      </c>
      <c r="Z1013" s="7" t="s">
        <v>3900</v>
      </c>
      <c r="AA1013" s="7">
        <v>1</v>
      </c>
      <c r="AB1013" s="7">
        <v>1</v>
      </c>
      <c r="AC1013" s="7">
        <f t="shared" si="174"/>
        <v>0</v>
      </c>
      <c r="AD1013" s="7" t="s">
        <v>6175</v>
      </c>
      <c r="AE1013" s="7" t="s">
        <v>6175</v>
      </c>
      <c r="AF1013" s="7" t="s">
        <v>6175</v>
      </c>
      <c r="AG1013" s="7" t="s">
        <v>6175</v>
      </c>
      <c r="AH1013" s="7" t="s">
        <v>6175</v>
      </c>
      <c r="AI1013" s="7" t="s">
        <v>6175</v>
      </c>
      <c r="AJ1013" s="33">
        <v>58.192536986301633</v>
      </c>
      <c r="AK1013" s="33">
        <f t="shared" si="167"/>
        <v>58.192536986301633</v>
      </c>
      <c r="AL1013" s="33">
        <f t="shared" si="170"/>
        <v>6.9831044383561958</v>
      </c>
      <c r="AM1013" s="33">
        <f t="shared" si="171"/>
        <v>65.175641424657826</v>
      </c>
      <c r="AN1013" s="33">
        <f t="shared" si="172"/>
        <v>52.37328328767147</v>
      </c>
      <c r="AO1013" s="33">
        <f t="shared" si="173"/>
        <v>52.37328328767147</v>
      </c>
      <c r="AP1013" s="33">
        <f t="shared" si="168"/>
        <v>6.2847939945205757</v>
      </c>
      <c r="AQ1013" s="33">
        <f t="shared" si="169"/>
        <v>58.658077282192046</v>
      </c>
      <c r="AR1013" s="15" t="s">
        <v>6290</v>
      </c>
      <c r="AS1013" s="15" t="s">
        <v>6302</v>
      </c>
      <c r="AT1013" s="15" t="s">
        <v>6292</v>
      </c>
      <c r="AU1013" s="27" t="s">
        <v>6277</v>
      </c>
      <c r="AV1013" s="74"/>
      <c r="AW1013" s="75"/>
      <c r="AX1013" s="75"/>
      <c r="AY1013" s="75"/>
      <c r="AZ1013" s="52" t="s">
        <v>6389</v>
      </c>
    </row>
    <row r="1014" spans="1:52" s="52" customFormat="1" ht="39.950000000000003" customHeight="1" x14ac:dyDescent="0.25">
      <c r="A1014" s="9">
        <v>1523</v>
      </c>
      <c r="B1014" s="5">
        <v>80042000009427</v>
      </c>
      <c r="C1014" s="7" t="s">
        <v>4928</v>
      </c>
      <c r="D1014" s="39" t="s">
        <v>18</v>
      </c>
      <c r="E1014" s="7" t="s">
        <v>64</v>
      </c>
      <c r="F1014" s="7" t="s">
        <v>703</v>
      </c>
      <c r="G1014" s="5" t="s">
        <v>18</v>
      </c>
      <c r="H1014" s="7" t="s">
        <v>6173</v>
      </c>
      <c r="I1014" s="7" t="s">
        <v>6175</v>
      </c>
      <c r="J1014" s="7" t="s">
        <v>6175</v>
      </c>
      <c r="K1014" s="7" t="s">
        <v>6175</v>
      </c>
      <c r="L1014" s="5" t="s">
        <v>749</v>
      </c>
      <c r="M1014" s="5" t="s">
        <v>749</v>
      </c>
      <c r="N1014" s="8" t="s">
        <v>6175</v>
      </c>
      <c r="O1014" s="7" t="s">
        <v>1388</v>
      </c>
      <c r="P1014" s="7" t="s">
        <v>3899</v>
      </c>
      <c r="Q1014" s="5" t="s">
        <v>706</v>
      </c>
      <c r="R1014" s="5" t="s">
        <v>28</v>
      </c>
      <c r="S1014" s="5" t="s">
        <v>28</v>
      </c>
      <c r="T1014" s="7" t="s">
        <v>707</v>
      </c>
      <c r="U1014" s="7" t="s">
        <v>708</v>
      </c>
      <c r="V1014" s="7" t="s">
        <v>28</v>
      </c>
      <c r="W1014" s="7" t="s">
        <v>29</v>
      </c>
      <c r="X1014" s="7">
        <v>2013</v>
      </c>
      <c r="Y1014" s="5" t="s">
        <v>4921</v>
      </c>
      <c r="Z1014" s="7" t="s">
        <v>3900</v>
      </c>
      <c r="AA1014" s="7">
        <v>1</v>
      </c>
      <c r="AB1014" s="7">
        <v>1</v>
      </c>
      <c r="AC1014" s="7">
        <f t="shared" si="174"/>
        <v>0</v>
      </c>
      <c r="AD1014" s="7" t="s">
        <v>6175</v>
      </c>
      <c r="AE1014" s="7" t="s">
        <v>6175</v>
      </c>
      <c r="AF1014" s="7" t="s">
        <v>6175</v>
      </c>
      <c r="AG1014" s="7" t="s">
        <v>6175</v>
      </c>
      <c r="AH1014" s="7" t="s">
        <v>6175</v>
      </c>
      <c r="AI1014" s="7" t="s">
        <v>6175</v>
      </c>
      <c r="AJ1014" s="33">
        <v>29.183442009132513</v>
      </c>
      <c r="AK1014" s="33">
        <f t="shared" si="167"/>
        <v>29.183442009132513</v>
      </c>
      <c r="AL1014" s="33">
        <f t="shared" si="170"/>
        <v>3.5020130410959016</v>
      </c>
      <c r="AM1014" s="33">
        <f t="shared" si="171"/>
        <v>32.685455050228413</v>
      </c>
      <c r="AN1014" s="33">
        <f t="shared" si="172"/>
        <v>26.265097808219263</v>
      </c>
      <c r="AO1014" s="33">
        <f t="shared" si="173"/>
        <v>26.265097808219263</v>
      </c>
      <c r="AP1014" s="33">
        <f t="shared" si="168"/>
        <v>3.1518117369863115</v>
      </c>
      <c r="AQ1014" s="33">
        <f t="shared" si="169"/>
        <v>29.416909545205574</v>
      </c>
      <c r="AR1014" s="15" t="s">
        <v>6303</v>
      </c>
      <c r="AS1014" s="15" t="s">
        <v>6305</v>
      </c>
      <c r="AT1014" s="15" t="s">
        <v>6292</v>
      </c>
      <c r="AU1014" s="27" t="s">
        <v>6281</v>
      </c>
      <c r="AV1014" s="74"/>
      <c r="AW1014" s="75"/>
      <c r="AX1014" s="75"/>
      <c r="AY1014" s="75"/>
      <c r="AZ1014" s="52" t="s">
        <v>6389</v>
      </c>
    </row>
    <row r="1015" spans="1:52" s="52" customFormat="1" ht="39.950000000000003" customHeight="1" x14ac:dyDescent="0.25">
      <c r="A1015" s="9">
        <v>1524</v>
      </c>
      <c r="B1015" s="5">
        <v>80042000009434</v>
      </c>
      <c r="C1015" s="7" t="s">
        <v>4929</v>
      </c>
      <c r="D1015" s="39" t="s">
        <v>18</v>
      </c>
      <c r="E1015" s="7" t="s">
        <v>64</v>
      </c>
      <c r="F1015" s="7" t="s">
        <v>703</v>
      </c>
      <c r="G1015" s="5" t="s">
        <v>18</v>
      </c>
      <c r="H1015" s="7" t="s">
        <v>6173</v>
      </c>
      <c r="I1015" s="7" t="s">
        <v>6175</v>
      </c>
      <c r="J1015" s="7" t="s">
        <v>6175</v>
      </c>
      <c r="K1015" s="7" t="s">
        <v>6175</v>
      </c>
      <c r="L1015" s="5" t="s">
        <v>749</v>
      </c>
      <c r="M1015" s="5" t="s">
        <v>749</v>
      </c>
      <c r="N1015" s="8" t="s">
        <v>6175</v>
      </c>
      <c r="O1015" s="7" t="s">
        <v>1388</v>
      </c>
      <c r="P1015" s="7" t="s">
        <v>3899</v>
      </c>
      <c r="Q1015" s="5" t="s">
        <v>4880</v>
      </c>
      <c r="R1015" s="5" t="s">
        <v>28</v>
      </c>
      <c r="S1015" s="5" t="s">
        <v>28</v>
      </c>
      <c r="T1015" s="7" t="s">
        <v>707</v>
      </c>
      <c r="U1015" s="7" t="s">
        <v>4885</v>
      </c>
      <c r="V1015" s="7" t="s">
        <v>28</v>
      </c>
      <c r="W1015" s="7" t="s">
        <v>29</v>
      </c>
      <c r="X1015" s="7">
        <v>2013</v>
      </c>
      <c r="Y1015" s="5" t="s">
        <v>4886</v>
      </c>
      <c r="Z1015" s="7" t="s">
        <v>3900</v>
      </c>
      <c r="AA1015" s="7">
        <v>1</v>
      </c>
      <c r="AB1015" s="7">
        <v>1</v>
      </c>
      <c r="AC1015" s="7">
        <f t="shared" si="174"/>
        <v>0</v>
      </c>
      <c r="AD1015" s="7" t="s">
        <v>6175</v>
      </c>
      <c r="AE1015" s="7" t="s">
        <v>6175</v>
      </c>
      <c r="AF1015" s="7" t="s">
        <v>6175</v>
      </c>
      <c r="AG1015" s="7" t="s">
        <v>6175</v>
      </c>
      <c r="AH1015" s="7" t="s">
        <v>6175</v>
      </c>
      <c r="AI1015" s="7" t="s">
        <v>6175</v>
      </c>
      <c r="AJ1015" s="33">
        <v>18.571281278538873</v>
      </c>
      <c r="AK1015" s="33">
        <f t="shared" si="167"/>
        <v>18.571281278538873</v>
      </c>
      <c r="AL1015" s="33">
        <f t="shared" si="170"/>
        <v>2.2285537534246647</v>
      </c>
      <c r="AM1015" s="33">
        <f t="shared" si="171"/>
        <v>20.799835031963539</v>
      </c>
      <c r="AN1015" s="33">
        <f t="shared" si="172"/>
        <v>16.714153150684986</v>
      </c>
      <c r="AO1015" s="33">
        <f t="shared" si="173"/>
        <v>16.714153150684986</v>
      </c>
      <c r="AP1015" s="33">
        <f t="shared" si="168"/>
        <v>2.0056983780821982</v>
      </c>
      <c r="AQ1015" s="33">
        <f t="shared" si="169"/>
        <v>18.719851528767183</v>
      </c>
      <c r="AR1015" s="15" t="s">
        <v>6303</v>
      </c>
      <c r="AS1015" s="15" t="s">
        <v>6305</v>
      </c>
      <c r="AT1015" s="15" t="s">
        <v>6292</v>
      </c>
      <c r="AU1015" s="27" t="s">
        <v>6281</v>
      </c>
      <c r="AV1015" s="74"/>
      <c r="AW1015" s="75"/>
      <c r="AX1015" s="75"/>
      <c r="AY1015" s="75"/>
      <c r="AZ1015" s="52" t="s">
        <v>6389</v>
      </c>
    </row>
    <row r="1016" spans="1:52" s="52" customFormat="1" ht="39.950000000000003" customHeight="1" x14ac:dyDescent="0.25">
      <c r="A1016" s="9">
        <v>1525</v>
      </c>
      <c r="B1016" s="5">
        <v>80042000009441</v>
      </c>
      <c r="C1016" s="7" t="s">
        <v>4930</v>
      </c>
      <c r="D1016" s="39" t="s">
        <v>18</v>
      </c>
      <c r="E1016" s="7" t="s">
        <v>64</v>
      </c>
      <c r="F1016" s="7" t="s">
        <v>703</v>
      </c>
      <c r="G1016" s="5" t="s">
        <v>18</v>
      </c>
      <c r="H1016" s="7" t="s">
        <v>6173</v>
      </c>
      <c r="I1016" s="7" t="s">
        <v>6175</v>
      </c>
      <c r="J1016" s="7" t="s">
        <v>6175</v>
      </c>
      <c r="K1016" s="7" t="s">
        <v>6175</v>
      </c>
      <c r="L1016" s="5" t="s">
        <v>704</v>
      </c>
      <c r="M1016" s="5" t="s">
        <v>704</v>
      </c>
      <c r="N1016" s="8" t="s">
        <v>6175</v>
      </c>
      <c r="O1016" s="7" t="s">
        <v>1388</v>
      </c>
      <c r="P1016" s="7" t="s">
        <v>3899</v>
      </c>
      <c r="Q1016" s="5" t="s">
        <v>4911</v>
      </c>
      <c r="R1016" s="5" t="s">
        <v>28</v>
      </c>
      <c r="S1016" s="5" t="s">
        <v>28</v>
      </c>
      <c r="T1016" s="7" t="s">
        <v>707</v>
      </c>
      <c r="U1016" s="7" t="s">
        <v>4885</v>
      </c>
      <c r="V1016" s="7" t="s">
        <v>28</v>
      </c>
      <c r="W1016" s="7" t="s">
        <v>29</v>
      </c>
      <c r="X1016" s="7">
        <v>2013</v>
      </c>
      <c r="Y1016" s="5" t="s">
        <v>4886</v>
      </c>
      <c r="Z1016" s="7" t="s">
        <v>3900</v>
      </c>
      <c r="AA1016" s="7">
        <v>1</v>
      </c>
      <c r="AB1016" s="7">
        <v>1</v>
      </c>
      <c r="AC1016" s="7">
        <f t="shared" si="174"/>
        <v>0</v>
      </c>
      <c r="AD1016" s="7" t="s">
        <v>6175</v>
      </c>
      <c r="AE1016" s="7" t="s">
        <v>6175</v>
      </c>
      <c r="AF1016" s="7" t="s">
        <v>6175</v>
      </c>
      <c r="AG1016" s="7" t="s">
        <v>6175</v>
      </c>
      <c r="AH1016" s="7" t="s">
        <v>6175</v>
      </c>
      <c r="AI1016" s="7" t="s">
        <v>6175</v>
      </c>
      <c r="AJ1016" s="33">
        <v>55.71182557077649</v>
      </c>
      <c r="AK1016" s="33">
        <f t="shared" si="167"/>
        <v>55.71182557077649</v>
      </c>
      <c r="AL1016" s="33">
        <f t="shared" si="170"/>
        <v>6.6854190684931787</v>
      </c>
      <c r="AM1016" s="33">
        <f t="shared" si="171"/>
        <v>62.397244639269672</v>
      </c>
      <c r="AN1016" s="33">
        <f t="shared" si="172"/>
        <v>50.140643013698842</v>
      </c>
      <c r="AO1016" s="33">
        <f t="shared" si="173"/>
        <v>50.140643013698842</v>
      </c>
      <c r="AP1016" s="33">
        <f t="shared" si="168"/>
        <v>6.016877161643861</v>
      </c>
      <c r="AQ1016" s="33">
        <f t="shared" si="169"/>
        <v>56.157520175342704</v>
      </c>
      <c r="AR1016" s="15" t="s">
        <v>6303</v>
      </c>
      <c r="AS1016" s="15" t="s">
        <v>6305</v>
      </c>
      <c r="AT1016" s="15" t="s">
        <v>6292</v>
      </c>
      <c r="AU1016" s="27" t="s">
        <v>6281</v>
      </c>
      <c r="AV1016" s="74"/>
      <c r="AW1016" s="75"/>
      <c r="AX1016" s="75"/>
      <c r="AY1016" s="75"/>
      <c r="AZ1016" s="52" t="s">
        <v>6389</v>
      </c>
    </row>
    <row r="1017" spans="1:52" s="52" customFormat="1" ht="39.950000000000003" customHeight="1" x14ac:dyDescent="0.25">
      <c r="A1017" s="9">
        <v>1526</v>
      </c>
      <c r="B1017" s="5">
        <v>80042000009458</v>
      </c>
      <c r="C1017" s="7" t="s">
        <v>4931</v>
      </c>
      <c r="D1017" s="39" t="s">
        <v>18</v>
      </c>
      <c r="E1017" s="7" t="s">
        <v>64</v>
      </c>
      <c r="F1017" s="7" t="s">
        <v>703</v>
      </c>
      <c r="G1017" s="5" t="s">
        <v>18</v>
      </c>
      <c r="H1017" s="7" t="s">
        <v>6173</v>
      </c>
      <c r="I1017" s="7" t="s">
        <v>6175</v>
      </c>
      <c r="J1017" s="7" t="s">
        <v>6175</v>
      </c>
      <c r="K1017" s="7" t="s">
        <v>6175</v>
      </c>
      <c r="L1017" s="5" t="s">
        <v>704</v>
      </c>
      <c r="M1017" s="5" t="s">
        <v>704</v>
      </c>
      <c r="N1017" s="8" t="s">
        <v>6175</v>
      </c>
      <c r="O1017" s="7" t="s">
        <v>1388</v>
      </c>
      <c r="P1017" s="7" t="s">
        <v>3899</v>
      </c>
      <c r="Q1017" s="5" t="s">
        <v>4911</v>
      </c>
      <c r="R1017" s="5" t="s">
        <v>28</v>
      </c>
      <c r="S1017" s="5" t="s">
        <v>28</v>
      </c>
      <c r="T1017" s="7" t="s">
        <v>707</v>
      </c>
      <c r="U1017" s="7" t="s">
        <v>4885</v>
      </c>
      <c r="V1017" s="7" t="s">
        <v>28</v>
      </c>
      <c r="W1017" s="7" t="s">
        <v>29</v>
      </c>
      <c r="X1017" s="7">
        <v>2013</v>
      </c>
      <c r="Y1017" s="5" t="s">
        <v>4886</v>
      </c>
      <c r="Z1017" s="7" t="s">
        <v>3900</v>
      </c>
      <c r="AA1017" s="7">
        <v>1</v>
      </c>
      <c r="AB1017" s="7">
        <v>1</v>
      </c>
      <c r="AC1017" s="7">
        <f t="shared" si="174"/>
        <v>0</v>
      </c>
      <c r="AD1017" s="7" t="s">
        <v>6175</v>
      </c>
      <c r="AE1017" s="7" t="s">
        <v>6175</v>
      </c>
      <c r="AF1017" s="7" t="s">
        <v>6175</v>
      </c>
      <c r="AG1017" s="7" t="s">
        <v>6175</v>
      </c>
      <c r="AH1017" s="7" t="s">
        <v>6175</v>
      </c>
      <c r="AI1017" s="7" t="s">
        <v>6175</v>
      </c>
      <c r="AJ1017" s="33">
        <v>55.71182557077649</v>
      </c>
      <c r="AK1017" s="33">
        <f t="shared" si="167"/>
        <v>55.71182557077649</v>
      </c>
      <c r="AL1017" s="33">
        <f t="shared" si="170"/>
        <v>6.6854190684931787</v>
      </c>
      <c r="AM1017" s="33">
        <f t="shared" si="171"/>
        <v>62.397244639269672</v>
      </c>
      <c r="AN1017" s="33">
        <f t="shared" si="172"/>
        <v>50.140643013698842</v>
      </c>
      <c r="AO1017" s="33">
        <f t="shared" si="173"/>
        <v>50.140643013698842</v>
      </c>
      <c r="AP1017" s="33">
        <f t="shared" si="168"/>
        <v>6.016877161643861</v>
      </c>
      <c r="AQ1017" s="33">
        <f t="shared" si="169"/>
        <v>56.157520175342704</v>
      </c>
      <c r="AR1017" s="15" t="s">
        <v>6303</v>
      </c>
      <c r="AS1017" s="15" t="s">
        <v>6305</v>
      </c>
      <c r="AT1017" s="15" t="s">
        <v>6292</v>
      </c>
      <c r="AU1017" s="27" t="s">
        <v>6281</v>
      </c>
      <c r="AV1017" s="74"/>
      <c r="AW1017" s="75"/>
      <c r="AX1017" s="75"/>
      <c r="AY1017" s="75"/>
      <c r="AZ1017" s="52" t="s">
        <v>6389</v>
      </c>
    </row>
    <row r="1018" spans="1:52" s="52" customFormat="1" ht="39.950000000000003" customHeight="1" x14ac:dyDescent="0.25">
      <c r="A1018" s="9">
        <v>1527</v>
      </c>
      <c r="B1018" s="5">
        <v>80042000009663</v>
      </c>
      <c r="C1018" s="7" t="s">
        <v>4932</v>
      </c>
      <c r="D1018" s="39" t="s">
        <v>18</v>
      </c>
      <c r="E1018" s="7" t="s">
        <v>64</v>
      </c>
      <c r="F1018" s="7" t="s">
        <v>703</v>
      </c>
      <c r="G1018" s="5" t="s">
        <v>18</v>
      </c>
      <c r="H1018" s="7" t="s">
        <v>6173</v>
      </c>
      <c r="I1018" s="7" t="s">
        <v>6175</v>
      </c>
      <c r="J1018" s="7" t="s">
        <v>6175</v>
      </c>
      <c r="K1018" s="7" t="s">
        <v>6175</v>
      </c>
      <c r="L1018" s="5" t="s">
        <v>749</v>
      </c>
      <c r="M1018" s="5" t="s">
        <v>749</v>
      </c>
      <c r="N1018" s="8" t="s">
        <v>6175</v>
      </c>
      <c r="O1018" s="7" t="s">
        <v>1388</v>
      </c>
      <c r="P1018" s="7" t="s">
        <v>3899</v>
      </c>
      <c r="Q1018" s="5" t="s">
        <v>4880</v>
      </c>
      <c r="R1018" s="5" t="s">
        <v>28</v>
      </c>
      <c r="S1018" s="5" t="s">
        <v>28</v>
      </c>
      <c r="T1018" s="7" t="s">
        <v>707</v>
      </c>
      <c r="U1018" s="7" t="s">
        <v>708</v>
      </c>
      <c r="V1018" s="7" t="s">
        <v>28</v>
      </c>
      <c r="W1018" s="7" t="s">
        <v>29</v>
      </c>
      <c r="X1018" s="7">
        <v>2013</v>
      </c>
      <c r="Y1018" s="5" t="s">
        <v>4933</v>
      </c>
      <c r="Z1018" s="7" t="s">
        <v>3900</v>
      </c>
      <c r="AA1018" s="7">
        <v>1</v>
      </c>
      <c r="AB1018" s="7">
        <v>1</v>
      </c>
      <c r="AC1018" s="7">
        <f t="shared" si="174"/>
        <v>0</v>
      </c>
      <c r="AD1018" s="7" t="s">
        <v>6175</v>
      </c>
      <c r="AE1018" s="7" t="s">
        <v>6175</v>
      </c>
      <c r="AF1018" s="7" t="s">
        <v>6175</v>
      </c>
      <c r="AG1018" s="7" t="s">
        <v>6175</v>
      </c>
      <c r="AH1018" s="7" t="s">
        <v>6175</v>
      </c>
      <c r="AI1018" s="7" t="s">
        <v>6175</v>
      </c>
      <c r="AJ1018" s="33">
        <v>29.183442009132513</v>
      </c>
      <c r="AK1018" s="33">
        <f t="shared" si="167"/>
        <v>29.183442009132513</v>
      </c>
      <c r="AL1018" s="33">
        <f t="shared" si="170"/>
        <v>3.5020130410959016</v>
      </c>
      <c r="AM1018" s="33">
        <f t="shared" si="171"/>
        <v>32.685455050228413</v>
      </c>
      <c r="AN1018" s="33">
        <f t="shared" si="172"/>
        <v>26.265097808219263</v>
      </c>
      <c r="AO1018" s="33">
        <f t="shared" si="173"/>
        <v>26.265097808219263</v>
      </c>
      <c r="AP1018" s="33">
        <f t="shared" si="168"/>
        <v>3.1518117369863115</v>
      </c>
      <c r="AQ1018" s="33">
        <f t="shared" si="169"/>
        <v>29.416909545205574</v>
      </c>
      <c r="AR1018" s="15" t="s">
        <v>6303</v>
      </c>
      <c r="AS1018" s="15" t="s">
        <v>6305</v>
      </c>
      <c r="AT1018" s="15" t="s">
        <v>6292</v>
      </c>
      <c r="AU1018" s="27" t="s">
        <v>6281</v>
      </c>
      <c r="AV1018" s="74"/>
      <c r="AW1018" s="75"/>
      <c r="AX1018" s="75"/>
      <c r="AY1018" s="75"/>
      <c r="AZ1018" s="52" t="s">
        <v>6389</v>
      </c>
    </row>
    <row r="1019" spans="1:52" s="52" customFormat="1" ht="39.950000000000003" customHeight="1" x14ac:dyDescent="0.25">
      <c r="A1019" s="9">
        <v>1528</v>
      </c>
      <c r="B1019" s="5">
        <v>80042000009670</v>
      </c>
      <c r="C1019" s="7" t="s">
        <v>4934</v>
      </c>
      <c r="D1019" s="39" t="s">
        <v>18</v>
      </c>
      <c r="E1019" s="7" t="s">
        <v>64</v>
      </c>
      <c r="F1019" s="7" t="s">
        <v>703</v>
      </c>
      <c r="G1019" s="5" t="s">
        <v>18</v>
      </c>
      <c r="H1019" s="7" t="s">
        <v>6173</v>
      </c>
      <c r="I1019" s="7" t="s">
        <v>6175</v>
      </c>
      <c r="J1019" s="7" t="s">
        <v>6175</v>
      </c>
      <c r="K1019" s="7" t="s">
        <v>6175</v>
      </c>
      <c r="L1019" s="5" t="s">
        <v>749</v>
      </c>
      <c r="M1019" s="5" t="s">
        <v>749</v>
      </c>
      <c r="N1019" s="8" t="s">
        <v>6175</v>
      </c>
      <c r="O1019" s="7" t="s">
        <v>1388</v>
      </c>
      <c r="P1019" s="7" t="s">
        <v>3899</v>
      </c>
      <c r="Q1019" s="5" t="s">
        <v>4880</v>
      </c>
      <c r="R1019" s="5" t="s">
        <v>28</v>
      </c>
      <c r="S1019" s="5" t="s">
        <v>28</v>
      </c>
      <c r="T1019" s="7" t="s">
        <v>707</v>
      </c>
      <c r="U1019" s="7" t="s">
        <v>708</v>
      </c>
      <c r="V1019" s="7" t="s">
        <v>28</v>
      </c>
      <c r="W1019" s="7" t="s">
        <v>29</v>
      </c>
      <c r="X1019" s="7">
        <v>2013</v>
      </c>
      <c r="Y1019" s="5" t="s">
        <v>4921</v>
      </c>
      <c r="Z1019" s="7" t="s">
        <v>3900</v>
      </c>
      <c r="AA1019" s="7">
        <v>1</v>
      </c>
      <c r="AB1019" s="7">
        <v>1</v>
      </c>
      <c r="AC1019" s="7">
        <f t="shared" si="174"/>
        <v>0</v>
      </c>
      <c r="AD1019" s="7" t="s">
        <v>6175</v>
      </c>
      <c r="AE1019" s="7" t="s">
        <v>6175</v>
      </c>
      <c r="AF1019" s="7" t="s">
        <v>6175</v>
      </c>
      <c r="AG1019" s="7" t="s">
        <v>6175</v>
      </c>
      <c r="AH1019" s="7" t="s">
        <v>6175</v>
      </c>
      <c r="AI1019" s="7" t="s">
        <v>6175</v>
      </c>
      <c r="AJ1019" s="33">
        <v>29.183442009132513</v>
      </c>
      <c r="AK1019" s="33">
        <f t="shared" si="167"/>
        <v>29.183442009132513</v>
      </c>
      <c r="AL1019" s="33">
        <f t="shared" si="170"/>
        <v>3.5020130410959016</v>
      </c>
      <c r="AM1019" s="33">
        <f t="shared" si="171"/>
        <v>32.685455050228413</v>
      </c>
      <c r="AN1019" s="33">
        <f t="shared" si="172"/>
        <v>26.265097808219263</v>
      </c>
      <c r="AO1019" s="33">
        <f t="shared" si="173"/>
        <v>26.265097808219263</v>
      </c>
      <c r="AP1019" s="33">
        <f t="shared" si="168"/>
        <v>3.1518117369863115</v>
      </c>
      <c r="AQ1019" s="33">
        <f t="shared" si="169"/>
        <v>29.416909545205574</v>
      </c>
      <c r="AR1019" s="15" t="s">
        <v>6303</v>
      </c>
      <c r="AS1019" s="15" t="s">
        <v>6305</v>
      </c>
      <c r="AT1019" s="15" t="s">
        <v>6292</v>
      </c>
      <c r="AU1019" s="27" t="s">
        <v>6281</v>
      </c>
      <c r="AV1019" s="74"/>
      <c r="AW1019" s="75"/>
      <c r="AX1019" s="75"/>
      <c r="AY1019" s="75"/>
      <c r="AZ1019" s="52" t="s">
        <v>6389</v>
      </c>
    </row>
    <row r="1020" spans="1:52" s="52" customFormat="1" ht="39.950000000000003" customHeight="1" x14ac:dyDescent="0.25">
      <c r="A1020" s="9">
        <v>1529</v>
      </c>
      <c r="B1020" s="5">
        <v>80042000009687</v>
      </c>
      <c r="C1020" s="7" t="s">
        <v>4935</v>
      </c>
      <c r="D1020" s="39" t="s">
        <v>18</v>
      </c>
      <c r="E1020" s="7" t="s">
        <v>64</v>
      </c>
      <c r="F1020" s="7" t="s">
        <v>703</v>
      </c>
      <c r="G1020" s="5" t="s">
        <v>18</v>
      </c>
      <c r="H1020" s="7" t="s">
        <v>6173</v>
      </c>
      <c r="I1020" s="7" t="s">
        <v>6175</v>
      </c>
      <c r="J1020" s="7" t="s">
        <v>6175</v>
      </c>
      <c r="K1020" s="7" t="s">
        <v>6175</v>
      </c>
      <c r="L1020" s="5" t="s">
        <v>749</v>
      </c>
      <c r="M1020" s="5" t="s">
        <v>749</v>
      </c>
      <c r="N1020" s="8" t="s">
        <v>6175</v>
      </c>
      <c r="O1020" s="7" t="s">
        <v>1388</v>
      </c>
      <c r="P1020" s="7" t="s">
        <v>3899</v>
      </c>
      <c r="Q1020" s="5" t="s">
        <v>4880</v>
      </c>
      <c r="R1020" s="5" t="s">
        <v>28</v>
      </c>
      <c r="S1020" s="5" t="s">
        <v>28</v>
      </c>
      <c r="T1020" s="7" t="s">
        <v>707</v>
      </c>
      <c r="U1020" s="7" t="s">
        <v>4885</v>
      </c>
      <c r="V1020" s="7" t="s">
        <v>28</v>
      </c>
      <c r="W1020" s="7" t="s">
        <v>29</v>
      </c>
      <c r="X1020" s="7">
        <v>2013</v>
      </c>
      <c r="Y1020" s="5" t="s">
        <v>4886</v>
      </c>
      <c r="Z1020" s="7" t="s">
        <v>3900</v>
      </c>
      <c r="AA1020" s="7">
        <v>1</v>
      </c>
      <c r="AB1020" s="7">
        <v>1</v>
      </c>
      <c r="AC1020" s="7">
        <f t="shared" si="174"/>
        <v>0</v>
      </c>
      <c r="AD1020" s="7" t="s">
        <v>6175</v>
      </c>
      <c r="AE1020" s="7" t="s">
        <v>6175</v>
      </c>
      <c r="AF1020" s="7" t="s">
        <v>6175</v>
      </c>
      <c r="AG1020" s="7" t="s">
        <v>6175</v>
      </c>
      <c r="AH1020" s="7" t="s">
        <v>6175</v>
      </c>
      <c r="AI1020" s="7" t="s">
        <v>6175</v>
      </c>
      <c r="AJ1020" s="33">
        <v>18.571281278538873</v>
      </c>
      <c r="AK1020" s="33">
        <f t="shared" si="167"/>
        <v>18.571281278538873</v>
      </c>
      <c r="AL1020" s="33">
        <f t="shared" si="170"/>
        <v>2.2285537534246647</v>
      </c>
      <c r="AM1020" s="33">
        <f t="shared" si="171"/>
        <v>20.799835031963539</v>
      </c>
      <c r="AN1020" s="33">
        <f t="shared" si="172"/>
        <v>16.714153150684986</v>
      </c>
      <c r="AO1020" s="33">
        <f t="shared" si="173"/>
        <v>16.714153150684986</v>
      </c>
      <c r="AP1020" s="33">
        <f t="shared" si="168"/>
        <v>2.0056983780821982</v>
      </c>
      <c r="AQ1020" s="33">
        <f t="shared" si="169"/>
        <v>18.719851528767183</v>
      </c>
      <c r="AR1020" s="15" t="s">
        <v>6303</v>
      </c>
      <c r="AS1020" s="15" t="s">
        <v>6305</v>
      </c>
      <c r="AT1020" s="15" t="s">
        <v>6292</v>
      </c>
      <c r="AU1020" s="27" t="s">
        <v>6281</v>
      </c>
      <c r="AV1020" s="74"/>
      <c r="AW1020" s="75"/>
      <c r="AX1020" s="75"/>
      <c r="AY1020" s="75"/>
      <c r="AZ1020" s="52" t="s">
        <v>6389</v>
      </c>
    </row>
    <row r="1021" spans="1:52" s="52" customFormat="1" ht="39.950000000000003" customHeight="1" x14ac:dyDescent="0.25">
      <c r="A1021" s="9">
        <v>1530</v>
      </c>
      <c r="B1021" s="5">
        <v>80042000009908</v>
      </c>
      <c r="C1021" s="7" t="s">
        <v>4936</v>
      </c>
      <c r="D1021" s="5" t="s">
        <v>18</v>
      </c>
      <c r="E1021" s="5" t="s">
        <v>38</v>
      </c>
      <c r="F1021" s="7" t="s">
        <v>3891</v>
      </c>
      <c r="G1021" s="5" t="s">
        <v>18</v>
      </c>
      <c r="H1021" s="7" t="s">
        <v>6173</v>
      </c>
      <c r="I1021" s="7" t="s">
        <v>6175</v>
      </c>
      <c r="J1021" s="7" t="s">
        <v>6175</v>
      </c>
      <c r="K1021" s="7" t="s">
        <v>6175</v>
      </c>
      <c r="L1021" s="5" t="s">
        <v>4937</v>
      </c>
      <c r="M1021" s="5" t="s">
        <v>4937</v>
      </c>
      <c r="N1021" s="8" t="s">
        <v>6175</v>
      </c>
      <c r="O1021" s="7" t="s">
        <v>1388</v>
      </c>
      <c r="P1021" s="7" t="s">
        <v>3899</v>
      </c>
      <c r="Q1021" s="5" t="s">
        <v>4938</v>
      </c>
      <c r="R1021" s="5" t="s">
        <v>28</v>
      </c>
      <c r="S1021" s="5" t="s">
        <v>28</v>
      </c>
      <c r="T1021" s="7" t="s">
        <v>326</v>
      </c>
      <c r="U1021" s="7" t="s">
        <v>4939</v>
      </c>
      <c r="V1021" s="7" t="s">
        <v>1411</v>
      </c>
      <c r="W1021" s="7" t="s">
        <v>78</v>
      </c>
      <c r="X1021" s="7">
        <v>2013</v>
      </c>
      <c r="Y1021" s="7" t="s">
        <v>28</v>
      </c>
      <c r="Z1021" s="7" t="s">
        <v>3900</v>
      </c>
      <c r="AA1021" s="7">
        <v>1</v>
      </c>
      <c r="AB1021" s="7">
        <v>1</v>
      </c>
      <c r="AC1021" s="7">
        <f t="shared" si="174"/>
        <v>0</v>
      </c>
      <c r="AD1021" s="7" t="s">
        <v>6175</v>
      </c>
      <c r="AE1021" s="7" t="s">
        <v>6175</v>
      </c>
      <c r="AF1021" s="7" t="s">
        <v>6175</v>
      </c>
      <c r="AG1021" s="7" t="s">
        <v>6175</v>
      </c>
      <c r="AH1021" s="7" t="s">
        <v>6175</v>
      </c>
      <c r="AI1021" s="7" t="s">
        <v>6175</v>
      </c>
      <c r="AJ1021" s="33">
        <v>24.633124200913382</v>
      </c>
      <c r="AK1021" s="33">
        <f t="shared" si="167"/>
        <v>24.633124200913382</v>
      </c>
      <c r="AL1021" s="33">
        <f t="shared" si="170"/>
        <v>2.9559749041096057</v>
      </c>
      <c r="AM1021" s="33">
        <f t="shared" si="171"/>
        <v>27.589099105022989</v>
      </c>
      <c r="AN1021" s="33">
        <f t="shared" si="172"/>
        <v>22.169811780822045</v>
      </c>
      <c r="AO1021" s="33">
        <f t="shared" si="173"/>
        <v>22.169811780822045</v>
      </c>
      <c r="AP1021" s="33">
        <f t="shared" si="168"/>
        <v>2.6603774136986451</v>
      </c>
      <c r="AQ1021" s="33">
        <f t="shared" si="169"/>
        <v>24.830189194520688</v>
      </c>
      <c r="AR1021" s="15" t="s">
        <v>6290</v>
      </c>
      <c r="AS1021" s="15" t="s">
        <v>6293</v>
      </c>
      <c r="AT1021" s="15" t="s">
        <v>6292</v>
      </c>
      <c r="AU1021" s="27" t="s">
        <v>6277</v>
      </c>
      <c r="AV1021" s="74"/>
      <c r="AW1021" s="75"/>
      <c r="AX1021" s="75"/>
      <c r="AY1021" s="75"/>
      <c r="AZ1021" s="52" t="s">
        <v>6389</v>
      </c>
    </row>
    <row r="1022" spans="1:52" s="52" customFormat="1" ht="39.950000000000003" customHeight="1" x14ac:dyDescent="0.25">
      <c r="A1022" s="9">
        <v>1531</v>
      </c>
      <c r="B1022" s="5">
        <v>80042000012595</v>
      </c>
      <c r="C1022" s="7" t="s">
        <v>4940</v>
      </c>
      <c r="D1022" s="39" t="s">
        <v>18</v>
      </c>
      <c r="E1022" s="7" t="s">
        <v>64</v>
      </c>
      <c r="F1022" s="7" t="s">
        <v>703</v>
      </c>
      <c r="G1022" s="5" t="s">
        <v>18</v>
      </c>
      <c r="H1022" s="7" t="s">
        <v>6173</v>
      </c>
      <c r="I1022" s="7" t="s">
        <v>6175</v>
      </c>
      <c r="J1022" s="7" t="s">
        <v>6175</v>
      </c>
      <c r="K1022" s="7" t="s">
        <v>6175</v>
      </c>
      <c r="L1022" s="5" t="s">
        <v>749</v>
      </c>
      <c r="M1022" s="5" t="s">
        <v>749</v>
      </c>
      <c r="N1022" s="8" t="s">
        <v>6175</v>
      </c>
      <c r="O1022" s="7" t="s">
        <v>1388</v>
      </c>
      <c r="P1022" s="7" t="s">
        <v>3899</v>
      </c>
      <c r="Q1022" s="5" t="s">
        <v>4880</v>
      </c>
      <c r="R1022" s="5" t="s">
        <v>28</v>
      </c>
      <c r="S1022" s="5" t="s">
        <v>28</v>
      </c>
      <c r="T1022" s="7" t="s">
        <v>707</v>
      </c>
      <c r="U1022" s="7" t="s">
        <v>4881</v>
      </c>
      <c r="V1022" s="28" t="s">
        <v>28</v>
      </c>
      <c r="W1022" s="7" t="s">
        <v>29</v>
      </c>
      <c r="X1022" s="7">
        <v>2012</v>
      </c>
      <c r="Y1022" s="5" t="s">
        <v>4882</v>
      </c>
      <c r="Z1022" s="7" t="s">
        <v>3900</v>
      </c>
      <c r="AA1022" s="7">
        <v>1</v>
      </c>
      <c r="AB1022" s="7">
        <v>1</v>
      </c>
      <c r="AC1022" s="7">
        <f t="shared" si="174"/>
        <v>0</v>
      </c>
      <c r="AD1022" s="7" t="s">
        <v>6175</v>
      </c>
      <c r="AE1022" s="7" t="s">
        <v>6175</v>
      </c>
      <c r="AF1022" s="7" t="s">
        <v>6175</v>
      </c>
      <c r="AG1022" s="7" t="s">
        <v>6175</v>
      </c>
      <c r="AH1022" s="7" t="s">
        <v>6175</v>
      </c>
      <c r="AI1022" s="7" t="s">
        <v>6175</v>
      </c>
      <c r="AJ1022" s="33">
        <v>10.12942283105027</v>
      </c>
      <c r="AK1022" s="33">
        <f t="shared" si="167"/>
        <v>10.12942283105027</v>
      </c>
      <c r="AL1022" s="33">
        <f t="shared" si="170"/>
        <v>1.2155307397260324</v>
      </c>
      <c r="AM1022" s="33">
        <f t="shared" si="171"/>
        <v>11.344953570776303</v>
      </c>
      <c r="AN1022" s="33">
        <f t="shared" si="172"/>
        <v>9.116480547945244</v>
      </c>
      <c r="AO1022" s="33">
        <f t="shared" si="173"/>
        <v>9.116480547945244</v>
      </c>
      <c r="AP1022" s="33">
        <f t="shared" si="168"/>
        <v>1.0939776657534293</v>
      </c>
      <c r="AQ1022" s="33">
        <f t="shared" si="169"/>
        <v>10.210458213698674</v>
      </c>
      <c r="AR1022" s="15" t="s">
        <v>6303</v>
      </c>
      <c r="AS1022" s="15" t="s">
        <v>6305</v>
      </c>
      <c r="AT1022" s="15" t="s">
        <v>6292</v>
      </c>
      <c r="AU1022" s="27" t="s">
        <v>6281</v>
      </c>
      <c r="AV1022" s="74"/>
      <c r="AW1022" s="75"/>
      <c r="AX1022" s="75"/>
      <c r="AY1022" s="75"/>
      <c r="AZ1022" s="52" t="s">
        <v>6389</v>
      </c>
    </row>
    <row r="1023" spans="1:52" s="52" customFormat="1" ht="39.950000000000003" customHeight="1" x14ac:dyDescent="0.25">
      <c r="A1023" s="9">
        <v>1532</v>
      </c>
      <c r="B1023" s="5">
        <v>80042000012601</v>
      </c>
      <c r="C1023" s="7" t="s">
        <v>4941</v>
      </c>
      <c r="D1023" s="39" t="s">
        <v>18</v>
      </c>
      <c r="E1023" s="7" t="s">
        <v>64</v>
      </c>
      <c r="F1023" s="7" t="s">
        <v>703</v>
      </c>
      <c r="G1023" s="5" t="s">
        <v>18</v>
      </c>
      <c r="H1023" s="7" t="s">
        <v>6173</v>
      </c>
      <c r="I1023" s="7" t="s">
        <v>6175</v>
      </c>
      <c r="J1023" s="7" t="s">
        <v>6175</v>
      </c>
      <c r="K1023" s="7" t="s">
        <v>6175</v>
      </c>
      <c r="L1023" s="5" t="s">
        <v>749</v>
      </c>
      <c r="M1023" s="5" t="s">
        <v>749</v>
      </c>
      <c r="N1023" s="8" t="s">
        <v>6175</v>
      </c>
      <c r="O1023" s="7" t="s">
        <v>1388</v>
      </c>
      <c r="P1023" s="7" t="s">
        <v>3899</v>
      </c>
      <c r="Q1023" s="5" t="s">
        <v>28</v>
      </c>
      <c r="R1023" s="5" t="s">
        <v>28</v>
      </c>
      <c r="S1023" s="5" t="s">
        <v>28</v>
      </c>
      <c r="T1023" s="7" t="s">
        <v>707</v>
      </c>
      <c r="U1023" s="7" t="s">
        <v>4881</v>
      </c>
      <c r="V1023" s="28" t="s">
        <v>28</v>
      </c>
      <c r="W1023" s="7" t="s">
        <v>29</v>
      </c>
      <c r="X1023" s="7">
        <v>2013</v>
      </c>
      <c r="Y1023" s="5" t="s">
        <v>4882</v>
      </c>
      <c r="Z1023" s="7" t="s">
        <v>3900</v>
      </c>
      <c r="AA1023" s="7">
        <v>1</v>
      </c>
      <c r="AB1023" s="7">
        <v>1</v>
      </c>
      <c r="AC1023" s="7">
        <f t="shared" si="174"/>
        <v>0</v>
      </c>
      <c r="AD1023" s="7" t="s">
        <v>6175</v>
      </c>
      <c r="AE1023" s="7" t="s">
        <v>6175</v>
      </c>
      <c r="AF1023" s="7" t="s">
        <v>6175</v>
      </c>
      <c r="AG1023" s="7" t="s">
        <v>6175</v>
      </c>
      <c r="AH1023" s="7" t="s">
        <v>6175</v>
      </c>
      <c r="AI1023" s="7" t="s">
        <v>6175</v>
      </c>
      <c r="AJ1023" s="33">
        <v>10.12942283105027</v>
      </c>
      <c r="AK1023" s="33">
        <f t="shared" si="167"/>
        <v>10.12942283105027</v>
      </c>
      <c r="AL1023" s="33">
        <f t="shared" si="170"/>
        <v>1.2155307397260324</v>
      </c>
      <c r="AM1023" s="33">
        <f t="shared" si="171"/>
        <v>11.344953570776303</v>
      </c>
      <c r="AN1023" s="33">
        <f t="shared" si="172"/>
        <v>9.116480547945244</v>
      </c>
      <c r="AO1023" s="33">
        <f t="shared" si="173"/>
        <v>9.116480547945244</v>
      </c>
      <c r="AP1023" s="33">
        <f t="shared" si="168"/>
        <v>1.0939776657534293</v>
      </c>
      <c r="AQ1023" s="33">
        <f t="shared" si="169"/>
        <v>10.210458213698674</v>
      </c>
      <c r="AR1023" s="15" t="s">
        <v>6303</v>
      </c>
      <c r="AS1023" s="15" t="s">
        <v>6305</v>
      </c>
      <c r="AT1023" s="15" t="s">
        <v>6292</v>
      </c>
      <c r="AU1023" s="27" t="s">
        <v>6281</v>
      </c>
      <c r="AV1023" s="74"/>
      <c r="AW1023" s="75"/>
      <c r="AX1023" s="75"/>
      <c r="AY1023" s="75"/>
      <c r="AZ1023" s="52" t="s">
        <v>6389</v>
      </c>
    </row>
    <row r="1024" spans="1:52" s="52" customFormat="1" ht="39.950000000000003" customHeight="1" x14ac:dyDescent="0.25">
      <c r="A1024" s="9">
        <v>1533</v>
      </c>
      <c r="B1024" s="5">
        <v>80042000012618</v>
      </c>
      <c r="C1024" s="7" t="s">
        <v>4942</v>
      </c>
      <c r="D1024" s="39" t="s">
        <v>18</v>
      </c>
      <c r="E1024" s="7" t="s">
        <v>64</v>
      </c>
      <c r="F1024" s="7" t="s">
        <v>703</v>
      </c>
      <c r="G1024" s="5" t="s">
        <v>18</v>
      </c>
      <c r="H1024" s="7" t="s">
        <v>6173</v>
      </c>
      <c r="I1024" s="7" t="s">
        <v>6175</v>
      </c>
      <c r="J1024" s="7" t="s">
        <v>6175</v>
      </c>
      <c r="K1024" s="7" t="s">
        <v>6175</v>
      </c>
      <c r="L1024" s="5" t="s">
        <v>749</v>
      </c>
      <c r="M1024" s="5" t="s">
        <v>749</v>
      </c>
      <c r="N1024" s="8" t="s">
        <v>6175</v>
      </c>
      <c r="O1024" s="7" t="s">
        <v>1388</v>
      </c>
      <c r="P1024" s="7" t="s">
        <v>3899</v>
      </c>
      <c r="Q1024" s="5" t="s">
        <v>4943</v>
      </c>
      <c r="R1024" s="5" t="s">
        <v>28</v>
      </c>
      <c r="S1024" s="5" t="s">
        <v>28</v>
      </c>
      <c r="T1024" s="7" t="s">
        <v>707</v>
      </c>
      <c r="U1024" s="7" t="s">
        <v>4881</v>
      </c>
      <c r="V1024" s="28" t="s">
        <v>28</v>
      </c>
      <c r="W1024" s="7" t="s">
        <v>29</v>
      </c>
      <c r="X1024" s="7">
        <v>2012</v>
      </c>
      <c r="Y1024" s="5" t="s">
        <v>4882</v>
      </c>
      <c r="Z1024" s="7" t="s">
        <v>3900</v>
      </c>
      <c r="AA1024" s="7">
        <v>1</v>
      </c>
      <c r="AB1024" s="7">
        <v>1</v>
      </c>
      <c r="AC1024" s="7">
        <f t="shared" si="174"/>
        <v>0</v>
      </c>
      <c r="AD1024" s="7" t="s">
        <v>6175</v>
      </c>
      <c r="AE1024" s="7" t="s">
        <v>6175</v>
      </c>
      <c r="AF1024" s="7" t="s">
        <v>6175</v>
      </c>
      <c r="AG1024" s="7" t="s">
        <v>6175</v>
      </c>
      <c r="AH1024" s="7" t="s">
        <v>6175</v>
      </c>
      <c r="AI1024" s="7" t="s">
        <v>6175</v>
      </c>
      <c r="AJ1024" s="33">
        <v>10.12942283105027</v>
      </c>
      <c r="AK1024" s="33">
        <f t="shared" si="167"/>
        <v>10.12942283105027</v>
      </c>
      <c r="AL1024" s="33">
        <f t="shared" si="170"/>
        <v>1.2155307397260324</v>
      </c>
      <c r="AM1024" s="33">
        <f t="shared" si="171"/>
        <v>11.344953570776303</v>
      </c>
      <c r="AN1024" s="33">
        <f t="shared" si="172"/>
        <v>9.116480547945244</v>
      </c>
      <c r="AO1024" s="33">
        <f t="shared" si="173"/>
        <v>9.116480547945244</v>
      </c>
      <c r="AP1024" s="33">
        <f t="shared" si="168"/>
        <v>1.0939776657534293</v>
      </c>
      <c r="AQ1024" s="33">
        <f t="shared" si="169"/>
        <v>10.210458213698674</v>
      </c>
      <c r="AR1024" s="15" t="s">
        <v>6303</v>
      </c>
      <c r="AS1024" s="15" t="s">
        <v>6305</v>
      </c>
      <c r="AT1024" s="15" t="s">
        <v>6292</v>
      </c>
      <c r="AU1024" s="27" t="s">
        <v>6281</v>
      </c>
      <c r="AV1024" s="74"/>
      <c r="AW1024" s="75"/>
      <c r="AX1024" s="75"/>
      <c r="AY1024" s="75"/>
      <c r="AZ1024" s="52" t="s">
        <v>6389</v>
      </c>
    </row>
    <row r="1025" spans="1:52" s="52" customFormat="1" ht="39.950000000000003" customHeight="1" x14ac:dyDescent="0.25">
      <c r="A1025" s="9">
        <v>1534</v>
      </c>
      <c r="B1025" s="5">
        <v>80042000012632</v>
      </c>
      <c r="C1025" s="7" t="s">
        <v>4944</v>
      </c>
      <c r="D1025" s="39" t="s">
        <v>18</v>
      </c>
      <c r="E1025" s="7" t="s">
        <v>64</v>
      </c>
      <c r="F1025" s="7" t="s">
        <v>703</v>
      </c>
      <c r="G1025" s="5" t="s">
        <v>18</v>
      </c>
      <c r="H1025" s="7" t="s">
        <v>6173</v>
      </c>
      <c r="I1025" s="7" t="s">
        <v>6175</v>
      </c>
      <c r="J1025" s="7" t="s">
        <v>6175</v>
      </c>
      <c r="K1025" s="7" t="s">
        <v>6175</v>
      </c>
      <c r="L1025" s="5" t="s">
        <v>749</v>
      </c>
      <c r="M1025" s="5" t="s">
        <v>749</v>
      </c>
      <c r="N1025" s="8" t="s">
        <v>6175</v>
      </c>
      <c r="O1025" s="7" t="s">
        <v>1388</v>
      </c>
      <c r="P1025" s="7" t="s">
        <v>3899</v>
      </c>
      <c r="Q1025" s="5" t="s">
        <v>28</v>
      </c>
      <c r="R1025" s="5" t="s">
        <v>28</v>
      </c>
      <c r="S1025" s="5" t="s">
        <v>28</v>
      </c>
      <c r="T1025" s="7" t="s">
        <v>707</v>
      </c>
      <c r="U1025" s="7" t="s">
        <v>4881</v>
      </c>
      <c r="V1025" s="28" t="s">
        <v>28</v>
      </c>
      <c r="W1025" s="7" t="s">
        <v>29</v>
      </c>
      <c r="X1025" s="7">
        <v>2013</v>
      </c>
      <c r="Y1025" s="5" t="s">
        <v>4882</v>
      </c>
      <c r="Z1025" s="7" t="s">
        <v>3900</v>
      </c>
      <c r="AA1025" s="7">
        <v>1</v>
      </c>
      <c r="AB1025" s="7">
        <v>1</v>
      </c>
      <c r="AC1025" s="7">
        <f t="shared" si="174"/>
        <v>0</v>
      </c>
      <c r="AD1025" s="7" t="s">
        <v>6175</v>
      </c>
      <c r="AE1025" s="7" t="s">
        <v>6175</v>
      </c>
      <c r="AF1025" s="7" t="s">
        <v>6175</v>
      </c>
      <c r="AG1025" s="7" t="s">
        <v>6175</v>
      </c>
      <c r="AH1025" s="7" t="s">
        <v>6175</v>
      </c>
      <c r="AI1025" s="7" t="s">
        <v>6175</v>
      </c>
      <c r="AJ1025" s="33">
        <v>10.12942283105027</v>
      </c>
      <c r="AK1025" s="33">
        <f t="shared" si="167"/>
        <v>10.12942283105027</v>
      </c>
      <c r="AL1025" s="33">
        <f t="shared" si="170"/>
        <v>1.2155307397260324</v>
      </c>
      <c r="AM1025" s="33">
        <f t="shared" si="171"/>
        <v>11.344953570776303</v>
      </c>
      <c r="AN1025" s="33">
        <f t="shared" si="172"/>
        <v>9.116480547945244</v>
      </c>
      <c r="AO1025" s="33">
        <f t="shared" si="173"/>
        <v>9.116480547945244</v>
      </c>
      <c r="AP1025" s="33">
        <f t="shared" si="168"/>
        <v>1.0939776657534293</v>
      </c>
      <c r="AQ1025" s="33">
        <f t="shared" si="169"/>
        <v>10.210458213698674</v>
      </c>
      <c r="AR1025" s="15" t="s">
        <v>6303</v>
      </c>
      <c r="AS1025" s="15" t="s">
        <v>6305</v>
      </c>
      <c r="AT1025" s="15" t="s">
        <v>6292</v>
      </c>
      <c r="AU1025" s="27" t="s">
        <v>6281</v>
      </c>
      <c r="AV1025" s="74"/>
      <c r="AW1025" s="75"/>
      <c r="AX1025" s="75"/>
      <c r="AY1025" s="75"/>
      <c r="AZ1025" s="52" t="s">
        <v>6389</v>
      </c>
    </row>
    <row r="1026" spans="1:52" s="52" customFormat="1" ht="39.950000000000003" customHeight="1" x14ac:dyDescent="0.25">
      <c r="A1026" s="9">
        <v>1535</v>
      </c>
      <c r="B1026" s="5">
        <v>80042000013172</v>
      </c>
      <c r="C1026" s="7" t="s">
        <v>4945</v>
      </c>
      <c r="D1026" s="39" t="s">
        <v>18</v>
      </c>
      <c r="E1026" s="7" t="s">
        <v>64</v>
      </c>
      <c r="F1026" s="7" t="s">
        <v>703</v>
      </c>
      <c r="G1026" s="5" t="s">
        <v>18</v>
      </c>
      <c r="H1026" s="7" t="s">
        <v>6173</v>
      </c>
      <c r="I1026" s="7" t="s">
        <v>6175</v>
      </c>
      <c r="J1026" s="7" t="s">
        <v>6175</v>
      </c>
      <c r="K1026" s="7" t="s">
        <v>6175</v>
      </c>
      <c r="L1026" s="5" t="s">
        <v>4900</v>
      </c>
      <c r="M1026" s="5" t="s">
        <v>4900</v>
      </c>
      <c r="N1026" s="8" t="s">
        <v>6175</v>
      </c>
      <c r="O1026" s="7" t="s">
        <v>1388</v>
      </c>
      <c r="P1026" s="7" t="s">
        <v>3899</v>
      </c>
      <c r="Q1026" s="5" t="s">
        <v>2677</v>
      </c>
      <c r="R1026" s="28" t="s">
        <v>4946</v>
      </c>
      <c r="S1026" s="5" t="s">
        <v>28</v>
      </c>
      <c r="T1026" s="7" t="s">
        <v>661</v>
      </c>
      <c r="U1026" s="7" t="s">
        <v>4947</v>
      </c>
      <c r="V1026" s="28" t="s">
        <v>28</v>
      </c>
      <c r="W1026" s="5" t="s">
        <v>78</v>
      </c>
      <c r="X1026" s="7">
        <v>2012</v>
      </c>
      <c r="Y1026" s="5" t="s">
        <v>4948</v>
      </c>
      <c r="Z1026" s="7" t="s">
        <v>3900</v>
      </c>
      <c r="AA1026" s="7">
        <v>5</v>
      </c>
      <c r="AB1026" s="7">
        <v>5</v>
      </c>
      <c r="AC1026" s="7">
        <f t="shared" si="174"/>
        <v>0</v>
      </c>
      <c r="AD1026" s="7" t="s">
        <v>6175</v>
      </c>
      <c r="AE1026" s="7" t="s">
        <v>6175</v>
      </c>
      <c r="AF1026" s="7" t="s">
        <v>6175</v>
      </c>
      <c r="AG1026" s="7" t="s">
        <v>6175</v>
      </c>
      <c r="AH1026" s="7" t="s">
        <v>6175</v>
      </c>
      <c r="AI1026" s="7" t="s">
        <v>6175</v>
      </c>
      <c r="AJ1026" s="33">
        <v>82.210695890411458</v>
      </c>
      <c r="AK1026" s="33">
        <f t="shared" si="167"/>
        <v>411.05347945205727</v>
      </c>
      <c r="AL1026" s="33">
        <f t="shared" si="170"/>
        <v>49.326417534246872</v>
      </c>
      <c r="AM1026" s="33">
        <f t="shared" si="171"/>
        <v>460.37989698630417</v>
      </c>
      <c r="AN1026" s="33">
        <f t="shared" si="172"/>
        <v>73.989626301370308</v>
      </c>
      <c r="AO1026" s="33">
        <f t="shared" si="173"/>
        <v>369.94813150685155</v>
      </c>
      <c r="AP1026" s="33">
        <f t="shared" si="168"/>
        <v>44.393775780822182</v>
      </c>
      <c r="AQ1026" s="33">
        <f t="shared" si="169"/>
        <v>414.34190728767373</v>
      </c>
      <c r="AR1026" s="15" t="s">
        <v>6290</v>
      </c>
      <c r="AS1026" s="15" t="s">
        <v>6299</v>
      </c>
      <c r="AT1026" s="15" t="s">
        <v>6292</v>
      </c>
      <c r="AU1026" s="27" t="s">
        <v>6277</v>
      </c>
      <c r="AV1026" s="74"/>
      <c r="AW1026" s="75"/>
      <c r="AX1026" s="75"/>
      <c r="AY1026" s="75"/>
      <c r="AZ1026" s="52" t="s">
        <v>6389</v>
      </c>
    </row>
    <row r="1027" spans="1:52" s="52" customFormat="1" ht="39.950000000000003" customHeight="1" x14ac:dyDescent="0.25">
      <c r="A1027" s="9">
        <v>1536</v>
      </c>
      <c r="B1027" s="4">
        <v>80042000013196</v>
      </c>
      <c r="C1027" s="7" t="s">
        <v>6214</v>
      </c>
      <c r="D1027" s="39" t="s">
        <v>18</v>
      </c>
      <c r="E1027" s="7" t="s">
        <v>64</v>
      </c>
      <c r="F1027" s="7" t="s">
        <v>703</v>
      </c>
      <c r="G1027" s="5" t="s">
        <v>18</v>
      </c>
      <c r="H1027" s="7" t="s">
        <v>6173</v>
      </c>
      <c r="I1027" s="7" t="s">
        <v>6175</v>
      </c>
      <c r="J1027" s="7" t="s">
        <v>6175</v>
      </c>
      <c r="K1027" s="7" t="s">
        <v>6175</v>
      </c>
      <c r="L1027" s="5" t="s">
        <v>4900</v>
      </c>
      <c r="M1027" s="5" t="s">
        <v>4900</v>
      </c>
      <c r="N1027" s="8" t="s">
        <v>6175</v>
      </c>
      <c r="O1027" s="7" t="s">
        <v>1388</v>
      </c>
      <c r="P1027" s="7" t="s">
        <v>3899</v>
      </c>
      <c r="Q1027" s="5" t="s">
        <v>2677</v>
      </c>
      <c r="R1027" s="28" t="s">
        <v>6123</v>
      </c>
      <c r="S1027" s="5" t="s">
        <v>28</v>
      </c>
      <c r="T1027" s="7" t="s">
        <v>661</v>
      </c>
      <c r="U1027" s="7" t="s">
        <v>6123</v>
      </c>
      <c r="V1027" s="28" t="s">
        <v>28</v>
      </c>
      <c r="W1027" s="5" t="s">
        <v>78</v>
      </c>
      <c r="X1027" s="7">
        <v>2012</v>
      </c>
      <c r="Y1027" s="5" t="s">
        <v>28</v>
      </c>
      <c r="Z1027" s="7" t="s">
        <v>3900</v>
      </c>
      <c r="AA1027" s="7">
        <v>1</v>
      </c>
      <c r="AB1027" s="7">
        <v>1</v>
      </c>
      <c r="AC1027" s="7">
        <f t="shared" si="174"/>
        <v>0</v>
      </c>
      <c r="AD1027" s="7" t="s">
        <v>6175</v>
      </c>
      <c r="AE1027" s="7" t="s">
        <v>6175</v>
      </c>
      <c r="AF1027" s="7" t="s">
        <v>6175</v>
      </c>
      <c r="AG1027" s="7" t="s">
        <v>6175</v>
      </c>
      <c r="AH1027" s="7" t="s">
        <v>6175</v>
      </c>
      <c r="AI1027" s="7" t="s">
        <v>6175</v>
      </c>
      <c r="AJ1027" s="33">
        <v>148.91999999999999</v>
      </c>
      <c r="AK1027" s="33">
        <f t="shared" ref="AK1027:AK1090" si="175">AJ1027*AB1027</f>
        <v>148.91999999999999</v>
      </c>
      <c r="AL1027" s="33">
        <f t="shared" si="170"/>
        <v>17.870399999999997</v>
      </c>
      <c r="AM1027" s="33">
        <f t="shared" si="171"/>
        <v>166.79039999999998</v>
      </c>
      <c r="AN1027" s="33">
        <f t="shared" si="172"/>
        <v>134.02799999999999</v>
      </c>
      <c r="AO1027" s="33">
        <f t="shared" si="173"/>
        <v>134.02799999999999</v>
      </c>
      <c r="AP1027" s="33">
        <f t="shared" ref="AP1027:AP1090" si="176">AO1027*0.12</f>
        <v>16.083359999999999</v>
      </c>
      <c r="AQ1027" s="33">
        <f t="shared" ref="AQ1027:AQ1090" si="177">AO1027+AP1027</f>
        <v>150.11135999999999</v>
      </c>
      <c r="AR1027" s="15" t="s">
        <v>6290</v>
      </c>
      <c r="AS1027" s="15" t="s">
        <v>6299</v>
      </c>
      <c r="AT1027" s="15" t="s">
        <v>6292</v>
      </c>
      <c r="AU1027" s="27" t="s">
        <v>6277</v>
      </c>
      <c r="AV1027" s="74"/>
      <c r="AW1027" s="75"/>
      <c r="AX1027" s="75"/>
      <c r="AY1027" s="75"/>
      <c r="AZ1027" s="52" t="s">
        <v>6389</v>
      </c>
    </row>
    <row r="1028" spans="1:52" s="52" customFormat="1" ht="39.950000000000003" customHeight="1" x14ac:dyDescent="0.25">
      <c r="A1028" s="9">
        <v>1537</v>
      </c>
      <c r="B1028" s="5">
        <v>80042000013189</v>
      </c>
      <c r="C1028" s="7" t="s">
        <v>4949</v>
      </c>
      <c r="D1028" s="39" t="s">
        <v>18</v>
      </c>
      <c r="E1028" s="7" t="s">
        <v>64</v>
      </c>
      <c r="F1028" s="7" t="s">
        <v>703</v>
      </c>
      <c r="G1028" s="5" t="s">
        <v>18</v>
      </c>
      <c r="H1028" s="7" t="s">
        <v>6173</v>
      </c>
      <c r="I1028" s="7" t="s">
        <v>6175</v>
      </c>
      <c r="J1028" s="7" t="s">
        <v>6175</v>
      </c>
      <c r="K1028" s="7" t="s">
        <v>6175</v>
      </c>
      <c r="L1028" s="5" t="s">
        <v>4900</v>
      </c>
      <c r="M1028" s="5" t="s">
        <v>4900</v>
      </c>
      <c r="N1028" s="8" t="s">
        <v>6175</v>
      </c>
      <c r="O1028" s="7" t="s">
        <v>1388</v>
      </c>
      <c r="P1028" s="7" t="s">
        <v>3899</v>
      </c>
      <c r="Q1028" s="5" t="s">
        <v>2677</v>
      </c>
      <c r="R1028" s="28" t="s">
        <v>4901</v>
      </c>
      <c r="S1028" s="5" t="s">
        <v>28</v>
      </c>
      <c r="T1028" s="7" t="s">
        <v>661</v>
      </c>
      <c r="U1028" s="7" t="s">
        <v>4950</v>
      </c>
      <c r="V1028" s="28" t="s">
        <v>28</v>
      </c>
      <c r="W1028" s="5" t="s">
        <v>29</v>
      </c>
      <c r="X1028" s="7">
        <v>2012</v>
      </c>
      <c r="Y1028" s="5" t="s">
        <v>4951</v>
      </c>
      <c r="Z1028" s="7" t="s">
        <v>3900</v>
      </c>
      <c r="AA1028" s="7">
        <v>6</v>
      </c>
      <c r="AB1028" s="7">
        <v>6</v>
      </c>
      <c r="AC1028" s="7">
        <f t="shared" si="174"/>
        <v>0</v>
      </c>
      <c r="AD1028" s="7" t="s">
        <v>6175</v>
      </c>
      <c r="AE1028" s="7" t="s">
        <v>6175</v>
      </c>
      <c r="AF1028" s="7" t="s">
        <v>6175</v>
      </c>
      <c r="AG1028" s="7" t="s">
        <v>6175</v>
      </c>
      <c r="AH1028" s="7" t="s">
        <v>6175</v>
      </c>
      <c r="AI1028" s="7" t="s">
        <v>6175</v>
      </c>
      <c r="AJ1028" s="33">
        <v>60.617226027397535</v>
      </c>
      <c r="AK1028" s="33">
        <f t="shared" si="175"/>
        <v>363.70335616438524</v>
      </c>
      <c r="AL1028" s="33">
        <f t="shared" si="170"/>
        <v>43.644402739726225</v>
      </c>
      <c r="AM1028" s="33">
        <f t="shared" si="171"/>
        <v>407.34775890411146</v>
      </c>
      <c r="AN1028" s="33">
        <f t="shared" si="172"/>
        <v>54.555503424657786</v>
      </c>
      <c r="AO1028" s="33">
        <f t="shared" si="173"/>
        <v>327.33302054794672</v>
      </c>
      <c r="AP1028" s="33">
        <f t="shared" si="176"/>
        <v>39.279962465753606</v>
      </c>
      <c r="AQ1028" s="33">
        <f t="shared" si="177"/>
        <v>366.61298301370033</v>
      </c>
      <c r="AR1028" s="15" t="s">
        <v>6290</v>
      </c>
      <c r="AS1028" s="15" t="s">
        <v>6299</v>
      </c>
      <c r="AT1028" s="15" t="s">
        <v>6292</v>
      </c>
      <c r="AU1028" s="27" t="s">
        <v>6277</v>
      </c>
      <c r="AV1028" s="74"/>
      <c r="AW1028" s="75"/>
      <c r="AX1028" s="75"/>
      <c r="AY1028" s="75"/>
      <c r="AZ1028" s="52" t="s">
        <v>6389</v>
      </c>
    </row>
    <row r="1029" spans="1:52" s="52" customFormat="1" ht="39.950000000000003" customHeight="1" x14ac:dyDescent="0.25">
      <c r="A1029" s="9">
        <v>1538</v>
      </c>
      <c r="B1029" s="5">
        <v>80042000013202</v>
      </c>
      <c r="C1029" s="7" t="s">
        <v>4952</v>
      </c>
      <c r="D1029" s="39" t="s">
        <v>18</v>
      </c>
      <c r="E1029" s="7" t="s">
        <v>64</v>
      </c>
      <c r="F1029" s="7" t="s">
        <v>703</v>
      </c>
      <c r="G1029" s="5" t="s">
        <v>18</v>
      </c>
      <c r="H1029" s="7" t="s">
        <v>6173</v>
      </c>
      <c r="I1029" s="7" t="s">
        <v>6175</v>
      </c>
      <c r="J1029" s="7" t="s">
        <v>6175</v>
      </c>
      <c r="K1029" s="7" t="s">
        <v>6175</v>
      </c>
      <c r="L1029" s="5" t="s">
        <v>4900</v>
      </c>
      <c r="M1029" s="5" t="s">
        <v>4900</v>
      </c>
      <c r="N1029" s="8" t="s">
        <v>6175</v>
      </c>
      <c r="O1029" s="7" t="s">
        <v>1388</v>
      </c>
      <c r="P1029" s="7" t="s">
        <v>3899</v>
      </c>
      <c r="Q1029" s="5" t="s">
        <v>2677</v>
      </c>
      <c r="R1029" s="5" t="s">
        <v>4953</v>
      </c>
      <c r="S1029" s="5" t="s">
        <v>28</v>
      </c>
      <c r="T1029" s="7" t="s">
        <v>661</v>
      </c>
      <c r="U1029" s="7" t="s">
        <v>4953</v>
      </c>
      <c r="V1029" s="28" t="s">
        <v>28</v>
      </c>
      <c r="W1029" s="5" t="s">
        <v>29</v>
      </c>
      <c r="X1029" s="7">
        <v>2012</v>
      </c>
      <c r="Y1029" s="5" t="s">
        <v>4954</v>
      </c>
      <c r="Z1029" s="7" t="s">
        <v>3900</v>
      </c>
      <c r="AA1029" s="7">
        <v>14</v>
      </c>
      <c r="AB1029" s="7">
        <v>14</v>
      </c>
      <c r="AC1029" s="7">
        <f t="shared" si="174"/>
        <v>0</v>
      </c>
      <c r="AD1029" s="7" t="s">
        <v>6175</v>
      </c>
      <c r="AE1029" s="7" t="s">
        <v>6175</v>
      </c>
      <c r="AF1029" s="7" t="s">
        <v>6175</v>
      </c>
      <c r="AG1029" s="7" t="s">
        <v>6175</v>
      </c>
      <c r="AH1029" s="7" t="s">
        <v>6175</v>
      </c>
      <c r="AI1029" s="7" t="s">
        <v>6175</v>
      </c>
      <c r="AJ1029" s="33">
        <v>29.096268493150816</v>
      </c>
      <c r="AK1029" s="33">
        <f t="shared" si="175"/>
        <v>407.3477589041114</v>
      </c>
      <c r="AL1029" s="33">
        <f t="shared" si="170"/>
        <v>48.881731068493366</v>
      </c>
      <c r="AM1029" s="33">
        <f t="shared" si="171"/>
        <v>456.22948997260477</v>
      </c>
      <c r="AN1029" s="33">
        <f t="shared" si="172"/>
        <v>26.186641643835735</v>
      </c>
      <c r="AO1029" s="33">
        <f t="shared" si="173"/>
        <v>366.61298301370027</v>
      </c>
      <c r="AP1029" s="33">
        <f t="shared" si="176"/>
        <v>43.993557961644029</v>
      </c>
      <c r="AQ1029" s="33">
        <f t="shared" si="177"/>
        <v>410.60654097534427</v>
      </c>
      <c r="AR1029" s="15" t="s">
        <v>6290</v>
      </c>
      <c r="AS1029" s="15" t="s">
        <v>6299</v>
      </c>
      <c r="AT1029" s="15" t="s">
        <v>6292</v>
      </c>
      <c r="AU1029" s="27" t="s">
        <v>6277</v>
      </c>
      <c r="AV1029" s="74"/>
      <c r="AW1029" s="75"/>
      <c r="AX1029" s="75"/>
      <c r="AY1029" s="75"/>
      <c r="AZ1029" s="52" t="s">
        <v>6389</v>
      </c>
    </row>
    <row r="1030" spans="1:52" s="52" customFormat="1" ht="39.950000000000003" customHeight="1" x14ac:dyDescent="0.25">
      <c r="A1030" s="9">
        <v>1539</v>
      </c>
      <c r="B1030" s="4">
        <v>80042000007287</v>
      </c>
      <c r="C1030" s="7" t="s">
        <v>6215</v>
      </c>
      <c r="D1030" s="39" t="s">
        <v>18</v>
      </c>
      <c r="E1030" s="7" t="s">
        <v>64</v>
      </c>
      <c r="F1030" s="7" t="s">
        <v>703</v>
      </c>
      <c r="G1030" s="5" t="s">
        <v>18</v>
      </c>
      <c r="H1030" s="7" t="s">
        <v>6173</v>
      </c>
      <c r="I1030" s="7" t="s">
        <v>6175</v>
      </c>
      <c r="J1030" s="7" t="s">
        <v>6175</v>
      </c>
      <c r="K1030" s="7" t="s">
        <v>6175</v>
      </c>
      <c r="L1030" s="6" t="s">
        <v>758</v>
      </c>
      <c r="M1030" s="6" t="s">
        <v>758</v>
      </c>
      <c r="N1030" s="8" t="s">
        <v>6175</v>
      </c>
      <c r="O1030" s="7" t="s">
        <v>1388</v>
      </c>
      <c r="P1030" s="7" t="s">
        <v>3899</v>
      </c>
      <c r="Q1030" s="5" t="s">
        <v>28</v>
      </c>
      <c r="R1030" s="5" t="s">
        <v>28</v>
      </c>
      <c r="S1030" s="5" t="s">
        <v>28</v>
      </c>
      <c r="T1030" s="7" t="s">
        <v>44</v>
      </c>
      <c r="U1030" s="7" t="s">
        <v>28</v>
      </c>
      <c r="V1030" s="28" t="s">
        <v>28</v>
      </c>
      <c r="W1030" s="5" t="s">
        <v>29</v>
      </c>
      <c r="X1030" s="7">
        <v>2012</v>
      </c>
      <c r="Y1030" s="5" t="s">
        <v>28</v>
      </c>
      <c r="Z1030" s="7" t="s">
        <v>3900</v>
      </c>
      <c r="AA1030" s="7">
        <v>1</v>
      </c>
      <c r="AB1030" s="7">
        <v>1</v>
      </c>
      <c r="AC1030" s="7">
        <f t="shared" si="174"/>
        <v>0</v>
      </c>
      <c r="AD1030" s="7" t="s">
        <v>6175</v>
      </c>
      <c r="AE1030" s="7" t="s">
        <v>6175</v>
      </c>
      <c r="AF1030" s="7" t="s">
        <v>6175</v>
      </c>
      <c r="AG1030" s="7" t="s">
        <v>6175</v>
      </c>
      <c r="AH1030" s="7" t="s">
        <v>6175</v>
      </c>
      <c r="AI1030" s="7" t="s">
        <v>6175</v>
      </c>
      <c r="AJ1030" s="33">
        <v>44.412500000000001</v>
      </c>
      <c r="AK1030" s="33">
        <f t="shared" si="175"/>
        <v>44.412500000000001</v>
      </c>
      <c r="AL1030" s="33">
        <f t="shared" si="170"/>
        <v>5.3295000000000003</v>
      </c>
      <c r="AM1030" s="33">
        <f t="shared" si="171"/>
        <v>49.742000000000004</v>
      </c>
      <c r="AN1030" s="33">
        <f t="shared" si="172"/>
        <v>39.971250000000005</v>
      </c>
      <c r="AO1030" s="33">
        <f t="shared" si="173"/>
        <v>39.971250000000005</v>
      </c>
      <c r="AP1030" s="33">
        <f t="shared" si="176"/>
        <v>4.7965500000000008</v>
      </c>
      <c r="AQ1030" s="33">
        <f t="shared" si="177"/>
        <v>44.767800000000008</v>
      </c>
      <c r="AR1030" s="15" t="s">
        <v>6290</v>
      </c>
      <c r="AS1030" s="26" t="s">
        <v>6302</v>
      </c>
      <c r="AT1030" s="15" t="s">
        <v>6294</v>
      </c>
      <c r="AU1030" s="27" t="s">
        <v>6279</v>
      </c>
      <c r="AV1030" s="74"/>
      <c r="AW1030" s="75"/>
      <c r="AX1030" s="75"/>
      <c r="AY1030" s="75"/>
      <c r="AZ1030" s="52" t="s">
        <v>6389</v>
      </c>
    </row>
    <row r="1031" spans="1:52" s="52" customFormat="1" ht="39.950000000000003" customHeight="1" x14ac:dyDescent="0.25">
      <c r="A1031" s="9">
        <v>1540</v>
      </c>
      <c r="B1031" s="5">
        <v>80042000014506</v>
      </c>
      <c r="C1031" s="7" t="s">
        <v>4955</v>
      </c>
      <c r="D1031" s="39" t="s">
        <v>18</v>
      </c>
      <c r="E1031" s="7" t="s">
        <v>64</v>
      </c>
      <c r="F1031" s="7" t="s">
        <v>703</v>
      </c>
      <c r="G1031" s="5" t="s">
        <v>18</v>
      </c>
      <c r="H1031" s="7" t="s">
        <v>6173</v>
      </c>
      <c r="I1031" s="7" t="s">
        <v>6175</v>
      </c>
      <c r="J1031" s="7" t="s">
        <v>6175</v>
      </c>
      <c r="K1031" s="7" t="s">
        <v>6175</v>
      </c>
      <c r="L1031" s="5" t="s">
        <v>749</v>
      </c>
      <c r="M1031" s="5" t="s">
        <v>749</v>
      </c>
      <c r="N1031" s="8" t="s">
        <v>6175</v>
      </c>
      <c r="O1031" s="7" t="s">
        <v>1388</v>
      </c>
      <c r="P1031" s="7" t="s">
        <v>3899</v>
      </c>
      <c r="Q1031" s="5" t="s">
        <v>4880</v>
      </c>
      <c r="R1031" s="5" t="s">
        <v>28</v>
      </c>
      <c r="S1031" s="5" t="s">
        <v>28</v>
      </c>
      <c r="T1031" s="7" t="s">
        <v>707</v>
      </c>
      <c r="U1031" s="7" t="s">
        <v>4881</v>
      </c>
      <c r="V1031" s="28" t="s">
        <v>28</v>
      </c>
      <c r="W1031" s="7" t="s">
        <v>29</v>
      </c>
      <c r="X1031" s="7">
        <v>2012</v>
      </c>
      <c r="Y1031" s="5" t="s">
        <v>4882</v>
      </c>
      <c r="Z1031" s="7" t="s">
        <v>3900</v>
      </c>
      <c r="AA1031" s="7">
        <v>1</v>
      </c>
      <c r="AB1031" s="7">
        <v>1</v>
      </c>
      <c r="AC1031" s="7">
        <f t="shared" si="174"/>
        <v>0</v>
      </c>
      <c r="AD1031" s="7" t="s">
        <v>6175</v>
      </c>
      <c r="AE1031" s="7" t="s">
        <v>6175</v>
      </c>
      <c r="AF1031" s="7" t="s">
        <v>6175</v>
      </c>
      <c r="AG1031" s="7" t="s">
        <v>6175</v>
      </c>
      <c r="AH1031" s="7" t="s">
        <v>6175</v>
      </c>
      <c r="AI1031" s="7" t="s">
        <v>6175</v>
      </c>
      <c r="AJ1031" s="33">
        <v>10.12942283105027</v>
      </c>
      <c r="AK1031" s="33">
        <f t="shared" si="175"/>
        <v>10.12942283105027</v>
      </c>
      <c r="AL1031" s="33">
        <f t="shared" ref="AL1031:AL1094" si="178">AK1031*0.12</f>
        <v>1.2155307397260324</v>
      </c>
      <c r="AM1031" s="33">
        <f t="shared" ref="AM1031:AM1094" si="179">AL1031+AK1031</f>
        <v>11.344953570776303</v>
      </c>
      <c r="AN1031" s="33">
        <f t="shared" ref="AN1031:AN1094" si="180">AJ1031*0.9</f>
        <v>9.116480547945244</v>
      </c>
      <c r="AO1031" s="33">
        <f t="shared" ref="AO1031:AO1094" si="181">AN1031*AB1031</f>
        <v>9.116480547945244</v>
      </c>
      <c r="AP1031" s="33">
        <f t="shared" si="176"/>
        <v>1.0939776657534293</v>
      </c>
      <c r="AQ1031" s="33">
        <f t="shared" si="177"/>
        <v>10.210458213698674</v>
      </c>
      <c r="AR1031" s="15" t="s">
        <v>6303</v>
      </c>
      <c r="AS1031" s="15" t="s">
        <v>6305</v>
      </c>
      <c r="AT1031" s="15" t="s">
        <v>6292</v>
      </c>
      <c r="AU1031" s="27" t="s">
        <v>6281</v>
      </c>
      <c r="AV1031" s="74"/>
      <c r="AW1031" s="75"/>
      <c r="AX1031" s="75"/>
      <c r="AY1031" s="75"/>
      <c r="AZ1031" s="52" t="s">
        <v>6389</v>
      </c>
    </row>
    <row r="1032" spans="1:52" s="52" customFormat="1" ht="39.950000000000003" customHeight="1" x14ac:dyDescent="0.25">
      <c r="A1032" s="9">
        <v>1541</v>
      </c>
      <c r="B1032" s="5" t="s">
        <v>28</v>
      </c>
      <c r="C1032" s="7" t="s">
        <v>4956</v>
      </c>
      <c r="D1032" s="39" t="s">
        <v>18</v>
      </c>
      <c r="E1032" s="7" t="s">
        <v>64</v>
      </c>
      <c r="F1032" s="7" t="s">
        <v>703</v>
      </c>
      <c r="G1032" s="5" t="s">
        <v>18</v>
      </c>
      <c r="H1032" s="7" t="s">
        <v>6173</v>
      </c>
      <c r="I1032" s="7" t="s">
        <v>6175</v>
      </c>
      <c r="J1032" s="7" t="s">
        <v>6175</v>
      </c>
      <c r="K1032" s="7" t="s">
        <v>6175</v>
      </c>
      <c r="L1032" s="5" t="s">
        <v>749</v>
      </c>
      <c r="M1032" s="5" t="s">
        <v>749</v>
      </c>
      <c r="N1032" s="8" t="s">
        <v>6175</v>
      </c>
      <c r="O1032" s="7" t="s">
        <v>1388</v>
      </c>
      <c r="P1032" s="7" t="s">
        <v>3899</v>
      </c>
      <c r="Q1032" s="5" t="s">
        <v>28</v>
      </c>
      <c r="R1032" s="5" t="s">
        <v>28</v>
      </c>
      <c r="S1032" s="5" t="s">
        <v>28</v>
      </c>
      <c r="T1032" s="7" t="s">
        <v>3909</v>
      </c>
      <c r="U1032" s="7" t="s">
        <v>4881</v>
      </c>
      <c r="V1032" s="28" t="s">
        <v>28</v>
      </c>
      <c r="W1032" s="7" t="s">
        <v>29</v>
      </c>
      <c r="X1032" s="7">
        <v>2012</v>
      </c>
      <c r="Y1032" s="5" t="s">
        <v>4882</v>
      </c>
      <c r="Z1032" s="7" t="s">
        <v>3900</v>
      </c>
      <c r="AA1032" s="7">
        <v>1</v>
      </c>
      <c r="AB1032" s="7">
        <v>1</v>
      </c>
      <c r="AC1032" s="7">
        <f t="shared" si="174"/>
        <v>0</v>
      </c>
      <c r="AD1032" s="7" t="s">
        <v>6175</v>
      </c>
      <c r="AE1032" s="7" t="s">
        <v>6175</v>
      </c>
      <c r="AF1032" s="7" t="s">
        <v>6175</v>
      </c>
      <c r="AG1032" s="7" t="s">
        <v>6175</v>
      </c>
      <c r="AH1032" s="7" t="s">
        <v>6175</v>
      </c>
      <c r="AI1032" s="7" t="s">
        <v>6175</v>
      </c>
      <c r="AJ1032" s="33">
        <v>10.12942283105027</v>
      </c>
      <c r="AK1032" s="33">
        <f t="shared" si="175"/>
        <v>10.12942283105027</v>
      </c>
      <c r="AL1032" s="33">
        <f t="shared" si="178"/>
        <v>1.2155307397260324</v>
      </c>
      <c r="AM1032" s="33">
        <f t="shared" si="179"/>
        <v>11.344953570776303</v>
      </c>
      <c r="AN1032" s="33">
        <f t="shared" si="180"/>
        <v>9.116480547945244</v>
      </c>
      <c r="AO1032" s="33">
        <f t="shared" si="181"/>
        <v>9.116480547945244</v>
      </c>
      <c r="AP1032" s="33">
        <f t="shared" si="176"/>
        <v>1.0939776657534293</v>
      </c>
      <c r="AQ1032" s="33">
        <f t="shared" si="177"/>
        <v>10.210458213698674</v>
      </c>
      <c r="AR1032" s="15" t="s">
        <v>6303</v>
      </c>
      <c r="AS1032" s="15" t="s">
        <v>6305</v>
      </c>
      <c r="AT1032" s="15" t="s">
        <v>6292</v>
      </c>
      <c r="AU1032" s="27" t="s">
        <v>6281</v>
      </c>
      <c r="AV1032" s="74"/>
      <c r="AW1032" s="75"/>
      <c r="AX1032" s="75"/>
      <c r="AY1032" s="75"/>
      <c r="AZ1032" s="52" t="s">
        <v>6389</v>
      </c>
    </row>
    <row r="1033" spans="1:52" s="52" customFormat="1" ht="39.950000000000003" customHeight="1" x14ac:dyDescent="0.25">
      <c r="A1033" s="9">
        <v>1542</v>
      </c>
      <c r="B1033" s="7" t="s">
        <v>28</v>
      </c>
      <c r="C1033" s="7" t="s">
        <v>4957</v>
      </c>
      <c r="D1033" s="28" t="s">
        <v>18</v>
      </c>
      <c r="E1033" s="5" t="s">
        <v>867</v>
      </c>
      <c r="F1033" s="7" t="s">
        <v>175</v>
      </c>
      <c r="G1033" s="5" t="s">
        <v>18</v>
      </c>
      <c r="H1033" s="7" t="s">
        <v>6173</v>
      </c>
      <c r="I1033" s="7" t="s">
        <v>6175</v>
      </c>
      <c r="J1033" s="7" t="s">
        <v>6175</v>
      </c>
      <c r="K1033" s="7" t="s">
        <v>6175</v>
      </c>
      <c r="L1033" s="5" t="s">
        <v>868</v>
      </c>
      <c r="M1033" s="5" t="s">
        <v>868</v>
      </c>
      <c r="N1033" s="8" t="s">
        <v>6175</v>
      </c>
      <c r="O1033" s="7" t="s">
        <v>1388</v>
      </c>
      <c r="P1033" s="7" t="s">
        <v>3899</v>
      </c>
      <c r="Q1033" s="5" t="s">
        <v>870</v>
      </c>
      <c r="R1033" s="5" t="s">
        <v>871</v>
      </c>
      <c r="S1033" s="5" t="s">
        <v>28</v>
      </c>
      <c r="T1033" s="7" t="s">
        <v>3909</v>
      </c>
      <c r="U1033" s="7" t="s">
        <v>28</v>
      </c>
      <c r="V1033" s="28" t="s">
        <v>28</v>
      </c>
      <c r="W1033" s="7" t="s">
        <v>29</v>
      </c>
      <c r="X1033" s="7">
        <v>2012</v>
      </c>
      <c r="Y1033" s="7" t="s">
        <v>4958</v>
      </c>
      <c r="Z1033" s="7" t="s">
        <v>3900</v>
      </c>
      <c r="AA1033" s="7">
        <v>1</v>
      </c>
      <c r="AB1033" s="7">
        <v>1</v>
      </c>
      <c r="AC1033" s="7">
        <f t="shared" si="174"/>
        <v>0</v>
      </c>
      <c r="AD1033" s="7" t="s">
        <v>6175</v>
      </c>
      <c r="AE1033" s="7" t="s">
        <v>6175</v>
      </c>
      <c r="AF1033" s="7" t="s">
        <v>6175</v>
      </c>
      <c r="AG1033" s="7" t="s">
        <v>6175</v>
      </c>
      <c r="AH1033" s="7" t="s">
        <v>6175</v>
      </c>
      <c r="AI1033" s="7" t="s">
        <v>6175</v>
      </c>
      <c r="AJ1033" s="33">
        <v>64.599999999999994</v>
      </c>
      <c r="AK1033" s="33">
        <f t="shared" si="175"/>
        <v>64.599999999999994</v>
      </c>
      <c r="AL1033" s="33">
        <f t="shared" si="178"/>
        <v>7.7519999999999989</v>
      </c>
      <c r="AM1033" s="33">
        <f t="shared" si="179"/>
        <v>72.35199999999999</v>
      </c>
      <c r="AN1033" s="33">
        <f t="shared" si="180"/>
        <v>58.139999999999993</v>
      </c>
      <c r="AO1033" s="33">
        <f t="shared" si="181"/>
        <v>58.139999999999993</v>
      </c>
      <c r="AP1033" s="33">
        <f t="shared" si="176"/>
        <v>6.976799999999999</v>
      </c>
      <c r="AQ1033" s="33">
        <f t="shared" si="177"/>
        <v>65.116799999999998</v>
      </c>
      <c r="AR1033" s="15" t="s">
        <v>6290</v>
      </c>
      <c r="AS1033" s="15" t="s">
        <v>6293</v>
      </c>
      <c r="AT1033" s="15" t="s">
        <v>6292</v>
      </c>
      <c r="AU1033" s="27" t="s">
        <v>6277</v>
      </c>
      <c r="AV1033" s="74"/>
      <c r="AW1033" s="75"/>
      <c r="AX1033" s="75"/>
      <c r="AY1033" s="75"/>
      <c r="AZ1033" s="52" t="s">
        <v>6389</v>
      </c>
    </row>
    <row r="1034" spans="1:52" s="52" customFormat="1" ht="39.950000000000003" customHeight="1" x14ac:dyDescent="0.25">
      <c r="A1034" s="9">
        <v>1543</v>
      </c>
      <c r="B1034" s="7" t="s">
        <v>28</v>
      </c>
      <c r="C1034" s="7" t="s">
        <v>4959</v>
      </c>
      <c r="D1034" s="5" t="s">
        <v>18</v>
      </c>
      <c r="E1034" s="7" t="s">
        <v>4960</v>
      </c>
      <c r="F1034" s="7" t="s">
        <v>4961</v>
      </c>
      <c r="G1034" s="5" t="s">
        <v>18</v>
      </c>
      <c r="H1034" s="7" t="s">
        <v>6173</v>
      </c>
      <c r="I1034" s="7" t="s">
        <v>6175</v>
      </c>
      <c r="J1034" s="7" t="s">
        <v>6175</v>
      </c>
      <c r="K1034" s="7" t="s">
        <v>6175</v>
      </c>
      <c r="L1034" s="7" t="s">
        <v>4962</v>
      </c>
      <c r="M1034" s="7" t="s">
        <v>4962</v>
      </c>
      <c r="N1034" s="8" t="s">
        <v>6175</v>
      </c>
      <c r="O1034" s="7" t="s">
        <v>1388</v>
      </c>
      <c r="P1034" s="7" t="s">
        <v>3899</v>
      </c>
      <c r="Q1034" s="7" t="s">
        <v>28</v>
      </c>
      <c r="R1034" s="7" t="s">
        <v>28</v>
      </c>
      <c r="S1034" s="7" t="s">
        <v>28</v>
      </c>
      <c r="T1034" s="7" t="s">
        <v>3909</v>
      </c>
      <c r="U1034" s="7" t="s">
        <v>28</v>
      </c>
      <c r="V1034" s="28" t="s">
        <v>28</v>
      </c>
      <c r="W1034" s="7" t="s">
        <v>1400</v>
      </c>
      <c r="X1034" s="7">
        <v>2012</v>
      </c>
      <c r="Y1034" s="7" t="s">
        <v>28</v>
      </c>
      <c r="Z1034" s="7" t="s">
        <v>3900</v>
      </c>
      <c r="AA1034" s="7">
        <v>1</v>
      </c>
      <c r="AB1034" s="7">
        <v>6</v>
      </c>
      <c r="AC1034" s="7">
        <f t="shared" si="174"/>
        <v>-5</v>
      </c>
      <c r="AD1034" s="7" t="s">
        <v>6175</v>
      </c>
      <c r="AE1034" s="7" t="s">
        <v>6175</v>
      </c>
      <c r="AF1034" s="7" t="s">
        <v>6175</v>
      </c>
      <c r="AG1034" s="7" t="s">
        <v>6175</v>
      </c>
      <c r="AH1034" s="7" t="s">
        <v>6175</v>
      </c>
      <c r="AI1034" s="7" t="s">
        <v>6175</v>
      </c>
      <c r="AJ1034" s="33">
        <v>32.746890410959011</v>
      </c>
      <c r="AK1034" s="33">
        <f t="shared" si="175"/>
        <v>196.48134246575407</v>
      </c>
      <c r="AL1034" s="33">
        <f t="shared" si="178"/>
        <v>23.577761095890487</v>
      </c>
      <c r="AM1034" s="33">
        <f t="shared" si="179"/>
        <v>220.05910356164455</v>
      </c>
      <c r="AN1034" s="33">
        <f t="shared" si="180"/>
        <v>29.472201369863111</v>
      </c>
      <c r="AO1034" s="33">
        <f t="shared" si="181"/>
        <v>176.83320821917866</v>
      </c>
      <c r="AP1034" s="33">
        <f t="shared" si="176"/>
        <v>21.219984986301437</v>
      </c>
      <c r="AQ1034" s="33">
        <f t="shared" si="177"/>
        <v>198.05319320548008</v>
      </c>
      <c r="AR1034" s="15" t="s">
        <v>6290</v>
      </c>
      <c r="AS1034" s="15" t="s">
        <v>6301</v>
      </c>
      <c r="AT1034" s="15" t="s">
        <v>6292</v>
      </c>
      <c r="AU1034" s="27" t="s">
        <v>6277</v>
      </c>
      <c r="AV1034" s="74"/>
      <c r="AW1034" s="75"/>
      <c r="AX1034" s="75"/>
      <c r="AY1034" s="75"/>
      <c r="AZ1034" s="52" t="s">
        <v>6389</v>
      </c>
    </row>
    <row r="1035" spans="1:52" s="52" customFormat="1" ht="39.950000000000003" customHeight="1" x14ac:dyDescent="0.25">
      <c r="A1035" s="9">
        <v>1544</v>
      </c>
      <c r="B1035" s="5" t="s">
        <v>28</v>
      </c>
      <c r="C1035" s="7" t="s">
        <v>4963</v>
      </c>
      <c r="D1035" s="39" t="s">
        <v>18</v>
      </c>
      <c r="E1035" s="7" t="s">
        <v>64</v>
      </c>
      <c r="F1035" s="7" t="s">
        <v>703</v>
      </c>
      <c r="G1035" s="5" t="s">
        <v>18</v>
      </c>
      <c r="H1035" s="7" t="s">
        <v>6173</v>
      </c>
      <c r="I1035" s="7" t="s">
        <v>6175</v>
      </c>
      <c r="J1035" s="7" t="s">
        <v>6175</v>
      </c>
      <c r="K1035" s="7" t="s">
        <v>6175</v>
      </c>
      <c r="L1035" s="5" t="s">
        <v>749</v>
      </c>
      <c r="M1035" s="5" t="s">
        <v>749</v>
      </c>
      <c r="N1035" s="8" t="s">
        <v>6175</v>
      </c>
      <c r="O1035" s="7" t="s">
        <v>1388</v>
      </c>
      <c r="P1035" s="7" t="s">
        <v>3899</v>
      </c>
      <c r="Q1035" s="5" t="s">
        <v>4880</v>
      </c>
      <c r="R1035" s="5" t="s">
        <v>28</v>
      </c>
      <c r="S1035" s="5" t="s">
        <v>28</v>
      </c>
      <c r="T1035" s="7" t="s">
        <v>707</v>
      </c>
      <c r="U1035" s="7" t="s">
        <v>4881</v>
      </c>
      <c r="V1035" s="28" t="s">
        <v>28</v>
      </c>
      <c r="W1035" s="7" t="s">
        <v>29</v>
      </c>
      <c r="X1035" s="7">
        <v>2012</v>
      </c>
      <c r="Y1035" s="5" t="s">
        <v>4882</v>
      </c>
      <c r="Z1035" s="7" t="s">
        <v>3900</v>
      </c>
      <c r="AA1035" s="7">
        <v>1</v>
      </c>
      <c r="AB1035" s="7">
        <v>1</v>
      </c>
      <c r="AC1035" s="7">
        <f t="shared" si="174"/>
        <v>0</v>
      </c>
      <c r="AD1035" s="7" t="s">
        <v>6175</v>
      </c>
      <c r="AE1035" s="7" t="s">
        <v>6175</v>
      </c>
      <c r="AF1035" s="7" t="s">
        <v>6175</v>
      </c>
      <c r="AG1035" s="7" t="s">
        <v>6175</v>
      </c>
      <c r="AH1035" s="7" t="s">
        <v>6175</v>
      </c>
      <c r="AI1035" s="7" t="s">
        <v>6175</v>
      </c>
      <c r="AJ1035" s="33">
        <v>10.12942283105027</v>
      </c>
      <c r="AK1035" s="33">
        <f t="shared" si="175"/>
        <v>10.12942283105027</v>
      </c>
      <c r="AL1035" s="33">
        <f t="shared" si="178"/>
        <v>1.2155307397260324</v>
      </c>
      <c r="AM1035" s="33">
        <f t="shared" si="179"/>
        <v>11.344953570776303</v>
      </c>
      <c r="AN1035" s="33">
        <f t="shared" si="180"/>
        <v>9.116480547945244</v>
      </c>
      <c r="AO1035" s="33">
        <f t="shared" si="181"/>
        <v>9.116480547945244</v>
      </c>
      <c r="AP1035" s="33">
        <f t="shared" si="176"/>
        <v>1.0939776657534293</v>
      </c>
      <c r="AQ1035" s="33">
        <f t="shared" si="177"/>
        <v>10.210458213698674</v>
      </c>
      <c r="AR1035" s="15" t="s">
        <v>6303</v>
      </c>
      <c r="AS1035" s="15" t="s">
        <v>6305</v>
      </c>
      <c r="AT1035" s="15" t="s">
        <v>6292</v>
      </c>
      <c r="AU1035" s="27" t="s">
        <v>6281</v>
      </c>
      <c r="AV1035" s="74"/>
      <c r="AW1035" s="75"/>
      <c r="AX1035" s="75"/>
      <c r="AY1035" s="75"/>
      <c r="AZ1035" s="52" t="s">
        <v>6389</v>
      </c>
    </row>
    <row r="1036" spans="1:52" s="52" customFormat="1" ht="39.950000000000003" customHeight="1" x14ac:dyDescent="0.25">
      <c r="A1036" s="9">
        <v>1545</v>
      </c>
      <c r="B1036" s="5" t="s">
        <v>28</v>
      </c>
      <c r="C1036" s="7" t="s">
        <v>4964</v>
      </c>
      <c r="D1036" s="39" t="s">
        <v>18</v>
      </c>
      <c r="E1036" s="7" t="s">
        <v>64</v>
      </c>
      <c r="F1036" s="7" t="s">
        <v>703</v>
      </c>
      <c r="G1036" s="5" t="s">
        <v>18</v>
      </c>
      <c r="H1036" s="7" t="s">
        <v>6173</v>
      </c>
      <c r="I1036" s="7" t="s">
        <v>6175</v>
      </c>
      <c r="J1036" s="7" t="s">
        <v>6175</v>
      </c>
      <c r="K1036" s="7" t="s">
        <v>6175</v>
      </c>
      <c r="L1036" s="5" t="s">
        <v>749</v>
      </c>
      <c r="M1036" s="5" t="s">
        <v>749</v>
      </c>
      <c r="N1036" s="8" t="s">
        <v>6175</v>
      </c>
      <c r="O1036" s="7" t="s">
        <v>1388</v>
      </c>
      <c r="P1036" s="7" t="s">
        <v>3899</v>
      </c>
      <c r="Q1036" s="5" t="s">
        <v>4880</v>
      </c>
      <c r="R1036" s="5" t="s">
        <v>28</v>
      </c>
      <c r="S1036" s="5" t="s">
        <v>28</v>
      </c>
      <c r="T1036" s="7" t="s">
        <v>707</v>
      </c>
      <c r="U1036" s="7" t="s">
        <v>4881</v>
      </c>
      <c r="V1036" s="28" t="s">
        <v>28</v>
      </c>
      <c r="W1036" s="7" t="s">
        <v>29</v>
      </c>
      <c r="X1036" s="7">
        <v>2012</v>
      </c>
      <c r="Y1036" s="5" t="s">
        <v>4882</v>
      </c>
      <c r="Z1036" s="7" t="s">
        <v>3900</v>
      </c>
      <c r="AA1036" s="7">
        <v>1</v>
      </c>
      <c r="AB1036" s="7">
        <v>1</v>
      </c>
      <c r="AC1036" s="7">
        <f t="shared" si="174"/>
        <v>0</v>
      </c>
      <c r="AD1036" s="7" t="s">
        <v>6175</v>
      </c>
      <c r="AE1036" s="7" t="s">
        <v>6175</v>
      </c>
      <c r="AF1036" s="7" t="s">
        <v>6175</v>
      </c>
      <c r="AG1036" s="7" t="s">
        <v>6175</v>
      </c>
      <c r="AH1036" s="7" t="s">
        <v>6175</v>
      </c>
      <c r="AI1036" s="7" t="s">
        <v>6175</v>
      </c>
      <c r="AJ1036" s="33">
        <v>10.12942283105027</v>
      </c>
      <c r="AK1036" s="33">
        <f t="shared" si="175"/>
        <v>10.12942283105027</v>
      </c>
      <c r="AL1036" s="33">
        <f t="shared" si="178"/>
        <v>1.2155307397260324</v>
      </c>
      <c r="AM1036" s="33">
        <f t="shared" si="179"/>
        <v>11.344953570776303</v>
      </c>
      <c r="AN1036" s="33">
        <f t="shared" si="180"/>
        <v>9.116480547945244</v>
      </c>
      <c r="AO1036" s="33">
        <f t="shared" si="181"/>
        <v>9.116480547945244</v>
      </c>
      <c r="AP1036" s="33">
        <f t="shared" si="176"/>
        <v>1.0939776657534293</v>
      </c>
      <c r="AQ1036" s="33">
        <f t="shared" si="177"/>
        <v>10.210458213698674</v>
      </c>
      <c r="AR1036" s="15" t="s">
        <v>6303</v>
      </c>
      <c r="AS1036" s="15" t="s">
        <v>6305</v>
      </c>
      <c r="AT1036" s="15" t="s">
        <v>6292</v>
      </c>
      <c r="AU1036" s="27" t="s">
        <v>6281</v>
      </c>
      <c r="AV1036" s="74"/>
      <c r="AW1036" s="75"/>
      <c r="AX1036" s="75"/>
      <c r="AY1036" s="75"/>
      <c r="AZ1036" s="52" t="s">
        <v>6389</v>
      </c>
    </row>
    <row r="1037" spans="1:52" s="52" customFormat="1" ht="39.950000000000003" customHeight="1" x14ac:dyDescent="0.25">
      <c r="A1037" s="9">
        <v>1546</v>
      </c>
      <c r="B1037" s="5" t="s">
        <v>28</v>
      </c>
      <c r="C1037" s="7" t="s">
        <v>4965</v>
      </c>
      <c r="D1037" s="5" t="s">
        <v>18</v>
      </c>
      <c r="E1037" s="5" t="s">
        <v>756</v>
      </c>
      <c r="F1037" s="7" t="s">
        <v>757</v>
      </c>
      <c r="G1037" s="5" t="s">
        <v>18</v>
      </c>
      <c r="H1037" s="7" t="s">
        <v>6173</v>
      </c>
      <c r="I1037" s="7" t="s">
        <v>6175</v>
      </c>
      <c r="J1037" s="7" t="s">
        <v>6175</v>
      </c>
      <c r="K1037" s="7" t="s">
        <v>6175</v>
      </c>
      <c r="L1037" s="7" t="s">
        <v>4966</v>
      </c>
      <c r="M1037" s="7" t="s">
        <v>4966</v>
      </c>
      <c r="N1037" s="8" t="s">
        <v>6175</v>
      </c>
      <c r="O1037" s="7" t="s">
        <v>1388</v>
      </c>
      <c r="P1037" s="7" t="s">
        <v>3899</v>
      </c>
      <c r="Q1037" s="7" t="s">
        <v>28</v>
      </c>
      <c r="R1037" s="28" t="s">
        <v>28</v>
      </c>
      <c r="S1037" s="5" t="s">
        <v>28</v>
      </c>
      <c r="T1037" s="7" t="s">
        <v>3909</v>
      </c>
      <c r="U1037" s="7" t="s">
        <v>28</v>
      </c>
      <c r="V1037" s="28" t="s">
        <v>28</v>
      </c>
      <c r="W1037" s="7" t="s">
        <v>1400</v>
      </c>
      <c r="X1037" s="7">
        <v>2012</v>
      </c>
      <c r="Y1037" s="7" t="s">
        <v>4967</v>
      </c>
      <c r="Z1037" s="7" t="s">
        <v>3900</v>
      </c>
      <c r="AA1037" s="7">
        <v>1</v>
      </c>
      <c r="AB1037" s="7">
        <v>2</v>
      </c>
      <c r="AC1037" s="7">
        <f t="shared" si="174"/>
        <v>-1</v>
      </c>
      <c r="AD1037" s="7" t="s">
        <v>6175</v>
      </c>
      <c r="AE1037" s="7" t="s">
        <v>6175</v>
      </c>
      <c r="AF1037" s="7" t="s">
        <v>6175</v>
      </c>
      <c r="AG1037" s="7" t="s">
        <v>6175</v>
      </c>
      <c r="AH1037" s="7" t="s">
        <v>6175</v>
      </c>
      <c r="AI1037" s="7" t="s">
        <v>6175</v>
      </c>
      <c r="AJ1037" s="33">
        <v>144.08631780821966</v>
      </c>
      <c r="AK1037" s="33">
        <f t="shared" si="175"/>
        <v>288.17263561643932</v>
      </c>
      <c r="AL1037" s="33">
        <f t="shared" si="178"/>
        <v>34.580716273972719</v>
      </c>
      <c r="AM1037" s="33">
        <f t="shared" si="179"/>
        <v>322.75335189041203</v>
      </c>
      <c r="AN1037" s="33">
        <f t="shared" si="180"/>
        <v>129.6776860273977</v>
      </c>
      <c r="AO1037" s="33">
        <f t="shared" si="181"/>
        <v>259.3553720547954</v>
      </c>
      <c r="AP1037" s="33">
        <f t="shared" si="176"/>
        <v>31.122644646575445</v>
      </c>
      <c r="AQ1037" s="33">
        <f t="shared" si="177"/>
        <v>290.47801670137085</v>
      </c>
      <c r="AR1037" s="26" t="s">
        <v>6300</v>
      </c>
      <c r="AS1037" s="26" t="s">
        <v>6300</v>
      </c>
      <c r="AT1037" s="15" t="s">
        <v>6292</v>
      </c>
      <c r="AU1037" s="27" t="s">
        <v>6280</v>
      </c>
      <c r="AV1037" s="74"/>
      <c r="AW1037" s="75"/>
      <c r="AX1037" s="75"/>
      <c r="AY1037" s="75"/>
      <c r="AZ1037" s="52" t="s">
        <v>6389</v>
      </c>
    </row>
    <row r="1038" spans="1:52" s="52" customFormat="1" ht="39.950000000000003" customHeight="1" x14ac:dyDescent="0.25">
      <c r="A1038" s="9">
        <v>1547</v>
      </c>
      <c r="B1038" s="5" t="s">
        <v>28</v>
      </c>
      <c r="C1038" s="7" t="s">
        <v>4968</v>
      </c>
      <c r="D1038" s="5" t="s">
        <v>18</v>
      </c>
      <c r="E1038" s="5" t="s">
        <v>756</v>
      </c>
      <c r="F1038" s="7" t="s">
        <v>757</v>
      </c>
      <c r="G1038" s="5" t="s">
        <v>18</v>
      </c>
      <c r="H1038" s="7" t="s">
        <v>6173</v>
      </c>
      <c r="I1038" s="7" t="s">
        <v>6175</v>
      </c>
      <c r="J1038" s="7" t="s">
        <v>6175</v>
      </c>
      <c r="K1038" s="7" t="s">
        <v>6175</v>
      </c>
      <c r="L1038" s="7" t="s">
        <v>4969</v>
      </c>
      <c r="M1038" s="7" t="s">
        <v>4969</v>
      </c>
      <c r="N1038" s="8" t="s">
        <v>6175</v>
      </c>
      <c r="O1038" s="7" t="s">
        <v>1388</v>
      </c>
      <c r="P1038" s="7" t="s">
        <v>3899</v>
      </c>
      <c r="Q1038" s="7" t="s">
        <v>28</v>
      </c>
      <c r="R1038" s="28" t="s">
        <v>28</v>
      </c>
      <c r="S1038" s="5" t="s">
        <v>28</v>
      </c>
      <c r="T1038" s="7" t="s">
        <v>3909</v>
      </c>
      <c r="U1038" s="7" t="s">
        <v>28</v>
      </c>
      <c r="V1038" s="28" t="s">
        <v>28</v>
      </c>
      <c r="W1038" s="7" t="s">
        <v>1400</v>
      </c>
      <c r="X1038" s="7">
        <v>2012</v>
      </c>
      <c r="Y1038" s="7" t="s">
        <v>4967</v>
      </c>
      <c r="Z1038" s="7" t="s">
        <v>3900</v>
      </c>
      <c r="AA1038" s="7">
        <v>1</v>
      </c>
      <c r="AB1038" s="7">
        <v>5</v>
      </c>
      <c r="AC1038" s="7">
        <f t="shared" si="174"/>
        <v>-4</v>
      </c>
      <c r="AD1038" s="7" t="s">
        <v>6175</v>
      </c>
      <c r="AE1038" s="7" t="s">
        <v>6175</v>
      </c>
      <c r="AF1038" s="7" t="s">
        <v>6175</v>
      </c>
      <c r="AG1038" s="7" t="s">
        <v>6175</v>
      </c>
      <c r="AH1038" s="7" t="s">
        <v>6175</v>
      </c>
      <c r="AI1038" s="7" t="s">
        <v>6175</v>
      </c>
      <c r="AJ1038" s="33">
        <v>170.28383013698686</v>
      </c>
      <c r="AK1038" s="33">
        <f t="shared" si="175"/>
        <v>851.41915068493427</v>
      </c>
      <c r="AL1038" s="33">
        <f t="shared" si="178"/>
        <v>102.1702980821921</v>
      </c>
      <c r="AM1038" s="33">
        <f t="shared" si="179"/>
        <v>953.58944876712633</v>
      </c>
      <c r="AN1038" s="33">
        <f t="shared" si="180"/>
        <v>153.25544712328818</v>
      </c>
      <c r="AO1038" s="33">
        <f t="shared" si="181"/>
        <v>766.27723561644086</v>
      </c>
      <c r="AP1038" s="33">
        <f t="shared" si="176"/>
        <v>91.953268273972895</v>
      </c>
      <c r="AQ1038" s="33">
        <f t="shared" si="177"/>
        <v>858.23050389041373</v>
      </c>
      <c r="AR1038" s="26" t="s">
        <v>6300</v>
      </c>
      <c r="AS1038" s="26" t="s">
        <v>6300</v>
      </c>
      <c r="AT1038" s="15" t="s">
        <v>6292</v>
      </c>
      <c r="AU1038" s="27" t="s">
        <v>6280</v>
      </c>
      <c r="AV1038" s="74"/>
      <c r="AW1038" s="75"/>
      <c r="AX1038" s="75"/>
      <c r="AY1038" s="75"/>
      <c r="AZ1038" s="52" t="s">
        <v>6389</v>
      </c>
    </row>
    <row r="1039" spans="1:52" s="52" customFormat="1" ht="39.950000000000003" customHeight="1" x14ac:dyDescent="0.25">
      <c r="A1039" s="9">
        <v>1548</v>
      </c>
      <c r="B1039" s="5" t="s">
        <v>28</v>
      </c>
      <c r="C1039" s="7" t="s">
        <v>4970</v>
      </c>
      <c r="D1039" s="5" t="s">
        <v>18</v>
      </c>
      <c r="E1039" s="5" t="s">
        <v>756</v>
      </c>
      <c r="F1039" s="7" t="s">
        <v>757</v>
      </c>
      <c r="G1039" s="5" t="s">
        <v>18</v>
      </c>
      <c r="H1039" s="7" t="s">
        <v>6173</v>
      </c>
      <c r="I1039" s="7" t="s">
        <v>6175</v>
      </c>
      <c r="J1039" s="7" t="s">
        <v>6175</v>
      </c>
      <c r="K1039" s="7" t="s">
        <v>6175</v>
      </c>
      <c r="L1039" s="7" t="s">
        <v>4971</v>
      </c>
      <c r="M1039" s="7" t="s">
        <v>4971</v>
      </c>
      <c r="N1039" s="8" t="s">
        <v>6175</v>
      </c>
      <c r="O1039" s="7" t="s">
        <v>1388</v>
      </c>
      <c r="P1039" s="7" t="s">
        <v>3899</v>
      </c>
      <c r="Q1039" s="7" t="s">
        <v>28</v>
      </c>
      <c r="R1039" s="28" t="s">
        <v>28</v>
      </c>
      <c r="S1039" s="5" t="s">
        <v>28</v>
      </c>
      <c r="T1039" s="7" t="s">
        <v>3909</v>
      </c>
      <c r="U1039" s="7" t="s">
        <v>28</v>
      </c>
      <c r="V1039" s="28" t="s">
        <v>28</v>
      </c>
      <c r="W1039" s="7" t="s">
        <v>1400</v>
      </c>
      <c r="X1039" s="7">
        <v>2012</v>
      </c>
      <c r="Y1039" s="7" t="s">
        <v>4967</v>
      </c>
      <c r="Z1039" s="7" t="s">
        <v>3900</v>
      </c>
      <c r="AA1039" s="7">
        <v>1</v>
      </c>
      <c r="AB1039" s="7">
        <v>7</v>
      </c>
      <c r="AC1039" s="7">
        <f t="shared" si="174"/>
        <v>-6</v>
      </c>
      <c r="AD1039" s="7" t="s">
        <v>6175</v>
      </c>
      <c r="AE1039" s="7" t="s">
        <v>6175</v>
      </c>
      <c r="AF1039" s="7" t="s">
        <v>6175</v>
      </c>
      <c r="AG1039" s="7" t="s">
        <v>6175</v>
      </c>
      <c r="AH1039" s="7" t="s">
        <v>6175</v>
      </c>
      <c r="AI1039" s="7" t="s">
        <v>6175</v>
      </c>
      <c r="AJ1039" s="33">
        <v>136.60827397260309</v>
      </c>
      <c r="AK1039" s="33">
        <f t="shared" si="175"/>
        <v>956.25791780822158</v>
      </c>
      <c r="AL1039" s="33">
        <f t="shared" si="178"/>
        <v>114.75095013698659</v>
      </c>
      <c r="AM1039" s="33">
        <f t="shared" si="179"/>
        <v>1071.0088679452081</v>
      </c>
      <c r="AN1039" s="33">
        <f t="shared" si="180"/>
        <v>122.94744657534278</v>
      </c>
      <c r="AO1039" s="33">
        <f t="shared" si="181"/>
        <v>860.63212602739941</v>
      </c>
      <c r="AP1039" s="33">
        <f t="shared" si="176"/>
        <v>103.27585512328793</v>
      </c>
      <c r="AQ1039" s="33">
        <f t="shared" si="177"/>
        <v>963.90798115068731</v>
      </c>
      <c r="AR1039" s="26" t="s">
        <v>6300</v>
      </c>
      <c r="AS1039" s="26" t="s">
        <v>6300</v>
      </c>
      <c r="AT1039" s="15" t="s">
        <v>6292</v>
      </c>
      <c r="AU1039" s="27" t="s">
        <v>6280</v>
      </c>
      <c r="AV1039" s="74"/>
      <c r="AW1039" s="75"/>
      <c r="AX1039" s="75"/>
      <c r="AY1039" s="75"/>
      <c r="AZ1039" s="52" t="s">
        <v>6389</v>
      </c>
    </row>
    <row r="1040" spans="1:52" s="52" customFormat="1" ht="39.950000000000003" customHeight="1" x14ac:dyDescent="0.25">
      <c r="A1040" s="9">
        <v>1549</v>
      </c>
      <c r="B1040" s="5">
        <v>80042000000028</v>
      </c>
      <c r="C1040" s="7" t="s">
        <v>4972</v>
      </c>
      <c r="D1040" s="5" t="s">
        <v>241</v>
      </c>
      <c r="E1040" s="5" t="s">
        <v>242</v>
      </c>
      <c r="F1040" s="5" t="s">
        <v>242</v>
      </c>
      <c r="G1040" s="5" t="s">
        <v>6285</v>
      </c>
      <c r="H1040" s="7" t="s">
        <v>6173</v>
      </c>
      <c r="I1040" s="7" t="s">
        <v>6175</v>
      </c>
      <c r="J1040" s="7" t="s">
        <v>6175</v>
      </c>
      <c r="K1040" s="7" t="s">
        <v>6175</v>
      </c>
      <c r="L1040" s="5" t="s">
        <v>4973</v>
      </c>
      <c r="M1040" s="5" t="s">
        <v>4973</v>
      </c>
      <c r="N1040" s="8" t="s">
        <v>6175</v>
      </c>
      <c r="O1040" s="7" t="s">
        <v>1388</v>
      </c>
      <c r="P1040" s="7" t="s">
        <v>3899</v>
      </c>
      <c r="Q1040" s="5" t="s">
        <v>28</v>
      </c>
      <c r="R1040" s="5" t="s">
        <v>28</v>
      </c>
      <c r="S1040" s="5" t="s">
        <v>28</v>
      </c>
      <c r="T1040" s="7" t="s">
        <v>1246</v>
      </c>
      <c r="U1040" s="7" t="s">
        <v>28</v>
      </c>
      <c r="V1040" s="28" t="s">
        <v>28</v>
      </c>
      <c r="W1040" s="7" t="s">
        <v>29</v>
      </c>
      <c r="X1040" s="7">
        <v>2012</v>
      </c>
      <c r="Y1040" s="5" t="s">
        <v>319</v>
      </c>
      <c r="Z1040" s="7" t="s">
        <v>3900</v>
      </c>
      <c r="AA1040" s="7">
        <v>1</v>
      </c>
      <c r="AB1040" s="7">
        <v>1</v>
      </c>
      <c r="AC1040" s="7">
        <f t="shared" si="174"/>
        <v>0</v>
      </c>
      <c r="AD1040" s="7" t="s">
        <v>6175</v>
      </c>
      <c r="AE1040" s="7" t="s">
        <v>6175</v>
      </c>
      <c r="AF1040" s="7" t="s">
        <v>6175</v>
      </c>
      <c r="AG1040" s="7" t="s">
        <v>6175</v>
      </c>
      <c r="AH1040" s="7" t="s">
        <v>6175</v>
      </c>
      <c r="AI1040" s="7" t="s">
        <v>6175</v>
      </c>
      <c r="AJ1040" s="33">
        <v>41.560971232876888</v>
      </c>
      <c r="AK1040" s="33">
        <f t="shared" si="175"/>
        <v>41.560971232876888</v>
      </c>
      <c r="AL1040" s="33">
        <f t="shared" si="178"/>
        <v>4.9873165479452259</v>
      </c>
      <c r="AM1040" s="33">
        <f t="shared" si="179"/>
        <v>46.548287780822115</v>
      </c>
      <c r="AN1040" s="33">
        <f t="shared" si="180"/>
        <v>37.404874109589201</v>
      </c>
      <c r="AO1040" s="33">
        <f t="shared" si="181"/>
        <v>37.404874109589201</v>
      </c>
      <c r="AP1040" s="33">
        <f t="shared" si="176"/>
        <v>4.488584893150704</v>
      </c>
      <c r="AQ1040" s="33">
        <f t="shared" si="177"/>
        <v>41.893459002739903</v>
      </c>
      <c r="AR1040" s="15" t="s">
        <v>6307</v>
      </c>
      <c r="AS1040" s="15" t="s">
        <v>6307</v>
      </c>
      <c r="AT1040" s="15" t="s">
        <v>6282</v>
      </c>
      <c r="AU1040" s="27" t="s">
        <v>6282</v>
      </c>
      <c r="AV1040" s="74" t="s">
        <v>6287</v>
      </c>
      <c r="AW1040" s="75"/>
      <c r="AX1040" s="75"/>
      <c r="AY1040" s="75"/>
      <c r="AZ1040" s="52" t="s">
        <v>6389</v>
      </c>
    </row>
    <row r="1041" spans="1:52" s="52" customFormat="1" ht="39.950000000000003" customHeight="1" x14ac:dyDescent="0.25">
      <c r="A1041" s="9">
        <v>1550</v>
      </c>
      <c r="B1041" s="5">
        <v>80042000000080</v>
      </c>
      <c r="C1041" s="7" t="s">
        <v>4974</v>
      </c>
      <c r="D1041" s="5" t="s">
        <v>18</v>
      </c>
      <c r="E1041" s="5" t="s">
        <v>471</v>
      </c>
      <c r="F1041" s="5" t="s">
        <v>471</v>
      </c>
      <c r="G1041" s="5" t="s">
        <v>18</v>
      </c>
      <c r="H1041" s="7" t="s">
        <v>6173</v>
      </c>
      <c r="I1041" s="7" t="s">
        <v>6175</v>
      </c>
      <c r="J1041" s="7" t="s">
        <v>6175</v>
      </c>
      <c r="K1041" s="7" t="s">
        <v>6175</v>
      </c>
      <c r="L1041" s="5" t="s">
        <v>4975</v>
      </c>
      <c r="M1041" s="5" t="s">
        <v>4975</v>
      </c>
      <c r="N1041" s="8" t="s">
        <v>6175</v>
      </c>
      <c r="O1041" s="7" t="s">
        <v>1388</v>
      </c>
      <c r="P1041" s="7" t="s">
        <v>3899</v>
      </c>
      <c r="Q1041" s="5" t="s">
        <v>28</v>
      </c>
      <c r="R1041" s="5" t="s">
        <v>28</v>
      </c>
      <c r="S1041" s="5" t="s">
        <v>28</v>
      </c>
      <c r="T1041" s="7" t="s">
        <v>44</v>
      </c>
      <c r="U1041" s="7" t="s">
        <v>28</v>
      </c>
      <c r="V1041" s="7" t="s">
        <v>28</v>
      </c>
      <c r="W1041" s="5" t="s">
        <v>29</v>
      </c>
      <c r="X1041" s="7">
        <v>2012</v>
      </c>
      <c r="Y1041" s="7" t="s">
        <v>28</v>
      </c>
      <c r="Z1041" s="7" t="s">
        <v>3900</v>
      </c>
      <c r="AA1041" s="7">
        <v>1</v>
      </c>
      <c r="AB1041" s="7">
        <v>1</v>
      </c>
      <c r="AC1041" s="7">
        <f t="shared" si="174"/>
        <v>0</v>
      </c>
      <c r="AD1041" s="7" t="s">
        <v>6175</v>
      </c>
      <c r="AE1041" s="7" t="s">
        <v>6175</v>
      </c>
      <c r="AF1041" s="7" t="s">
        <v>6175</v>
      </c>
      <c r="AG1041" s="7" t="s">
        <v>6175</v>
      </c>
      <c r="AH1041" s="7" t="s">
        <v>6175</v>
      </c>
      <c r="AI1041" s="7" t="s">
        <v>6175</v>
      </c>
      <c r="AJ1041" s="33">
        <v>68.453364383561933</v>
      </c>
      <c r="AK1041" s="33">
        <f t="shared" si="175"/>
        <v>68.453364383561933</v>
      </c>
      <c r="AL1041" s="33">
        <f t="shared" si="178"/>
        <v>8.214403726027431</v>
      </c>
      <c r="AM1041" s="33">
        <f t="shared" si="179"/>
        <v>76.66776810958936</v>
      </c>
      <c r="AN1041" s="33">
        <f t="shared" si="180"/>
        <v>61.608027945205741</v>
      </c>
      <c r="AO1041" s="33">
        <f t="shared" si="181"/>
        <v>61.608027945205741</v>
      </c>
      <c r="AP1041" s="33">
        <f t="shared" si="176"/>
        <v>7.3929633534246886</v>
      </c>
      <c r="AQ1041" s="33">
        <f t="shared" si="177"/>
        <v>69.000991298630424</v>
      </c>
      <c r="AR1041" s="15" t="s">
        <v>6307</v>
      </c>
      <c r="AS1041" s="15" t="s">
        <v>6307</v>
      </c>
      <c r="AT1041" s="15" t="s">
        <v>6292</v>
      </c>
      <c r="AU1041" s="27" t="s">
        <v>6276</v>
      </c>
      <c r="AV1041" s="74"/>
      <c r="AW1041" s="75"/>
      <c r="AX1041" s="75"/>
      <c r="AY1041" s="75"/>
      <c r="AZ1041" s="52" t="s">
        <v>6389</v>
      </c>
    </row>
    <row r="1042" spans="1:52" s="52" customFormat="1" ht="39.950000000000003" customHeight="1" x14ac:dyDescent="0.25">
      <c r="A1042" s="9">
        <v>1551</v>
      </c>
      <c r="B1042" s="5">
        <v>80042000000103</v>
      </c>
      <c r="C1042" s="7" t="s">
        <v>4976</v>
      </c>
      <c r="D1042" s="5" t="s">
        <v>241</v>
      </c>
      <c r="E1042" s="5" t="s">
        <v>242</v>
      </c>
      <c r="F1042" s="5" t="s">
        <v>242</v>
      </c>
      <c r="G1042" s="5" t="s">
        <v>411</v>
      </c>
      <c r="H1042" s="7" t="s">
        <v>6173</v>
      </c>
      <c r="I1042" s="7" t="s">
        <v>6175</v>
      </c>
      <c r="J1042" s="7" t="s">
        <v>6175</v>
      </c>
      <c r="K1042" s="7" t="s">
        <v>6175</v>
      </c>
      <c r="L1042" s="5" t="s">
        <v>4977</v>
      </c>
      <c r="M1042" s="5" t="s">
        <v>4977</v>
      </c>
      <c r="N1042" s="8" t="s">
        <v>6175</v>
      </c>
      <c r="O1042" s="7" t="s">
        <v>1388</v>
      </c>
      <c r="P1042" s="7" t="s">
        <v>3899</v>
      </c>
      <c r="Q1042" s="5" t="s">
        <v>28</v>
      </c>
      <c r="R1042" s="7" t="s">
        <v>4978</v>
      </c>
      <c r="S1042" s="5" t="s">
        <v>28</v>
      </c>
      <c r="T1042" s="7" t="s">
        <v>44</v>
      </c>
      <c r="U1042" s="7" t="s">
        <v>28</v>
      </c>
      <c r="V1042" s="5" t="s">
        <v>4979</v>
      </c>
      <c r="W1042" s="7" t="s">
        <v>3988</v>
      </c>
      <c r="X1042" s="7">
        <v>2012</v>
      </c>
      <c r="Y1042" s="5" t="s">
        <v>28</v>
      </c>
      <c r="Z1042" s="7" t="s">
        <v>3900</v>
      </c>
      <c r="AA1042" s="7">
        <v>1</v>
      </c>
      <c r="AB1042" s="7">
        <v>1</v>
      </c>
      <c r="AC1042" s="7">
        <f t="shared" si="174"/>
        <v>0</v>
      </c>
      <c r="AD1042" s="7" t="s">
        <v>6175</v>
      </c>
      <c r="AE1042" s="7" t="s">
        <v>6175</v>
      </c>
      <c r="AF1042" s="7" t="s">
        <v>6175</v>
      </c>
      <c r="AG1042" s="7" t="s">
        <v>6175</v>
      </c>
      <c r="AH1042" s="7" t="s">
        <v>6175</v>
      </c>
      <c r="AI1042" s="7" t="s">
        <v>6175</v>
      </c>
      <c r="AJ1042" s="33">
        <v>6.1446942465753773</v>
      </c>
      <c r="AK1042" s="33">
        <f t="shared" si="175"/>
        <v>6.1446942465753773</v>
      </c>
      <c r="AL1042" s="33">
        <f t="shared" si="178"/>
        <v>0.73736330958904528</v>
      </c>
      <c r="AM1042" s="33">
        <f t="shared" si="179"/>
        <v>6.8820575561644226</v>
      </c>
      <c r="AN1042" s="33">
        <f t="shared" si="180"/>
        <v>5.53022482191784</v>
      </c>
      <c r="AO1042" s="33">
        <f t="shared" si="181"/>
        <v>5.53022482191784</v>
      </c>
      <c r="AP1042" s="33">
        <f t="shared" si="176"/>
        <v>0.66362697863014075</v>
      </c>
      <c r="AQ1042" s="33">
        <f t="shared" si="177"/>
        <v>6.1938518005479803</v>
      </c>
      <c r="AR1042" s="26" t="s">
        <v>1404</v>
      </c>
      <c r="AS1042" s="26" t="s">
        <v>1404</v>
      </c>
      <c r="AT1042" s="15" t="s">
        <v>6282</v>
      </c>
      <c r="AU1042" s="27" t="s">
        <v>6282</v>
      </c>
      <c r="AV1042" s="74" t="s">
        <v>6289</v>
      </c>
      <c r="AW1042" s="75"/>
      <c r="AX1042" s="75"/>
      <c r="AY1042" s="75"/>
      <c r="AZ1042" s="52" t="s">
        <v>6389</v>
      </c>
    </row>
    <row r="1043" spans="1:52" s="52" customFormat="1" ht="39.950000000000003" customHeight="1" x14ac:dyDescent="0.25">
      <c r="A1043" s="9">
        <v>1552</v>
      </c>
      <c r="B1043" s="5">
        <v>80042000000127</v>
      </c>
      <c r="C1043" s="7" t="s">
        <v>4980</v>
      </c>
      <c r="D1043" s="5" t="s">
        <v>241</v>
      </c>
      <c r="E1043" s="5" t="s">
        <v>242</v>
      </c>
      <c r="F1043" s="5" t="s">
        <v>242</v>
      </c>
      <c r="G1043" s="5" t="s">
        <v>411</v>
      </c>
      <c r="H1043" s="7" t="s">
        <v>6173</v>
      </c>
      <c r="I1043" s="7" t="s">
        <v>6175</v>
      </c>
      <c r="J1043" s="7" t="s">
        <v>6175</v>
      </c>
      <c r="K1043" s="7" t="s">
        <v>6175</v>
      </c>
      <c r="L1043" s="5" t="s">
        <v>4977</v>
      </c>
      <c r="M1043" s="5" t="s">
        <v>4977</v>
      </c>
      <c r="N1043" s="8" t="s">
        <v>6175</v>
      </c>
      <c r="O1043" s="7" t="s">
        <v>1388</v>
      </c>
      <c r="P1043" s="7" t="s">
        <v>3899</v>
      </c>
      <c r="Q1043" s="7" t="s">
        <v>4981</v>
      </c>
      <c r="R1043" s="7" t="s">
        <v>4978</v>
      </c>
      <c r="S1043" s="5" t="s">
        <v>28</v>
      </c>
      <c r="T1043" s="7" t="s">
        <v>44</v>
      </c>
      <c r="U1043" s="7" t="s">
        <v>28</v>
      </c>
      <c r="V1043" s="5" t="s">
        <v>4979</v>
      </c>
      <c r="W1043" s="7" t="s">
        <v>3988</v>
      </c>
      <c r="X1043" s="7">
        <v>2012</v>
      </c>
      <c r="Y1043" s="5" t="s">
        <v>28</v>
      </c>
      <c r="Z1043" s="7" t="s">
        <v>3900</v>
      </c>
      <c r="AA1043" s="7">
        <v>1</v>
      </c>
      <c r="AB1043" s="7">
        <v>1</v>
      </c>
      <c r="AC1043" s="7">
        <f t="shared" si="174"/>
        <v>0</v>
      </c>
      <c r="AD1043" s="7" t="s">
        <v>6175</v>
      </c>
      <c r="AE1043" s="7" t="s">
        <v>6175</v>
      </c>
      <c r="AF1043" s="7" t="s">
        <v>6175</v>
      </c>
      <c r="AG1043" s="7" t="s">
        <v>6175</v>
      </c>
      <c r="AH1043" s="7" t="s">
        <v>6175</v>
      </c>
      <c r="AI1043" s="7" t="s">
        <v>6175</v>
      </c>
      <c r="AJ1043" s="33">
        <v>6.1446942465753773</v>
      </c>
      <c r="AK1043" s="33">
        <f t="shared" si="175"/>
        <v>6.1446942465753773</v>
      </c>
      <c r="AL1043" s="33">
        <f t="shared" si="178"/>
        <v>0.73736330958904528</v>
      </c>
      <c r="AM1043" s="33">
        <f t="shared" si="179"/>
        <v>6.8820575561644226</v>
      </c>
      <c r="AN1043" s="33">
        <f t="shared" si="180"/>
        <v>5.53022482191784</v>
      </c>
      <c r="AO1043" s="33">
        <f t="shared" si="181"/>
        <v>5.53022482191784</v>
      </c>
      <c r="AP1043" s="33">
        <f t="shared" si="176"/>
        <v>0.66362697863014075</v>
      </c>
      <c r="AQ1043" s="33">
        <f t="shared" si="177"/>
        <v>6.1938518005479803</v>
      </c>
      <c r="AR1043" s="26" t="s">
        <v>1404</v>
      </c>
      <c r="AS1043" s="26" t="s">
        <v>1404</v>
      </c>
      <c r="AT1043" s="15" t="s">
        <v>6282</v>
      </c>
      <c r="AU1043" s="27" t="s">
        <v>6282</v>
      </c>
      <c r="AV1043" s="74" t="s">
        <v>6289</v>
      </c>
      <c r="AW1043" s="75"/>
      <c r="AX1043" s="75"/>
      <c r="AY1043" s="75"/>
      <c r="AZ1043" s="52" t="s">
        <v>6389</v>
      </c>
    </row>
    <row r="1044" spans="1:52" s="52" customFormat="1" ht="39.950000000000003" customHeight="1" x14ac:dyDescent="0.25">
      <c r="A1044" s="9">
        <v>1553</v>
      </c>
      <c r="B1044" s="5">
        <v>80042000000158</v>
      </c>
      <c r="C1044" s="7" t="s">
        <v>4982</v>
      </c>
      <c r="D1044" s="5" t="s">
        <v>18</v>
      </c>
      <c r="E1044" s="5" t="s">
        <v>953</v>
      </c>
      <c r="F1044" s="5" t="s">
        <v>954</v>
      </c>
      <c r="G1044" s="5" t="s">
        <v>18</v>
      </c>
      <c r="H1044" s="7" t="s">
        <v>6173</v>
      </c>
      <c r="I1044" s="7" t="s">
        <v>6175</v>
      </c>
      <c r="J1044" s="7" t="s">
        <v>6175</v>
      </c>
      <c r="K1044" s="7" t="s">
        <v>6175</v>
      </c>
      <c r="L1044" s="5" t="s">
        <v>4983</v>
      </c>
      <c r="M1044" s="5" t="s">
        <v>4983</v>
      </c>
      <c r="N1044" s="8" t="s">
        <v>6175</v>
      </c>
      <c r="O1044" s="7" t="s">
        <v>1388</v>
      </c>
      <c r="P1044" s="7" t="s">
        <v>3899</v>
      </c>
      <c r="Q1044" s="5" t="s">
        <v>28</v>
      </c>
      <c r="R1044" s="5" t="s">
        <v>28</v>
      </c>
      <c r="S1044" s="5" t="s">
        <v>28</v>
      </c>
      <c r="T1044" s="7" t="s">
        <v>44</v>
      </c>
      <c r="U1044" s="7" t="s">
        <v>28</v>
      </c>
      <c r="V1044" s="7" t="s">
        <v>957</v>
      </c>
      <c r="W1044" s="7" t="s">
        <v>3988</v>
      </c>
      <c r="X1044" s="7">
        <v>2012</v>
      </c>
      <c r="Y1044" s="5" t="s">
        <v>28</v>
      </c>
      <c r="Z1044" s="7" t="s">
        <v>3900</v>
      </c>
      <c r="AA1044" s="7">
        <v>1</v>
      </c>
      <c r="AB1044" s="7">
        <v>1</v>
      </c>
      <c r="AC1044" s="7">
        <f t="shared" si="174"/>
        <v>0</v>
      </c>
      <c r="AD1044" s="7" t="s">
        <v>6175</v>
      </c>
      <c r="AE1044" s="7" t="s">
        <v>6175</v>
      </c>
      <c r="AF1044" s="7" t="s">
        <v>6175</v>
      </c>
      <c r="AG1044" s="7" t="s">
        <v>6175</v>
      </c>
      <c r="AH1044" s="7" t="s">
        <v>6175</v>
      </c>
      <c r="AI1044" s="7" t="s">
        <v>6175</v>
      </c>
      <c r="AJ1044" s="33">
        <v>19.879893150685042</v>
      </c>
      <c r="AK1044" s="33">
        <f t="shared" si="175"/>
        <v>19.879893150685042</v>
      </c>
      <c r="AL1044" s="33">
        <f t="shared" si="178"/>
        <v>2.3855871780822051</v>
      </c>
      <c r="AM1044" s="33">
        <f t="shared" si="179"/>
        <v>22.265480328767246</v>
      </c>
      <c r="AN1044" s="33">
        <f t="shared" si="180"/>
        <v>17.891903835616539</v>
      </c>
      <c r="AO1044" s="33">
        <f t="shared" si="181"/>
        <v>17.891903835616539</v>
      </c>
      <c r="AP1044" s="33">
        <f t="shared" si="176"/>
        <v>2.1470284602739844</v>
      </c>
      <c r="AQ1044" s="33">
        <f t="shared" si="177"/>
        <v>20.038932295890522</v>
      </c>
      <c r="AR1044" s="15" t="s">
        <v>6307</v>
      </c>
      <c r="AS1044" s="15" t="s">
        <v>6307</v>
      </c>
      <c r="AT1044" s="15" t="s">
        <v>6292</v>
      </c>
      <c r="AU1044" s="27" t="s">
        <v>6276</v>
      </c>
      <c r="AV1044" s="74"/>
      <c r="AW1044" s="75"/>
      <c r="AX1044" s="75"/>
      <c r="AY1044" s="75"/>
      <c r="AZ1044" s="52" t="s">
        <v>6389</v>
      </c>
    </row>
    <row r="1045" spans="1:52" s="52" customFormat="1" ht="39.950000000000003" customHeight="1" x14ac:dyDescent="0.25">
      <c r="A1045" s="9">
        <v>1554</v>
      </c>
      <c r="B1045" s="5">
        <v>80042000000189</v>
      </c>
      <c r="C1045" s="7" t="s">
        <v>4984</v>
      </c>
      <c r="D1045" s="5" t="s">
        <v>241</v>
      </c>
      <c r="E1045" s="5" t="s">
        <v>242</v>
      </c>
      <c r="F1045" s="5" t="s">
        <v>242</v>
      </c>
      <c r="G1045" s="5" t="s">
        <v>316</v>
      </c>
      <c r="H1045" s="7" t="s">
        <v>6173</v>
      </c>
      <c r="I1045" s="7" t="s">
        <v>6175</v>
      </c>
      <c r="J1045" s="7" t="s">
        <v>6175</v>
      </c>
      <c r="K1045" s="7" t="s">
        <v>6175</v>
      </c>
      <c r="L1045" s="5" t="s">
        <v>4983</v>
      </c>
      <c r="M1045" s="5" t="s">
        <v>4983</v>
      </c>
      <c r="N1045" s="8" t="s">
        <v>6175</v>
      </c>
      <c r="O1045" s="7" t="s">
        <v>1388</v>
      </c>
      <c r="P1045" s="7" t="s">
        <v>3899</v>
      </c>
      <c r="Q1045" s="5" t="s">
        <v>28</v>
      </c>
      <c r="R1045" s="5" t="s">
        <v>28</v>
      </c>
      <c r="S1045" s="5" t="s">
        <v>28</v>
      </c>
      <c r="T1045" s="7" t="s">
        <v>44</v>
      </c>
      <c r="U1045" s="7" t="s">
        <v>28</v>
      </c>
      <c r="V1045" s="7" t="s">
        <v>957</v>
      </c>
      <c r="W1045" s="7" t="s">
        <v>3988</v>
      </c>
      <c r="X1045" s="7">
        <v>2012</v>
      </c>
      <c r="Y1045" s="7" t="s">
        <v>4985</v>
      </c>
      <c r="Z1045" s="7" t="s">
        <v>3900</v>
      </c>
      <c r="AA1045" s="7">
        <v>1</v>
      </c>
      <c r="AB1045" s="7">
        <v>1</v>
      </c>
      <c r="AC1045" s="7">
        <f t="shared" si="174"/>
        <v>0</v>
      </c>
      <c r="AD1045" s="7" t="s">
        <v>6175</v>
      </c>
      <c r="AE1045" s="7" t="s">
        <v>6175</v>
      </c>
      <c r="AF1045" s="7" t="s">
        <v>6175</v>
      </c>
      <c r="AG1045" s="7" t="s">
        <v>6175</v>
      </c>
      <c r="AH1045" s="7" t="s">
        <v>6175</v>
      </c>
      <c r="AI1045" s="7" t="s">
        <v>6175</v>
      </c>
      <c r="AJ1045" s="33">
        <v>19.879893150685042</v>
      </c>
      <c r="AK1045" s="33">
        <f t="shared" si="175"/>
        <v>19.879893150685042</v>
      </c>
      <c r="AL1045" s="33">
        <f t="shared" si="178"/>
        <v>2.3855871780822051</v>
      </c>
      <c r="AM1045" s="33">
        <f t="shared" si="179"/>
        <v>22.265480328767246</v>
      </c>
      <c r="AN1045" s="33">
        <f t="shared" si="180"/>
        <v>17.891903835616539</v>
      </c>
      <c r="AO1045" s="33">
        <f t="shared" si="181"/>
        <v>17.891903835616539</v>
      </c>
      <c r="AP1045" s="33">
        <f t="shared" si="176"/>
        <v>2.1470284602739844</v>
      </c>
      <c r="AQ1045" s="33">
        <f t="shared" si="177"/>
        <v>20.038932295890522</v>
      </c>
      <c r="AR1045" s="26" t="s">
        <v>6307</v>
      </c>
      <c r="AS1045" s="26" t="s">
        <v>6307</v>
      </c>
      <c r="AT1045" s="15" t="s">
        <v>6282</v>
      </c>
      <c r="AU1045" s="27" t="s">
        <v>6282</v>
      </c>
      <c r="AV1045" s="74" t="s">
        <v>6284</v>
      </c>
      <c r="AW1045" s="75"/>
      <c r="AX1045" s="75"/>
      <c r="AY1045" s="75"/>
      <c r="AZ1045" s="52" t="s">
        <v>6389</v>
      </c>
    </row>
    <row r="1046" spans="1:52" s="52" customFormat="1" ht="39.950000000000003" customHeight="1" x14ac:dyDescent="0.25">
      <c r="A1046" s="9">
        <v>1555</v>
      </c>
      <c r="B1046" s="5">
        <v>80042000000196</v>
      </c>
      <c r="C1046" s="7" t="s">
        <v>4986</v>
      </c>
      <c r="D1046" s="5" t="s">
        <v>18</v>
      </c>
      <c r="E1046" s="5" t="s">
        <v>471</v>
      </c>
      <c r="F1046" s="5" t="s">
        <v>471</v>
      </c>
      <c r="G1046" s="5" t="s">
        <v>18</v>
      </c>
      <c r="H1046" s="7" t="s">
        <v>6173</v>
      </c>
      <c r="I1046" s="7" t="s">
        <v>6175</v>
      </c>
      <c r="J1046" s="7" t="s">
        <v>6175</v>
      </c>
      <c r="K1046" s="7" t="s">
        <v>6175</v>
      </c>
      <c r="L1046" s="5" t="s">
        <v>1051</v>
      </c>
      <c r="M1046" s="5" t="s">
        <v>1051</v>
      </c>
      <c r="N1046" s="8" t="s">
        <v>6175</v>
      </c>
      <c r="O1046" s="7" t="s">
        <v>1388</v>
      </c>
      <c r="P1046" s="7" t="s">
        <v>3899</v>
      </c>
      <c r="Q1046" s="5" t="s">
        <v>28</v>
      </c>
      <c r="R1046" s="5" t="s">
        <v>28</v>
      </c>
      <c r="S1046" s="5" t="s">
        <v>28</v>
      </c>
      <c r="T1046" s="7" t="s">
        <v>44</v>
      </c>
      <c r="U1046" s="7" t="s">
        <v>28</v>
      </c>
      <c r="V1046" s="5" t="s">
        <v>4987</v>
      </c>
      <c r="W1046" s="7" t="s">
        <v>29</v>
      </c>
      <c r="X1046" s="7">
        <v>2012</v>
      </c>
      <c r="Y1046" s="5" t="s">
        <v>28</v>
      </c>
      <c r="Z1046" s="7" t="s">
        <v>3900</v>
      </c>
      <c r="AA1046" s="7">
        <v>1</v>
      </c>
      <c r="AB1046" s="7">
        <v>1</v>
      </c>
      <c r="AC1046" s="7">
        <f t="shared" si="174"/>
        <v>0</v>
      </c>
      <c r="AD1046" s="7" t="s">
        <v>6175</v>
      </c>
      <c r="AE1046" s="7" t="s">
        <v>6175</v>
      </c>
      <c r="AF1046" s="7" t="s">
        <v>6175</v>
      </c>
      <c r="AG1046" s="7" t="s">
        <v>6175</v>
      </c>
      <c r="AH1046" s="7" t="s">
        <v>6175</v>
      </c>
      <c r="AI1046" s="7" t="s">
        <v>6175</v>
      </c>
      <c r="AJ1046" s="33">
        <v>53.78478630137009</v>
      </c>
      <c r="AK1046" s="33">
        <f t="shared" si="175"/>
        <v>53.78478630137009</v>
      </c>
      <c r="AL1046" s="33">
        <f t="shared" si="178"/>
        <v>6.4541743561644109</v>
      </c>
      <c r="AM1046" s="33">
        <f t="shared" si="179"/>
        <v>60.238960657534498</v>
      </c>
      <c r="AN1046" s="33">
        <f t="shared" si="180"/>
        <v>48.40630767123308</v>
      </c>
      <c r="AO1046" s="33">
        <f t="shared" si="181"/>
        <v>48.40630767123308</v>
      </c>
      <c r="AP1046" s="33">
        <f t="shared" si="176"/>
        <v>5.8087569205479692</v>
      </c>
      <c r="AQ1046" s="33">
        <f t="shared" si="177"/>
        <v>54.215064591781051</v>
      </c>
      <c r="AR1046" s="15" t="s">
        <v>6307</v>
      </c>
      <c r="AS1046" s="15" t="s">
        <v>6307</v>
      </c>
      <c r="AT1046" s="15" t="s">
        <v>6292</v>
      </c>
      <c r="AU1046" s="27" t="s">
        <v>6276</v>
      </c>
      <c r="AV1046" s="74"/>
      <c r="AW1046" s="75"/>
      <c r="AX1046" s="75"/>
      <c r="AY1046" s="75"/>
      <c r="AZ1046" s="52" t="s">
        <v>6389</v>
      </c>
    </row>
    <row r="1047" spans="1:52" s="52" customFormat="1" ht="39.950000000000003" customHeight="1" x14ac:dyDescent="0.25">
      <c r="A1047" s="9">
        <v>1556</v>
      </c>
      <c r="B1047" s="5">
        <v>80042000000202</v>
      </c>
      <c r="C1047" s="7" t="s">
        <v>4988</v>
      </c>
      <c r="D1047" s="5" t="s">
        <v>18</v>
      </c>
      <c r="E1047" s="5" t="s">
        <v>953</v>
      </c>
      <c r="F1047" s="5" t="s">
        <v>954</v>
      </c>
      <c r="G1047" s="5" t="s">
        <v>18</v>
      </c>
      <c r="H1047" s="7" t="s">
        <v>6173</v>
      </c>
      <c r="I1047" s="7" t="s">
        <v>6175</v>
      </c>
      <c r="J1047" s="7" t="s">
        <v>6175</v>
      </c>
      <c r="K1047" s="7" t="s">
        <v>6175</v>
      </c>
      <c r="L1047" s="5" t="s">
        <v>4973</v>
      </c>
      <c r="M1047" s="5" t="s">
        <v>4973</v>
      </c>
      <c r="N1047" s="8" t="s">
        <v>6175</v>
      </c>
      <c r="O1047" s="7" t="s">
        <v>1388</v>
      </c>
      <c r="P1047" s="7" t="s">
        <v>3899</v>
      </c>
      <c r="Q1047" s="5" t="s">
        <v>28</v>
      </c>
      <c r="R1047" s="5" t="s">
        <v>28</v>
      </c>
      <c r="S1047" s="5" t="s">
        <v>28</v>
      </c>
      <c r="T1047" s="7" t="s">
        <v>44</v>
      </c>
      <c r="U1047" s="7" t="s">
        <v>28</v>
      </c>
      <c r="V1047" s="7" t="s">
        <v>957</v>
      </c>
      <c r="W1047" s="7" t="s">
        <v>29</v>
      </c>
      <c r="X1047" s="7">
        <v>2012</v>
      </c>
      <c r="Y1047" s="5" t="s">
        <v>140</v>
      </c>
      <c r="Z1047" s="7" t="s">
        <v>3900</v>
      </c>
      <c r="AA1047" s="7">
        <v>1</v>
      </c>
      <c r="AB1047" s="7">
        <v>1</v>
      </c>
      <c r="AC1047" s="7">
        <f t="shared" ref="AC1047:AC1110" si="182">AA1047-AB1047</f>
        <v>0</v>
      </c>
      <c r="AD1047" s="7" t="s">
        <v>6175</v>
      </c>
      <c r="AE1047" s="7" t="s">
        <v>6175</v>
      </c>
      <c r="AF1047" s="7" t="s">
        <v>6175</v>
      </c>
      <c r="AG1047" s="7" t="s">
        <v>6175</v>
      </c>
      <c r="AH1047" s="7" t="s">
        <v>6175</v>
      </c>
      <c r="AI1047" s="7" t="s">
        <v>6175</v>
      </c>
      <c r="AJ1047" s="33">
        <v>44.291031506849457</v>
      </c>
      <c r="AK1047" s="33">
        <f t="shared" si="175"/>
        <v>44.291031506849457</v>
      </c>
      <c r="AL1047" s="33">
        <f t="shared" si="178"/>
        <v>5.3149237808219345</v>
      </c>
      <c r="AM1047" s="33">
        <f t="shared" si="179"/>
        <v>49.605955287671392</v>
      </c>
      <c r="AN1047" s="33">
        <f t="shared" si="180"/>
        <v>39.861928356164512</v>
      </c>
      <c r="AO1047" s="33">
        <f t="shared" si="181"/>
        <v>39.861928356164512</v>
      </c>
      <c r="AP1047" s="33">
        <f t="shared" si="176"/>
        <v>4.7834314027397413</v>
      </c>
      <c r="AQ1047" s="33">
        <f t="shared" si="177"/>
        <v>44.645359758904256</v>
      </c>
      <c r="AR1047" s="15" t="s">
        <v>6307</v>
      </c>
      <c r="AS1047" s="15" t="s">
        <v>6307</v>
      </c>
      <c r="AT1047" s="15" t="s">
        <v>6292</v>
      </c>
      <c r="AU1047" s="27" t="s">
        <v>6276</v>
      </c>
      <c r="AV1047" s="74"/>
      <c r="AW1047" s="75"/>
      <c r="AX1047" s="75"/>
      <c r="AY1047" s="75"/>
      <c r="AZ1047" s="52" t="s">
        <v>6389</v>
      </c>
    </row>
    <row r="1048" spans="1:52" s="52" customFormat="1" ht="39.950000000000003" customHeight="1" x14ac:dyDescent="0.25">
      <c r="A1048" s="9">
        <v>1557</v>
      </c>
      <c r="B1048" s="5">
        <v>80042000000219</v>
      </c>
      <c r="C1048" s="7" t="s">
        <v>4989</v>
      </c>
      <c r="D1048" s="5" t="s">
        <v>18</v>
      </c>
      <c r="E1048" s="5" t="s">
        <v>1179</v>
      </c>
      <c r="F1048" s="5" t="s">
        <v>926</v>
      </c>
      <c r="G1048" s="5" t="s">
        <v>18</v>
      </c>
      <c r="H1048" s="7" t="s">
        <v>6173</v>
      </c>
      <c r="I1048" s="7" t="s">
        <v>6175</v>
      </c>
      <c r="J1048" s="7" t="s">
        <v>6175</v>
      </c>
      <c r="K1048" s="7" t="s">
        <v>6175</v>
      </c>
      <c r="L1048" s="5" t="s">
        <v>4977</v>
      </c>
      <c r="M1048" s="5" t="s">
        <v>4977</v>
      </c>
      <c r="N1048" s="8" t="s">
        <v>6175</v>
      </c>
      <c r="O1048" s="7" t="s">
        <v>1388</v>
      </c>
      <c r="P1048" s="7" t="s">
        <v>3899</v>
      </c>
      <c r="Q1048" s="5" t="s">
        <v>28</v>
      </c>
      <c r="R1048" s="7" t="s">
        <v>4978</v>
      </c>
      <c r="S1048" s="5" t="s">
        <v>28</v>
      </c>
      <c r="T1048" s="7" t="s">
        <v>44</v>
      </c>
      <c r="U1048" s="7" t="s">
        <v>28</v>
      </c>
      <c r="V1048" s="5" t="s">
        <v>4979</v>
      </c>
      <c r="W1048" s="7" t="s">
        <v>29</v>
      </c>
      <c r="X1048" s="7">
        <v>2012</v>
      </c>
      <c r="Y1048" s="5" t="s">
        <v>28</v>
      </c>
      <c r="Z1048" s="7" t="s">
        <v>3900</v>
      </c>
      <c r="AA1048" s="7">
        <v>1</v>
      </c>
      <c r="AB1048" s="7">
        <v>1</v>
      </c>
      <c r="AC1048" s="7">
        <f t="shared" si="182"/>
        <v>0</v>
      </c>
      <c r="AD1048" s="7" t="s">
        <v>6175</v>
      </c>
      <c r="AE1048" s="7" t="s">
        <v>6175</v>
      </c>
      <c r="AF1048" s="7" t="s">
        <v>6175</v>
      </c>
      <c r="AG1048" s="7" t="s">
        <v>6175</v>
      </c>
      <c r="AH1048" s="7" t="s">
        <v>6175</v>
      </c>
      <c r="AI1048" s="7" t="s">
        <v>6175</v>
      </c>
      <c r="AJ1048" s="33">
        <v>8.85820630136989</v>
      </c>
      <c r="AK1048" s="33">
        <f t="shared" si="175"/>
        <v>8.85820630136989</v>
      </c>
      <c r="AL1048" s="33">
        <f t="shared" si="178"/>
        <v>1.0629847561643868</v>
      </c>
      <c r="AM1048" s="33">
        <f t="shared" si="179"/>
        <v>9.9211910575342763</v>
      </c>
      <c r="AN1048" s="33">
        <f t="shared" si="180"/>
        <v>7.9723856712329013</v>
      </c>
      <c r="AO1048" s="33">
        <f t="shared" si="181"/>
        <v>7.9723856712329013</v>
      </c>
      <c r="AP1048" s="33">
        <f t="shared" si="176"/>
        <v>0.95668628054794813</v>
      </c>
      <c r="AQ1048" s="33">
        <f t="shared" si="177"/>
        <v>8.9290719517808501</v>
      </c>
      <c r="AR1048" s="15" t="s">
        <v>6307</v>
      </c>
      <c r="AS1048" s="15" t="s">
        <v>6307</v>
      </c>
      <c r="AT1048" s="15" t="s">
        <v>6292</v>
      </c>
      <c r="AU1048" s="27" t="s">
        <v>6276</v>
      </c>
      <c r="AV1048" s="74"/>
      <c r="AW1048" s="75"/>
      <c r="AX1048" s="75"/>
      <c r="AY1048" s="75"/>
      <c r="AZ1048" s="52" t="s">
        <v>6389</v>
      </c>
    </row>
    <row r="1049" spans="1:52" s="52" customFormat="1" ht="39.950000000000003" customHeight="1" x14ac:dyDescent="0.25">
      <c r="A1049" s="9">
        <v>1558</v>
      </c>
      <c r="B1049" s="5">
        <v>80042000000233</v>
      </c>
      <c r="C1049" s="7" t="s">
        <v>4990</v>
      </c>
      <c r="D1049" s="5" t="s">
        <v>18</v>
      </c>
      <c r="E1049" s="5" t="s">
        <v>953</v>
      </c>
      <c r="F1049" s="5" t="s">
        <v>954</v>
      </c>
      <c r="G1049" s="5" t="s">
        <v>18</v>
      </c>
      <c r="H1049" s="7" t="s">
        <v>6173</v>
      </c>
      <c r="I1049" s="7" t="s">
        <v>6175</v>
      </c>
      <c r="J1049" s="7" t="s">
        <v>6175</v>
      </c>
      <c r="K1049" s="7" t="s">
        <v>6175</v>
      </c>
      <c r="L1049" s="5" t="s">
        <v>4983</v>
      </c>
      <c r="M1049" s="5" t="s">
        <v>4983</v>
      </c>
      <c r="N1049" s="8" t="s">
        <v>6175</v>
      </c>
      <c r="O1049" s="7" t="s">
        <v>1388</v>
      </c>
      <c r="P1049" s="7" t="s">
        <v>3899</v>
      </c>
      <c r="Q1049" s="5" t="s">
        <v>28</v>
      </c>
      <c r="R1049" s="5" t="s">
        <v>28</v>
      </c>
      <c r="S1049" s="5" t="s">
        <v>28</v>
      </c>
      <c r="T1049" s="7" t="s">
        <v>44</v>
      </c>
      <c r="U1049" s="7" t="s">
        <v>28</v>
      </c>
      <c r="V1049" s="7" t="s">
        <v>957</v>
      </c>
      <c r="W1049" s="7" t="s">
        <v>3988</v>
      </c>
      <c r="X1049" s="7">
        <v>2012</v>
      </c>
      <c r="Y1049" s="5" t="s">
        <v>28</v>
      </c>
      <c r="Z1049" s="7" t="s">
        <v>3900</v>
      </c>
      <c r="AA1049" s="7">
        <v>1</v>
      </c>
      <c r="AB1049" s="7">
        <v>1</v>
      </c>
      <c r="AC1049" s="7">
        <f t="shared" si="182"/>
        <v>0</v>
      </c>
      <c r="AD1049" s="7" t="s">
        <v>6175</v>
      </c>
      <c r="AE1049" s="7" t="s">
        <v>6175</v>
      </c>
      <c r="AF1049" s="7" t="s">
        <v>6175</v>
      </c>
      <c r="AG1049" s="7" t="s">
        <v>6175</v>
      </c>
      <c r="AH1049" s="7" t="s">
        <v>6175</v>
      </c>
      <c r="AI1049" s="7" t="s">
        <v>6175</v>
      </c>
      <c r="AJ1049" s="33">
        <v>21.646402739726113</v>
      </c>
      <c r="AK1049" s="33">
        <f t="shared" si="175"/>
        <v>21.646402739726113</v>
      </c>
      <c r="AL1049" s="33">
        <f t="shared" si="178"/>
        <v>2.5975683287671334</v>
      </c>
      <c r="AM1049" s="33">
        <f t="shared" si="179"/>
        <v>24.243971068493245</v>
      </c>
      <c r="AN1049" s="33">
        <f t="shared" si="180"/>
        <v>19.481762465753501</v>
      </c>
      <c r="AO1049" s="33">
        <f t="shared" si="181"/>
        <v>19.481762465753501</v>
      </c>
      <c r="AP1049" s="33">
        <f t="shared" si="176"/>
        <v>2.3378114958904201</v>
      </c>
      <c r="AQ1049" s="33">
        <f t="shared" si="177"/>
        <v>21.819573961643922</v>
      </c>
      <c r="AR1049" s="15" t="s">
        <v>6307</v>
      </c>
      <c r="AS1049" s="15" t="s">
        <v>6307</v>
      </c>
      <c r="AT1049" s="15" t="s">
        <v>6292</v>
      </c>
      <c r="AU1049" s="27" t="s">
        <v>6276</v>
      </c>
      <c r="AV1049" s="74"/>
      <c r="AW1049" s="75"/>
      <c r="AX1049" s="75"/>
      <c r="AY1049" s="75"/>
      <c r="AZ1049" s="52" t="s">
        <v>6389</v>
      </c>
    </row>
    <row r="1050" spans="1:52" s="52" customFormat="1" ht="39.950000000000003" customHeight="1" x14ac:dyDescent="0.25">
      <c r="A1050" s="9">
        <v>1559</v>
      </c>
      <c r="B1050" s="5">
        <v>80042000000295</v>
      </c>
      <c r="C1050" s="5" t="s">
        <v>4991</v>
      </c>
      <c r="D1050" s="5" t="s">
        <v>18</v>
      </c>
      <c r="E1050" s="5" t="s">
        <v>4760</v>
      </c>
      <c r="F1050" s="5" t="s">
        <v>142</v>
      </c>
      <c r="G1050" s="5" t="s">
        <v>18</v>
      </c>
      <c r="H1050" s="7" t="s">
        <v>6173</v>
      </c>
      <c r="I1050" s="7" t="s">
        <v>6175</v>
      </c>
      <c r="J1050" s="7" t="s">
        <v>6175</v>
      </c>
      <c r="K1050" s="7" t="s">
        <v>6175</v>
      </c>
      <c r="L1050" s="7" t="s">
        <v>4977</v>
      </c>
      <c r="M1050" s="7" t="s">
        <v>4977</v>
      </c>
      <c r="N1050" s="8" t="s">
        <v>6175</v>
      </c>
      <c r="O1050" s="7" t="s">
        <v>1388</v>
      </c>
      <c r="P1050" s="7" t="s">
        <v>3899</v>
      </c>
      <c r="Q1050" s="7" t="s">
        <v>4981</v>
      </c>
      <c r="R1050" s="7" t="s">
        <v>4978</v>
      </c>
      <c r="S1050" s="7" t="s">
        <v>28</v>
      </c>
      <c r="T1050" s="7" t="s">
        <v>44</v>
      </c>
      <c r="U1050" s="7" t="s">
        <v>4992</v>
      </c>
      <c r="V1050" s="5" t="s">
        <v>4979</v>
      </c>
      <c r="W1050" s="7" t="s">
        <v>29</v>
      </c>
      <c r="X1050" s="7">
        <v>2012</v>
      </c>
      <c r="Y1050" s="5" t="s">
        <v>28</v>
      </c>
      <c r="Z1050" s="7" t="s">
        <v>3900</v>
      </c>
      <c r="AA1050" s="7">
        <v>1</v>
      </c>
      <c r="AB1050" s="7">
        <v>1</v>
      </c>
      <c r="AC1050" s="7">
        <f t="shared" si="182"/>
        <v>0</v>
      </c>
      <c r="AD1050" s="7" t="s">
        <v>6175</v>
      </c>
      <c r="AE1050" s="7" t="s">
        <v>6175</v>
      </c>
      <c r="AF1050" s="7" t="s">
        <v>6175</v>
      </c>
      <c r="AG1050" s="7" t="s">
        <v>6175</v>
      </c>
      <c r="AH1050" s="7" t="s">
        <v>6175</v>
      </c>
      <c r="AI1050" s="7" t="s">
        <v>6175</v>
      </c>
      <c r="AJ1050" s="33">
        <v>8.85820630136989</v>
      </c>
      <c r="AK1050" s="33">
        <f t="shared" si="175"/>
        <v>8.85820630136989</v>
      </c>
      <c r="AL1050" s="33">
        <f t="shared" si="178"/>
        <v>1.0629847561643868</v>
      </c>
      <c r="AM1050" s="33">
        <f t="shared" si="179"/>
        <v>9.9211910575342763</v>
      </c>
      <c r="AN1050" s="33">
        <f t="shared" si="180"/>
        <v>7.9723856712329013</v>
      </c>
      <c r="AO1050" s="33">
        <f t="shared" si="181"/>
        <v>7.9723856712329013</v>
      </c>
      <c r="AP1050" s="33">
        <f t="shared" si="176"/>
        <v>0.95668628054794813</v>
      </c>
      <c r="AQ1050" s="33">
        <f t="shared" si="177"/>
        <v>8.9290719517808501</v>
      </c>
      <c r="AR1050" s="15" t="s">
        <v>6307</v>
      </c>
      <c r="AS1050" s="15" t="s">
        <v>6307</v>
      </c>
      <c r="AT1050" s="15" t="s">
        <v>6292</v>
      </c>
      <c r="AU1050" s="27" t="s">
        <v>6276</v>
      </c>
      <c r="AV1050" s="74"/>
      <c r="AW1050" s="75"/>
      <c r="AX1050" s="75"/>
      <c r="AY1050" s="75"/>
      <c r="AZ1050" s="52" t="s">
        <v>6389</v>
      </c>
    </row>
    <row r="1051" spans="1:52" s="52" customFormat="1" ht="39.950000000000003" customHeight="1" x14ac:dyDescent="0.25">
      <c r="A1051" s="9">
        <v>1560</v>
      </c>
      <c r="B1051" s="5">
        <v>80042000000332</v>
      </c>
      <c r="C1051" s="7" t="s">
        <v>4993</v>
      </c>
      <c r="D1051" s="5" t="s">
        <v>241</v>
      </c>
      <c r="E1051" s="5" t="s">
        <v>242</v>
      </c>
      <c r="F1051" s="5" t="s">
        <v>242</v>
      </c>
      <c r="G1051" s="5" t="s">
        <v>411</v>
      </c>
      <c r="H1051" s="7" t="s">
        <v>6173</v>
      </c>
      <c r="I1051" s="7" t="s">
        <v>6175</v>
      </c>
      <c r="J1051" s="7" t="s">
        <v>6175</v>
      </c>
      <c r="K1051" s="7" t="s">
        <v>6175</v>
      </c>
      <c r="L1051" s="5" t="s">
        <v>4973</v>
      </c>
      <c r="M1051" s="5" t="s">
        <v>4973</v>
      </c>
      <c r="N1051" s="8" t="s">
        <v>6175</v>
      </c>
      <c r="O1051" s="7" t="s">
        <v>1388</v>
      </c>
      <c r="P1051" s="7" t="s">
        <v>3899</v>
      </c>
      <c r="Q1051" s="5" t="s">
        <v>28</v>
      </c>
      <c r="R1051" s="5" t="s">
        <v>28</v>
      </c>
      <c r="S1051" s="5" t="s">
        <v>28</v>
      </c>
      <c r="T1051" s="7" t="s">
        <v>44</v>
      </c>
      <c r="U1051" s="7" t="s">
        <v>28</v>
      </c>
      <c r="V1051" s="28" t="s">
        <v>28</v>
      </c>
      <c r="W1051" s="7" t="s">
        <v>29</v>
      </c>
      <c r="X1051" s="7">
        <v>2012</v>
      </c>
      <c r="Y1051" s="5" t="s">
        <v>319</v>
      </c>
      <c r="Z1051" s="7" t="s">
        <v>3900</v>
      </c>
      <c r="AA1051" s="7">
        <v>1</v>
      </c>
      <c r="AB1051" s="7">
        <v>1</v>
      </c>
      <c r="AC1051" s="7">
        <f t="shared" si="182"/>
        <v>0</v>
      </c>
      <c r="AD1051" s="7" t="s">
        <v>6175</v>
      </c>
      <c r="AE1051" s="7" t="s">
        <v>6175</v>
      </c>
      <c r="AF1051" s="7" t="s">
        <v>6175</v>
      </c>
      <c r="AG1051" s="7" t="s">
        <v>6175</v>
      </c>
      <c r="AH1051" s="7" t="s">
        <v>6175</v>
      </c>
      <c r="AI1051" s="7" t="s">
        <v>6175</v>
      </c>
      <c r="AJ1051" s="33">
        <v>44.291031506849457</v>
      </c>
      <c r="AK1051" s="33">
        <f t="shared" si="175"/>
        <v>44.291031506849457</v>
      </c>
      <c r="AL1051" s="33">
        <f t="shared" si="178"/>
        <v>5.3149237808219345</v>
      </c>
      <c r="AM1051" s="33">
        <f t="shared" si="179"/>
        <v>49.605955287671392</v>
      </c>
      <c r="AN1051" s="33">
        <f t="shared" si="180"/>
        <v>39.861928356164512</v>
      </c>
      <c r="AO1051" s="33">
        <f t="shared" si="181"/>
        <v>39.861928356164512</v>
      </c>
      <c r="AP1051" s="33">
        <f t="shared" si="176"/>
        <v>4.7834314027397413</v>
      </c>
      <c r="AQ1051" s="33">
        <f t="shared" si="177"/>
        <v>44.645359758904256</v>
      </c>
      <c r="AR1051" s="26" t="s">
        <v>6307</v>
      </c>
      <c r="AS1051" s="26" t="s">
        <v>6307</v>
      </c>
      <c r="AT1051" s="15" t="s">
        <v>6282</v>
      </c>
      <c r="AU1051" s="27" t="s">
        <v>6282</v>
      </c>
      <c r="AV1051" s="74" t="s">
        <v>6289</v>
      </c>
      <c r="AW1051" s="75"/>
      <c r="AX1051" s="75"/>
      <c r="AY1051" s="75"/>
      <c r="AZ1051" s="52" t="s">
        <v>6389</v>
      </c>
    </row>
    <row r="1052" spans="1:52" s="52" customFormat="1" ht="39.950000000000003" customHeight="1" x14ac:dyDescent="0.25">
      <c r="A1052" s="9">
        <v>1561</v>
      </c>
      <c r="B1052" s="5">
        <v>80042000000356</v>
      </c>
      <c r="C1052" s="5" t="s">
        <v>4994</v>
      </c>
      <c r="D1052" s="5" t="s">
        <v>18</v>
      </c>
      <c r="E1052" s="5" t="s">
        <v>4760</v>
      </c>
      <c r="F1052" s="5" t="s">
        <v>142</v>
      </c>
      <c r="G1052" s="5" t="s">
        <v>18</v>
      </c>
      <c r="H1052" s="7" t="s">
        <v>6173</v>
      </c>
      <c r="I1052" s="7" t="s">
        <v>6175</v>
      </c>
      <c r="J1052" s="7" t="s">
        <v>6175</v>
      </c>
      <c r="K1052" s="7" t="s">
        <v>6175</v>
      </c>
      <c r="L1052" s="7" t="s">
        <v>4977</v>
      </c>
      <c r="M1052" s="7" t="s">
        <v>4977</v>
      </c>
      <c r="N1052" s="8" t="s">
        <v>6175</v>
      </c>
      <c r="O1052" s="7" t="s">
        <v>1388</v>
      </c>
      <c r="P1052" s="7" t="s">
        <v>3899</v>
      </c>
      <c r="Q1052" s="7" t="s">
        <v>4981</v>
      </c>
      <c r="R1052" s="7" t="s">
        <v>4978</v>
      </c>
      <c r="S1052" s="7" t="s">
        <v>28</v>
      </c>
      <c r="T1052" s="7" t="s">
        <v>44</v>
      </c>
      <c r="U1052" s="7" t="s">
        <v>4992</v>
      </c>
      <c r="V1052" s="5" t="s">
        <v>4979</v>
      </c>
      <c r="W1052" s="7" t="s">
        <v>29</v>
      </c>
      <c r="X1052" s="7">
        <v>2012</v>
      </c>
      <c r="Y1052" s="5" t="s">
        <v>28</v>
      </c>
      <c r="Z1052" s="7" t="s">
        <v>3900</v>
      </c>
      <c r="AA1052" s="7">
        <v>1</v>
      </c>
      <c r="AB1052" s="7">
        <v>1</v>
      </c>
      <c r="AC1052" s="7">
        <f t="shared" si="182"/>
        <v>0</v>
      </c>
      <c r="AD1052" s="7" t="s">
        <v>6175</v>
      </c>
      <c r="AE1052" s="7" t="s">
        <v>6175</v>
      </c>
      <c r="AF1052" s="7" t="s">
        <v>6175</v>
      </c>
      <c r="AG1052" s="7" t="s">
        <v>6175</v>
      </c>
      <c r="AH1052" s="7" t="s">
        <v>6175</v>
      </c>
      <c r="AI1052" s="7" t="s">
        <v>6175</v>
      </c>
      <c r="AJ1052" s="33">
        <v>8.85820630136989</v>
      </c>
      <c r="AK1052" s="33">
        <f t="shared" si="175"/>
        <v>8.85820630136989</v>
      </c>
      <c r="AL1052" s="33">
        <f t="shared" si="178"/>
        <v>1.0629847561643868</v>
      </c>
      <c r="AM1052" s="33">
        <f t="shared" si="179"/>
        <v>9.9211910575342763</v>
      </c>
      <c r="AN1052" s="33">
        <f t="shared" si="180"/>
        <v>7.9723856712329013</v>
      </c>
      <c r="AO1052" s="33">
        <f t="shared" si="181"/>
        <v>7.9723856712329013</v>
      </c>
      <c r="AP1052" s="33">
        <f t="shared" si="176"/>
        <v>0.95668628054794813</v>
      </c>
      <c r="AQ1052" s="33">
        <f t="shared" si="177"/>
        <v>8.9290719517808501</v>
      </c>
      <c r="AR1052" s="15" t="s">
        <v>6307</v>
      </c>
      <c r="AS1052" s="15" t="s">
        <v>6307</v>
      </c>
      <c r="AT1052" s="15" t="s">
        <v>6292</v>
      </c>
      <c r="AU1052" s="27" t="s">
        <v>6276</v>
      </c>
      <c r="AV1052" s="74"/>
      <c r="AW1052" s="75"/>
      <c r="AX1052" s="75"/>
      <c r="AY1052" s="75"/>
      <c r="AZ1052" s="52" t="s">
        <v>6389</v>
      </c>
    </row>
    <row r="1053" spans="1:52" s="52" customFormat="1" ht="39.950000000000003" customHeight="1" x14ac:dyDescent="0.25">
      <c r="A1053" s="9">
        <v>1562</v>
      </c>
      <c r="B1053" s="5">
        <v>80042000000363</v>
      </c>
      <c r="C1053" s="7" t="s">
        <v>4995</v>
      </c>
      <c r="D1053" s="5" t="s">
        <v>241</v>
      </c>
      <c r="E1053" s="5" t="s">
        <v>242</v>
      </c>
      <c r="F1053" s="5" t="s">
        <v>242</v>
      </c>
      <c r="G1053" s="5" t="s">
        <v>316</v>
      </c>
      <c r="H1053" s="7" t="s">
        <v>6173</v>
      </c>
      <c r="I1053" s="7" t="s">
        <v>6175</v>
      </c>
      <c r="J1053" s="7" t="s">
        <v>6175</v>
      </c>
      <c r="K1053" s="7" t="s">
        <v>6175</v>
      </c>
      <c r="L1053" s="5" t="s">
        <v>4977</v>
      </c>
      <c r="M1053" s="5" t="s">
        <v>4977</v>
      </c>
      <c r="N1053" s="8" t="s">
        <v>6175</v>
      </c>
      <c r="O1053" s="7" t="s">
        <v>1388</v>
      </c>
      <c r="P1053" s="7" t="s">
        <v>3899</v>
      </c>
      <c r="Q1053" s="5" t="s">
        <v>28</v>
      </c>
      <c r="R1053" s="7" t="s">
        <v>4978</v>
      </c>
      <c r="S1053" s="5" t="s">
        <v>28</v>
      </c>
      <c r="T1053" s="7" t="s">
        <v>44</v>
      </c>
      <c r="U1053" s="7" t="s">
        <v>28</v>
      </c>
      <c r="V1053" s="5" t="s">
        <v>4979</v>
      </c>
      <c r="W1053" s="7" t="s">
        <v>3988</v>
      </c>
      <c r="X1053" s="7">
        <v>2012</v>
      </c>
      <c r="Y1053" s="5" t="s">
        <v>28</v>
      </c>
      <c r="Z1053" s="7" t="s">
        <v>3900</v>
      </c>
      <c r="AA1053" s="7">
        <v>1</v>
      </c>
      <c r="AB1053" s="7">
        <v>1</v>
      </c>
      <c r="AC1053" s="7">
        <f t="shared" si="182"/>
        <v>0</v>
      </c>
      <c r="AD1053" s="7" t="s">
        <v>6175</v>
      </c>
      <c r="AE1053" s="7" t="s">
        <v>6175</v>
      </c>
      <c r="AF1053" s="7" t="s">
        <v>6175</v>
      </c>
      <c r="AG1053" s="7" t="s">
        <v>6175</v>
      </c>
      <c r="AH1053" s="7" t="s">
        <v>6175</v>
      </c>
      <c r="AI1053" s="7" t="s">
        <v>6175</v>
      </c>
      <c r="AJ1053" s="33">
        <v>6.6907063013698904</v>
      </c>
      <c r="AK1053" s="33">
        <f t="shared" si="175"/>
        <v>6.6907063013698904</v>
      </c>
      <c r="AL1053" s="33">
        <f t="shared" si="178"/>
        <v>0.80288475616438681</v>
      </c>
      <c r="AM1053" s="33">
        <f t="shared" si="179"/>
        <v>7.4935910575342772</v>
      </c>
      <c r="AN1053" s="33">
        <f t="shared" si="180"/>
        <v>6.0216356712329011</v>
      </c>
      <c r="AO1053" s="33">
        <f t="shared" si="181"/>
        <v>6.0216356712329011</v>
      </c>
      <c r="AP1053" s="33">
        <f t="shared" si="176"/>
        <v>0.72259628054794811</v>
      </c>
      <c r="AQ1053" s="33">
        <f t="shared" si="177"/>
        <v>6.7442319517808489</v>
      </c>
      <c r="AR1053" s="26" t="s">
        <v>1404</v>
      </c>
      <c r="AS1053" s="26" t="s">
        <v>1404</v>
      </c>
      <c r="AT1053" s="15" t="s">
        <v>6282</v>
      </c>
      <c r="AU1053" s="27" t="s">
        <v>6282</v>
      </c>
      <c r="AV1053" s="74" t="s">
        <v>6284</v>
      </c>
      <c r="AW1053" s="75"/>
      <c r="AX1053" s="75"/>
      <c r="AY1053" s="75"/>
      <c r="AZ1053" s="52" t="s">
        <v>6389</v>
      </c>
    </row>
    <row r="1054" spans="1:52" s="52" customFormat="1" ht="39.950000000000003" customHeight="1" x14ac:dyDescent="0.25">
      <c r="A1054" s="9">
        <v>1563</v>
      </c>
      <c r="B1054" s="5">
        <v>80042000000424</v>
      </c>
      <c r="C1054" s="7" t="s">
        <v>4996</v>
      </c>
      <c r="D1054" s="5" t="s">
        <v>241</v>
      </c>
      <c r="E1054" s="5" t="s">
        <v>242</v>
      </c>
      <c r="F1054" s="5" t="s">
        <v>242</v>
      </c>
      <c r="G1054" s="5" t="s">
        <v>402</v>
      </c>
      <c r="H1054" s="7" t="s">
        <v>6173</v>
      </c>
      <c r="I1054" s="7" t="s">
        <v>6175</v>
      </c>
      <c r="J1054" s="7" t="s">
        <v>6175</v>
      </c>
      <c r="K1054" s="7" t="s">
        <v>6175</v>
      </c>
      <c r="L1054" s="5" t="s">
        <v>4977</v>
      </c>
      <c r="M1054" s="5" t="s">
        <v>4977</v>
      </c>
      <c r="N1054" s="8" t="s">
        <v>6175</v>
      </c>
      <c r="O1054" s="7" t="s">
        <v>1388</v>
      </c>
      <c r="P1054" s="7" t="s">
        <v>3899</v>
      </c>
      <c r="Q1054" s="5" t="s">
        <v>28</v>
      </c>
      <c r="R1054" s="7" t="s">
        <v>4978</v>
      </c>
      <c r="S1054" s="5" t="s">
        <v>28</v>
      </c>
      <c r="T1054" s="7" t="s">
        <v>44</v>
      </c>
      <c r="U1054" s="7" t="s">
        <v>28</v>
      </c>
      <c r="V1054" s="5" t="s">
        <v>4979</v>
      </c>
      <c r="W1054" s="7" t="s">
        <v>29</v>
      </c>
      <c r="X1054" s="7">
        <v>2012</v>
      </c>
      <c r="Y1054" s="5" t="s">
        <v>28</v>
      </c>
      <c r="Z1054" s="7" t="s">
        <v>3900</v>
      </c>
      <c r="AA1054" s="7">
        <v>1</v>
      </c>
      <c r="AB1054" s="7">
        <v>1</v>
      </c>
      <c r="AC1054" s="7">
        <f t="shared" si="182"/>
        <v>0</v>
      </c>
      <c r="AD1054" s="7" t="s">
        <v>6175</v>
      </c>
      <c r="AE1054" s="7" t="s">
        <v>6175</v>
      </c>
      <c r="AF1054" s="7" t="s">
        <v>6175</v>
      </c>
      <c r="AG1054" s="7" t="s">
        <v>6175</v>
      </c>
      <c r="AH1054" s="7" t="s">
        <v>6175</v>
      </c>
      <c r="AI1054" s="7" t="s">
        <v>6175</v>
      </c>
      <c r="AJ1054" s="33">
        <v>8.85820630136989</v>
      </c>
      <c r="AK1054" s="33">
        <f t="shared" si="175"/>
        <v>8.85820630136989</v>
      </c>
      <c r="AL1054" s="33">
        <f t="shared" si="178"/>
        <v>1.0629847561643868</v>
      </c>
      <c r="AM1054" s="33">
        <f t="shared" si="179"/>
        <v>9.9211910575342763</v>
      </c>
      <c r="AN1054" s="33">
        <f t="shared" si="180"/>
        <v>7.9723856712329013</v>
      </c>
      <c r="AO1054" s="33">
        <f t="shared" si="181"/>
        <v>7.9723856712329013</v>
      </c>
      <c r="AP1054" s="33">
        <f t="shared" si="176"/>
        <v>0.95668628054794813</v>
      </c>
      <c r="AQ1054" s="33">
        <f t="shared" si="177"/>
        <v>8.9290719517808501</v>
      </c>
      <c r="AR1054" s="26" t="s">
        <v>1404</v>
      </c>
      <c r="AS1054" s="26" t="s">
        <v>1404</v>
      </c>
      <c r="AT1054" s="15" t="s">
        <v>6282</v>
      </c>
      <c r="AU1054" s="27" t="s">
        <v>6282</v>
      </c>
      <c r="AV1054" s="74" t="s">
        <v>6322</v>
      </c>
      <c r="AW1054" s="75"/>
      <c r="AX1054" s="75"/>
      <c r="AY1054" s="75"/>
      <c r="AZ1054" s="52" t="s">
        <v>6389</v>
      </c>
    </row>
    <row r="1055" spans="1:52" s="52" customFormat="1" ht="39.950000000000003" customHeight="1" x14ac:dyDescent="0.25">
      <c r="A1055" s="9">
        <v>1564</v>
      </c>
      <c r="B1055" s="5">
        <v>80042000000448</v>
      </c>
      <c r="C1055" s="7" t="s">
        <v>4997</v>
      </c>
      <c r="D1055" s="5" t="s">
        <v>18</v>
      </c>
      <c r="E1055" s="5" t="s">
        <v>953</v>
      </c>
      <c r="F1055" s="5" t="s">
        <v>954</v>
      </c>
      <c r="G1055" s="5" t="s">
        <v>18</v>
      </c>
      <c r="H1055" s="7" t="s">
        <v>6173</v>
      </c>
      <c r="I1055" s="7" t="s">
        <v>6175</v>
      </c>
      <c r="J1055" s="7" t="s">
        <v>6175</v>
      </c>
      <c r="K1055" s="7" t="s">
        <v>6175</v>
      </c>
      <c r="L1055" s="5" t="s">
        <v>4983</v>
      </c>
      <c r="M1055" s="5" t="s">
        <v>4983</v>
      </c>
      <c r="N1055" s="8" t="s">
        <v>6175</v>
      </c>
      <c r="O1055" s="7" t="s">
        <v>1388</v>
      </c>
      <c r="P1055" s="7" t="s">
        <v>3899</v>
      </c>
      <c r="Q1055" s="5" t="s">
        <v>28</v>
      </c>
      <c r="R1055" s="5" t="s">
        <v>28</v>
      </c>
      <c r="S1055" s="5" t="s">
        <v>28</v>
      </c>
      <c r="T1055" s="7" t="s">
        <v>44</v>
      </c>
      <c r="U1055" s="7" t="s">
        <v>28</v>
      </c>
      <c r="V1055" s="7" t="s">
        <v>957</v>
      </c>
      <c r="W1055" s="7" t="s">
        <v>3988</v>
      </c>
      <c r="X1055" s="7">
        <v>2012</v>
      </c>
      <c r="Y1055" s="5" t="s">
        <v>28</v>
      </c>
      <c r="Z1055" s="7" t="s">
        <v>3900</v>
      </c>
      <c r="AA1055" s="7">
        <v>1</v>
      </c>
      <c r="AB1055" s="7">
        <v>1</v>
      </c>
      <c r="AC1055" s="7">
        <f t="shared" si="182"/>
        <v>0</v>
      </c>
      <c r="AD1055" s="7" t="s">
        <v>6175</v>
      </c>
      <c r="AE1055" s="7" t="s">
        <v>6175</v>
      </c>
      <c r="AF1055" s="7" t="s">
        <v>6175</v>
      </c>
      <c r="AG1055" s="7" t="s">
        <v>6175</v>
      </c>
      <c r="AH1055" s="7" t="s">
        <v>6175</v>
      </c>
      <c r="AI1055" s="7" t="s">
        <v>6175</v>
      </c>
      <c r="AJ1055" s="33">
        <v>21.646402739726113</v>
      </c>
      <c r="AK1055" s="33">
        <f t="shared" si="175"/>
        <v>21.646402739726113</v>
      </c>
      <c r="AL1055" s="33">
        <f t="shared" si="178"/>
        <v>2.5975683287671334</v>
      </c>
      <c r="AM1055" s="33">
        <f t="shared" si="179"/>
        <v>24.243971068493245</v>
      </c>
      <c r="AN1055" s="33">
        <f t="shared" si="180"/>
        <v>19.481762465753501</v>
      </c>
      <c r="AO1055" s="33">
        <f t="shared" si="181"/>
        <v>19.481762465753501</v>
      </c>
      <c r="AP1055" s="33">
        <f t="shared" si="176"/>
        <v>2.3378114958904201</v>
      </c>
      <c r="AQ1055" s="33">
        <f t="shared" si="177"/>
        <v>21.819573961643922</v>
      </c>
      <c r="AR1055" s="15" t="s">
        <v>6307</v>
      </c>
      <c r="AS1055" s="15" t="s">
        <v>6307</v>
      </c>
      <c r="AT1055" s="15" t="s">
        <v>6292</v>
      </c>
      <c r="AU1055" s="27" t="s">
        <v>6276</v>
      </c>
      <c r="AV1055" s="74"/>
      <c r="AW1055" s="75"/>
      <c r="AX1055" s="75"/>
      <c r="AY1055" s="75"/>
      <c r="AZ1055" s="52" t="s">
        <v>6389</v>
      </c>
    </row>
    <row r="1056" spans="1:52" s="52" customFormat="1" ht="39.950000000000003" customHeight="1" x14ac:dyDescent="0.25">
      <c r="A1056" s="9">
        <v>1565</v>
      </c>
      <c r="B1056" s="5">
        <v>80042000000462</v>
      </c>
      <c r="C1056" s="7" t="s">
        <v>4998</v>
      </c>
      <c r="D1056" s="5" t="s">
        <v>18</v>
      </c>
      <c r="E1056" s="5" t="s">
        <v>1179</v>
      </c>
      <c r="F1056" s="5" t="s">
        <v>926</v>
      </c>
      <c r="G1056" s="5" t="s">
        <v>18</v>
      </c>
      <c r="H1056" s="7" t="s">
        <v>6173</v>
      </c>
      <c r="I1056" s="7" t="s">
        <v>6175</v>
      </c>
      <c r="J1056" s="7" t="s">
        <v>6175</v>
      </c>
      <c r="K1056" s="7" t="s">
        <v>6175</v>
      </c>
      <c r="L1056" s="5" t="s">
        <v>4977</v>
      </c>
      <c r="M1056" s="5" t="s">
        <v>4977</v>
      </c>
      <c r="N1056" s="8" t="s">
        <v>6175</v>
      </c>
      <c r="O1056" s="7" t="s">
        <v>1388</v>
      </c>
      <c r="P1056" s="7" t="s">
        <v>3899</v>
      </c>
      <c r="Q1056" s="7" t="s">
        <v>28</v>
      </c>
      <c r="R1056" s="7" t="s">
        <v>4978</v>
      </c>
      <c r="S1056" s="7" t="s">
        <v>28</v>
      </c>
      <c r="T1056" s="7" t="s">
        <v>44</v>
      </c>
      <c r="U1056" s="7" t="s">
        <v>28</v>
      </c>
      <c r="V1056" s="5" t="s">
        <v>4979</v>
      </c>
      <c r="W1056" s="5" t="s">
        <v>771</v>
      </c>
      <c r="X1056" s="7">
        <v>2012</v>
      </c>
      <c r="Y1056" s="5" t="s">
        <v>28</v>
      </c>
      <c r="Z1056" s="7" t="s">
        <v>3900</v>
      </c>
      <c r="AA1056" s="7">
        <v>1</v>
      </c>
      <c r="AB1056" s="7">
        <v>1</v>
      </c>
      <c r="AC1056" s="7">
        <f t="shared" si="182"/>
        <v>0</v>
      </c>
      <c r="AD1056" s="7" t="s">
        <v>6175</v>
      </c>
      <c r="AE1056" s="7" t="s">
        <v>6175</v>
      </c>
      <c r="AF1056" s="7" t="s">
        <v>6175</v>
      </c>
      <c r="AG1056" s="7" t="s">
        <v>6175</v>
      </c>
      <c r="AH1056" s="7" t="s">
        <v>6175</v>
      </c>
      <c r="AI1056" s="7" t="s">
        <v>6175</v>
      </c>
      <c r="AJ1056" s="33">
        <v>0.5</v>
      </c>
      <c r="AK1056" s="33">
        <f t="shared" si="175"/>
        <v>0.5</v>
      </c>
      <c r="AL1056" s="33">
        <f t="shared" si="178"/>
        <v>0.06</v>
      </c>
      <c r="AM1056" s="33">
        <f t="shared" si="179"/>
        <v>0.56000000000000005</v>
      </c>
      <c r="AN1056" s="33">
        <f t="shared" si="180"/>
        <v>0.45</v>
      </c>
      <c r="AO1056" s="33">
        <f t="shared" si="181"/>
        <v>0.45</v>
      </c>
      <c r="AP1056" s="33">
        <f t="shared" si="176"/>
        <v>5.3999999999999999E-2</v>
      </c>
      <c r="AQ1056" s="33">
        <f t="shared" si="177"/>
        <v>0.504</v>
      </c>
      <c r="AR1056" s="15" t="s">
        <v>6307</v>
      </c>
      <c r="AS1056" s="15" t="s">
        <v>6307</v>
      </c>
      <c r="AT1056" s="15" t="s">
        <v>6292</v>
      </c>
      <c r="AU1056" s="27" t="s">
        <v>6276</v>
      </c>
      <c r="AV1056" s="74"/>
      <c r="AW1056" s="75"/>
      <c r="AX1056" s="75"/>
      <c r="AY1056" s="75"/>
      <c r="AZ1056" s="52" t="s">
        <v>6389</v>
      </c>
    </row>
    <row r="1057" spans="1:52" s="52" customFormat="1" ht="39.950000000000003" customHeight="1" x14ac:dyDescent="0.25">
      <c r="A1057" s="9">
        <v>1566</v>
      </c>
      <c r="B1057" s="5">
        <v>80042000000493</v>
      </c>
      <c r="C1057" s="7" t="s">
        <v>4999</v>
      </c>
      <c r="D1057" s="5" t="s">
        <v>18</v>
      </c>
      <c r="E1057" s="5" t="s">
        <v>953</v>
      </c>
      <c r="F1057" s="5" t="s">
        <v>954</v>
      </c>
      <c r="G1057" s="5" t="s">
        <v>18</v>
      </c>
      <c r="H1057" s="7" t="s">
        <v>6173</v>
      </c>
      <c r="I1057" s="7" t="s">
        <v>6175</v>
      </c>
      <c r="J1057" s="7" t="s">
        <v>6175</v>
      </c>
      <c r="K1057" s="7" t="s">
        <v>6175</v>
      </c>
      <c r="L1057" s="5" t="s">
        <v>4983</v>
      </c>
      <c r="M1057" s="5" t="s">
        <v>4983</v>
      </c>
      <c r="N1057" s="8" t="s">
        <v>6175</v>
      </c>
      <c r="O1057" s="7" t="s">
        <v>1388</v>
      </c>
      <c r="P1057" s="7" t="s">
        <v>3899</v>
      </c>
      <c r="Q1057" s="5" t="s">
        <v>28</v>
      </c>
      <c r="R1057" s="5" t="s">
        <v>28</v>
      </c>
      <c r="S1057" s="5" t="s">
        <v>28</v>
      </c>
      <c r="T1057" s="7" t="s">
        <v>44</v>
      </c>
      <c r="U1057" s="7" t="s">
        <v>28</v>
      </c>
      <c r="V1057" s="7" t="s">
        <v>957</v>
      </c>
      <c r="W1057" s="7" t="s">
        <v>3988</v>
      </c>
      <c r="X1057" s="7">
        <v>2012</v>
      </c>
      <c r="Y1057" s="5" t="s">
        <v>28</v>
      </c>
      <c r="Z1057" s="7" t="s">
        <v>3900</v>
      </c>
      <c r="AA1057" s="7">
        <v>1</v>
      </c>
      <c r="AB1057" s="7">
        <v>1</v>
      </c>
      <c r="AC1057" s="7">
        <f t="shared" si="182"/>
        <v>0</v>
      </c>
      <c r="AD1057" s="7" t="s">
        <v>6175</v>
      </c>
      <c r="AE1057" s="7" t="s">
        <v>6175</v>
      </c>
      <c r="AF1057" s="7" t="s">
        <v>6175</v>
      </c>
      <c r="AG1057" s="7" t="s">
        <v>6175</v>
      </c>
      <c r="AH1057" s="7" t="s">
        <v>6175</v>
      </c>
      <c r="AI1057" s="7" t="s">
        <v>6175</v>
      </c>
      <c r="AJ1057" s="33">
        <v>21.646402739726113</v>
      </c>
      <c r="AK1057" s="33">
        <f t="shared" si="175"/>
        <v>21.646402739726113</v>
      </c>
      <c r="AL1057" s="33">
        <f t="shared" si="178"/>
        <v>2.5975683287671334</v>
      </c>
      <c r="AM1057" s="33">
        <f t="shared" si="179"/>
        <v>24.243971068493245</v>
      </c>
      <c r="AN1057" s="33">
        <f t="shared" si="180"/>
        <v>19.481762465753501</v>
      </c>
      <c r="AO1057" s="33">
        <f t="shared" si="181"/>
        <v>19.481762465753501</v>
      </c>
      <c r="AP1057" s="33">
        <f t="shared" si="176"/>
        <v>2.3378114958904201</v>
      </c>
      <c r="AQ1057" s="33">
        <f t="shared" si="177"/>
        <v>21.819573961643922</v>
      </c>
      <c r="AR1057" s="15" t="s">
        <v>6307</v>
      </c>
      <c r="AS1057" s="15" t="s">
        <v>6307</v>
      </c>
      <c r="AT1057" s="15" t="s">
        <v>6292</v>
      </c>
      <c r="AU1057" s="27" t="s">
        <v>6276</v>
      </c>
      <c r="AV1057" s="74"/>
      <c r="AW1057" s="75"/>
      <c r="AX1057" s="75"/>
      <c r="AY1057" s="75"/>
      <c r="AZ1057" s="52" t="s">
        <v>6389</v>
      </c>
    </row>
    <row r="1058" spans="1:52" s="52" customFormat="1" ht="39.950000000000003" customHeight="1" x14ac:dyDescent="0.25">
      <c r="A1058" s="9">
        <v>1567</v>
      </c>
      <c r="B1058" s="5">
        <v>80042000000516</v>
      </c>
      <c r="C1058" s="7" t="s">
        <v>5000</v>
      </c>
      <c r="D1058" s="5" t="s">
        <v>18</v>
      </c>
      <c r="E1058" s="5" t="s">
        <v>953</v>
      </c>
      <c r="F1058" s="5" t="s">
        <v>954</v>
      </c>
      <c r="G1058" s="5" t="s">
        <v>18</v>
      </c>
      <c r="H1058" s="7" t="s">
        <v>6173</v>
      </c>
      <c r="I1058" s="7" t="s">
        <v>6175</v>
      </c>
      <c r="J1058" s="7" t="s">
        <v>6175</v>
      </c>
      <c r="K1058" s="7" t="s">
        <v>6175</v>
      </c>
      <c r="L1058" s="5" t="s">
        <v>4983</v>
      </c>
      <c r="M1058" s="5" t="s">
        <v>4983</v>
      </c>
      <c r="N1058" s="8" t="s">
        <v>6175</v>
      </c>
      <c r="O1058" s="7" t="s">
        <v>1388</v>
      </c>
      <c r="P1058" s="7" t="s">
        <v>3899</v>
      </c>
      <c r="Q1058" s="5" t="s">
        <v>28</v>
      </c>
      <c r="R1058" s="5" t="s">
        <v>28</v>
      </c>
      <c r="S1058" s="5" t="s">
        <v>28</v>
      </c>
      <c r="T1058" s="7" t="s">
        <v>44</v>
      </c>
      <c r="U1058" s="7" t="s">
        <v>28</v>
      </c>
      <c r="V1058" s="7" t="s">
        <v>957</v>
      </c>
      <c r="W1058" s="7" t="s">
        <v>3988</v>
      </c>
      <c r="X1058" s="7">
        <v>2012</v>
      </c>
      <c r="Y1058" s="5" t="s">
        <v>28</v>
      </c>
      <c r="Z1058" s="7" t="s">
        <v>3900</v>
      </c>
      <c r="AA1058" s="7">
        <v>1</v>
      </c>
      <c r="AB1058" s="7">
        <v>1</v>
      </c>
      <c r="AC1058" s="7">
        <f t="shared" si="182"/>
        <v>0</v>
      </c>
      <c r="AD1058" s="7" t="s">
        <v>6175</v>
      </c>
      <c r="AE1058" s="7" t="s">
        <v>6175</v>
      </c>
      <c r="AF1058" s="7" t="s">
        <v>6175</v>
      </c>
      <c r="AG1058" s="7" t="s">
        <v>6175</v>
      </c>
      <c r="AH1058" s="7" t="s">
        <v>6175</v>
      </c>
      <c r="AI1058" s="7" t="s">
        <v>6175</v>
      </c>
      <c r="AJ1058" s="33">
        <v>21.646402739726113</v>
      </c>
      <c r="AK1058" s="33">
        <f t="shared" si="175"/>
        <v>21.646402739726113</v>
      </c>
      <c r="AL1058" s="33">
        <f t="shared" si="178"/>
        <v>2.5975683287671334</v>
      </c>
      <c r="AM1058" s="33">
        <f t="shared" si="179"/>
        <v>24.243971068493245</v>
      </c>
      <c r="AN1058" s="33">
        <f t="shared" si="180"/>
        <v>19.481762465753501</v>
      </c>
      <c r="AO1058" s="33">
        <f t="shared" si="181"/>
        <v>19.481762465753501</v>
      </c>
      <c r="AP1058" s="33">
        <f t="shared" si="176"/>
        <v>2.3378114958904201</v>
      </c>
      <c r="AQ1058" s="33">
        <f t="shared" si="177"/>
        <v>21.819573961643922</v>
      </c>
      <c r="AR1058" s="15" t="s">
        <v>6307</v>
      </c>
      <c r="AS1058" s="15" t="s">
        <v>6307</v>
      </c>
      <c r="AT1058" s="15" t="s">
        <v>6292</v>
      </c>
      <c r="AU1058" s="27" t="s">
        <v>6276</v>
      </c>
      <c r="AV1058" s="74"/>
      <c r="AW1058" s="75"/>
      <c r="AX1058" s="75"/>
      <c r="AY1058" s="75"/>
      <c r="AZ1058" s="52" t="s">
        <v>6389</v>
      </c>
    </row>
    <row r="1059" spans="1:52" s="52" customFormat="1" ht="39.950000000000003" customHeight="1" x14ac:dyDescent="0.25">
      <c r="A1059" s="9">
        <v>1568</v>
      </c>
      <c r="B1059" s="5">
        <v>80042000000578</v>
      </c>
      <c r="C1059" s="7" t="s">
        <v>5001</v>
      </c>
      <c r="D1059" s="5" t="s">
        <v>18</v>
      </c>
      <c r="E1059" s="5" t="s">
        <v>953</v>
      </c>
      <c r="F1059" s="5" t="s">
        <v>954</v>
      </c>
      <c r="G1059" s="5" t="s">
        <v>18</v>
      </c>
      <c r="H1059" s="7" t="s">
        <v>6173</v>
      </c>
      <c r="I1059" s="7" t="s">
        <v>6175</v>
      </c>
      <c r="J1059" s="7" t="s">
        <v>6175</v>
      </c>
      <c r="K1059" s="7" t="s">
        <v>6175</v>
      </c>
      <c r="L1059" s="5" t="s">
        <v>4973</v>
      </c>
      <c r="M1059" s="5" t="s">
        <v>4973</v>
      </c>
      <c r="N1059" s="8" t="s">
        <v>6175</v>
      </c>
      <c r="O1059" s="7" t="s">
        <v>1388</v>
      </c>
      <c r="P1059" s="7" t="s">
        <v>3899</v>
      </c>
      <c r="Q1059" s="5" t="s">
        <v>28</v>
      </c>
      <c r="R1059" s="5" t="s">
        <v>28</v>
      </c>
      <c r="S1059" s="5" t="s">
        <v>28</v>
      </c>
      <c r="T1059" s="7" t="s">
        <v>44</v>
      </c>
      <c r="U1059" s="7" t="s">
        <v>28</v>
      </c>
      <c r="V1059" s="7" t="s">
        <v>957</v>
      </c>
      <c r="W1059" s="7" t="s">
        <v>78</v>
      </c>
      <c r="X1059" s="7">
        <v>2012</v>
      </c>
      <c r="Y1059" s="5" t="s">
        <v>319</v>
      </c>
      <c r="Z1059" s="7" t="s">
        <v>3900</v>
      </c>
      <c r="AA1059" s="7">
        <v>1</v>
      </c>
      <c r="AB1059" s="7">
        <v>1</v>
      </c>
      <c r="AC1059" s="7">
        <f t="shared" si="182"/>
        <v>0</v>
      </c>
      <c r="AD1059" s="7" t="s">
        <v>6175</v>
      </c>
      <c r="AE1059" s="7" t="s">
        <v>6175</v>
      </c>
      <c r="AF1059" s="7" t="s">
        <v>6175</v>
      </c>
      <c r="AG1059" s="7" t="s">
        <v>6175</v>
      </c>
      <c r="AH1059" s="7" t="s">
        <v>6175</v>
      </c>
      <c r="AI1059" s="7" t="s">
        <v>6175</v>
      </c>
      <c r="AJ1059" s="33">
        <v>33.453531506849451</v>
      </c>
      <c r="AK1059" s="33">
        <f t="shared" si="175"/>
        <v>33.453531506849451</v>
      </c>
      <c r="AL1059" s="33">
        <f t="shared" si="178"/>
        <v>4.0144237808219341</v>
      </c>
      <c r="AM1059" s="33">
        <f t="shared" si="179"/>
        <v>37.467955287671387</v>
      </c>
      <c r="AN1059" s="33">
        <f t="shared" si="180"/>
        <v>30.108178356164508</v>
      </c>
      <c r="AO1059" s="33">
        <f t="shared" si="181"/>
        <v>30.108178356164508</v>
      </c>
      <c r="AP1059" s="33">
        <f t="shared" si="176"/>
        <v>3.6129814027397407</v>
      </c>
      <c r="AQ1059" s="33">
        <f t="shared" si="177"/>
        <v>33.72115975890425</v>
      </c>
      <c r="AR1059" s="15" t="s">
        <v>6307</v>
      </c>
      <c r="AS1059" s="15" t="s">
        <v>6307</v>
      </c>
      <c r="AT1059" s="15" t="s">
        <v>6292</v>
      </c>
      <c r="AU1059" s="27" t="s">
        <v>6276</v>
      </c>
      <c r="AV1059" s="74"/>
      <c r="AW1059" s="75"/>
      <c r="AX1059" s="75"/>
      <c r="AY1059" s="75"/>
      <c r="AZ1059" s="52" t="s">
        <v>6389</v>
      </c>
    </row>
    <row r="1060" spans="1:52" s="52" customFormat="1" ht="39.950000000000003" customHeight="1" x14ac:dyDescent="0.25">
      <c r="A1060" s="9">
        <v>1569</v>
      </c>
      <c r="B1060" s="5">
        <v>80042000000592</v>
      </c>
      <c r="C1060" s="7" t="s">
        <v>5002</v>
      </c>
      <c r="D1060" s="5" t="s">
        <v>18</v>
      </c>
      <c r="E1060" s="5" t="s">
        <v>1179</v>
      </c>
      <c r="F1060" s="5" t="s">
        <v>926</v>
      </c>
      <c r="G1060" s="5" t="s">
        <v>18</v>
      </c>
      <c r="H1060" s="7" t="s">
        <v>6173</v>
      </c>
      <c r="I1060" s="7" t="s">
        <v>6175</v>
      </c>
      <c r="J1060" s="7" t="s">
        <v>6175</v>
      </c>
      <c r="K1060" s="7" t="s">
        <v>6175</v>
      </c>
      <c r="L1060" s="5" t="s">
        <v>4977</v>
      </c>
      <c r="M1060" s="5" t="s">
        <v>4977</v>
      </c>
      <c r="N1060" s="8" t="s">
        <v>6175</v>
      </c>
      <c r="O1060" s="7" t="s">
        <v>1388</v>
      </c>
      <c r="P1060" s="7" t="s">
        <v>3899</v>
      </c>
      <c r="Q1060" s="5" t="s">
        <v>28</v>
      </c>
      <c r="R1060" s="7" t="s">
        <v>4978</v>
      </c>
      <c r="S1060" s="5" t="s">
        <v>28</v>
      </c>
      <c r="T1060" s="7" t="s">
        <v>44</v>
      </c>
      <c r="U1060" s="7" t="s">
        <v>28</v>
      </c>
      <c r="V1060" s="5" t="s">
        <v>4979</v>
      </c>
      <c r="W1060" s="7" t="s">
        <v>29</v>
      </c>
      <c r="X1060" s="7">
        <v>2012</v>
      </c>
      <c r="Y1060" s="5" t="s">
        <v>28</v>
      </c>
      <c r="Z1060" s="7" t="s">
        <v>3900</v>
      </c>
      <c r="AA1060" s="7">
        <v>1</v>
      </c>
      <c r="AB1060" s="7">
        <v>1</v>
      </c>
      <c r="AC1060" s="7">
        <f t="shared" si="182"/>
        <v>0</v>
      </c>
      <c r="AD1060" s="7" t="s">
        <v>6175</v>
      </c>
      <c r="AE1060" s="7" t="s">
        <v>6175</v>
      </c>
      <c r="AF1060" s="7" t="s">
        <v>6175</v>
      </c>
      <c r="AG1060" s="7" t="s">
        <v>6175</v>
      </c>
      <c r="AH1060" s="7" t="s">
        <v>6175</v>
      </c>
      <c r="AI1060" s="7" t="s">
        <v>6175</v>
      </c>
      <c r="AJ1060" s="33">
        <v>8.85820630136989</v>
      </c>
      <c r="AK1060" s="33">
        <f t="shared" si="175"/>
        <v>8.85820630136989</v>
      </c>
      <c r="AL1060" s="33">
        <f t="shared" si="178"/>
        <v>1.0629847561643868</v>
      </c>
      <c r="AM1060" s="33">
        <f t="shared" si="179"/>
        <v>9.9211910575342763</v>
      </c>
      <c r="AN1060" s="33">
        <f t="shared" si="180"/>
        <v>7.9723856712329013</v>
      </c>
      <c r="AO1060" s="33">
        <f t="shared" si="181"/>
        <v>7.9723856712329013</v>
      </c>
      <c r="AP1060" s="33">
        <f t="shared" si="176"/>
        <v>0.95668628054794813</v>
      </c>
      <c r="AQ1060" s="33">
        <f t="shared" si="177"/>
        <v>8.9290719517808501</v>
      </c>
      <c r="AR1060" s="15" t="s">
        <v>6307</v>
      </c>
      <c r="AS1060" s="15" t="s">
        <v>6307</v>
      </c>
      <c r="AT1060" s="15" t="s">
        <v>6292</v>
      </c>
      <c r="AU1060" s="27" t="s">
        <v>6276</v>
      </c>
      <c r="AV1060" s="74"/>
      <c r="AW1060" s="75"/>
      <c r="AX1060" s="75"/>
      <c r="AY1060" s="75"/>
      <c r="AZ1060" s="52" t="s">
        <v>6389</v>
      </c>
    </row>
    <row r="1061" spans="1:52" s="52" customFormat="1" ht="39.950000000000003" customHeight="1" x14ac:dyDescent="0.25">
      <c r="A1061" s="9">
        <v>1570</v>
      </c>
      <c r="B1061" s="5">
        <v>80042000000615</v>
      </c>
      <c r="C1061" s="7" t="s">
        <v>5003</v>
      </c>
      <c r="D1061" s="5" t="s">
        <v>18</v>
      </c>
      <c r="E1061" s="5" t="s">
        <v>933</v>
      </c>
      <c r="F1061" s="5" t="s">
        <v>933</v>
      </c>
      <c r="G1061" s="5" t="s">
        <v>18</v>
      </c>
      <c r="H1061" s="7" t="s">
        <v>6173</v>
      </c>
      <c r="I1061" s="7" t="s">
        <v>6175</v>
      </c>
      <c r="J1061" s="7" t="s">
        <v>6175</v>
      </c>
      <c r="K1061" s="7" t="s">
        <v>6175</v>
      </c>
      <c r="L1061" s="5" t="s">
        <v>4975</v>
      </c>
      <c r="M1061" s="5" t="s">
        <v>4975</v>
      </c>
      <c r="N1061" s="8" t="s">
        <v>6175</v>
      </c>
      <c r="O1061" s="7" t="s">
        <v>1388</v>
      </c>
      <c r="P1061" s="7" t="s">
        <v>3899</v>
      </c>
      <c r="Q1061" s="5" t="s">
        <v>28</v>
      </c>
      <c r="R1061" s="5" t="s">
        <v>28</v>
      </c>
      <c r="S1061" s="5" t="s">
        <v>28</v>
      </c>
      <c r="T1061" s="7" t="s">
        <v>44</v>
      </c>
      <c r="U1061" s="7" t="s">
        <v>28</v>
      </c>
      <c r="V1061" s="7" t="s">
        <v>28</v>
      </c>
      <c r="W1061" s="7" t="s">
        <v>3988</v>
      </c>
      <c r="X1061" s="7">
        <v>2012</v>
      </c>
      <c r="Y1061" s="7" t="s">
        <v>28</v>
      </c>
      <c r="Z1061" s="7" t="s">
        <v>3900</v>
      </c>
      <c r="AA1061" s="7">
        <v>1</v>
      </c>
      <c r="AB1061" s="7">
        <v>1</v>
      </c>
      <c r="AC1061" s="7">
        <f t="shared" si="182"/>
        <v>0</v>
      </c>
      <c r="AD1061" s="7" t="s">
        <v>6175</v>
      </c>
      <c r="AE1061" s="7" t="s">
        <v>6175</v>
      </c>
      <c r="AF1061" s="7" t="s">
        <v>6175</v>
      </c>
      <c r="AG1061" s="7" t="s">
        <v>6175</v>
      </c>
      <c r="AH1061" s="7" t="s">
        <v>6175</v>
      </c>
      <c r="AI1061" s="7" t="s">
        <v>6175</v>
      </c>
      <c r="AJ1061" s="33">
        <v>55.099934246575565</v>
      </c>
      <c r="AK1061" s="33">
        <f t="shared" si="175"/>
        <v>55.099934246575565</v>
      </c>
      <c r="AL1061" s="33">
        <f t="shared" si="178"/>
        <v>6.6119921095890675</v>
      </c>
      <c r="AM1061" s="33">
        <f t="shared" si="179"/>
        <v>61.711926356164632</v>
      </c>
      <c r="AN1061" s="33">
        <f t="shared" si="180"/>
        <v>49.589940821918006</v>
      </c>
      <c r="AO1061" s="33">
        <f t="shared" si="181"/>
        <v>49.589940821918006</v>
      </c>
      <c r="AP1061" s="33">
        <f t="shared" si="176"/>
        <v>5.9507928986301604</v>
      </c>
      <c r="AQ1061" s="33">
        <f t="shared" si="177"/>
        <v>55.540733720548168</v>
      </c>
      <c r="AR1061" s="15" t="s">
        <v>6307</v>
      </c>
      <c r="AS1061" s="15" t="s">
        <v>6307</v>
      </c>
      <c r="AT1061" s="15" t="s">
        <v>6292</v>
      </c>
      <c r="AU1061" s="27" t="s">
        <v>6276</v>
      </c>
      <c r="AV1061" s="74"/>
      <c r="AW1061" s="75"/>
      <c r="AX1061" s="75"/>
      <c r="AY1061" s="75"/>
      <c r="AZ1061" s="52" t="s">
        <v>6389</v>
      </c>
    </row>
    <row r="1062" spans="1:52" s="52" customFormat="1" ht="39.950000000000003" customHeight="1" x14ac:dyDescent="0.25">
      <c r="A1062" s="9">
        <v>1571</v>
      </c>
      <c r="B1062" s="5">
        <v>80042000000691</v>
      </c>
      <c r="C1062" s="7" t="s">
        <v>5004</v>
      </c>
      <c r="D1062" s="5" t="s">
        <v>241</v>
      </c>
      <c r="E1062" s="5" t="s">
        <v>242</v>
      </c>
      <c r="F1062" s="5" t="s">
        <v>242</v>
      </c>
      <c r="G1062" s="5" t="s">
        <v>6285</v>
      </c>
      <c r="H1062" s="7" t="s">
        <v>6173</v>
      </c>
      <c r="I1062" s="7" t="s">
        <v>6175</v>
      </c>
      <c r="J1062" s="7" t="s">
        <v>6175</v>
      </c>
      <c r="K1062" s="7" t="s">
        <v>6175</v>
      </c>
      <c r="L1062" s="5" t="s">
        <v>4973</v>
      </c>
      <c r="M1062" s="5" t="s">
        <v>4973</v>
      </c>
      <c r="N1062" s="8" t="s">
        <v>6175</v>
      </c>
      <c r="O1062" s="7" t="s">
        <v>1388</v>
      </c>
      <c r="P1062" s="7" t="s">
        <v>3899</v>
      </c>
      <c r="Q1062" s="5" t="s">
        <v>28</v>
      </c>
      <c r="R1062" s="5" t="s">
        <v>28</v>
      </c>
      <c r="S1062" s="5" t="s">
        <v>28</v>
      </c>
      <c r="T1062" s="7" t="s">
        <v>44</v>
      </c>
      <c r="U1062" s="7" t="s">
        <v>28</v>
      </c>
      <c r="V1062" s="28" t="s">
        <v>28</v>
      </c>
      <c r="W1062" s="7" t="s">
        <v>29</v>
      </c>
      <c r="X1062" s="7">
        <v>2012</v>
      </c>
      <c r="Y1062" s="5" t="s">
        <v>319</v>
      </c>
      <c r="Z1062" s="7" t="s">
        <v>3900</v>
      </c>
      <c r="AA1062" s="7">
        <v>1</v>
      </c>
      <c r="AB1062" s="7">
        <v>1</v>
      </c>
      <c r="AC1062" s="7">
        <f t="shared" si="182"/>
        <v>0</v>
      </c>
      <c r="AD1062" s="7" t="s">
        <v>6175</v>
      </c>
      <c r="AE1062" s="7" t="s">
        <v>6175</v>
      </c>
      <c r="AF1062" s="7" t="s">
        <v>6175</v>
      </c>
      <c r="AG1062" s="7" t="s">
        <v>6175</v>
      </c>
      <c r="AH1062" s="7" t="s">
        <v>6175</v>
      </c>
      <c r="AI1062" s="7" t="s">
        <v>6175</v>
      </c>
      <c r="AJ1062" s="33">
        <v>44.291031506849457</v>
      </c>
      <c r="AK1062" s="33">
        <f t="shared" si="175"/>
        <v>44.291031506849457</v>
      </c>
      <c r="AL1062" s="33">
        <f t="shared" si="178"/>
        <v>5.3149237808219345</v>
      </c>
      <c r="AM1062" s="33">
        <f t="shared" si="179"/>
        <v>49.605955287671392</v>
      </c>
      <c r="AN1062" s="33">
        <f t="shared" si="180"/>
        <v>39.861928356164512</v>
      </c>
      <c r="AO1062" s="33">
        <f t="shared" si="181"/>
        <v>39.861928356164512</v>
      </c>
      <c r="AP1062" s="33">
        <f t="shared" si="176"/>
        <v>4.7834314027397413</v>
      </c>
      <c r="AQ1062" s="33">
        <f t="shared" si="177"/>
        <v>44.645359758904256</v>
      </c>
      <c r="AR1062" s="26" t="s">
        <v>6307</v>
      </c>
      <c r="AS1062" s="26" t="s">
        <v>6307</v>
      </c>
      <c r="AT1062" s="15" t="s">
        <v>6282</v>
      </c>
      <c r="AU1062" s="27" t="s">
        <v>6282</v>
      </c>
      <c r="AV1062" s="74" t="s">
        <v>6287</v>
      </c>
      <c r="AW1062" s="75"/>
      <c r="AX1062" s="75"/>
      <c r="AY1062" s="75"/>
      <c r="AZ1062" s="52" t="s">
        <v>6389</v>
      </c>
    </row>
    <row r="1063" spans="1:52" s="52" customFormat="1" ht="39.950000000000003" customHeight="1" x14ac:dyDescent="0.25">
      <c r="A1063" s="9">
        <v>1572</v>
      </c>
      <c r="B1063" s="5">
        <v>80042000000714</v>
      </c>
      <c r="C1063" s="7" t="s">
        <v>5005</v>
      </c>
      <c r="D1063" s="5" t="s">
        <v>18</v>
      </c>
      <c r="E1063" s="5" t="s">
        <v>1179</v>
      </c>
      <c r="F1063" s="5" t="s">
        <v>926</v>
      </c>
      <c r="G1063" s="5" t="s">
        <v>18</v>
      </c>
      <c r="H1063" s="7" t="s">
        <v>6173</v>
      </c>
      <c r="I1063" s="7" t="s">
        <v>6175</v>
      </c>
      <c r="J1063" s="7" t="s">
        <v>6175</v>
      </c>
      <c r="K1063" s="7" t="s">
        <v>6175</v>
      </c>
      <c r="L1063" s="5" t="s">
        <v>4977</v>
      </c>
      <c r="M1063" s="5" t="s">
        <v>4977</v>
      </c>
      <c r="N1063" s="8" t="s">
        <v>6175</v>
      </c>
      <c r="O1063" s="7" t="s">
        <v>1388</v>
      </c>
      <c r="P1063" s="7" t="s">
        <v>3899</v>
      </c>
      <c r="Q1063" s="7" t="s">
        <v>28</v>
      </c>
      <c r="R1063" s="7" t="s">
        <v>4978</v>
      </c>
      <c r="S1063" s="7" t="s">
        <v>28</v>
      </c>
      <c r="T1063" s="7" t="s">
        <v>44</v>
      </c>
      <c r="U1063" s="7" t="s">
        <v>28</v>
      </c>
      <c r="V1063" s="5" t="s">
        <v>4979</v>
      </c>
      <c r="W1063" s="5" t="s">
        <v>771</v>
      </c>
      <c r="X1063" s="7">
        <v>2012</v>
      </c>
      <c r="Y1063" s="5" t="s">
        <v>28</v>
      </c>
      <c r="Z1063" s="7" t="s">
        <v>3900</v>
      </c>
      <c r="AA1063" s="7">
        <v>1</v>
      </c>
      <c r="AB1063" s="7">
        <v>1</v>
      </c>
      <c r="AC1063" s="7">
        <f t="shared" si="182"/>
        <v>0</v>
      </c>
      <c r="AD1063" s="7" t="s">
        <v>6175</v>
      </c>
      <c r="AE1063" s="7" t="s">
        <v>6175</v>
      </c>
      <c r="AF1063" s="7" t="s">
        <v>6175</v>
      </c>
      <c r="AG1063" s="7" t="s">
        <v>6175</v>
      </c>
      <c r="AH1063" s="7" t="s">
        <v>6175</v>
      </c>
      <c r="AI1063" s="7" t="s">
        <v>6175</v>
      </c>
      <c r="AJ1063" s="33">
        <v>0.5</v>
      </c>
      <c r="AK1063" s="33">
        <f t="shared" si="175"/>
        <v>0.5</v>
      </c>
      <c r="AL1063" s="33">
        <f t="shared" si="178"/>
        <v>0.06</v>
      </c>
      <c r="AM1063" s="33">
        <f t="shared" si="179"/>
        <v>0.56000000000000005</v>
      </c>
      <c r="AN1063" s="33">
        <f t="shared" si="180"/>
        <v>0.45</v>
      </c>
      <c r="AO1063" s="33">
        <f t="shared" si="181"/>
        <v>0.45</v>
      </c>
      <c r="AP1063" s="33">
        <f t="shared" si="176"/>
        <v>5.3999999999999999E-2</v>
      </c>
      <c r="AQ1063" s="33">
        <f t="shared" si="177"/>
        <v>0.504</v>
      </c>
      <c r="AR1063" s="15" t="s">
        <v>6307</v>
      </c>
      <c r="AS1063" s="15" t="s">
        <v>6307</v>
      </c>
      <c r="AT1063" s="15" t="s">
        <v>6292</v>
      </c>
      <c r="AU1063" s="27" t="s">
        <v>6276</v>
      </c>
      <c r="AV1063" s="74"/>
      <c r="AW1063" s="75"/>
      <c r="AX1063" s="75"/>
      <c r="AY1063" s="75"/>
      <c r="AZ1063" s="52" t="s">
        <v>6389</v>
      </c>
    </row>
    <row r="1064" spans="1:52" s="52" customFormat="1" ht="39.950000000000003" customHeight="1" x14ac:dyDescent="0.25">
      <c r="A1064" s="9">
        <v>1573</v>
      </c>
      <c r="B1064" s="5">
        <v>80042000000769</v>
      </c>
      <c r="C1064" s="7" t="s">
        <v>5006</v>
      </c>
      <c r="D1064" s="5" t="s">
        <v>18</v>
      </c>
      <c r="E1064" s="5" t="s">
        <v>1179</v>
      </c>
      <c r="F1064" s="5" t="s">
        <v>926</v>
      </c>
      <c r="G1064" s="5" t="s">
        <v>18</v>
      </c>
      <c r="H1064" s="7" t="s">
        <v>6173</v>
      </c>
      <c r="I1064" s="7" t="s">
        <v>6175</v>
      </c>
      <c r="J1064" s="7" t="s">
        <v>6175</v>
      </c>
      <c r="K1064" s="7" t="s">
        <v>6175</v>
      </c>
      <c r="L1064" s="5" t="s">
        <v>4977</v>
      </c>
      <c r="M1064" s="5" t="s">
        <v>4977</v>
      </c>
      <c r="N1064" s="8" t="s">
        <v>6175</v>
      </c>
      <c r="O1064" s="7" t="s">
        <v>1388</v>
      </c>
      <c r="P1064" s="7" t="s">
        <v>3899</v>
      </c>
      <c r="Q1064" s="7" t="s">
        <v>28</v>
      </c>
      <c r="R1064" s="7" t="s">
        <v>4978</v>
      </c>
      <c r="S1064" s="7" t="s">
        <v>28</v>
      </c>
      <c r="T1064" s="7" t="s">
        <v>44</v>
      </c>
      <c r="U1064" s="7" t="s">
        <v>28</v>
      </c>
      <c r="V1064" s="5" t="s">
        <v>4979</v>
      </c>
      <c r="W1064" s="5" t="s">
        <v>771</v>
      </c>
      <c r="X1064" s="7">
        <v>2012</v>
      </c>
      <c r="Y1064" s="5" t="s">
        <v>28</v>
      </c>
      <c r="Z1064" s="7" t="s">
        <v>3900</v>
      </c>
      <c r="AA1064" s="7">
        <v>1</v>
      </c>
      <c r="AB1064" s="7">
        <v>1</v>
      </c>
      <c r="AC1064" s="7">
        <f t="shared" si="182"/>
        <v>0</v>
      </c>
      <c r="AD1064" s="7" t="s">
        <v>6175</v>
      </c>
      <c r="AE1064" s="7" t="s">
        <v>6175</v>
      </c>
      <c r="AF1064" s="7" t="s">
        <v>6175</v>
      </c>
      <c r="AG1064" s="7" t="s">
        <v>6175</v>
      </c>
      <c r="AH1064" s="7" t="s">
        <v>6175</v>
      </c>
      <c r="AI1064" s="7" t="s">
        <v>6175</v>
      </c>
      <c r="AJ1064" s="33">
        <v>0.5</v>
      </c>
      <c r="AK1064" s="33">
        <f t="shared" si="175"/>
        <v>0.5</v>
      </c>
      <c r="AL1064" s="33">
        <f t="shared" si="178"/>
        <v>0.06</v>
      </c>
      <c r="AM1064" s="33">
        <f t="shared" si="179"/>
        <v>0.56000000000000005</v>
      </c>
      <c r="AN1064" s="33">
        <f t="shared" si="180"/>
        <v>0.45</v>
      </c>
      <c r="AO1064" s="33">
        <f t="shared" si="181"/>
        <v>0.45</v>
      </c>
      <c r="AP1064" s="33">
        <f t="shared" si="176"/>
        <v>5.3999999999999999E-2</v>
      </c>
      <c r="AQ1064" s="33">
        <f t="shared" si="177"/>
        <v>0.504</v>
      </c>
      <c r="AR1064" s="15" t="s">
        <v>6307</v>
      </c>
      <c r="AS1064" s="15" t="s">
        <v>6307</v>
      </c>
      <c r="AT1064" s="15" t="s">
        <v>6292</v>
      </c>
      <c r="AU1064" s="27" t="s">
        <v>6276</v>
      </c>
      <c r="AV1064" s="74"/>
      <c r="AW1064" s="75"/>
      <c r="AX1064" s="75"/>
      <c r="AY1064" s="75"/>
      <c r="AZ1064" s="52" t="s">
        <v>6389</v>
      </c>
    </row>
    <row r="1065" spans="1:52" s="52" customFormat="1" ht="39.950000000000003" customHeight="1" x14ac:dyDescent="0.25">
      <c r="A1065" s="9">
        <v>1574</v>
      </c>
      <c r="B1065" s="5">
        <v>80042000000776</v>
      </c>
      <c r="C1065" s="7" t="s">
        <v>5007</v>
      </c>
      <c r="D1065" s="5" t="s">
        <v>241</v>
      </c>
      <c r="E1065" s="5" t="s">
        <v>242</v>
      </c>
      <c r="F1065" s="5" t="s">
        <v>242</v>
      </c>
      <c r="G1065" s="5" t="s">
        <v>6285</v>
      </c>
      <c r="H1065" s="7" t="s">
        <v>6173</v>
      </c>
      <c r="I1065" s="7" t="s">
        <v>6175</v>
      </c>
      <c r="J1065" s="7" t="s">
        <v>6175</v>
      </c>
      <c r="K1065" s="7" t="s">
        <v>6175</v>
      </c>
      <c r="L1065" s="5" t="s">
        <v>4975</v>
      </c>
      <c r="M1065" s="5" t="s">
        <v>4975</v>
      </c>
      <c r="N1065" s="8" t="s">
        <v>6175</v>
      </c>
      <c r="O1065" s="7" t="s">
        <v>1388</v>
      </c>
      <c r="P1065" s="7" t="s">
        <v>3899</v>
      </c>
      <c r="Q1065" s="5" t="s">
        <v>28</v>
      </c>
      <c r="R1065" s="5" t="s">
        <v>28</v>
      </c>
      <c r="S1065" s="5" t="s">
        <v>28</v>
      </c>
      <c r="T1065" s="7" t="s">
        <v>44</v>
      </c>
      <c r="U1065" s="7" t="s">
        <v>28</v>
      </c>
      <c r="V1065" s="28" t="s">
        <v>28</v>
      </c>
      <c r="W1065" s="7" t="s">
        <v>3988</v>
      </c>
      <c r="X1065" s="7">
        <v>2012</v>
      </c>
      <c r="Y1065" s="7" t="s">
        <v>5008</v>
      </c>
      <c r="Z1065" s="7" t="s">
        <v>3900</v>
      </c>
      <c r="AA1065" s="7">
        <v>1</v>
      </c>
      <c r="AB1065" s="7">
        <v>1</v>
      </c>
      <c r="AC1065" s="7">
        <f t="shared" si="182"/>
        <v>0</v>
      </c>
      <c r="AD1065" s="7" t="s">
        <v>6175</v>
      </c>
      <c r="AE1065" s="7" t="s">
        <v>6175</v>
      </c>
      <c r="AF1065" s="7" t="s">
        <v>6175</v>
      </c>
      <c r="AG1065" s="7" t="s">
        <v>6175</v>
      </c>
      <c r="AH1065" s="7" t="s">
        <v>6175</v>
      </c>
      <c r="AI1065" s="7" t="s">
        <v>6175</v>
      </c>
      <c r="AJ1065" s="33">
        <v>55.099934246575565</v>
      </c>
      <c r="AK1065" s="33">
        <f t="shared" si="175"/>
        <v>55.099934246575565</v>
      </c>
      <c r="AL1065" s="33">
        <f t="shared" si="178"/>
        <v>6.6119921095890675</v>
      </c>
      <c r="AM1065" s="33">
        <f t="shared" si="179"/>
        <v>61.711926356164632</v>
      </c>
      <c r="AN1065" s="33">
        <f t="shared" si="180"/>
        <v>49.589940821918006</v>
      </c>
      <c r="AO1065" s="33">
        <f t="shared" si="181"/>
        <v>49.589940821918006</v>
      </c>
      <c r="AP1065" s="33">
        <f t="shared" si="176"/>
        <v>5.9507928986301604</v>
      </c>
      <c r="AQ1065" s="33">
        <f t="shared" si="177"/>
        <v>55.540733720548168</v>
      </c>
      <c r="AR1065" s="26" t="s">
        <v>6307</v>
      </c>
      <c r="AS1065" s="26" t="s">
        <v>6307</v>
      </c>
      <c r="AT1065" s="15" t="s">
        <v>6282</v>
      </c>
      <c r="AU1065" s="27" t="s">
        <v>6282</v>
      </c>
      <c r="AV1065" s="74" t="s">
        <v>6287</v>
      </c>
      <c r="AW1065" s="75"/>
      <c r="AX1065" s="75"/>
      <c r="AY1065" s="75"/>
      <c r="AZ1065" s="52" t="s">
        <v>6389</v>
      </c>
    </row>
    <row r="1066" spans="1:52" s="52" customFormat="1" ht="39.950000000000003" customHeight="1" x14ac:dyDescent="0.25">
      <c r="A1066" s="9">
        <v>1575</v>
      </c>
      <c r="B1066" s="5">
        <v>80042000000783</v>
      </c>
      <c r="C1066" s="7" t="s">
        <v>5009</v>
      </c>
      <c r="D1066" s="5" t="s">
        <v>241</v>
      </c>
      <c r="E1066" s="5" t="s">
        <v>242</v>
      </c>
      <c r="F1066" s="5" t="s">
        <v>242</v>
      </c>
      <c r="G1066" s="5" t="s">
        <v>6285</v>
      </c>
      <c r="H1066" s="7" t="s">
        <v>6173</v>
      </c>
      <c r="I1066" s="7" t="s">
        <v>6175</v>
      </c>
      <c r="J1066" s="7" t="s">
        <v>6175</v>
      </c>
      <c r="K1066" s="7" t="s">
        <v>6175</v>
      </c>
      <c r="L1066" s="5" t="s">
        <v>1051</v>
      </c>
      <c r="M1066" s="5" t="s">
        <v>1051</v>
      </c>
      <c r="N1066" s="8" t="s">
        <v>6175</v>
      </c>
      <c r="O1066" s="7" t="s">
        <v>1388</v>
      </c>
      <c r="P1066" s="7" t="s">
        <v>3899</v>
      </c>
      <c r="Q1066" s="5" t="s">
        <v>28</v>
      </c>
      <c r="R1066" s="5" t="s">
        <v>28</v>
      </c>
      <c r="S1066" s="5" t="s">
        <v>28</v>
      </c>
      <c r="T1066" s="7" t="s">
        <v>44</v>
      </c>
      <c r="U1066" s="7" t="s">
        <v>28</v>
      </c>
      <c r="V1066" s="5" t="s">
        <v>4987</v>
      </c>
      <c r="W1066" s="7" t="s">
        <v>29</v>
      </c>
      <c r="X1066" s="7">
        <v>2012</v>
      </c>
      <c r="Y1066" s="7" t="s">
        <v>5008</v>
      </c>
      <c r="Z1066" s="7" t="s">
        <v>3900</v>
      </c>
      <c r="AA1066" s="7">
        <v>1</v>
      </c>
      <c r="AB1066" s="7">
        <v>1</v>
      </c>
      <c r="AC1066" s="7">
        <f t="shared" si="182"/>
        <v>0</v>
      </c>
      <c r="AD1066" s="7" t="s">
        <v>6175</v>
      </c>
      <c r="AE1066" s="7" t="s">
        <v>6175</v>
      </c>
      <c r="AF1066" s="7" t="s">
        <v>6175</v>
      </c>
      <c r="AG1066" s="7" t="s">
        <v>6175</v>
      </c>
      <c r="AH1066" s="7" t="s">
        <v>6175</v>
      </c>
      <c r="AI1066" s="7" t="s">
        <v>6175</v>
      </c>
      <c r="AJ1066" s="33">
        <v>57.317805479452232</v>
      </c>
      <c r="AK1066" s="33">
        <f t="shared" si="175"/>
        <v>57.317805479452232</v>
      </c>
      <c r="AL1066" s="33">
        <f t="shared" si="178"/>
        <v>6.8781366575342675</v>
      </c>
      <c r="AM1066" s="33">
        <f t="shared" si="179"/>
        <v>64.195942136986503</v>
      </c>
      <c r="AN1066" s="33">
        <f t="shared" si="180"/>
        <v>51.586024931507012</v>
      </c>
      <c r="AO1066" s="33">
        <f t="shared" si="181"/>
        <v>51.586024931507012</v>
      </c>
      <c r="AP1066" s="33">
        <f t="shared" si="176"/>
        <v>6.1903229917808416</v>
      </c>
      <c r="AQ1066" s="33">
        <f t="shared" si="177"/>
        <v>57.776347923287851</v>
      </c>
      <c r="AR1066" s="15" t="s">
        <v>6307</v>
      </c>
      <c r="AS1066" s="15" t="s">
        <v>6307</v>
      </c>
      <c r="AT1066" s="15" t="s">
        <v>6292</v>
      </c>
      <c r="AU1066" s="27" t="s">
        <v>6276</v>
      </c>
      <c r="AV1066" s="74"/>
      <c r="AW1066" s="75"/>
      <c r="AX1066" s="75"/>
      <c r="AY1066" s="75"/>
      <c r="AZ1066" s="52" t="s">
        <v>6389</v>
      </c>
    </row>
    <row r="1067" spans="1:52" s="52" customFormat="1" ht="39.950000000000003" customHeight="1" x14ac:dyDescent="0.25">
      <c r="A1067" s="9">
        <v>1576</v>
      </c>
      <c r="B1067" s="5">
        <v>80042000000905</v>
      </c>
      <c r="C1067" s="7" t="s">
        <v>5010</v>
      </c>
      <c r="D1067" s="5" t="s">
        <v>241</v>
      </c>
      <c r="E1067" s="5" t="s">
        <v>242</v>
      </c>
      <c r="F1067" s="5" t="s">
        <v>242</v>
      </c>
      <c r="G1067" s="5" t="s">
        <v>18</v>
      </c>
      <c r="H1067" s="7" t="s">
        <v>6173</v>
      </c>
      <c r="I1067" s="7" t="s">
        <v>6175</v>
      </c>
      <c r="J1067" s="7" t="s">
        <v>6175</v>
      </c>
      <c r="K1067" s="7" t="s">
        <v>6175</v>
      </c>
      <c r="L1067" s="5" t="s">
        <v>4977</v>
      </c>
      <c r="M1067" s="5" t="s">
        <v>4977</v>
      </c>
      <c r="N1067" s="8" t="s">
        <v>6175</v>
      </c>
      <c r="O1067" s="7" t="s">
        <v>1388</v>
      </c>
      <c r="P1067" s="7" t="s">
        <v>3899</v>
      </c>
      <c r="Q1067" s="5" t="s">
        <v>28</v>
      </c>
      <c r="R1067" s="7" t="s">
        <v>4978</v>
      </c>
      <c r="S1067" s="5" t="s">
        <v>28</v>
      </c>
      <c r="T1067" s="7" t="s">
        <v>44</v>
      </c>
      <c r="U1067" s="7" t="s">
        <v>28</v>
      </c>
      <c r="V1067" s="5" t="s">
        <v>4979</v>
      </c>
      <c r="W1067" s="7" t="s">
        <v>3988</v>
      </c>
      <c r="X1067" s="7">
        <v>2012</v>
      </c>
      <c r="Y1067" s="5" t="s">
        <v>28</v>
      </c>
      <c r="Z1067" s="7" t="s">
        <v>3900</v>
      </c>
      <c r="AA1067" s="7">
        <v>1</v>
      </c>
      <c r="AB1067" s="7">
        <v>1</v>
      </c>
      <c r="AC1067" s="7">
        <f t="shared" si="182"/>
        <v>0</v>
      </c>
      <c r="AD1067" s="7" t="s">
        <v>6175</v>
      </c>
      <c r="AE1067" s="7" t="s">
        <v>6175</v>
      </c>
      <c r="AF1067" s="7" t="s">
        <v>6175</v>
      </c>
      <c r="AG1067" s="7" t="s">
        <v>6175</v>
      </c>
      <c r="AH1067" s="7" t="s">
        <v>6175</v>
      </c>
      <c r="AI1067" s="7" t="s">
        <v>6175</v>
      </c>
      <c r="AJ1067" s="33">
        <v>6.6907063013698904</v>
      </c>
      <c r="AK1067" s="33">
        <f t="shared" si="175"/>
        <v>6.6907063013698904</v>
      </c>
      <c r="AL1067" s="33">
        <f t="shared" si="178"/>
        <v>0.80288475616438681</v>
      </c>
      <c r="AM1067" s="33">
        <f t="shared" si="179"/>
        <v>7.4935910575342772</v>
      </c>
      <c r="AN1067" s="33">
        <f t="shared" si="180"/>
        <v>6.0216356712329011</v>
      </c>
      <c r="AO1067" s="33">
        <f t="shared" si="181"/>
        <v>6.0216356712329011</v>
      </c>
      <c r="AP1067" s="33">
        <f t="shared" si="176"/>
        <v>0.72259628054794811</v>
      </c>
      <c r="AQ1067" s="33">
        <f t="shared" si="177"/>
        <v>6.7442319517808489</v>
      </c>
      <c r="AR1067" s="26" t="s">
        <v>1404</v>
      </c>
      <c r="AS1067" s="15" t="s">
        <v>1404</v>
      </c>
      <c r="AT1067" s="15" t="s">
        <v>6294</v>
      </c>
      <c r="AU1067" s="27" t="s">
        <v>6279</v>
      </c>
      <c r="AV1067" s="74"/>
      <c r="AW1067" s="75"/>
      <c r="AX1067" s="75"/>
      <c r="AY1067" s="75"/>
      <c r="AZ1067" s="52" t="s">
        <v>6389</v>
      </c>
    </row>
    <row r="1068" spans="1:52" s="52" customFormat="1" ht="39.950000000000003" customHeight="1" x14ac:dyDescent="0.25">
      <c r="A1068" s="9">
        <v>1577</v>
      </c>
      <c r="B1068" s="5">
        <v>80042000000912</v>
      </c>
      <c r="C1068" s="7" t="s">
        <v>5011</v>
      </c>
      <c r="D1068" s="5" t="s">
        <v>241</v>
      </c>
      <c r="E1068" s="5" t="s">
        <v>242</v>
      </c>
      <c r="F1068" s="5" t="s">
        <v>242</v>
      </c>
      <c r="G1068" s="5" t="s">
        <v>6285</v>
      </c>
      <c r="H1068" s="7" t="s">
        <v>6173</v>
      </c>
      <c r="I1068" s="7" t="s">
        <v>6175</v>
      </c>
      <c r="J1068" s="7" t="s">
        <v>6175</v>
      </c>
      <c r="K1068" s="7" t="s">
        <v>6175</v>
      </c>
      <c r="L1068" s="5" t="s">
        <v>4973</v>
      </c>
      <c r="M1068" s="5" t="s">
        <v>4973</v>
      </c>
      <c r="N1068" s="8" t="s">
        <v>6175</v>
      </c>
      <c r="O1068" s="7" t="s">
        <v>1388</v>
      </c>
      <c r="P1068" s="7" t="s">
        <v>3899</v>
      </c>
      <c r="Q1068" s="5" t="s">
        <v>28</v>
      </c>
      <c r="R1068" s="5" t="s">
        <v>28</v>
      </c>
      <c r="S1068" s="5" t="s">
        <v>28</v>
      </c>
      <c r="T1068" s="7" t="s">
        <v>44</v>
      </c>
      <c r="U1068" s="7" t="s">
        <v>28</v>
      </c>
      <c r="V1068" s="28" t="s">
        <v>28</v>
      </c>
      <c r="W1068" s="7" t="s">
        <v>29</v>
      </c>
      <c r="X1068" s="7">
        <v>2012</v>
      </c>
      <c r="Y1068" s="5" t="s">
        <v>319</v>
      </c>
      <c r="Z1068" s="7" t="s">
        <v>3900</v>
      </c>
      <c r="AA1068" s="7">
        <v>1</v>
      </c>
      <c r="AB1068" s="7">
        <v>1</v>
      </c>
      <c r="AC1068" s="7">
        <f t="shared" si="182"/>
        <v>0</v>
      </c>
      <c r="AD1068" s="7" t="s">
        <v>6175</v>
      </c>
      <c r="AE1068" s="7" t="s">
        <v>6175</v>
      </c>
      <c r="AF1068" s="7" t="s">
        <v>6175</v>
      </c>
      <c r="AG1068" s="7" t="s">
        <v>6175</v>
      </c>
      <c r="AH1068" s="7" t="s">
        <v>6175</v>
      </c>
      <c r="AI1068" s="7" t="s">
        <v>6175</v>
      </c>
      <c r="AJ1068" s="33">
        <v>44.291031506849457</v>
      </c>
      <c r="AK1068" s="33">
        <f t="shared" si="175"/>
        <v>44.291031506849457</v>
      </c>
      <c r="AL1068" s="33">
        <f t="shared" si="178"/>
        <v>5.3149237808219345</v>
      </c>
      <c r="AM1068" s="33">
        <f t="shared" si="179"/>
        <v>49.605955287671392</v>
      </c>
      <c r="AN1068" s="33">
        <f t="shared" si="180"/>
        <v>39.861928356164512</v>
      </c>
      <c r="AO1068" s="33">
        <f t="shared" si="181"/>
        <v>39.861928356164512</v>
      </c>
      <c r="AP1068" s="33">
        <f t="shared" si="176"/>
        <v>4.7834314027397413</v>
      </c>
      <c r="AQ1068" s="33">
        <f t="shared" si="177"/>
        <v>44.645359758904256</v>
      </c>
      <c r="AR1068" s="26" t="s">
        <v>6307</v>
      </c>
      <c r="AS1068" s="26" t="s">
        <v>6307</v>
      </c>
      <c r="AT1068" s="15" t="s">
        <v>6282</v>
      </c>
      <c r="AU1068" s="27" t="s">
        <v>6282</v>
      </c>
      <c r="AV1068" s="74" t="s">
        <v>6287</v>
      </c>
      <c r="AW1068" s="75"/>
      <c r="AX1068" s="75"/>
      <c r="AY1068" s="75"/>
      <c r="AZ1068" s="52" t="s">
        <v>6389</v>
      </c>
    </row>
    <row r="1069" spans="1:52" s="52" customFormat="1" ht="39.950000000000003" customHeight="1" x14ac:dyDescent="0.25">
      <c r="A1069" s="9">
        <v>1578</v>
      </c>
      <c r="B1069" s="5">
        <v>80042000000929</v>
      </c>
      <c r="C1069" s="7" t="s">
        <v>5012</v>
      </c>
      <c r="D1069" s="5" t="s">
        <v>241</v>
      </c>
      <c r="E1069" s="5" t="s">
        <v>242</v>
      </c>
      <c r="F1069" s="5" t="s">
        <v>242</v>
      </c>
      <c r="G1069" s="5" t="s">
        <v>402</v>
      </c>
      <c r="H1069" s="7" t="s">
        <v>6173</v>
      </c>
      <c r="I1069" s="7" t="s">
        <v>6175</v>
      </c>
      <c r="J1069" s="7" t="s">
        <v>6175</v>
      </c>
      <c r="K1069" s="7" t="s">
        <v>6175</v>
      </c>
      <c r="L1069" s="5" t="s">
        <v>4983</v>
      </c>
      <c r="M1069" s="5" t="s">
        <v>4983</v>
      </c>
      <c r="N1069" s="8" t="s">
        <v>6175</v>
      </c>
      <c r="O1069" s="7" t="s">
        <v>1388</v>
      </c>
      <c r="P1069" s="7" t="s">
        <v>3899</v>
      </c>
      <c r="Q1069" s="5" t="s">
        <v>28</v>
      </c>
      <c r="R1069" s="5" t="s">
        <v>28</v>
      </c>
      <c r="S1069" s="5" t="s">
        <v>28</v>
      </c>
      <c r="T1069" s="7" t="s">
        <v>44</v>
      </c>
      <c r="U1069" s="7" t="s">
        <v>28</v>
      </c>
      <c r="V1069" s="7" t="s">
        <v>957</v>
      </c>
      <c r="W1069" s="7" t="s">
        <v>3988</v>
      </c>
      <c r="X1069" s="7">
        <v>2012</v>
      </c>
      <c r="Y1069" s="5" t="s">
        <v>28</v>
      </c>
      <c r="Z1069" s="7" t="s">
        <v>3900</v>
      </c>
      <c r="AA1069" s="7">
        <v>1</v>
      </c>
      <c r="AB1069" s="7">
        <v>1</v>
      </c>
      <c r="AC1069" s="7">
        <f t="shared" si="182"/>
        <v>0</v>
      </c>
      <c r="AD1069" s="7" t="s">
        <v>6175</v>
      </c>
      <c r="AE1069" s="7" t="s">
        <v>6175</v>
      </c>
      <c r="AF1069" s="7" t="s">
        <v>6175</v>
      </c>
      <c r="AG1069" s="7" t="s">
        <v>6175</v>
      </c>
      <c r="AH1069" s="7" t="s">
        <v>6175</v>
      </c>
      <c r="AI1069" s="7" t="s">
        <v>6175</v>
      </c>
      <c r="AJ1069" s="33">
        <v>21.646402739726113</v>
      </c>
      <c r="AK1069" s="33">
        <f t="shared" si="175"/>
        <v>21.646402739726113</v>
      </c>
      <c r="AL1069" s="33">
        <f t="shared" si="178"/>
        <v>2.5975683287671334</v>
      </c>
      <c r="AM1069" s="33">
        <f t="shared" si="179"/>
        <v>24.243971068493245</v>
      </c>
      <c r="AN1069" s="33">
        <f t="shared" si="180"/>
        <v>19.481762465753501</v>
      </c>
      <c r="AO1069" s="33">
        <f t="shared" si="181"/>
        <v>19.481762465753501</v>
      </c>
      <c r="AP1069" s="33">
        <f t="shared" si="176"/>
        <v>2.3378114958904201</v>
      </c>
      <c r="AQ1069" s="33">
        <f t="shared" si="177"/>
        <v>21.819573961643922</v>
      </c>
      <c r="AR1069" s="26" t="s">
        <v>6307</v>
      </c>
      <c r="AS1069" s="26" t="s">
        <v>6307</v>
      </c>
      <c r="AT1069" s="15" t="s">
        <v>6282</v>
      </c>
      <c r="AU1069" s="27" t="s">
        <v>6282</v>
      </c>
      <c r="AV1069" s="74" t="s">
        <v>6322</v>
      </c>
      <c r="AW1069" s="75"/>
      <c r="AX1069" s="75"/>
      <c r="AY1069" s="75"/>
      <c r="AZ1069" s="52" t="s">
        <v>6389</v>
      </c>
    </row>
    <row r="1070" spans="1:52" s="52" customFormat="1" ht="39.950000000000003" customHeight="1" x14ac:dyDescent="0.25">
      <c r="A1070" s="9">
        <v>1579</v>
      </c>
      <c r="B1070" s="5">
        <v>80042000000950</v>
      </c>
      <c r="C1070" s="7" t="s">
        <v>5013</v>
      </c>
      <c r="D1070" s="5" t="s">
        <v>18</v>
      </c>
      <c r="E1070" s="5" t="s">
        <v>953</v>
      </c>
      <c r="F1070" s="5" t="s">
        <v>954</v>
      </c>
      <c r="G1070" s="5" t="s">
        <v>18</v>
      </c>
      <c r="H1070" s="7" t="s">
        <v>6173</v>
      </c>
      <c r="I1070" s="7" t="s">
        <v>6175</v>
      </c>
      <c r="J1070" s="7" t="s">
        <v>6175</v>
      </c>
      <c r="K1070" s="7" t="s">
        <v>6175</v>
      </c>
      <c r="L1070" s="5" t="s">
        <v>4983</v>
      </c>
      <c r="M1070" s="5" t="s">
        <v>4983</v>
      </c>
      <c r="N1070" s="8" t="s">
        <v>6175</v>
      </c>
      <c r="O1070" s="7" t="s">
        <v>1388</v>
      </c>
      <c r="P1070" s="7" t="s">
        <v>3899</v>
      </c>
      <c r="Q1070" s="5" t="s">
        <v>28</v>
      </c>
      <c r="R1070" s="5" t="s">
        <v>28</v>
      </c>
      <c r="S1070" s="5" t="s">
        <v>28</v>
      </c>
      <c r="T1070" s="7" t="s">
        <v>44</v>
      </c>
      <c r="U1070" s="7" t="s">
        <v>28</v>
      </c>
      <c r="V1070" s="7" t="s">
        <v>957</v>
      </c>
      <c r="W1070" s="7" t="s">
        <v>3988</v>
      </c>
      <c r="X1070" s="7">
        <v>2012</v>
      </c>
      <c r="Y1070" s="5" t="s">
        <v>28</v>
      </c>
      <c r="Z1070" s="7" t="s">
        <v>3900</v>
      </c>
      <c r="AA1070" s="7">
        <v>1</v>
      </c>
      <c r="AB1070" s="7">
        <v>1</v>
      </c>
      <c r="AC1070" s="7">
        <f t="shared" si="182"/>
        <v>0</v>
      </c>
      <c r="AD1070" s="7" t="s">
        <v>6175</v>
      </c>
      <c r="AE1070" s="7" t="s">
        <v>6175</v>
      </c>
      <c r="AF1070" s="7" t="s">
        <v>6175</v>
      </c>
      <c r="AG1070" s="7" t="s">
        <v>6175</v>
      </c>
      <c r="AH1070" s="7" t="s">
        <v>6175</v>
      </c>
      <c r="AI1070" s="7" t="s">
        <v>6175</v>
      </c>
      <c r="AJ1070" s="33">
        <v>21.646402739726113</v>
      </c>
      <c r="AK1070" s="33">
        <f t="shared" si="175"/>
        <v>21.646402739726113</v>
      </c>
      <c r="AL1070" s="33">
        <f t="shared" si="178"/>
        <v>2.5975683287671334</v>
      </c>
      <c r="AM1070" s="33">
        <f t="shared" si="179"/>
        <v>24.243971068493245</v>
      </c>
      <c r="AN1070" s="33">
        <f t="shared" si="180"/>
        <v>19.481762465753501</v>
      </c>
      <c r="AO1070" s="33">
        <f t="shared" si="181"/>
        <v>19.481762465753501</v>
      </c>
      <c r="AP1070" s="33">
        <f t="shared" si="176"/>
        <v>2.3378114958904201</v>
      </c>
      <c r="AQ1070" s="33">
        <f t="shared" si="177"/>
        <v>21.819573961643922</v>
      </c>
      <c r="AR1070" s="15" t="s">
        <v>6307</v>
      </c>
      <c r="AS1070" s="15" t="s">
        <v>6307</v>
      </c>
      <c r="AT1070" s="15" t="s">
        <v>6292</v>
      </c>
      <c r="AU1070" s="27" t="s">
        <v>6276</v>
      </c>
      <c r="AV1070" s="74"/>
      <c r="AW1070" s="75"/>
      <c r="AX1070" s="75"/>
      <c r="AY1070" s="75"/>
      <c r="AZ1070" s="52" t="s">
        <v>6389</v>
      </c>
    </row>
    <row r="1071" spans="1:52" s="52" customFormat="1" ht="39.950000000000003" customHeight="1" x14ac:dyDescent="0.25">
      <c r="A1071" s="9">
        <v>1580</v>
      </c>
      <c r="B1071" s="5">
        <v>80042000001018</v>
      </c>
      <c r="C1071" s="7" t="s">
        <v>5014</v>
      </c>
      <c r="D1071" s="5" t="s">
        <v>241</v>
      </c>
      <c r="E1071" s="5" t="s">
        <v>242</v>
      </c>
      <c r="F1071" s="5" t="s">
        <v>242</v>
      </c>
      <c r="G1071" s="5" t="s">
        <v>6285</v>
      </c>
      <c r="H1071" s="7" t="s">
        <v>6173</v>
      </c>
      <c r="I1071" s="7" t="s">
        <v>6175</v>
      </c>
      <c r="J1071" s="7" t="s">
        <v>6175</v>
      </c>
      <c r="K1071" s="7" t="s">
        <v>6175</v>
      </c>
      <c r="L1071" s="5" t="s">
        <v>4973</v>
      </c>
      <c r="M1071" s="5" t="s">
        <v>4973</v>
      </c>
      <c r="N1071" s="8" t="s">
        <v>6175</v>
      </c>
      <c r="O1071" s="7" t="s">
        <v>1388</v>
      </c>
      <c r="P1071" s="7" t="s">
        <v>3899</v>
      </c>
      <c r="Q1071" s="5" t="s">
        <v>28</v>
      </c>
      <c r="R1071" s="5" t="s">
        <v>28</v>
      </c>
      <c r="S1071" s="5" t="s">
        <v>28</v>
      </c>
      <c r="T1071" s="7" t="s">
        <v>44</v>
      </c>
      <c r="U1071" s="7" t="s">
        <v>28</v>
      </c>
      <c r="V1071" s="28" t="s">
        <v>28</v>
      </c>
      <c r="W1071" s="7" t="s">
        <v>29</v>
      </c>
      <c r="X1071" s="7">
        <v>2012</v>
      </c>
      <c r="Y1071" s="5" t="s">
        <v>5015</v>
      </c>
      <c r="Z1071" s="7" t="s">
        <v>3900</v>
      </c>
      <c r="AA1071" s="7">
        <v>1</v>
      </c>
      <c r="AB1071" s="7">
        <v>1</v>
      </c>
      <c r="AC1071" s="7">
        <f t="shared" si="182"/>
        <v>0</v>
      </c>
      <c r="AD1071" s="7" t="s">
        <v>6175</v>
      </c>
      <c r="AE1071" s="7" t="s">
        <v>6175</v>
      </c>
      <c r="AF1071" s="7" t="s">
        <v>6175</v>
      </c>
      <c r="AG1071" s="7" t="s">
        <v>6175</v>
      </c>
      <c r="AH1071" s="7" t="s">
        <v>6175</v>
      </c>
      <c r="AI1071" s="7" t="s">
        <v>6175</v>
      </c>
      <c r="AJ1071" s="33">
        <v>44.291031506849457</v>
      </c>
      <c r="AK1071" s="33">
        <f t="shared" si="175"/>
        <v>44.291031506849457</v>
      </c>
      <c r="AL1071" s="33">
        <f t="shared" si="178"/>
        <v>5.3149237808219345</v>
      </c>
      <c r="AM1071" s="33">
        <f t="shared" si="179"/>
        <v>49.605955287671392</v>
      </c>
      <c r="AN1071" s="33">
        <f t="shared" si="180"/>
        <v>39.861928356164512</v>
      </c>
      <c r="AO1071" s="33">
        <f t="shared" si="181"/>
        <v>39.861928356164512</v>
      </c>
      <c r="AP1071" s="33">
        <f t="shared" si="176"/>
        <v>4.7834314027397413</v>
      </c>
      <c r="AQ1071" s="33">
        <f t="shared" si="177"/>
        <v>44.645359758904256</v>
      </c>
      <c r="AR1071" s="26" t="s">
        <v>6307</v>
      </c>
      <c r="AS1071" s="26" t="s">
        <v>6307</v>
      </c>
      <c r="AT1071" s="15" t="s">
        <v>6282</v>
      </c>
      <c r="AU1071" s="27" t="s">
        <v>6282</v>
      </c>
      <c r="AV1071" s="74" t="s">
        <v>6287</v>
      </c>
      <c r="AW1071" s="75"/>
      <c r="AX1071" s="75"/>
      <c r="AY1071" s="75"/>
      <c r="AZ1071" s="52" t="s">
        <v>6389</v>
      </c>
    </row>
    <row r="1072" spans="1:52" s="52" customFormat="1" ht="39.950000000000003" customHeight="1" x14ac:dyDescent="0.25">
      <c r="A1072" s="9">
        <v>1581</v>
      </c>
      <c r="B1072" s="5">
        <v>80042000001025</v>
      </c>
      <c r="C1072" s="7" t="s">
        <v>5016</v>
      </c>
      <c r="D1072" s="5" t="s">
        <v>18</v>
      </c>
      <c r="E1072" s="5" t="s">
        <v>953</v>
      </c>
      <c r="F1072" s="5" t="s">
        <v>954</v>
      </c>
      <c r="G1072" s="5" t="s">
        <v>18</v>
      </c>
      <c r="H1072" s="7" t="s">
        <v>6173</v>
      </c>
      <c r="I1072" s="7" t="s">
        <v>6175</v>
      </c>
      <c r="J1072" s="7" t="s">
        <v>6175</v>
      </c>
      <c r="K1072" s="7" t="s">
        <v>6175</v>
      </c>
      <c r="L1072" s="5" t="s">
        <v>5017</v>
      </c>
      <c r="M1072" s="5" t="s">
        <v>5017</v>
      </c>
      <c r="N1072" s="8" t="s">
        <v>6175</v>
      </c>
      <c r="O1072" s="7" t="s">
        <v>1388</v>
      </c>
      <c r="P1072" s="7" t="s">
        <v>3899</v>
      </c>
      <c r="Q1072" s="5" t="s">
        <v>28</v>
      </c>
      <c r="R1072" s="5" t="s">
        <v>28</v>
      </c>
      <c r="S1072" s="5" t="s">
        <v>28</v>
      </c>
      <c r="T1072" s="7" t="s">
        <v>44</v>
      </c>
      <c r="U1072" s="7" t="s">
        <v>28</v>
      </c>
      <c r="V1072" s="7" t="s">
        <v>957</v>
      </c>
      <c r="W1072" s="7" t="s">
        <v>29</v>
      </c>
      <c r="X1072" s="7">
        <v>2012</v>
      </c>
      <c r="Y1072" s="7" t="s">
        <v>28</v>
      </c>
      <c r="Z1072" s="7" t="s">
        <v>3900</v>
      </c>
      <c r="AA1072" s="7">
        <v>1</v>
      </c>
      <c r="AB1072" s="7">
        <v>1</v>
      </c>
      <c r="AC1072" s="7">
        <f t="shared" si="182"/>
        <v>0</v>
      </c>
      <c r="AD1072" s="7" t="s">
        <v>6175</v>
      </c>
      <c r="AE1072" s="7" t="s">
        <v>6175</v>
      </c>
      <c r="AF1072" s="7" t="s">
        <v>6175</v>
      </c>
      <c r="AG1072" s="7" t="s">
        <v>6175</v>
      </c>
      <c r="AH1072" s="7" t="s">
        <v>6175</v>
      </c>
      <c r="AI1072" s="7" t="s">
        <v>6175</v>
      </c>
      <c r="AJ1072" s="33">
        <v>18.237483561643892</v>
      </c>
      <c r="AK1072" s="33">
        <f t="shared" si="175"/>
        <v>18.237483561643892</v>
      </c>
      <c r="AL1072" s="33">
        <f t="shared" si="178"/>
        <v>2.1884980273972667</v>
      </c>
      <c r="AM1072" s="33">
        <f t="shared" si="179"/>
        <v>20.425981589041157</v>
      </c>
      <c r="AN1072" s="33">
        <f t="shared" si="180"/>
        <v>16.413735205479504</v>
      </c>
      <c r="AO1072" s="33">
        <f t="shared" si="181"/>
        <v>16.413735205479504</v>
      </c>
      <c r="AP1072" s="33">
        <f t="shared" si="176"/>
        <v>1.9696482246575404</v>
      </c>
      <c r="AQ1072" s="33">
        <f t="shared" si="177"/>
        <v>18.383383430137044</v>
      </c>
      <c r="AR1072" s="15" t="s">
        <v>6307</v>
      </c>
      <c r="AS1072" s="15" t="s">
        <v>6307</v>
      </c>
      <c r="AT1072" s="15" t="s">
        <v>6292</v>
      </c>
      <c r="AU1072" s="27" t="s">
        <v>6276</v>
      </c>
      <c r="AV1072" s="74"/>
      <c r="AW1072" s="75"/>
      <c r="AX1072" s="75"/>
      <c r="AY1072" s="75"/>
      <c r="AZ1072" s="52" t="s">
        <v>6389</v>
      </c>
    </row>
    <row r="1073" spans="1:52" s="52" customFormat="1" ht="39.950000000000003" customHeight="1" x14ac:dyDescent="0.25">
      <c r="A1073" s="9">
        <v>1582</v>
      </c>
      <c r="B1073" s="4">
        <v>80042000012861</v>
      </c>
      <c r="C1073" s="7" t="s">
        <v>6216</v>
      </c>
      <c r="D1073" s="5" t="s">
        <v>18</v>
      </c>
      <c r="E1073" s="5" t="s">
        <v>953</v>
      </c>
      <c r="F1073" s="5" t="s">
        <v>954</v>
      </c>
      <c r="G1073" s="5" t="s">
        <v>18</v>
      </c>
      <c r="H1073" s="7" t="s">
        <v>6173</v>
      </c>
      <c r="I1073" s="7" t="s">
        <v>6175</v>
      </c>
      <c r="J1073" s="7" t="s">
        <v>6175</v>
      </c>
      <c r="K1073" s="7" t="s">
        <v>6175</v>
      </c>
      <c r="L1073" s="5" t="s">
        <v>5017</v>
      </c>
      <c r="M1073" s="5" t="s">
        <v>5017</v>
      </c>
      <c r="N1073" s="8" t="s">
        <v>6175</v>
      </c>
      <c r="O1073" s="7" t="s">
        <v>1388</v>
      </c>
      <c r="P1073" s="7" t="s">
        <v>3899</v>
      </c>
      <c r="Q1073" s="5" t="s">
        <v>28</v>
      </c>
      <c r="R1073" s="5" t="s">
        <v>28</v>
      </c>
      <c r="S1073" s="5" t="s">
        <v>28</v>
      </c>
      <c r="T1073" s="7" t="s">
        <v>44</v>
      </c>
      <c r="U1073" s="7" t="s">
        <v>28</v>
      </c>
      <c r="V1073" s="7" t="s">
        <v>957</v>
      </c>
      <c r="W1073" s="7" t="s">
        <v>29</v>
      </c>
      <c r="X1073" s="7">
        <v>2012</v>
      </c>
      <c r="Y1073" s="7" t="s">
        <v>28</v>
      </c>
      <c r="Z1073" s="7" t="s">
        <v>3900</v>
      </c>
      <c r="AA1073" s="7">
        <v>1</v>
      </c>
      <c r="AB1073" s="7">
        <v>1</v>
      </c>
      <c r="AC1073" s="7">
        <f t="shared" si="182"/>
        <v>0</v>
      </c>
      <c r="AD1073" s="7" t="s">
        <v>6175</v>
      </c>
      <c r="AE1073" s="7" t="s">
        <v>6175</v>
      </c>
      <c r="AF1073" s="7" t="s">
        <v>6175</v>
      </c>
      <c r="AG1073" s="7" t="s">
        <v>6175</v>
      </c>
      <c r="AH1073" s="7" t="s">
        <v>6175</v>
      </c>
      <c r="AI1073" s="7" t="s">
        <v>6175</v>
      </c>
      <c r="AJ1073" s="33">
        <v>18.237483561643892</v>
      </c>
      <c r="AK1073" s="33">
        <f t="shared" si="175"/>
        <v>18.237483561643892</v>
      </c>
      <c r="AL1073" s="33">
        <f t="shared" si="178"/>
        <v>2.1884980273972667</v>
      </c>
      <c r="AM1073" s="33">
        <f t="shared" si="179"/>
        <v>20.425981589041157</v>
      </c>
      <c r="AN1073" s="33">
        <f t="shared" si="180"/>
        <v>16.413735205479504</v>
      </c>
      <c r="AO1073" s="33">
        <f t="shared" si="181"/>
        <v>16.413735205479504</v>
      </c>
      <c r="AP1073" s="33">
        <f t="shared" si="176"/>
        <v>1.9696482246575404</v>
      </c>
      <c r="AQ1073" s="33">
        <f t="shared" si="177"/>
        <v>18.383383430137044</v>
      </c>
      <c r="AR1073" s="15" t="s">
        <v>6307</v>
      </c>
      <c r="AS1073" s="15" t="s">
        <v>6307</v>
      </c>
      <c r="AT1073" s="15" t="s">
        <v>6292</v>
      </c>
      <c r="AU1073" s="27" t="s">
        <v>6276</v>
      </c>
      <c r="AV1073" s="74"/>
      <c r="AW1073" s="75"/>
      <c r="AX1073" s="75"/>
      <c r="AY1073" s="75"/>
      <c r="AZ1073" s="52" t="s">
        <v>6389</v>
      </c>
    </row>
    <row r="1074" spans="1:52" s="52" customFormat="1" ht="39.950000000000003" customHeight="1" x14ac:dyDescent="0.25">
      <c r="A1074" s="9">
        <v>1583</v>
      </c>
      <c r="B1074" s="5">
        <v>80042000001049</v>
      </c>
      <c r="C1074" s="5" t="s">
        <v>5018</v>
      </c>
      <c r="D1074" s="5" t="s">
        <v>18</v>
      </c>
      <c r="E1074" s="5" t="s">
        <v>4760</v>
      </c>
      <c r="F1074" s="5" t="s">
        <v>142</v>
      </c>
      <c r="G1074" s="5" t="s">
        <v>18</v>
      </c>
      <c r="H1074" s="7" t="s">
        <v>6173</v>
      </c>
      <c r="I1074" s="7" t="s">
        <v>6175</v>
      </c>
      <c r="J1074" s="7" t="s">
        <v>6175</v>
      </c>
      <c r="K1074" s="7" t="s">
        <v>6175</v>
      </c>
      <c r="L1074" s="7" t="s">
        <v>4977</v>
      </c>
      <c r="M1074" s="7" t="s">
        <v>4977</v>
      </c>
      <c r="N1074" s="8" t="s">
        <v>6175</v>
      </c>
      <c r="O1074" s="7" t="s">
        <v>1388</v>
      </c>
      <c r="P1074" s="7" t="s">
        <v>3899</v>
      </c>
      <c r="Q1074" s="7" t="s">
        <v>28</v>
      </c>
      <c r="R1074" s="7" t="s">
        <v>4978</v>
      </c>
      <c r="S1074" s="7" t="s">
        <v>28</v>
      </c>
      <c r="T1074" s="7" t="s">
        <v>44</v>
      </c>
      <c r="U1074" s="7" t="s">
        <v>4992</v>
      </c>
      <c r="V1074" s="5" t="s">
        <v>4979</v>
      </c>
      <c r="W1074" s="7" t="s">
        <v>29</v>
      </c>
      <c r="X1074" s="7">
        <v>2012</v>
      </c>
      <c r="Y1074" s="5" t="s">
        <v>28</v>
      </c>
      <c r="Z1074" s="7" t="s">
        <v>3900</v>
      </c>
      <c r="AA1074" s="7">
        <v>1</v>
      </c>
      <c r="AB1074" s="7">
        <v>1</v>
      </c>
      <c r="AC1074" s="7">
        <f t="shared" si="182"/>
        <v>0</v>
      </c>
      <c r="AD1074" s="7" t="s">
        <v>6175</v>
      </c>
      <c r="AE1074" s="7" t="s">
        <v>6175</v>
      </c>
      <c r="AF1074" s="7" t="s">
        <v>6175</v>
      </c>
      <c r="AG1074" s="7" t="s">
        <v>6175</v>
      </c>
      <c r="AH1074" s="7" t="s">
        <v>6175</v>
      </c>
      <c r="AI1074" s="7" t="s">
        <v>6175</v>
      </c>
      <c r="AJ1074" s="33">
        <v>8.85820630136989</v>
      </c>
      <c r="AK1074" s="33">
        <f t="shared" si="175"/>
        <v>8.85820630136989</v>
      </c>
      <c r="AL1074" s="33">
        <f t="shared" si="178"/>
        <v>1.0629847561643868</v>
      </c>
      <c r="AM1074" s="33">
        <f t="shared" si="179"/>
        <v>9.9211910575342763</v>
      </c>
      <c r="AN1074" s="33">
        <f t="shared" si="180"/>
        <v>7.9723856712329013</v>
      </c>
      <c r="AO1074" s="33">
        <f t="shared" si="181"/>
        <v>7.9723856712329013</v>
      </c>
      <c r="AP1074" s="33">
        <f t="shared" si="176"/>
        <v>0.95668628054794813</v>
      </c>
      <c r="AQ1074" s="33">
        <f t="shared" si="177"/>
        <v>8.9290719517808501</v>
      </c>
      <c r="AR1074" s="15" t="s">
        <v>6307</v>
      </c>
      <c r="AS1074" s="15" t="s">
        <v>6307</v>
      </c>
      <c r="AT1074" s="15" t="s">
        <v>6292</v>
      </c>
      <c r="AU1074" s="27" t="s">
        <v>6276</v>
      </c>
      <c r="AV1074" s="74"/>
      <c r="AW1074" s="75"/>
      <c r="AX1074" s="75"/>
      <c r="AY1074" s="75"/>
      <c r="AZ1074" s="52" t="s">
        <v>6389</v>
      </c>
    </row>
    <row r="1075" spans="1:52" s="52" customFormat="1" ht="39.950000000000003" customHeight="1" x14ac:dyDescent="0.25">
      <c r="A1075" s="9">
        <v>1584</v>
      </c>
      <c r="B1075" s="5">
        <v>80042000001056</v>
      </c>
      <c r="C1075" s="7" t="s">
        <v>5019</v>
      </c>
      <c r="D1075" s="5" t="s">
        <v>18</v>
      </c>
      <c r="E1075" s="5" t="s">
        <v>953</v>
      </c>
      <c r="F1075" s="5" t="s">
        <v>954</v>
      </c>
      <c r="G1075" s="5" t="s">
        <v>18</v>
      </c>
      <c r="H1075" s="7" t="s">
        <v>6173</v>
      </c>
      <c r="I1075" s="7" t="s">
        <v>6175</v>
      </c>
      <c r="J1075" s="7" t="s">
        <v>6175</v>
      </c>
      <c r="K1075" s="7" t="s">
        <v>6175</v>
      </c>
      <c r="L1075" s="5" t="s">
        <v>4973</v>
      </c>
      <c r="M1075" s="5" t="s">
        <v>4973</v>
      </c>
      <c r="N1075" s="8" t="s">
        <v>6175</v>
      </c>
      <c r="O1075" s="7" t="s">
        <v>1388</v>
      </c>
      <c r="P1075" s="7" t="s">
        <v>3899</v>
      </c>
      <c r="Q1075" s="5" t="s">
        <v>28</v>
      </c>
      <c r="R1075" s="5" t="s">
        <v>28</v>
      </c>
      <c r="S1075" s="5" t="s">
        <v>28</v>
      </c>
      <c r="T1075" s="7" t="s">
        <v>44</v>
      </c>
      <c r="U1075" s="7" t="s">
        <v>28</v>
      </c>
      <c r="V1075" s="7" t="s">
        <v>957</v>
      </c>
      <c r="W1075" s="5" t="s">
        <v>771</v>
      </c>
      <c r="X1075" s="7">
        <v>2012</v>
      </c>
      <c r="Y1075" s="5" t="s">
        <v>5020</v>
      </c>
      <c r="Z1075" s="7" t="s">
        <v>3900</v>
      </c>
      <c r="AA1075" s="7">
        <v>1</v>
      </c>
      <c r="AB1075" s="7">
        <v>1</v>
      </c>
      <c r="AC1075" s="7">
        <f t="shared" si="182"/>
        <v>0</v>
      </c>
      <c r="AD1075" s="7" t="s">
        <v>6175</v>
      </c>
      <c r="AE1075" s="7" t="s">
        <v>6175</v>
      </c>
      <c r="AF1075" s="7" t="s">
        <v>6175</v>
      </c>
      <c r="AG1075" s="7" t="s">
        <v>6175</v>
      </c>
      <c r="AH1075" s="7" t="s">
        <v>6175</v>
      </c>
      <c r="AI1075" s="7" t="s">
        <v>6175</v>
      </c>
      <c r="AJ1075" s="33">
        <v>3</v>
      </c>
      <c r="AK1075" s="33">
        <f t="shared" si="175"/>
        <v>3</v>
      </c>
      <c r="AL1075" s="33">
        <f t="shared" si="178"/>
        <v>0.36</v>
      </c>
      <c r="AM1075" s="33">
        <f t="shared" si="179"/>
        <v>3.36</v>
      </c>
      <c r="AN1075" s="33">
        <f t="shared" si="180"/>
        <v>2.7</v>
      </c>
      <c r="AO1075" s="33">
        <f t="shared" si="181"/>
        <v>2.7</v>
      </c>
      <c r="AP1075" s="33">
        <f t="shared" si="176"/>
        <v>0.32400000000000001</v>
      </c>
      <c r="AQ1075" s="33">
        <f t="shared" si="177"/>
        <v>3.024</v>
      </c>
      <c r="AR1075" s="15" t="s">
        <v>6307</v>
      </c>
      <c r="AS1075" s="15" t="s">
        <v>6307</v>
      </c>
      <c r="AT1075" s="15" t="s">
        <v>6292</v>
      </c>
      <c r="AU1075" s="27" t="s">
        <v>6276</v>
      </c>
      <c r="AV1075" s="74"/>
      <c r="AW1075" s="75"/>
      <c r="AX1075" s="75"/>
      <c r="AY1075" s="75"/>
      <c r="AZ1075" s="52" t="s">
        <v>6389</v>
      </c>
    </row>
    <row r="1076" spans="1:52" s="52" customFormat="1" ht="39.950000000000003" customHeight="1" x14ac:dyDescent="0.25">
      <c r="A1076" s="9">
        <v>1585</v>
      </c>
      <c r="B1076" s="5">
        <v>80042000001124</v>
      </c>
      <c r="C1076" s="7" t="s">
        <v>5022</v>
      </c>
      <c r="D1076" s="5" t="s">
        <v>18</v>
      </c>
      <c r="E1076" s="5" t="s">
        <v>953</v>
      </c>
      <c r="F1076" s="5" t="s">
        <v>954</v>
      </c>
      <c r="G1076" s="5" t="s">
        <v>18</v>
      </c>
      <c r="H1076" s="7" t="s">
        <v>6173</v>
      </c>
      <c r="I1076" s="7" t="s">
        <v>6175</v>
      </c>
      <c r="J1076" s="7" t="s">
        <v>6175</v>
      </c>
      <c r="K1076" s="7" t="s">
        <v>6175</v>
      </c>
      <c r="L1076" s="5" t="s">
        <v>4983</v>
      </c>
      <c r="M1076" s="5" t="s">
        <v>4983</v>
      </c>
      <c r="N1076" s="8" t="s">
        <v>6175</v>
      </c>
      <c r="O1076" s="7" t="s">
        <v>1388</v>
      </c>
      <c r="P1076" s="7" t="s">
        <v>3899</v>
      </c>
      <c r="Q1076" s="5" t="s">
        <v>28</v>
      </c>
      <c r="R1076" s="5" t="s">
        <v>28</v>
      </c>
      <c r="S1076" s="5" t="s">
        <v>28</v>
      </c>
      <c r="T1076" s="7" t="s">
        <v>44</v>
      </c>
      <c r="U1076" s="7" t="s">
        <v>28</v>
      </c>
      <c r="V1076" s="7" t="s">
        <v>957</v>
      </c>
      <c r="W1076" s="7" t="s">
        <v>3988</v>
      </c>
      <c r="X1076" s="7">
        <v>2012</v>
      </c>
      <c r="Y1076" s="5" t="s">
        <v>28</v>
      </c>
      <c r="Z1076" s="7" t="s">
        <v>3900</v>
      </c>
      <c r="AA1076" s="7">
        <v>1</v>
      </c>
      <c r="AB1076" s="7">
        <v>1</v>
      </c>
      <c r="AC1076" s="7">
        <f t="shared" si="182"/>
        <v>0</v>
      </c>
      <c r="AD1076" s="7" t="s">
        <v>6175</v>
      </c>
      <c r="AE1076" s="7" t="s">
        <v>6175</v>
      </c>
      <c r="AF1076" s="7" t="s">
        <v>6175</v>
      </c>
      <c r="AG1076" s="7" t="s">
        <v>6175</v>
      </c>
      <c r="AH1076" s="7" t="s">
        <v>6175</v>
      </c>
      <c r="AI1076" s="7" t="s">
        <v>6175</v>
      </c>
      <c r="AJ1076" s="33">
        <v>21.646402739726113</v>
      </c>
      <c r="AK1076" s="33">
        <f t="shared" si="175"/>
        <v>21.646402739726113</v>
      </c>
      <c r="AL1076" s="33">
        <f t="shared" si="178"/>
        <v>2.5975683287671334</v>
      </c>
      <c r="AM1076" s="33">
        <f t="shared" si="179"/>
        <v>24.243971068493245</v>
      </c>
      <c r="AN1076" s="33">
        <f t="shared" si="180"/>
        <v>19.481762465753501</v>
      </c>
      <c r="AO1076" s="33">
        <f t="shared" si="181"/>
        <v>19.481762465753501</v>
      </c>
      <c r="AP1076" s="33">
        <f t="shared" si="176"/>
        <v>2.3378114958904201</v>
      </c>
      <c r="AQ1076" s="33">
        <f t="shared" si="177"/>
        <v>21.819573961643922</v>
      </c>
      <c r="AR1076" s="15" t="s">
        <v>6307</v>
      </c>
      <c r="AS1076" s="15" t="s">
        <v>6307</v>
      </c>
      <c r="AT1076" s="15" t="s">
        <v>6292</v>
      </c>
      <c r="AU1076" s="27" t="s">
        <v>6276</v>
      </c>
      <c r="AV1076" s="74"/>
      <c r="AW1076" s="75"/>
      <c r="AX1076" s="75"/>
      <c r="AY1076" s="75"/>
      <c r="AZ1076" s="52" t="s">
        <v>6389</v>
      </c>
    </row>
    <row r="1077" spans="1:52" s="52" customFormat="1" ht="39.950000000000003" customHeight="1" x14ac:dyDescent="0.25">
      <c r="A1077" s="9">
        <v>1586</v>
      </c>
      <c r="B1077" s="5">
        <v>80042000001193</v>
      </c>
      <c r="C1077" s="7" t="s">
        <v>5023</v>
      </c>
      <c r="D1077" s="5" t="s">
        <v>18</v>
      </c>
      <c r="E1077" s="5" t="s">
        <v>953</v>
      </c>
      <c r="F1077" s="5" t="s">
        <v>954</v>
      </c>
      <c r="G1077" s="5" t="s">
        <v>18</v>
      </c>
      <c r="H1077" s="7" t="s">
        <v>6173</v>
      </c>
      <c r="I1077" s="7" t="s">
        <v>6175</v>
      </c>
      <c r="J1077" s="7" t="s">
        <v>6175</v>
      </c>
      <c r="K1077" s="7" t="s">
        <v>6175</v>
      </c>
      <c r="L1077" s="5" t="s">
        <v>4973</v>
      </c>
      <c r="M1077" s="5" t="s">
        <v>4973</v>
      </c>
      <c r="N1077" s="8" t="s">
        <v>6175</v>
      </c>
      <c r="O1077" s="7" t="s">
        <v>1388</v>
      </c>
      <c r="P1077" s="7" t="s">
        <v>3899</v>
      </c>
      <c r="Q1077" s="5" t="s">
        <v>28</v>
      </c>
      <c r="R1077" s="5" t="s">
        <v>28</v>
      </c>
      <c r="S1077" s="5" t="s">
        <v>28</v>
      </c>
      <c r="T1077" s="7" t="s">
        <v>44</v>
      </c>
      <c r="U1077" s="7" t="s">
        <v>28</v>
      </c>
      <c r="V1077" s="7" t="s">
        <v>957</v>
      </c>
      <c r="W1077" s="7" t="s">
        <v>78</v>
      </c>
      <c r="X1077" s="7">
        <v>2012</v>
      </c>
      <c r="Y1077" s="5" t="s">
        <v>28</v>
      </c>
      <c r="Z1077" s="7" t="s">
        <v>3900</v>
      </c>
      <c r="AA1077" s="7">
        <v>1</v>
      </c>
      <c r="AB1077" s="7">
        <v>1</v>
      </c>
      <c r="AC1077" s="7">
        <f t="shared" si="182"/>
        <v>0</v>
      </c>
      <c r="AD1077" s="7" t="s">
        <v>6175</v>
      </c>
      <c r="AE1077" s="7" t="s">
        <v>6175</v>
      </c>
      <c r="AF1077" s="7" t="s">
        <v>6175</v>
      </c>
      <c r="AG1077" s="7" t="s">
        <v>6175</v>
      </c>
      <c r="AH1077" s="7" t="s">
        <v>6175</v>
      </c>
      <c r="AI1077" s="7" t="s">
        <v>6175</v>
      </c>
      <c r="AJ1077" s="33">
        <v>33.453531506849451</v>
      </c>
      <c r="AK1077" s="33">
        <f t="shared" si="175"/>
        <v>33.453531506849451</v>
      </c>
      <c r="AL1077" s="33">
        <f t="shared" si="178"/>
        <v>4.0144237808219341</v>
      </c>
      <c r="AM1077" s="33">
        <f t="shared" si="179"/>
        <v>37.467955287671387</v>
      </c>
      <c r="AN1077" s="33">
        <f t="shared" si="180"/>
        <v>30.108178356164508</v>
      </c>
      <c r="AO1077" s="33">
        <f t="shared" si="181"/>
        <v>30.108178356164508</v>
      </c>
      <c r="AP1077" s="33">
        <f t="shared" si="176"/>
        <v>3.6129814027397407</v>
      </c>
      <c r="AQ1077" s="33">
        <f t="shared" si="177"/>
        <v>33.72115975890425</v>
      </c>
      <c r="AR1077" s="15" t="s">
        <v>6307</v>
      </c>
      <c r="AS1077" s="15" t="s">
        <v>6307</v>
      </c>
      <c r="AT1077" s="15" t="s">
        <v>6292</v>
      </c>
      <c r="AU1077" s="27" t="s">
        <v>6276</v>
      </c>
      <c r="AV1077" s="74"/>
      <c r="AW1077" s="75"/>
      <c r="AX1077" s="75"/>
      <c r="AY1077" s="75"/>
      <c r="AZ1077" s="52" t="s">
        <v>6389</v>
      </c>
    </row>
    <row r="1078" spans="1:52" s="52" customFormat="1" ht="39.950000000000003" customHeight="1" x14ac:dyDescent="0.25">
      <c r="A1078" s="9">
        <v>1587</v>
      </c>
      <c r="B1078" s="5">
        <v>80042000001209</v>
      </c>
      <c r="C1078" s="7" t="s">
        <v>5024</v>
      </c>
      <c r="D1078" s="5" t="s">
        <v>18</v>
      </c>
      <c r="E1078" s="5" t="s">
        <v>953</v>
      </c>
      <c r="F1078" s="5" t="s">
        <v>954</v>
      </c>
      <c r="G1078" s="5" t="s">
        <v>18</v>
      </c>
      <c r="H1078" s="7" t="s">
        <v>6173</v>
      </c>
      <c r="I1078" s="7" t="s">
        <v>6175</v>
      </c>
      <c r="J1078" s="7" t="s">
        <v>6175</v>
      </c>
      <c r="K1078" s="7" t="s">
        <v>6175</v>
      </c>
      <c r="L1078" s="5" t="s">
        <v>4983</v>
      </c>
      <c r="M1078" s="5" t="s">
        <v>4983</v>
      </c>
      <c r="N1078" s="8" t="s">
        <v>6175</v>
      </c>
      <c r="O1078" s="7" t="s">
        <v>1388</v>
      </c>
      <c r="P1078" s="7" t="s">
        <v>3899</v>
      </c>
      <c r="Q1078" s="5" t="s">
        <v>28</v>
      </c>
      <c r="R1078" s="5" t="s">
        <v>28</v>
      </c>
      <c r="S1078" s="5" t="s">
        <v>28</v>
      </c>
      <c r="T1078" s="7" t="s">
        <v>44</v>
      </c>
      <c r="U1078" s="7" t="s">
        <v>28</v>
      </c>
      <c r="V1078" s="7" t="s">
        <v>957</v>
      </c>
      <c r="W1078" s="7" t="s">
        <v>3988</v>
      </c>
      <c r="X1078" s="7">
        <v>2012</v>
      </c>
      <c r="Y1078" s="5" t="s">
        <v>28</v>
      </c>
      <c r="Z1078" s="7" t="s">
        <v>3900</v>
      </c>
      <c r="AA1078" s="7">
        <v>1</v>
      </c>
      <c r="AB1078" s="7">
        <v>1</v>
      </c>
      <c r="AC1078" s="7">
        <f t="shared" si="182"/>
        <v>0</v>
      </c>
      <c r="AD1078" s="7" t="s">
        <v>6175</v>
      </c>
      <c r="AE1078" s="7" t="s">
        <v>6175</v>
      </c>
      <c r="AF1078" s="7" t="s">
        <v>6175</v>
      </c>
      <c r="AG1078" s="7" t="s">
        <v>6175</v>
      </c>
      <c r="AH1078" s="7" t="s">
        <v>6175</v>
      </c>
      <c r="AI1078" s="7" t="s">
        <v>6175</v>
      </c>
      <c r="AJ1078" s="33">
        <v>21.646402739726113</v>
      </c>
      <c r="AK1078" s="33">
        <f t="shared" si="175"/>
        <v>21.646402739726113</v>
      </c>
      <c r="AL1078" s="33">
        <f t="shared" si="178"/>
        <v>2.5975683287671334</v>
      </c>
      <c r="AM1078" s="33">
        <f t="shared" si="179"/>
        <v>24.243971068493245</v>
      </c>
      <c r="AN1078" s="33">
        <f t="shared" si="180"/>
        <v>19.481762465753501</v>
      </c>
      <c r="AO1078" s="33">
        <f t="shared" si="181"/>
        <v>19.481762465753501</v>
      </c>
      <c r="AP1078" s="33">
        <f t="shared" si="176"/>
        <v>2.3378114958904201</v>
      </c>
      <c r="AQ1078" s="33">
        <f t="shared" si="177"/>
        <v>21.819573961643922</v>
      </c>
      <c r="AR1078" s="15" t="s">
        <v>6307</v>
      </c>
      <c r="AS1078" s="15" t="s">
        <v>6307</v>
      </c>
      <c r="AT1078" s="15" t="s">
        <v>6292</v>
      </c>
      <c r="AU1078" s="27" t="s">
        <v>6276</v>
      </c>
      <c r="AV1078" s="74"/>
      <c r="AW1078" s="75"/>
      <c r="AX1078" s="75"/>
      <c r="AY1078" s="75"/>
      <c r="AZ1078" s="52" t="s">
        <v>6389</v>
      </c>
    </row>
    <row r="1079" spans="1:52" s="52" customFormat="1" ht="39.950000000000003" customHeight="1" x14ac:dyDescent="0.25">
      <c r="A1079" s="9">
        <v>1588</v>
      </c>
      <c r="B1079" s="5">
        <v>80042000001216</v>
      </c>
      <c r="C1079" s="7" t="s">
        <v>5025</v>
      </c>
      <c r="D1079" s="5" t="s">
        <v>18</v>
      </c>
      <c r="E1079" s="5" t="s">
        <v>1179</v>
      </c>
      <c r="F1079" s="5" t="s">
        <v>926</v>
      </c>
      <c r="G1079" s="5" t="s">
        <v>18</v>
      </c>
      <c r="H1079" s="7" t="s">
        <v>6173</v>
      </c>
      <c r="I1079" s="7" t="s">
        <v>6175</v>
      </c>
      <c r="J1079" s="7" t="s">
        <v>6175</v>
      </c>
      <c r="K1079" s="7" t="s">
        <v>6175</v>
      </c>
      <c r="L1079" s="5" t="s">
        <v>4977</v>
      </c>
      <c r="M1079" s="5" t="s">
        <v>4977</v>
      </c>
      <c r="N1079" s="8" t="s">
        <v>6175</v>
      </c>
      <c r="O1079" s="7" t="s">
        <v>1388</v>
      </c>
      <c r="P1079" s="7" t="s">
        <v>3899</v>
      </c>
      <c r="Q1079" s="7" t="s">
        <v>4981</v>
      </c>
      <c r="R1079" s="7" t="s">
        <v>4978</v>
      </c>
      <c r="S1079" s="5" t="s">
        <v>28</v>
      </c>
      <c r="T1079" s="7" t="s">
        <v>44</v>
      </c>
      <c r="U1079" s="7" t="s">
        <v>28</v>
      </c>
      <c r="V1079" s="5" t="s">
        <v>4979</v>
      </c>
      <c r="W1079" s="7" t="s">
        <v>29</v>
      </c>
      <c r="X1079" s="7">
        <v>2012</v>
      </c>
      <c r="Y1079" s="5" t="s">
        <v>28</v>
      </c>
      <c r="Z1079" s="7" t="s">
        <v>3900</v>
      </c>
      <c r="AA1079" s="7">
        <v>1</v>
      </c>
      <c r="AB1079" s="7">
        <v>1</v>
      </c>
      <c r="AC1079" s="7">
        <f t="shared" si="182"/>
        <v>0</v>
      </c>
      <c r="AD1079" s="7" t="s">
        <v>6175</v>
      </c>
      <c r="AE1079" s="7" t="s">
        <v>6175</v>
      </c>
      <c r="AF1079" s="7" t="s">
        <v>6175</v>
      </c>
      <c r="AG1079" s="7" t="s">
        <v>6175</v>
      </c>
      <c r="AH1079" s="7" t="s">
        <v>6175</v>
      </c>
      <c r="AI1079" s="7" t="s">
        <v>6175</v>
      </c>
      <c r="AJ1079" s="33">
        <v>8.85820630136989</v>
      </c>
      <c r="AK1079" s="33">
        <f t="shared" si="175"/>
        <v>8.85820630136989</v>
      </c>
      <c r="AL1079" s="33">
        <f t="shared" si="178"/>
        <v>1.0629847561643868</v>
      </c>
      <c r="AM1079" s="33">
        <f t="shared" si="179"/>
        <v>9.9211910575342763</v>
      </c>
      <c r="AN1079" s="33">
        <f t="shared" si="180"/>
        <v>7.9723856712329013</v>
      </c>
      <c r="AO1079" s="33">
        <f t="shared" si="181"/>
        <v>7.9723856712329013</v>
      </c>
      <c r="AP1079" s="33">
        <f t="shared" si="176"/>
        <v>0.95668628054794813</v>
      </c>
      <c r="AQ1079" s="33">
        <f t="shared" si="177"/>
        <v>8.9290719517808501</v>
      </c>
      <c r="AR1079" s="15" t="s">
        <v>6307</v>
      </c>
      <c r="AS1079" s="15" t="s">
        <v>6307</v>
      </c>
      <c r="AT1079" s="15" t="s">
        <v>6292</v>
      </c>
      <c r="AU1079" s="27" t="s">
        <v>6276</v>
      </c>
      <c r="AV1079" s="74"/>
      <c r="AW1079" s="75"/>
      <c r="AX1079" s="75"/>
      <c r="AY1079" s="75"/>
      <c r="AZ1079" s="52" t="s">
        <v>6389</v>
      </c>
    </row>
    <row r="1080" spans="1:52" s="52" customFormat="1" ht="39.950000000000003" customHeight="1" x14ac:dyDescent="0.25">
      <c r="A1080" s="9">
        <v>1589</v>
      </c>
      <c r="B1080" s="5">
        <v>80042000001322</v>
      </c>
      <c r="C1080" s="7" t="s">
        <v>5026</v>
      </c>
      <c r="D1080" s="5" t="s">
        <v>18</v>
      </c>
      <c r="E1080" s="5" t="s">
        <v>953</v>
      </c>
      <c r="F1080" s="5" t="s">
        <v>954</v>
      </c>
      <c r="G1080" s="5" t="s">
        <v>18</v>
      </c>
      <c r="H1080" s="7" t="s">
        <v>6173</v>
      </c>
      <c r="I1080" s="7" t="s">
        <v>6175</v>
      </c>
      <c r="J1080" s="7" t="s">
        <v>6175</v>
      </c>
      <c r="K1080" s="7" t="s">
        <v>6175</v>
      </c>
      <c r="L1080" s="5" t="s">
        <v>4973</v>
      </c>
      <c r="M1080" s="5" t="s">
        <v>4973</v>
      </c>
      <c r="N1080" s="8" t="s">
        <v>6175</v>
      </c>
      <c r="O1080" s="7" t="s">
        <v>1388</v>
      </c>
      <c r="P1080" s="7" t="s">
        <v>3899</v>
      </c>
      <c r="Q1080" s="5" t="s">
        <v>28</v>
      </c>
      <c r="R1080" s="5" t="s">
        <v>28</v>
      </c>
      <c r="S1080" s="5" t="s">
        <v>28</v>
      </c>
      <c r="T1080" s="7" t="s">
        <v>44</v>
      </c>
      <c r="U1080" s="7" t="s">
        <v>28</v>
      </c>
      <c r="V1080" s="7" t="s">
        <v>957</v>
      </c>
      <c r="W1080" s="7" t="s">
        <v>78</v>
      </c>
      <c r="X1080" s="7">
        <v>2012</v>
      </c>
      <c r="Y1080" s="5" t="s">
        <v>319</v>
      </c>
      <c r="Z1080" s="7" t="s">
        <v>3900</v>
      </c>
      <c r="AA1080" s="7">
        <v>1</v>
      </c>
      <c r="AB1080" s="7">
        <v>1</v>
      </c>
      <c r="AC1080" s="7">
        <f t="shared" si="182"/>
        <v>0</v>
      </c>
      <c r="AD1080" s="7" t="s">
        <v>6175</v>
      </c>
      <c r="AE1080" s="7" t="s">
        <v>6175</v>
      </c>
      <c r="AF1080" s="7" t="s">
        <v>6175</v>
      </c>
      <c r="AG1080" s="7" t="s">
        <v>6175</v>
      </c>
      <c r="AH1080" s="7" t="s">
        <v>6175</v>
      </c>
      <c r="AI1080" s="7" t="s">
        <v>6175</v>
      </c>
      <c r="AJ1080" s="33">
        <v>33.453531506849451</v>
      </c>
      <c r="AK1080" s="33">
        <f t="shared" si="175"/>
        <v>33.453531506849451</v>
      </c>
      <c r="AL1080" s="33">
        <f t="shared" si="178"/>
        <v>4.0144237808219341</v>
      </c>
      <c r="AM1080" s="33">
        <f t="shared" si="179"/>
        <v>37.467955287671387</v>
      </c>
      <c r="AN1080" s="33">
        <f t="shared" si="180"/>
        <v>30.108178356164508</v>
      </c>
      <c r="AO1080" s="33">
        <f t="shared" si="181"/>
        <v>30.108178356164508</v>
      </c>
      <c r="AP1080" s="33">
        <f t="shared" si="176"/>
        <v>3.6129814027397407</v>
      </c>
      <c r="AQ1080" s="33">
        <f t="shared" si="177"/>
        <v>33.72115975890425</v>
      </c>
      <c r="AR1080" s="15" t="s">
        <v>6307</v>
      </c>
      <c r="AS1080" s="15" t="s">
        <v>6307</v>
      </c>
      <c r="AT1080" s="15" t="s">
        <v>6292</v>
      </c>
      <c r="AU1080" s="27" t="s">
        <v>6276</v>
      </c>
      <c r="AV1080" s="74"/>
      <c r="AW1080" s="75"/>
      <c r="AX1080" s="75"/>
      <c r="AY1080" s="75"/>
      <c r="AZ1080" s="52" t="s">
        <v>6389</v>
      </c>
    </row>
    <row r="1081" spans="1:52" s="52" customFormat="1" ht="39.950000000000003" customHeight="1" x14ac:dyDescent="0.25">
      <c r="A1081" s="9">
        <v>1590</v>
      </c>
      <c r="B1081" s="5">
        <v>80042000001353</v>
      </c>
      <c r="C1081" s="7" t="s">
        <v>5027</v>
      </c>
      <c r="D1081" s="5" t="s">
        <v>18</v>
      </c>
      <c r="E1081" s="5" t="s">
        <v>1179</v>
      </c>
      <c r="F1081" s="5" t="s">
        <v>926</v>
      </c>
      <c r="G1081" s="5" t="s">
        <v>18</v>
      </c>
      <c r="H1081" s="7" t="s">
        <v>6173</v>
      </c>
      <c r="I1081" s="7" t="s">
        <v>6175</v>
      </c>
      <c r="J1081" s="7" t="s">
        <v>6175</v>
      </c>
      <c r="K1081" s="7" t="s">
        <v>6175</v>
      </c>
      <c r="L1081" s="5" t="s">
        <v>4977</v>
      </c>
      <c r="M1081" s="5" t="s">
        <v>4977</v>
      </c>
      <c r="N1081" s="8" t="s">
        <v>6175</v>
      </c>
      <c r="O1081" s="7" t="s">
        <v>1388</v>
      </c>
      <c r="P1081" s="7" t="s">
        <v>3899</v>
      </c>
      <c r="Q1081" s="5" t="s">
        <v>28</v>
      </c>
      <c r="R1081" s="7" t="s">
        <v>4978</v>
      </c>
      <c r="S1081" s="5" t="s">
        <v>28</v>
      </c>
      <c r="T1081" s="7" t="s">
        <v>44</v>
      </c>
      <c r="U1081" s="7" t="s">
        <v>28</v>
      </c>
      <c r="V1081" s="5" t="s">
        <v>4979</v>
      </c>
      <c r="W1081" s="7" t="s">
        <v>29</v>
      </c>
      <c r="X1081" s="7">
        <v>2012</v>
      </c>
      <c r="Y1081" s="5" t="s">
        <v>28</v>
      </c>
      <c r="Z1081" s="7" t="s">
        <v>3900</v>
      </c>
      <c r="AA1081" s="7">
        <v>1</v>
      </c>
      <c r="AB1081" s="7">
        <v>1</v>
      </c>
      <c r="AC1081" s="7">
        <f t="shared" si="182"/>
        <v>0</v>
      </c>
      <c r="AD1081" s="7" t="s">
        <v>6175</v>
      </c>
      <c r="AE1081" s="7" t="s">
        <v>6175</v>
      </c>
      <c r="AF1081" s="7" t="s">
        <v>6175</v>
      </c>
      <c r="AG1081" s="7" t="s">
        <v>6175</v>
      </c>
      <c r="AH1081" s="7" t="s">
        <v>6175</v>
      </c>
      <c r="AI1081" s="7" t="s">
        <v>6175</v>
      </c>
      <c r="AJ1081" s="33">
        <v>8.85820630136989</v>
      </c>
      <c r="AK1081" s="33">
        <f t="shared" si="175"/>
        <v>8.85820630136989</v>
      </c>
      <c r="AL1081" s="33">
        <f t="shared" si="178"/>
        <v>1.0629847561643868</v>
      </c>
      <c r="AM1081" s="33">
        <f t="shared" si="179"/>
        <v>9.9211910575342763</v>
      </c>
      <c r="AN1081" s="33">
        <f t="shared" si="180"/>
        <v>7.9723856712329013</v>
      </c>
      <c r="AO1081" s="33">
        <f t="shared" si="181"/>
        <v>7.9723856712329013</v>
      </c>
      <c r="AP1081" s="33">
        <f t="shared" si="176"/>
        <v>0.95668628054794813</v>
      </c>
      <c r="AQ1081" s="33">
        <f t="shared" si="177"/>
        <v>8.9290719517808501</v>
      </c>
      <c r="AR1081" s="15" t="s">
        <v>6307</v>
      </c>
      <c r="AS1081" s="15" t="s">
        <v>6307</v>
      </c>
      <c r="AT1081" s="15" t="s">
        <v>6292</v>
      </c>
      <c r="AU1081" s="27" t="s">
        <v>6276</v>
      </c>
      <c r="AV1081" s="74"/>
      <c r="AW1081" s="75"/>
      <c r="AX1081" s="75"/>
      <c r="AY1081" s="75"/>
      <c r="AZ1081" s="52" t="s">
        <v>6389</v>
      </c>
    </row>
    <row r="1082" spans="1:52" s="52" customFormat="1" ht="39.950000000000003" customHeight="1" x14ac:dyDescent="0.25">
      <c r="A1082" s="9">
        <v>1591</v>
      </c>
      <c r="B1082" s="5">
        <v>80042000001356</v>
      </c>
      <c r="C1082" s="7" t="s">
        <v>5028</v>
      </c>
      <c r="D1082" s="5" t="s">
        <v>18</v>
      </c>
      <c r="E1082" s="5" t="s">
        <v>1179</v>
      </c>
      <c r="F1082" s="5" t="s">
        <v>926</v>
      </c>
      <c r="G1082" s="5" t="s">
        <v>18</v>
      </c>
      <c r="H1082" s="7" t="s">
        <v>6173</v>
      </c>
      <c r="I1082" s="7" t="s">
        <v>6175</v>
      </c>
      <c r="J1082" s="7" t="s">
        <v>6175</v>
      </c>
      <c r="K1082" s="7" t="s">
        <v>6175</v>
      </c>
      <c r="L1082" s="5" t="s">
        <v>4977</v>
      </c>
      <c r="M1082" s="5" t="s">
        <v>4977</v>
      </c>
      <c r="N1082" s="8" t="s">
        <v>6175</v>
      </c>
      <c r="O1082" s="7" t="s">
        <v>1388</v>
      </c>
      <c r="P1082" s="7" t="s">
        <v>3899</v>
      </c>
      <c r="Q1082" s="5" t="s">
        <v>28</v>
      </c>
      <c r="R1082" s="7" t="s">
        <v>4978</v>
      </c>
      <c r="S1082" s="5" t="s">
        <v>28</v>
      </c>
      <c r="T1082" s="7" t="s">
        <v>44</v>
      </c>
      <c r="U1082" s="7" t="s">
        <v>28</v>
      </c>
      <c r="V1082" s="5" t="s">
        <v>4979</v>
      </c>
      <c r="W1082" s="7" t="s">
        <v>29</v>
      </c>
      <c r="X1082" s="7">
        <v>2012</v>
      </c>
      <c r="Y1082" s="5" t="s">
        <v>28</v>
      </c>
      <c r="Z1082" s="7" t="s">
        <v>3900</v>
      </c>
      <c r="AA1082" s="7">
        <v>1</v>
      </c>
      <c r="AB1082" s="7">
        <v>1</v>
      </c>
      <c r="AC1082" s="7">
        <f t="shared" si="182"/>
        <v>0</v>
      </c>
      <c r="AD1082" s="7" t="s">
        <v>6175</v>
      </c>
      <c r="AE1082" s="7" t="s">
        <v>6175</v>
      </c>
      <c r="AF1082" s="7" t="s">
        <v>6175</v>
      </c>
      <c r="AG1082" s="7" t="s">
        <v>6175</v>
      </c>
      <c r="AH1082" s="7" t="s">
        <v>6175</v>
      </c>
      <c r="AI1082" s="7" t="s">
        <v>6175</v>
      </c>
      <c r="AJ1082" s="33">
        <v>8.85820630136989</v>
      </c>
      <c r="AK1082" s="33">
        <f t="shared" si="175"/>
        <v>8.85820630136989</v>
      </c>
      <c r="AL1082" s="33">
        <f t="shared" si="178"/>
        <v>1.0629847561643868</v>
      </c>
      <c r="AM1082" s="33">
        <f t="shared" si="179"/>
        <v>9.9211910575342763</v>
      </c>
      <c r="AN1082" s="33">
        <f t="shared" si="180"/>
        <v>7.9723856712329013</v>
      </c>
      <c r="AO1082" s="33">
        <f t="shared" si="181"/>
        <v>7.9723856712329013</v>
      </c>
      <c r="AP1082" s="33">
        <f t="shared" si="176"/>
        <v>0.95668628054794813</v>
      </c>
      <c r="AQ1082" s="33">
        <f t="shared" si="177"/>
        <v>8.9290719517808501</v>
      </c>
      <c r="AR1082" s="15" t="s">
        <v>6307</v>
      </c>
      <c r="AS1082" s="15" t="s">
        <v>6307</v>
      </c>
      <c r="AT1082" s="15" t="s">
        <v>6292</v>
      </c>
      <c r="AU1082" s="27" t="s">
        <v>6276</v>
      </c>
      <c r="AV1082" s="74"/>
      <c r="AW1082" s="75"/>
      <c r="AX1082" s="75"/>
      <c r="AY1082" s="75"/>
      <c r="AZ1082" s="52" t="s">
        <v>6389</v>
      </c>
    </row>
    <row r="1083" spans="1:52" s="52" customFormat="1" ht="39.950000000000003" customHeight="1" x14ac:dyDescent="0.25">
      <c r="A1083" s="9">
        <v>1592</v>
      </c>
      <c r="B1083" s="5">
        <v>80042000001360</v>
      </c>
      <c r="C1083" s="7" t="s">
        <v>5029</v>
      </c>
      <c r="D1083" s="5" t="s">
        <v>18</v>
      </c>
      <c r="E1083" s="5" t="s">
        <v>1179</v>
      </c>
      <c r="F1083" s="5" t="s">
        <v>926</v>
      </c>
      <c r="G1083" s="5" t="s">
        <v>18</v>
      </c>
      <c r="H1083" s="7" t="s">
        <v>6173</v>
      </c>
      <c r="I1083" s="7" t="s">
        <v>6175</v>
      </c>
      <c r="J1083" s="7" t="s">
        <v>6175</v>
      </c>
      <c r="K1083" s="7" t="s">
        <v>6175</v>
      </c>
      <c r="L1083" s="5" t="s">
        <v>4977</v>
      </c>
      <c r="M1083" s="5" t="s">
        <v>4977</v>
      </c>
      <c r="N1083" s="8" t="s">
        <v>6175</v>
      </c>
      <c r="O1083" s="7" t="s">
        <v>1388</v>
      </c>
      <c r="P1083" s="7" t="s">
        <v>3899</v>
      </c>
      <c r="Q1083" s="5" t="s">
        <v>28</v>
      </c>
      <c r="R1083" s="7" t="s">
        <v>4978</v>
      </c>
      <c r="S1083" s="5" t="s">
        <v>28</v>
      </c>
      <c r="T1083" s="7" t="s">
        <v>44</v>
      </c>
      <c r="U1083" s="7" t="s">
        <v>28</v>
      </c>
      <c r="V1083" s="5" t="s">
        <v>4979</v>
      </c>
      <c r="W1083" s="7" t="s">
        <v>29</v>
      </c>
      <c r="X1083" s="7">
        <v>2012</v>
      </c>
      <c r="Y1083" s="5" t="s">
        <v>28</v>
      </c>
      <c r="Z1083" s="7" t="s">
        <v>3900</v>
      </c>
      <c r="AA1083" s="7">
        <v>1</v>
      </c>
      <c r="AB1083" s="7">
        <v>1</v>
      </c>
      <c r="AC1083" s="7">
        <f t="shared" si="182"/>
        <v>0</v>
      </c>
      <c r="AD1083" s="7" t="s">
        <v>6175</v>
      </c>
      <c r="AE1083" s="7" t="s">
        <v>6175</v>
      </c>
      <c r="AF1083" s="7" t="s">
        <v>6175</v>
      </c>
      <c r="AG1083" s="7" t="s">
        <v>6175</v>
      </c>
      <c r="AH1083" s="7" t="s">
        <v>6175</v>
      </c>
      <c r="AI1083" s="7" t="s">
        <v>6175</v>
      </c>
      <c r="AJ1083" s="33">
        <v>8.85820630136989</v>
      </c>
      <c r="AK1083" s="33">
        <f t="shared" si="175"/>
        <v>8.85820630136989</v>
      </c>
      <c r="AL1083" s="33">
        <f t="shared" si="178"/>
        <v>1.0629847561643868</v>
      </c>
      <c r="AM1083" s="33">
        <f t="shared" si="179"/>
        <v>9.9211910575342763</v>
      </c>
      <c r="AN1083" s="33">
        <f t="shared" si="180"/>
        <v>7.9723856712329013</v>
      </c>
      <c r="AO1083" s="33">
        <f t="shared" si="181"/>
        <v>7.9723856712329013</v>
      </c>
      <c r="AP1083" s="33">
        <f t="shared" si="176"/>
        <v>0.95668628054794813</v>
      </c>
      <c r="AQ1083" s="33">
        <f t="shared" si="177"/>
        <v>8.9290719517808501</v>
      </c>
      <c r="AR1083" s="15" t="s">
        <v>6307</v>
      </c>
      <c r="AS1083" s="15" t="s">
        <v>6307</v>
      </c>
      <c r="AT1083" s="15" t="s">
        <v>6292</v>
      </c>
      <c r="AU1083" s="27" t="s">
        <v>6276</v>
      </c>
      <c r="AV1083" s="74"/>
      <c r="AW1083" s="75"/>
      <c r="AX1083" s="75"/>
      <c r="AY1083" s="75"/>
      <c r="AZ1083" s="52" t="s">
        <v>6389</v>
      </c>
    </row>
    <row r="1084" spans="1:52" s="52" customFormat="1" ht="39.950000000000003" customHeight="1" x14ac:dyDescent="0.25">
      <c r="A1084" s="9">
        <v>1593</v>
      </c>
      <c r="B1084" s="5">
        <v>80042000001506</v>
      </c>
      <c r="C1084" s="7" t="s">
        <v>5030</v>
      </c>
      <c r="D1084" s="5" t="s">
        <v>18</v>
      </c>
      <c r="E1084" s="5" t="s">
        <v>953</v>
      </c>
      <c r="F1084" s="5" t="s">
        <v>954</v>
      </c>
      <c r="G1084" s="5" t="s">
        <v>18</v>
      </c>
      <c r="H1084" s="7" t="s">
        <v>6173</v>
      </c>
      <c r="I1084" s="7" t="s">
        <v>6175</v>
      </c>
      <c r="J1084" s="7" t="s">
        <v>6175</v>
      </c>
      <c r="K1084" s="7" t="s">
        <v>6175</v>
      </c>
      <c r="L1084" s="5" t="s">
        <v>4983</v>
      </c>
      <c r="M1084" s="5" t="s">
        <v>4983</v>
      </c>
      <c r="N1084" s="8" t="s">
        <v>6175</v>
      </c>
      <c r="O1084" s="7" t="s">
        <v>1388</v>
      </c>
      <c r="P1084" s="7" t="s">
        <v>3899</v>
      </c>
      <c r="Q1084" s="5" t="s">
        <v>28</v>
      </c>
      <c r="R1084" s="5" t="s">
        <v>28</v>
      </c>
      <c r="S1084" s="5" t="s">
        <v>28</v>
      </c>
      <c r="T1084" s="7" t="s">
        <v>44</v>
      </c>
      <c r="U1084" s="7" t="s">
        <v>28</v>
      </c>
      <c r="V1084" s="7" t="s">
        <v>957</v>
      </c>
      <c r="W1084" s="7" t="s">
        <v>3988</v>
      </c>
      <c r="X1084" s="7">
        <v>2012</v>
      </c>
      <c r="Y1084" s="5" t="s">
        <v>28</v>
      </c>
      <c r="Z1084" s="7" t="s">
        <v>3900</v>
      </c>
      <c r="AA1084" s="7">
        <v>1</v>
      </c>
      <c r="AB1084" s="7">
        <v>1</v>
      </c>
      <c r="AC1084" s="7">
        <f t="shared" si="182"/>
        <v>0</v>
      </c>
      <c r="AD1084" s="7" t="s">
        <v>6175</v>
      </c>
      <c r="AE1084" s="7" t="s">
        <v>6175</v>
      </c>
      <c r="AF1084" s="7" t="s">
        <v>6175</v>
      </c>
      <c r="AG1084" s="7" t="s">
        <v>6175</v>
      </c>
      <c r="AH1084" s="7" t="s">
        <v>6175</v>
      </c>
      <c r="AI1084" s="7" t="s">
        <v>6175</v>
      </c>
      <c r="AJ1084" s="33">
        <v>19.879893150685042</v>
      </c>
      <c r="AK1084" s="33">
        <f t="shared" si="175"/>
        <v>19.879893150685042</v>
      </c>
      <c r="AL1084" s="33">
        <f t="shared" si="178"/>
        <v>2.3855871780822051</v>
      </c>
      <c r="AM1084" s="33">
        <f t="shared" si="179"/>
        <v>22.265480328767246</v>
      </c>
      <c r="AN1084" s="33">
        <f t="shared" si="180"/>
        <v>17.891903835616539</v>
      </c>
      <c r="AO1084" s="33">
        <f t="shared" si="181"/>
        <v>17.891903835616539</v>
      </c>
      <c r="AP1084" s="33">
        <f t="shared" si="176"/>
        <v>2.1470284602739844</v>
      </c>
      <c r="AQ1084" s="33">
        <f t="shared" si="177"/>
        <v>20.038932295890522</v>
      </c>
      <c r="AR1084" s="15" t="s">
        <v>6307</v>
      </c>
      <c r="AS1084" s="15" t="s">
        <v>6307</v>
      </c>
      <c r="AT1084" s="15" t="s">
        <v>6292</v>
      </c>
      <c r="AU1084" s="27" t="s">
        <v>6276</v>
      </c>
      <c r="AV1084" s="74"/>
      <c r="AW1084" s="75"/>
      <c r="AX1084" s="75"/>
      <c r="AY1084" s="75"/>
      <c r="AZ1084" s="52" t="s">
        <v>6389</v>
      </c>
    </row>
    <row r="1085" spans="1:52" s="52" customFormat="1" ht="39.950000000000003" customHeight="1" x14ac:dyDescent="0.25">
      <c r="A1085" s="9">
        <v>1594</v>
      </c>
      <c r="B1085" s="5">
        <v>80042000001513</v>
      </c>
      <c r="C1085" s="7" t="s">
        <v>5031</v>
      </c>
      <c r="D1085" s="5" t="s">
        <v>18</v>
      </c>
      <c r="E1085" s="5" t="s">
        <v>953</v>
      </c>
      <c r="F1085" s="5" t="s">
        <v>954</v>
      </c>
      <c r="G1085" s="5" t="s">
        <v>18</v>
      </c>
      <c r="H1085" s="7" t="s">
        <v>6173</v>
      </c>
      <c r="I1085" s="7" t="s">
        <v>6175</v>
      </c>
      <c r="J1085" s="7" t="s">
        <v>6175</v>
      </c>
      <c r="K1085" s="7" t="s">
        <v>6175</v>
      </c>
      <c r="L1085" s="5" t="s">
        <v>4983</v>
      </c>
      <c r="M1085" s="5" t="s">
        <v>4983</v>
      </c>
      <c r="N1085" s="8" t="s">
        <v>6175</v>
      </c>
      <c r="O1085" s="7" t="s">
        <v>1388</v>
      </c>
      <c r="P1085" s="7" t="s">
        <v>3899</v>
      </c>
      <c r="Q1085" s="5" t="s">
        <v>28</v>
      </c>
      <c r="R1085" s="5" t="s">
        <v>28</v>
      </c>
      <c r="S1085" s="5" t="s">
        <v>28</v>
      </c>
      <c r="T1085" s="7" t="s">
        <v>44</v>
      </c>
      <c r="U1085" s="7" t="s">
        <v>28</v>
      </c>
      <c r="V1085" s="7" t="s">
        <v>957</v>
      </c>
      <c r="W1085" s="7" t="s">
        <v>3988</v>
      </c>
      <c r="X1085" s="7">
        <v>2012</v>
      </c>
      <c r="Y1085" s="5" t="s">
        <v>28</v>
      </c>
      <c r="Z1085" s="7" t="s">
        <v>3900</v>
      </c>
      <c r="AA1085" s="7">
        <v>1</v>
      </c>
      <c r="AB1085" s="7">
        <v>1</v>
      </c>
      <c r="AC1085" s="7">
        <f t="shared" si="182"/>
        <v>0</v>
      </c>
      <c r="AD1085" s="7" t="s">
        <v>6175</v>
      </c>
      <c r="AE1085" s="7" t="s">
        <v>6175</v>
      </c>
      <c r="AF1085" s="7" t="s">
        <v>6175</v>
      </c>
      <c r="AG1085" s="7" t="s">
        <v>6175</v>
      </c>
      <c r="AH1085" s="7" t="s">
        <v>6175</v>
      </c>
      <c r="AI1085" s="7" t="s">
        <v>6175</v>
      </c>
      <c r="AJ1085" s="33">
        <v>19.879893150685042</v>
      </c>
      <c r="AK1085" s="33">
        <f t="shared" si="175"/>
        <v>19.879893150685042</v>
      </c>
      <c r="AL1085" s="33">
        <f t="shared" si="178"/>
        <v>2.3855871780822051</v>
      </c>
      <c r="AM1085" s="33">
        <f t="shared" si="179"/>
        <v>22.265480328767246</v>
      </c>
      <c r="AN1085" s="33">
        <f t="shared" si="180"/>
        <v>17.891903835616539</v>
      </c>
      <c r="AO1085" s="33">
        <f t="shared" si="181"/>
        <v>17.891903835616539</v>
      </c>
      <c r="AP1085" s="33">
        <f t="shared" si="176"/>
        <v>2.1470284602739844</v>
      </c>
      <c r="AQ1085" s="33">
        <f t="shared" si="177"/>
        <v>20.038932295890522</v>
      </c>
      <c r="AR1085" s="15" t="s">
        <v>6307</v>
      </c>
      <c r="AS1085" s="15" t="s">
        <v>6307</v>
      </c>
      <c r="AT1085" s="15" t="s">
        <v>6292</v>
      </c>
      <c r="AU1085" s="27" t="s">
        <v>6276</v>
      </c>
      <c r="AV1085" s="74"/>
      <c r="AW1085" s="75"/>
      <c r="AX1085" s="75"/>
      <c r="AY1085" s="75"/>
      <c r="AZ1085" s="52" t="s">
        <v>6389</v>
      </c>
    </row>
    <row r="1086" spans="1:52" s="52" customFormat="1" ht="39.950000000000003" customHeight="1" x14ac:dyDescent="0.25">
      <c r="A1086" s="9">
        <v>1595</v>
      </c>
      <c r="B1086" s="5">
        <v>80042000001520</v>
      </c>
      <c r="C1086" s="7" t="s">
        <v>5032</v>
      </c>
      <c r="D1086" s="5" t="s">
        <v>18</v>
      </c>
      <c r="E1086" s="5" t="s">
        <v>953</v>
      </c>
      <c r="F1086" s="5" t="s">
        <v>954</v>
      </c>
      <c r="G1086" s="5" t="s">
        <v>18</v>
      </c>
      <c r="H1086" s="7" t="s">
        <v>6173</v>
      </c>
      <c r="I1086" s="7" t="s">
        <v>6175</v>
      </c>
      <c r="J1086" s="7" t="s">
        <v>6175</v>
      </c>
      <c r="K1086" s="7" t="s">
        <v>6175</v>
      </c>
      <c r="L1086" s="5" t="s">
        <v>4983</v>
      </c>
      <c r="M1086" s="5" t="s">
        <v>4983</v>
      </c>
      <c r="N1086" s="8" t="s">
        <v>6175</v>
      </c>
      <c r="O1086" s="7" t="s">
        <v>1388</v>
      </c>
      <c r="P1086" s="7" t="s">
        <v>3899</v>
      </c>
      <c r="Q1086" s="5" t="s">
        <v>28</v>
      </c>
      <c r="R1086" s="5" t="s">
        <v>28</v>
      </c>
      <c r="S1086" s="5" t="s">
        <v>28</v>
      </c>
      <c r="T1086" s="7" t="s">
        <v>44</v>
      </c>
      <c r="U1086" s="7" t="s">
        <v>28</v>
      </c>
      <c r="V1086" s="7" t="s">
        <v>957</v>
      </c>
      <c r="W1086" s="7" t="s">
        <v>3988</v>
      </c>
      <c r="X1086" s="7">
        <v>2012</v>
      </c>
      <c r="Y1086" s="5" t="s">
        <v>28</v>
      </c>
      <c r="Z1086" s="7" t="s">
        <v>3900</v>
      </c>
      <c r="AA1086" s="7">
        <v>1</v>
      </c>
      <c r="AB1086" s="7">
        <v>1</v>
      </c>
      <c r="AC1086" s="7">
        <f t="shared" si="182"/>
        <v>0</v>
      </c>
      <c r="AD1086" s="7" t="s">
        <v>6175</v>
      </c>
      <c r="AE1086" s="7" t="s">
        <v>6175</v>
      </c>
      <c r="AF1086" s="7" t="s">
        <v>6175</v>
      </c>
      <c r="AG1086" s="7" t="s">
        <v>6175</v>
      </c>
      <c r="AH1086" s="7" t="s">
        <v>6175</v>
      </c>
      <c r="AI1086" s="7" t="s">
        <v>6175</v>
      </c>
      <c r="AJ1086" s="33">
        <v>19.879893150685042</v>
      </c>
      <c r="AK1086" s="33">
        <f t="shared" si="175"/>
        <v>19.879893150685042</v>
      </c>
      <c r="AL1086" s="33">
        <f t="shared" si="178"/>
        <v>2.3855871780822051</v>
      </c>
      <c r="AM1086" s="33">
        <f t="shared" si="179"/>
        <v>22.265480328767246</v>
      </c>
      <c r="AN1086" s="33">
        <f t="shared" si="180"/>
        <v>17.891903835616539</v>
      </c>
      <c r="AO1086" s="33">
        <f t="shared" si="181"/>
        <v>17.891903835616539</v>
      </c>
      <c r="AP1086" s="33">
        <f t="shared" si="176"/>
        <v>2.1470284602739844</v>
      </c>
      <c r="AQ1086" s="33">
        <f t="shared" si="177"/>
        <v>20.038932295890522</v>
      </c>
      <c r="AR1086" s="15" t="s">
        <v>6307</v>
      </c>
      <c r="AS1086" s="15" t="s">
        <v>6307</v>
      </c>
      <c r="AT1086" s="15" t="s">
        <v>6292</v>
      </c>
      <c r="AU1086" s="27" t="s">
        <v>6276</v>
      </c>
      <c r="AV1086" s="74"/>
      <c r="AW1086" s="75"/>
      <c r="AX1086" s="75"/>
      <c r="AY1086" s="75"/>
      <c r="AZ1086" s="52" t="s">
        <v>6389</v>
      </c>
    </row>
    <row r="1087" spans="1:52" s="52" customFormat="1" ht="39.950000000000003" customHeight="1" x14ac:dyDescent="0.25">
      <c r="A1087" s="9">
        <v>1596</v>
      </c>
      <c r="B1087" s="5">
        <v>80042000001537</v>
      </c>
      <c r="C1087" s="7" t="s">
        <v>5033</v>
      </c>
      <c r="D1087" s="5" t="s">
        <v>18</v>
      </c>
      <c r="E1087" s="5" t="s">
        <v>953</v>
      </c>
      <c r="F1087" s="5" t="s">
        <v>954</v>
      </c>
      <c r="G1087" s="5" t="s">
        <v>18</v>
      </c>
      <c r="H1087" s="7" t="s">
        <v>6173</v>
      </c>
      <c r="I1087" s="7" t="s">
        <v>6175</v>
      </c>
      <c r="J1087" s="7" t="s">
        <v>6175</v>
      </c>
      <c r="K1087" s="7" t="s">
        <v>6175</v>
      </c>
      <c r="L1087" s="5" t="s">
        <v>4983</v>
      </c>
      <c r="M1087" s="5" t="s">
        <v>4983</v>
      </c>
      <c r="N1087" s="8" t="s">
        <v>6175</v>
      </c>
      <c r="O1087" s="7" t="s">
        <v>1388</v>
      </c>
      <c r="P1087" s="7" t="s">
        <v>3899</v>
      </c>
      <c r="Q1087" s="5" t="s">
        <v>28</v>
      </c>
      <c r="R1087" s="5" t="s">
        <v>28</v>
      </c>
      <c r="S1087" s="5" t="s">
        <v>28</v>
      </c>
      <c r="T1087" s="7" t="s">
        <v>44</v>
      </c>
      <c r="U1087" s="7" t="s">
        <v>28</v>
      </c>
      <c r="V1087" s="7" t="s">
        <v>957</v>
      </c>
      <c r="W1087" s="7" t="s">
        <v>3988</v>
      </c>
      <c r="X1087" s="7">
        <v>2012</v>
      </c>
      <c r="Y1087" s="5" t="s">
        <v>28</v>
      </c>
      <c r="Z1087" s="7" t="s">
        <v>3900</v>
      </c>
      <c r="AA1087" s="7">
        <v>1</v>
      </c>
      <c r="AB1087" s="7">
        <v>1</v>
      </c>
      <c r="AC1087" s="7">
        <f t="shared" si="182"/>
        <v>0</v>
      </c>
      <c r="AD1087" s="7" t="s">
        <v>6175</v>
      </c>
      <c r="AE1087" s="7" t="s">
        <v>6175</v>
      </c>
      <c r="AF1087" s="7" t="s">
        <v>6175</v>
      </c>
      <c r="AG1087" s="7" t="s">
        <v>6175</v>
      </c>
      <c r="AH1087" s="7" t="s">
        <v>6175</v>
      </c>
      <c r="AI1087" s="7" t="s">
        <v>6175</v>
      </c>
      <c r="AJ1087" s="33">
        <v>19.879893150685042</v>
      </c>
      <c r="AK1087" s="33">
        <f t="shared" si="175"/>
        <v>19.879893150685042</v>
      </c>
      <c r="AL1087" s="33">
        <f t="shared" si="178"/>
        <v>2.3855871780822051</v>
      </c>
      <c r="AM1087" s="33">
        <f t="shared" si="179"/>
        <v>22.265480328767246</v>
      </c>
      <c r="AN1087" s="33">
        <f t="shared" si="180"/>
        <v>17.891903835616539</v>
      </c>
      <c r="AO1087" s="33">
        <f t="shared" si="181"/>
        <v>17.891903835616539</v>
      </c>
      <c r="AP1087" s="33">
        <f t="shared" si="176"/>
        <v>2.1470284602739844</v>
      </c>
      <c r="AQ1087" s="33">
        <f t="shared" si="177"/>
        <v>20.038932295890522</v>
      </c>
      <c r="AR1087" s="15" t="s">
        <v>6307</v>
      </c>
      <c r="AS1087" s="15" t="s">
        <v>6307</v>
      </c>
      <c r="AT1087" s="15" t="s">
        <v>6292</v>
      </c>
      <c r="AU1087" s="27" t="s">
        <v>6276</v>
      </c>
      <c r="AV1087" s="74"/>
      <c r="AW1087" s="75"/>
      <c r="AX1087" s="75"/>
      <c r="AY1087" s="75"/>
      <c r="AZ1087" s="52" t="s">
        <v>6389</v>
      </c>
    </row>
    <row r="1088" spans="1:52" s="52" customFormat="1" ht="39.950000000000003" customHeight="1" x14ac:dyDescent="0.25">
      <c r="A1088" s="9">
        <v>1597</v>
      </c>
      <c r="B1088" s="5">
        <v>80042000001544</v>
      </c>
      <c r="C1088" s="7" t="s">
        <v>5034</v>
      </c>
      <c r="D1088" s="5" t="s">
        <v>18</v>
      </c>
      <c r="E1088" s="5" t="s">
        <v>953</v>
      </c>
      <c r="F1088" s="5" t="s">
        <v>954</v>
      </c>
      <c r="G1088" s="5" t="s">
        <v>18</v>
      </c>
      <c r="H1088" s="7" t="s">
        <v>6173</v>
      </c>
      <c r="I1088" s="7" t="s">
        <v>6175</v>
      </c>
      <c r="J1088" s="7" t="s">
        <v>6175</v>
      </c>
      <c r="K1088" s="7" t="s">
        <v>6175</v>
      </c>
      <c r="L1088" s="5" t="s">
        <v>4983</v>
      </c>
      <c r="M1088" s="5" t="s">
        <v>4983</v>
      </c>
      <c r="N1088" s="8" t="s">
        <v>6175</v>
      </c>
      <c r="O1088" s="7" t="s">
        <v>1388</v>
      </c>
      <c r="P1088" s="7" t="s">
        <v>3899</v>
      </c>
      <c r="Q1088" s="5" t="s">
        <v>28</v>
      </c>
      <c r="R1088" s="5" t="s">
        <v>28</v>
      </c>
      <c r="S1088" s="5" t="s">
        <v>28</v>
      </c>
      <c r="T1088" s="7" t="s">
        <v>44</v>
      </c>
      <c r="U1088" s="7" t="s">
        <v>28</v>
      </c>
      <c r="V1088" s="7" t="s">
        <v>957</v>
      </c>
      <c r="W1088" s="7" t="s">
        <v>3988</v>
      </c>
      <c r="X1088" s="7">
        <v>2012</v>
      </c>
      <c r="Y1088" s="5" t="s">
        <v>28</v>
      </c>
      <c r="Z1088" s="7" t="s">
        <v>3900</v>
      </c>
      <c r="AA1088" s="7">
        <v>1</v>
      </c>
      <c r="AB1088" s="7">
        <v>1</v>
      </c>
      <c r="AC1088" s="7">
        <f t="shared" si="182"/>
        <v>0</v>
      </c>
      <c r="AD1088" s="7" t="s">
        <v>6175</v>
      </c>
      <c r="AE1088" s="7" t="s">
        <v>6175</v>
      </c>
      <c r="AF1088" s="7" t="s">
        <v>6175</v>
      </c>
      <c r="AG1088" s="7" t="s">
        <v>6175</v>
      </c>
      <c r="AH1088" s="7" t="s">
        <v>6175</v>
      </c>
      <c r="AI1088" s="7" t="s">
        <v>6175</v>
      </c>
      <c r="AJ1088" s="33">
        <v>19.879893150685042</v>
      </c>
      <c r="AK1088" s="33">
        <f t="shared" si="175"/>
        <v>19.879893150685042</v>
      </c>
      <c r="AL1088" s="33">
        <f t="shared" si="178"/>
        <v>2.3855871780822051</v>
      </c>
      <c r="AM1088" s="33">
        <f t="shared" si="179"/>
        <v>22.265480328767246</v>
      </c>
      <c r="AN1088" s="33">
        <f t="shared" si="180"/>
        <v>17.891903835616539</v>
      </c>
      <c r="AO1088" s="33">
        <f t="shared" si="181"/>
        <v>17.891903835616539</v>
      </c>
      <c r="AP1088" s="33">
        <f t="shared" si="176"/>
        <v>2.1470284602739844</v>
      </c>
      <c r="AQ1088" s="33">
        <f t="shared" si="177"/>
        <v>20.038932295890522</v>
      </c>
      <c r="AR1088" s="15" t="s">
        <v>6307</v>
      </c>
      <c r="AS1088" s="15" t="s">
        <v>6307</v>
      </c>
      <c r="AT1088" s="15" t="s">
        <v>6292</v>
      </c>
      <c r="AU1088" s="27" t="s">
        <v>6276</v>
      </c>
      <c r="AV1088" s="74"/>
      <c r="AW1088" s="75"/>
      <c r="AX1088" s="75"/>
      <c r="AY1088" s="75"/>
      <c r="AZ1088" s="52" t="s">
        <v>6389</v>
      </c>
    </row>
    <row r="1089" spans="1:52" s="52" customFormat="1" ht="39.950000000000003" customHeight="1" x14ac:dyDescent="0.25">
      <c r="A1089" s="9">
        <v>1598</v>
      </c>
      <c r="B1089" s="5">
        <v>80042000001551</v>
      </c>
      <c r="C1089" s="7" t="s">
        <v>5035</v>
      </c>
      <c r="D1089" s="5" t="s">
        <v>18</v>
      </c>
      <c r="E1089" s="5" t="s">
        <v>953</v>
      </c>
      <c r="F1089" s="5" t="s">
        <v>954</v>
      </c>
      <c r="G1089" s="5" t="s">
        <v>18</v>
      </c>
      <c r="H1089" s="7" t="s">
        <v>6173</v>
      </c>
      <c r="I1089" s="7" t="s">
        <v>6175</v>
      </c>
      <c r="J1089" s="7" t="s">
        <v>6175</v>
      </c>
      <c r="K1089" s="7" t="s">
        <v>6175</v>
      </c>
      <c r="L1089" s="5" t="s">
        <v>4983</v>
      </c>
      <c r="M1089" s="5" t="s">
        <v>4983</v>
      </c>
      <c r="N1089" s="8" t="s">
        <v>6175</v>
      </c>
      <c r="O1089" s="7" t="s">
        <v>1388</v>
      </c>
      <c r="P1089" s="7" t="s">
        <v>3899</v>
      </c>
      <c r="Q1089" s="5" t="s">
        <v>28</v>
      </c>
      <c r="R1089" s="5" t="s">
        <v>28</v>
      </c>
      <c r="S1089" s="5" t="s">
        <v>28</v>
      </c>
      <c r="T1089" s="7" t="s">
        <v>44</v>
      </c>
      <c r="U1089" s="7" t="s">
        <v>28</v>
      </c>
      <c r="V1089" s="7" t="s">
        <v>957</v>
      </c>
      <c r="W1089" s="7" t="s">
        <v>3988</v>
      </c>
      <c r="X1089" s="7">
        <v>2012</v>
      </c>
      <c r="Y1089" s="5" t="s">
        <v>28</v>
      </c>
      <c r="Z1089" s="7" t="s">
        <v>3900</v>
      </c>
      <c r="AA1089" s="7">
        <v>1</v>
      </c>
      <c r="AB1089" s="7">
        <v>1</v>
      </c>
      <c r="AC1089" s="7">
        <f t="shared" si="182"/>
        <v>0</v>
      </c>
      <c r="AD1089" s="7" t="s">
        <v>6175</v>
      </c>
      <c r="AE1089" s="7" t="s">
        <v>6175</v>
      </c>
      <c r="AF1089" s="7" t="s">
        <v>6175</v>
      </c>
      <c r="AG1089" s="7" t="s">
        <v>6175</v>
      </c>
      <c r="AH1089" s="7" t="s">
        <v>6175</v>
      </c>
      <c r="AI1089" s="7" t="s">
        <v>6175</v>
      </c>
      <c r="AJ1089" s="33">
        <v>19.879893150685042</v>
      </c>
      <c r="AK1089" s="33">
        <f t="shared" si="175"/>
        <v>19.879893150685042</v>
      </c>
      <c r="AL1089" s="33">
        <f t="shared" si="178"/>
        <v>2.3855871780822051</v>
      </c>
      <c r="AM1089" s="33">
        <f t="shared" si="179"/>
        <v>22.265480328767246</v>
      </c>
      <c r="AN1089" s="33">
        <f t="shared" si="180"/>
        <v>17.891903835616539</v>
      </c>
      <c r="AO1089" s="33">
        <f t="shared" si="181"/>
        <v>17.891903835616539</v>
      </c>
      <c r="AP1089" s="33">
        <f t="shared" si="176"/>
        <v>2.1470284602739844</v>
      </c>
      <c r="AQ1089" s="33">
        <f t="shared" si="177"/>
        <v>20.038932295890522</v>
      </c>
      <c r="AR1089" s="15" t="s">
        <v>6307</v>
      </c>
      <c r="AS1089" s="15" t="s">
        <v>6307</v>
      </c>
      <c r="AT1089" s="15" t="s">
        <v>6292</v>
      </c>
      <c r="AU1089" s="27" t="s">
        <v>6276</v>
      </c>
      <c r="AV1089" s="74"/>
      <c r="AW1089" s="75"/>
      <c r="AX1089" s="75"/>
      <c r="AY1089" s="75"/>
      <c r="AZ1089" s="52" t="s">
        <v>6389</v>
      </c>
    </row>
    <row r="1090" spans="1:52" s="52" customFormat="1" ht="39.950000000000003" customHeight="1" x14ac:dyDescent="0.25">
      <c r="A1090" s="9">
        <v>1599</v>
      </c>
      <c r="B1090" s="5">
        <v>80042000001568</v>
      </c>
      <c r="C1090" s="7" t="s">
        <v>5036</v>
      </c>
      <c r="D1090" s="5" t="s">
        <v>18</v>
      </c>
      <c r="E1090" s="5" t="s">
        <v>953</v>
      </c>
      <c r="F1090" s="5" t="s">
        <v>954</v>
      </c>
      <c r="G1090" s="5" t="s">
        <v>18</v>
      </c>
      <c r="H1090" s="7" t="s">
        <v>6173</v>
      </c>
      <c r="I1090" s="7" t="s">
        <v>6175</v>
      </c>
      <c r="J1090" s="7" t="s">
        <v>6175</v>
      </c>
      <c r="K1090" s="7" t="s">
        <v>6175</v>
      </c>
      <c r="L1090" s="5" t="s">
        <v>4983</v>
      </c>
      <c r="M1090" s="5" t="s">
        <v>4983</v>
      </c>
      <c r="N1090" s="8" t="s">
        <v>6175</v>
      </c>
      <c r="O1090" s="7" t="s">
        <v>1388</v>
      </c>
      <c r="P1090" s="7" t="s">
        <v>3899</v>
      </c>
      <c r="Q1090" s="5" t="s">
        <v>28</v>
      </c>
      <c r="R1090" s="5" t="s">
        <v>28</v>
      </c>
      <c r="S1090" s="5" t="s">
        <v>28</v>
      </c>
      <c r="T1090" s="7" t="s">
        <v>44</v>
      </c>
      <c r="U1090" s="7" t="s">
        <v>28</v>
      </c>
      <c r="V1090" s="7" t="s">
        <v>957</v>
      </c>
      <c r="W1090" s="7" t="s">
        <v>78</v>
      </c>
      <c r="X1090" s="7">
        <v>2012</v>
      </c>
      <c r="Y1090" s="5" t="s">
        <v>28</v>
      </c>
      <c r="Z1090" s="7" t="s">
        <v>3900</v>
      </c>
      <c r="AA1090" s="7">
        <v>1</v>
      </c>
      <c r="AB1090" s="7">
        <v>1</v>
      </c>
      <c r="AC1090" s="7">
        <f t="shared" si="182"/>
        <v>0</v>
      </c>
      <c r="AD1090" s="7" t="s">
        <v>6175</v>
      </c>
      <c r="AE1090" s="7" t="s">
        <v>6175</v>
      </c>
      <c r="AF1090" s="7" t="s">
        <v>6175</v>
      </c>
      <c r="AG1090" s="7" t="s">
        <v>6175</v>
      </c>
      <c r="AH1090" s="7" t="s">
        <v>6175</v>
      </c>
      <c r="AI1090" s="7" t="s">
        <v>6175</v>
      </c>
      <c r="AJ1090" s="33">
        <v>19.879893150685042</v>
      </c>
      <c r="AK1090" s="33">
        <f t="shared" si="175"/>
        <v>19.879893150685042</v>
      </c>
      <c r="AL1090" s="33">
        <f t="shared" si="178"/>
        <v>2.3855871780822051</v>
      </c>
      <c r="AM1090" s="33">
        <f t="shared" si="179"/>
        <v>22.265480328767246</v>
      </c>
      <c r="AN1090" s="33">
        <f t="shared" si="180"/>
        <v>17.891903835616539</v>
      </c>
      <c r="AO1090" s="33">
        <f t="shared" si="181"/>
        <v>17.891903835616539</v>
      </c>
      <c r="AP1090" s="33">
        <f t="shared" si="176"/>
        <v>2.1470284602739844</v>
      </c>
      <c r="AQ1090" s="33">
        <f t="shared" si="177"/>
        <v>20.038932295890522</v>
      </c>
      <c r="AR1090" s="15" t="s">
        <v>6307</v>
      </c>
      <c r="AS1090" s="15" t="s">
        <v>6307</v>
      </c>
      <c r="AT1090" s="15" t="s">
        <v>6292</v>
      </c>
      <c r="AU1090" s="27" t="s">
        <v>6276</v>
      </c>
      <c r="AV1090" s="74"/>
      <c r="AW1090" s="75"/>
      <c r="AX1090" s="75"/>
      <c r="AY1090" s="75"/>
      <c r="AZ1090" s="52" t="s">
        <v>6389</v>
      </c>
    </row>
    <row r="1091" spans="1:52" s="52" customFormat="1" ht="39.950000000000003" customHeight="1" x14ac:dyDescent="0.25">
      <c r="A1091" s="9">
        <v>1600</v>
      </c>
      <c r="B1091" s="5">
        <v>80042000001575</v>
      </c>
      <c r="C1091" s="7" t="s">
        <v>5037</v>
      </c>
      <c r="D1091" s="5" t="s">
        <v>18</v>
      </c>
      <c r="E1091" s="5" t="s">
        <v>953</v>
      </c>
      <c r="F1091" s="5" t="s">
        <v>954</v>
      </c>
      <c r="G1091" s="5" t="s">
        <v>18</v>
      </c>
      <c r="H1091" s="7" t="s">
        <v>6173</v>
      </c>
      <c r="I1091" s="7" t="s">
        <v>6175</v>
      </c>
      <c r="J1091" s="7" t="s">
        <v>6175</v>
      </c>
      <c r="K1091" s="7" t="s">
        <v>6175</v>
      </c>
      <c r="L1091" s="5" t="s">
        <v>4983</v>
      </c>
      <c r="M1091" s="5" t="s">
        <v>4983</v>
      </c>
      <c r="N1091" s="8" t="s">
        <v>6175</v>
      </c>
      <c r="O1091" s="7" t="s">
        <v>1388</v>
      </c>
      <c r="P1091" s="7" t="s">
        <v>3899</v>
      </c>
      <c r="Q1091" s="5" t="s">
        <v>28</v>
      </c>
      <c r="R1091" s="5" t="s">
        <v>28</v>
      </c>
      <c r="S1091" s="5" t="s">
        <v>28</v>
      </c>
      <c r="T1091" s="7" t="s">
        <v>44</v>
      </c>
      <c r="U1091" s="7" t="s">
        <v>28</v>
      </c>
      <c r="V1091" s="7" t="s">
        <v>957</v>
      </c>
      <c r="W1091" s="7" t="s">
        <v>3988</v>
      </c>
      <c r="X1091" s="7">
        <v>2012</v>
      </c>
      <c r="Y1091" s="5" t="s">
        <v>28</v>
      </c>
      <c r="Z1091" s="7" t="s">
        <v>3900</v>
      </c>
      <c r="AA1091" s="7">
        <v>1</v>
      </c>
      <c r="AB1091" s="7">
        <v>1</v>
      </c>
      <c r="AC1091" s="7">
        <f t="shared" si="182"/>
        <v>0</v>
      </c>
      <c r="AD1091" s="7" t="s">
        <v>6175</v>
      </c>
      <c r="AE1091" s="7" t="s">
        <v>6175</v>
      </c>
      <c r="AF1091" s="7" t="s">
        <v>6175</v>
      </c>
      <c r="AG1091" s="7" t="s">
        <v>6175</v>
      </c>
      <c r="AH1091" s="7" t="s">
        <v>6175</v>
      </c>
      <c r="AI1091" s="7" t="s">
        <v>6175</v>
      </c>
      <c r="AJ1091" s="33">
        <v>19.879893150685042</v>
      </c>
      <c r="AK1091" s="33">
        <f t="shared" ref="AK1091:AK1154" si="183">AJ1091*AB1091</f>
        <v>19.879893150685042</v>
      </c>
      <c r="AL1091" s="33">
        <f t="shared" si="178"/>
        <v>2.3855871780822051</v>
      </c>
      <c r="AM1091" s="33">
        <f t="shared" si="179"/>
        <v>22.265480328767246</v>
      </c>
      <c r="AN1091" s="33">
        <f t="shared" si="180"/>
        <v>17.891903835616539</v>
      </c>
      <c r="AO1091" s="33">
        <f t="shared" si="181"/>
        <v>17.891903835616539</v>
      </c>
      <c r="AP1091" s="33">
        <f t="shared" ref="AP1091:AP1154" si="184">AO1091*0.12</f>
        <v>2.1470284602739844</v>
      </c>
      <c r="AQ1091" s="33">
        <f t="shared" ref="AQ1091:AQ1154" si="185">AO1091+AP1091</f>
        <v>20.038932295890522</v>
      </c>
      <c r="AR1091" s="15" t="s">
        <v>6307</v>
      </c>
      <c r="AS1091" s="15" t="s">
        <v>6307</v>
      </c>
      <c r="AT1091" s="15" t="s">
        <v>6292</v>
      </c>
      <c r="AU1091" s="27" t="s">
        <v>6276</v>
      </c>
      <c r="AV1091" s="74"/>
      <c r="AW1091" s="75"/>
      <c r="AX1091" s="75"/>
      <c r="AY1091" s="75"/>
      <c r="AZ1091" s="52" t="s">
        <v>6389</v>
      </c>
    </row>
    <row r="1092" spans="1:52" s="52" customFormat="1" ht="39.950000000000003" customHeight="1" x14ac:dyDescent="0.25">
      <c r="A1092" s="9">
        <v>1601</v>
      </c>
      <c r="B1092" s="5">
        <v>80042000001582</v>
      </c>
      <c r="C1092" s="7" t="s">
        <v>5038</v>
      </c>
      <c r="D1092" s="5" t="s">
        <v>18</v>
      </c>
      <c r="E1092" s="5" t="s">
        <v>953</v>
      </c>
      <c r="F1092" s="5" t="s">
        <v>954</v>
      </c>
      <c r="G1092" s="5" t="s">
        <v>18</v>
      </c>
      <c r="H1092" s="7" t="s">
        <v>6173</v>
      </c>
      <c r="I1092" s="7" t="s">
        <v>6175</v>
      </c>
      <c r="J1092" s="7" t="s">
        <v>6175</v>
      </c>
      <c r="K1092" s="7" t="s">
        <v>6175</v>
      </c>
      <c r="L1092" s="5" t="s">
        <v>4983</v>
      </c>
      <c r="M1092" s="5" t="s">
        <v>4983</v>
      </c>
      <c r="N1092" s="8" t="s">
        <v>6175</v>
      </c>
      <c r="O1092" s="7" t="s">
        <v>1388</v>
      </c>
      <c r="P1092" s="7" t="s">
        <v>3899</v>
      </c>
      <c r="Q1092" s="5" t="s">
        <v>28</v>
      </c>
      <c r="R1092" s="5" t="s">
        <v>28</v>
      </c>
      <c r="S1092" s="5" t="s">
        <v>28</v>
      </c>
      <c r="T1092" s="7" t="s">
        <v>44</v>
      </c>
      <c r="U1092" s="7" t="s">
        <v>28</v>
      </c>
      <c r="V1092" s="7" t="s">
        <v>957</v>
      </c>
      <c r="W1092" s="7" t="s">
        <v>3988</v>
      </c>
      <c r="X1092" s="7">
        <v>2012</v>
      </c>
      <c r="Y1092" s="5" t="s">
        <v>28</v>
      </c>
      <c r="Z1092" s="7" t="s">
        <v>3900</v>
      </c>
      <c r="AA1092" s="7">
        <v>1</v>
      </c>
      <c r="AB1092" s="7">
        <v>1</v>
      </c>
      <c r="AC1092" s="7">
        <f t="shared" si="182"/>
        <v>0</v>
      </c>
      <c r="AD1092" s="7" t="s">
        <v>6175</v>
      </c>
      <c r="AE1092" s="7" t="s">
        <v>6175</v>
      </c>
      <c r="AF1092" s="7" t="s">
        <v>6175</v>
      </c>
      <c r="AG1092" s="7" t="s">
        <v>6175</v>
      </c>
      <c r="AH1092" s="7" t="s">
        <v>6175</v>
      </c>
      <c r="AI1092" s="7" t="s">
        <v>6175</v>
      </c>
      <c r="AJ1092" s="33">
        <v>19.879893150685042</v>
      </c>
      <c r="AK1092" s="33">
        <f t="shared" si="183"/>
        <v>19.879893150685042</v>
      </c>
      <c r="AL1092" s="33">
        <f t="shared" si="178"/>
        <v>2.3855871780822051</v>
      </c>
      <c r="AM1092" s="33">
        <f t="shared" si="179"/>
        <v>22.265480328767246</v>
      </c>
      <c r="AN1092" s="33">
        <f t="shared" si="180"/>
        <v>17.891903835616539</v>
      </c>
      <c r="AO1092" s="33">
        <f t="shared" si="181"/>
        <v>17.891903835616539</v>
      </c>
      <c r="AP1092" s="33">
        <f t="shared" si="184"/>
        <v>2.1470284602739844</v>
      </c>
      <c r="AQ1092" s="33">
        <f t="shared" si="185"/>
        <v>20.038932295890522</v>
      </c>
      <c r="AR1092" s="15" t="s">
        <v>6307</v>
      </c>
      <c r="AS1092" s="15" t="s">
        <v>6307</v>
      </c>
      <c r="AT1092" s="15" t="s">
        <v>6292</v>
      </c>
      <c r="AU1092" s="27" t="s">
        <v>6276</v>
      </c>
      <c r="AV1092" s="74"/>
      <c r="AW1092" s="75"/>
      <c r="AX1092" s="75"/>
      <c r="AY1092" s="75"/>
      <c r="AZ1092" s="52" t="s">
        <v>6389</v>
      </c>
    </row>
    <row r="1093" spans="1:52" s="52" customFormat="1" ht="39.950000000000003" customHeight="1" x14ac:dyDescent="0.25">
      <c r="A1093" s="9">
        <v>1602</v>
      </c>
      <c r="B1093" s="5">
        <v>80042000001599</v>
      </c>
      <c r="C1093" s="7" t="s">
        <v>5039</v>
      </c>
      <c r="D1093" s="5" t="s">
        <v>18</v>
      </c>
      <c r="E1093" s="5" t="s">
        <v>953</v>
      </c>
      <c r="F1093" s="5" t="s">
        <v>954</v>
      </c>
      <c r="G1093" s="5" t="s">
        <v>18</v>
      </c>
      <c r="H1093" s="7" t="s">
        <v>6173</v>
      </c>
      <c r="I1093" s="7" t="s">
        <v>6175</v>
      </c>
      <c r="J1093" s="7" t="s">
        <v>6175</v>
      </c>
      <c r="K1093" s="7" t="s">
        <v>6175</v>
      </c>
      <c r="L1093" s="5" t="s">
        <v>4983</v>
      </c>
      <c r="M1093" s="5" t="s">
        <v>4983</v>
      </c>
      <c r="N1093" s="8" t="s">
        <v>6175</v>
      </c>
      <c r="O1093" s="7" t="s">
        <v>1388</v>
      </c>
      <c r="P1093" s="7" t="s">
        <v>3899</v>
      </c>
      <c r="Q1093" s="5" t="s">
        <v>28</v>
      </c>
      <c r="R1093" s="5" t="s">
        <v>28</v>
      </c>
      <c r="S1093" s="5" t="s">
        <v>28</v>
      </c>
      <c r="T1093" s="7" t="s">
        <v>44</v>
      </c>
      <c r="U1093" s="7" t="s">
        <v>28</v>
      </c>
      <c r="V1093" s="7" t="s">
        <v>957</v>
      </c>
      <c r="W1093" s="7" t="s">
        <v>3988</v>
      </c>
      <c r="X1093" s="7">
        <v>2012</v>
      </c>
      <c r="Y1093" s="5" t="s">
        <v>28</v>
      </c>
      <c r="Z1093" s="7" t="s">
        <v>3900</v>
      </c>
      <c r="AA1093" s="7">
        <v>1</v>
      </c>
      <c r="AB1093" s="7">
        <v>1</v>
      </c>
      <c r="AC1093" s="7">
        <f t="shared" si="182"/>
        <v>0</v>
      </c>
      <c r="AD1093" s="7" t="s">
        <v>6175</v>
      </c>
      <c r="AE1093" s="7" t="s">
        <v>6175</v>
      </c>
      <c r="AF1093" s="7" t="s">
        <v>6175</v>
      </c>
      <c r="AG1093" s="7" t="s">
        <v>6175</v>
      </c>
      <c r="AH1093" s="7" t="s">
        <v>6175</v>
      </c>
      <c r="AI1093" s="7" t="s">
        <v>6175</v>
      </c>
      <c r="AJ1093" s="33">
        <v>19.879893150685042</v>
      </c>
      <c r="AK1093" s="33">
        <f t="shared" si="183"/>
        <v>19.879893150685042</v>
      </c>
      <c r="AL1093" s="33">
        <f t="shared" si="178"/>
        <v>2.3855871780822051</v>
      </c>
      <c r="AM1093" s="33">
        <f t="shared" si="179"/>
        <v>22.265480328767246</v>
      </c>
      <c r="AN1093" s="33">
        <f t="shared" si="180"/>
        <v>17.891903835616539</v>
      </c>
      <c r="AO1093" s="33">
        <f t="shared" si="181"/>
        <v>17.891903835616539</v>
      </c>
      <c r="AP1093" s="33">
        <f t="shared" si="184"/>
        <v>2.1470284602739844</v>
      </c>
      <c r="AQ1093" s="33">
        <f t="shared" si="185"/>
        <v>20.038932295890522</v>
      </c>
      <c r="AR1093" s="15" t="s">
        <v>6307</v>
      </c>
      <c r="AS1093" s="15" t="s">
        <v>6307</v>
      </c>
      <c r="AT1093" s="15" t="s">
        <v>6292</v>
      </c>
      <c r="AU1093" s="27" t="s">
        <v>6276</v>
      </c>
      <c r="AV1093" s="74"/>
      <c r="AW1093" s="75"/>
      <c r="AX1093" s="75"/>
      <c r="AY1093" s="75"/>
      <c r="AZ1093" s="52" t="s">
        <v>6389</v>
      </c>
    </row>
    <row r="1094" spans="1:52" s="52" customFormat="1" ht="39.950000000000003" customHeight="1" x14ac:dyDescent="0.25">
      <c r="A1094" s="9">
        <v>1603</v>
      </c>
      <c r="B1094" s="5">
        <v>80042000001605</v>
      </c>
      <c r="C1094" s="7" t="s">
        <v>5040</v>
      </c>
      <c r="D1094" s="5" t="s">
        <v>18</v>
      </c>
      <c r="E1094" s="5" t="s">
        <v>953</v>
      </c>
      <c r="F1094" s="5" t="s">
        <v>954</v>
      </c>
      <c r="G1094" s="5" t="s">
        <v>18</v>
      </c>
      <c r="H1094" s="7" t="s">
        <v>6173</v>
      </c>
      <c r="I1094" s="7" t="s">
        <v>6175</v>
      </c>
      <c r="J1094" s="7" t="s">
        <v>6175</v>
      </c>
      <c r="K1094" s="7" t="s">
        <v>6175</v>
      </c>
      <c r="L1094" s="5" t="s">
        <v>4983</v>
      </c>
      <c r="M1094" s="5" t="s">
        <v>4983</v>
      </c>
      <c r="N1094" s="8" t="s">
        <v>6175</v>
      </c>
      <c r="O1094" s="7" t="s">
        <v>1388</v>
      </c>
      <c r="P1094" s="7" t="s">
        <v>3899</v>
      </c>
      <c r="Q1094" s="5" t="s">
        <v>28</v>
      </c>
      <c r="R1094" s="5" t="s">
        <v>28</v>
      </c>
      <c r="S1094" s="5" t="s">
        <v>28</v>
      </c>
      <c r="T1094" s="7" t="s">
        <v>44</v>
      </c>
      <c r="U1094" s="7" t="s">
        <v>28</v>
      </c>
      <c r="V1094" s="7" t="s">
        <v>957</v>
      </c>
      <c r="W1094" s="7" t="s">
        <v>3988</v>
      </c>
      <c r="X1094" s="7">
        <v>2012</v>
      </c>
      <c r="Y1094" s="5" t="s">
        <v>28</v>
      </c>
      <c r="Z1094" s="7" t="s">
        <v>3900</v>
      </c>
      <c r="AA1094" s="7">
        <v>1</v>
      </c>
      <c r="AB1094" s="7">
        <v>1</v>
      </c>
      <c r="AC1094" s="7">
        <f t="shared" si="182"/>
        <v>0</v>
      </c>
      <c r="AD1094" s="7" t="s">
        <v>6175</v>
      </c>
      <c r="AE1094" s="7" t="s">
        <v>6175</v>
      </c>
      <c r="AF1094" s="7" t="s">
        <v>6175</v>
      </c>
      <c r="AG1094" s="7" t="s">
        <v>6175</v>
      </c>
      <c r="AH1094" s="7" t="s">
        <v>6175</v>
      </c>
      <c r="AI1094" s="7" t="s">
        <v>6175</v>
      </c>
      <c r="AJ1094" s="33">
        <v>19.879893150685042</v>
      </c>
      <c r="AK1094" s="33">
        <f t="shared" si="183"/>
        <v>19.879893150685042</v>
      </c>
      <c r="AL1094" s="33">
        <f t="shared" si="178"/>
        <v>2.3855871780822051</v>
      </c>
      <c r="AM1094" s="33">
        <f t="shared" si="179"/>
        <v>22.265480328767246</v>
      </c>
      <c r="AN1094" s="33">
        <f t="shared" si="180"/>
        <v>17.891903835616539</v>
      </c>
      <c r="AO1094" s="33">
        <f t="shared" si="181"/>
        <v>17.891903835616539</v>
      </c>
      <c r="AP1094" s="33">
        <f t="shared" si="184"/>
        <v>2.1470284602739844</v>
      </c>
      <c r="AQ1094" s="33">
        <f t="shared" si="185"/>
        <v>20.038932295890522</v>
      </c>
      <c r="AR1094" s="15" t="s">
        <v>6307</v>
      </c>
      <c r="AS1094" s="15" t="s">
        <v>6307</v>
      </c>
      <c r="AT1094" s="15" t="s">
        <v>6292</v>
      </c>
      <c r="AU1094" s="27" t="s">
        <v>6276</v>
      </c>
      <c r="AV1094" s="74"/>
      <c r="AW1094" s="75"/>
      <c r="AX1094" s="75"/>
      <c r="AY1094" s="75"/>
      <c r="AZ1094" s="52" t="s">
        <v>6389</v>
      </c>
    </row>
    <row r="1095" spans="1:52" s="52" customFormat="1" ht="39.950000000000003" customHeight="1" x14ac:dyDescent="0.25">
      <c r="A1095" s="9">
        <v>1604</v>
      </c>
      <c r="B1095" s="5">
        <v>80042000001667</v>
      </c>
      <c r="C1095" s="7" t="s">
        <v>5041</v>
      </c>
      <c r="D1095" s="5" t="s">
        <v>18</v>
      </c>
      <c r="E1095" s="5" t="s">
        <v>4760</v>
      </c>
      <c r="F1095" s="5" t="s">
        <v>142</v>
      </c>
      <c r="G1095" s="5" t="s">
        <v>18</v>
      </c>
      <c r="H1095" s="7" t="s">
        <v>6173</v>
      </c>
      <c r="I1095" s="7" t="s">
        <v>6175</v>
      </c>
      <c r="J1095" s="7" t="s">
        <v>6175</v>
      </c>
      <c r="K1095" s="7" t="s">
        <v>6175</v>
      </c>
      <c r="L1095" s="5" t="s">
        <v>5042</v>
      </c>
      <c r="M1095" s="5" t="s">
        <v>5042</v>
      </c>
      <c r="N1095" s="8" t="s">
        <v>6175</v>
      </c>
      <c r="O1095" s="7" t="s">
        <v>1388</v>
      </c>
      <c r="P1095" s="7" t="s">
        <v>3899</v>
      </c>
      <c r="Q1095" s="7" t="s">
        <v>28</v>
      </c>
      <c r="R1095" s="28" t="s">
        <v>28</v>
      </c>
      <c r="S1095" s="28" t="s">
        <v>28</v>
      </c>
      <c r="T1095" s="28" t="s">
        <v>44</v>
      </c>
      <c r="U1095" s="7" t="s">
        <v>28</v>
      </c>
      <c r="V1095" s="28" t="s">
        <v>28</v>
      </c>
      <c r="W1095" s="7" t="s">
        <v>29</v>
      </c>
      <c r="X1095" s="7">
        <v>2012</v>
      </c>
      <c r="Y1095" s="5" t="s">
        <v>5043</v>
      </c>
      <c r="Z1095" s="7" t="s">
        <v>3900</v>
      </c>
      <c r="AA1095" s="7">
        <v>1</v>
      </c>
      <c r="AB1095" s="7">
        <v>1</v>
      </c>
      <c r="AC1095" s="7">
        <f t="shared" si="182"/>
        <v>0</v>
      </c>
      <c r="AD1095" s="7" t="s">
        <v>6175</v>
      </c>
      <c r="AE1095" s="7" t="s">
        <v>6175</v>
      </c>
      <c r="AF1095" s="7" t="s">
        <v>6175</v>
      </c>
      <c r="AG1095" s="7" t="s">
        <v>6175</v>
      </c>
      <c r="AH1095" s="7" t="s">
        <v>6175</v>
      </c>
      <c r="AI1095" s="7" t="s">
        <v>6175</v>
      </c>
      <c r="AJ1095" s="33">
        <v>26.892393150685045</v>
      </c>
      <c r="AK1095" s="33">
        <f t="shared" si="183"/>
        <v>26.892393150685045</v>
      </c>
      <c r="AL1095" s="33">
        <f t="shared" ref="AL1095:AL1158" si="186">AK1095*0.12</f>
        <v>3.2270871780822055</v>
      </c>
      <c r="AM1095" s="33">
        <f t="shared" ref="AM1095:AM1158" si="187">AL1095+AK1095</f>
        <v>30.119480328767249</v>
      </c>
      <c r="AN1095" s="33">
        <f t="shared" ref="AN1095:AN1158" si="188">AJ1095*0.9</f>
        <v>24.20315383561654</v>
      </c>
      <c r="AO1095" s="33">
        <f t="shared" ref="AO1095:AO1158" si="189">AN1095*AB1095</f>
        <v>24.20315383561654</v>
      </c>
      <c r="AP1095" s="33">
        <f t="shared" si="184"/>
        <v>2.9043784602739846</v>
      </c>
      <c r="AQ1095" s="33">
        <f t="shared" si="185"/>
        <v>27.107532295890525</v>
      </c>
      <c r="AR1095" s="15" t="s">
        <v>6295</v>
      </c>
      <c r="AS1095" s="26"/>
      <c r="AT1095" s="15" t="s">
        <v>6292</v>
      </c>
      <c r="AU1095" s="27" t="s">
        <v>6278</v>
      </c>
      <c r="AV1095" s="74"/>
      <c r="AW1095" s="75"/>
      <c r="AX1095" s="75"/>
      <c r="AY1095" s="75"/>
      <c r="AZ1095" s="52" t="s">
        <v>6389</v>
      </c>
    </row>
    <row r="1096" spans="1:52" s="52" customFormat="1" ht="39.950000000000003" customHeight="1" x14ac:dyDescent="0.25">
      <c r="A1096" s="9">
        <v>1605</v>
      </c>
      <c r="B1096" s="5">
        <v>80042000001681</v>
      </c>
      <c r="C1096" s="7" t="s">
        <v>5044</v>
      </c>
      <c r="D1096" s="5" t="s">
        <v>18</v>
      </c>
      <c r="E1096" s="7" t="s">
        <v>4760</v>
      </c>
      <c r="F1096" s="5" t="s">
        <v>113</v>
      </c>
      <c r="G1096" s="5" t="s">
        <v>18</v>
      </c>
      <c r="H1096" s="7" t="s">
        <v>6173</v>
      </c>
      <c r="I1096" s="7" t="s">
        <v>6175</v>
      </c>
      <c r="J1096" s="7" t="s">
        <v>6175</v>
      </c>
      <c r="K1096" s="7" t="s">
        <v>6175</v>
      </c>
      <c r="L1096" s="5" t="s">
        <v>5045</v>
      </c>
      <c r="M1096" s="5" t="s">
        <v>5045</v>
      </c>
      <c r="N1096" s="8" t="s">
        <v>6175</v>
      </c>
      <c r="O1096" s="7" t="s">
        <v>1388</v>
      </c>
      <c r="P1096" s="7" t="s">
        <v>3899</v>
      </c>
      <c r="Q1096" s="7" t="s">
        <v>28</v>
      </c>
      <c r="R1096" s="28" t="s">
        <v>28</v>
      </c>
      <c r="S1096" s="5" t="s">
        <v>28</v>
      </c>
      <c r="T1096" s="7" t="s">
        <v>3909</v>
      </c>
      <c r="U1096" s="7" t="s">
        <v>28</v>
      </c>
      <c r="V1096" s="28" t="s">
        <v>28</v>
      </c>
      <c r="W1096" s="7" t="s">
        <v>29</v>
      </c>
      <c r="X1096" s="7">
        <v>2012</v>
      </c>
      <c r="Y1096" s="7" t="s">
        <v>28</v>
      </c>
      <c r="Z1096" s="7" t="s">
        <v>3900</v>
      </c>
      <c r="AA1096" s="7">
        <v>1</v>
      </c>
      <c r="AB1096" s="7">
        <v>1</v>
      </c>
      <c r="AC1096" s="7">
        <f t="shared" si="182"/>
        <v>0</v>
      </c>
      <c r="AD1096" s="7" t="s">
        <v>6175</v>
      </c>
      <c r="AE1096" s="7" t="s">
        <v>6175</v>
      </c>
      <c r="AF1096" s="7" t="s">
        <v>6175</v>
      </c>
      <c r="AG1096" s="7" t="s">
        <v>6175</v>
      </c>
      <c r="AH1096" s="7" t="s">
        <v>6175</v>
      </c>
      <c r="AI1096" s="7" t="s">
        <v>6175</v>
      </c>
      <c r="AJ1096" s="33">
        <v>70.898127397260581</v>
      </c>
      <c r="AK1096" s="33">
        <f t="shared" si="183"/>
        <v>70.898127397260581</v>
      </c>
      <c r="AL1096" s="33">
        <f t="shared" si="186"/>
        <v>8.5077752876712687</v>
      </c>
      <c r="AM1096" s="33">
        <f t="shared" si="187"/>
        <v>79.405902684931846</v>
      </c>
      <c r="AN1096" s="33">
        <f t="shared" si="188"/>
        <v>63.808314657534524</v>
      </c>
      <c r="AO1096" s="33">
        <f t="shared" si="189"/>
        <v>63.808314657534524</v>
      </c>
      <c r="AP1096" s="33">
        <f t="shared" si="184"/>
        <v>7.6569977589041427</v>
      </c>
      <c r="AQ1096" s="33">
        <f t="shared" si="185"/>
        <v>71.465312416438664</v>
      </c>
      <c r="AR1096" s="15" t="s">
        <v>6307</v>
      </c>
      <c r="AS1096" s="15" t="s">
        <v>6307</v>
      </c>
      <c r="AT1096" s="15" t="s">
        <v>6292</v>
      </c>
      <c r="AU1096" s="27" t="s">
        <v>6276</v>
      </c>
      <c r="AV1096" s="74"/>
      <c r="AW1096" s="75"/>
      <c r="AX1096" s="75"/>
      <c r="AY1096" s="75"/>
      <c r="AZ1096" s="52" t="s">
        <v>6389</v>
      </c>
    </row>
    <row r="1097" spans="1:52" s="52" customFormat="1" ht="39.950000000000003" customHeight="1" x14ac:dyDescent="0.25">
      <c r="A1097" s="9">
        <v>1606</v>
      </c>
      <c r="B1097" s="5">
        <v>80042000001704</v>
      </c>
      <c r="C1097" s="7" t="s">
        <v>5046</v>
      </c>
      <c r="D1097" s="5" t="s">
        <v>241</v>
      </c>
      <c r="E1097" s="5" t="s">
        <v>242</v>
      </c>
      <c r="F1097" s="5" t="s">
        <v>242</v>
      </c>
      <c r="G1097" s="5" t="s">
        <v>316</v>
      </c>
      <c r="H1097" s="7" t="s">
        <v>6173</v>
      </c>
      <c r="I1097" s="7" t="s">
        <v>6175</v>
      </c>
      <c r="J1097" s="7" t="s">
        <v>6175</v>
      </c>
      <c r="K1097" s="7" t="s">
        <v>6175</v>
      </c>
      <c r="L1097" s="5" t="s">
        <v>4983</v>
      </c>
      <c r="M1097" s="5" t="s">
        <v>4983</v>
      </c>
      <c r="N1097" s="8" t="s">
        <v>6175</v>
      </c>
      <c r="O1097" s="7" t="s">
        <v>1388</v>
      </c>
      <c r="P1097" s="7" t="s">
        <v>3899</v>
      </c>
      <c r="Q1097" s="5" t="s">
        <v>28</v>
      </c>
      <c r="R1097" s="5" t="s">
        <v>28</v>
      </c>
      <c r="S1097" s="5" t="s">
        <v>28</v>
      </c>
      <c r="T1097" s="7" t="s">
        <v>44</v>
      </c>
      <c r="U1097" s="7" t="s">
        <v>28</v>
      </c>
      <c r="V1097" s="7" t="s">
        <v>957</v>
      </c>
      <c r="W1097" s="7" t="s">
        <v>3988</v>
      </c>
      <c r="X1097" s="7">
        <v>2012</v>
      </c>
      <c r="Y1097" s="5" t="s">
        <v>28</v>
      </c>
      <c r="Z1097" s="7" t="s">
        <v>3900</v>
      </c>
      <c r="AA1097" s="7">
        <v>1</v>
      </c>
      <c r="AB1097" s="7">
        <v>1</v>
      </c>
      <c r="AC1097" s="7">
        <f t="shared" si="182"/>
        <v>0</v>
      </c>
      <c r="AD1097" s="7" t="s">
        <v>6175</v>
      </c>
      <c r="AE1097" s="7" t="s">
        <v>6175</v>
      </c>
      <c r="AF1097" s="7" t="s">
        <v>6175</v>
      </c>
      <c r="AG1097" s="7" t="s">
        <v>6175</v>
      </c>
      <c r="AH1097" s="7" t="s">
        <v>6175</v>
      </c>
      <c r="AI1097" s="7" t="s">
        <v>6175</v>
      </c>
      <c r="AJ1097" s="33">
        <v>19.879893150685042</v>
      </c>
      <c r="AK1097" s="33">
        <f t="shared" si="183"/>
        <v>19.879893150685042</v>
      </c>
      <c r="AL1097" s="33">
        <f t="shared" si="186"/>
        <v>2.3855871780822051</v>
      </c>
      <c r="AM1097" s="33">
        <f t="shared" si="187"/>
        <v>22.265480328767246</v>
      </c>
      <c r="AN1097" s="33">
        <f t="shared" si="188"/>
        <v>17.891903835616539</v>
      </c>
      <c r="AO1097" s="33">
        <f t="shared" si="189"/>
        <v>17.891903835616539</v>
      </c>
      <c r="AP1097" s="33">
        <f t="shared" si="184"/>
        <v>2.1470284602739844</v>
      </c>
      <c r="AQ1097" s="33">
        <f t="shared" si="185"/>
        <v>20.038932295890522</v>
      </c>
      <c r="AR1097" s="26" t="s">
        <v>6307</v>
      </c>
      <c r="AS1097" s="26" t="s">
        <v>6307</v>
      </c>
      <c r="AT1097" s="15" t="s">
        <v>6282</v>
      </c>
      <c r="AU1097" s="27" t="s">
        <v>6282</v>
      </c>
      <c r="AV1097" s="74" t="s">
        <v>6284</v>
      </c>
      <c r="AW1097" s="75"/>
      <c r="AX1097" s="75"/>
      <c r="AY1097" s="75"/>
      <c r="AZ1097" s="52" t="s">
        <v>6389</v>
      </c>
    </row>
    <row r="1098" spans="1:52" s="52" customFormat="1" ht="39.950000000000003" customHeight="1" x14ac:dyDescent="0.25">
      <c r="A1098" s="9">
        <v>1607</v>
      </c>
      <c r="B1098" s="5">
        <v>80042000001711</v>
      </c>
      <c r="C1098" s="7" t="s">
        <v>5047</v>
      </c>
      <c r="D1098" s="5" t="s">
        <v>18</v>
      </c>
      <c r="E1098" s="5" t="s">
        <v>953</v>
      </c>
      <c r="F1098" s="5" t="s">
        <v>954</v>
      </c>
      <c r="G1098" s="5" t="s">
        <v>18</v>
      </c>
      <c r="H1098" s="7" t="s">
        <v>6173</v>
      </c>
      <c r="I1098" s="7" t="s">
        <v>6175</v>
      </c>
      <c r="J1098" s="7" t="s">
        <v>6175</v>
      </c>
      <c r="K1098" s="7" t="s">
        <v>6175</v>
      </c>
      <c r="L1098" s="5" t="s">
        <v>4973</v>
      </c>
      <c r="M1098" s="5" t="s">
        <v>4973</v>
      </c>
      <c r="N1098" s="8" t="s">
        <v>6175</v>
      </c>
      <c r="O1098" s="7" t="s">
        <v>1388</v>
      </c>
      <c r="P1098" s="7" t="s">
        <v>3899</v>
      </c>
      <c r="Q1098" s="5" t="s">
        <v>28</v>
      </c>
      <c r="R1098" s="5" t="s">
        <v>28</v>
      </c>
      <c r="S1098" s="5" t="s">
        <v>28</v>
      </c>
      <c r="T1098" s="7" t="s">
        <v>44</v>
      </c>
      <c r="U1098" s="7" t="s">
        <v>28</v>
      </c>
      <c r="V1098" s="7" t="s">
        <v>957</v>
      </c>
      <c r="W1098" s="7" t="s">
        <v>78</v>
      </c>
      <c r="X1098" s="7">
        <v>2012</v>
      </c>
      <c r="Y1098" s="5" t="s">
        <v>28</v>
      </c>
      <c r="Z1098" s="7" t="s">
        <v>3900</v>
      </c>
      <c r="AA1098" s="7">
        <v>1</v>
      </c>
      <c r="AB1098" s="7">
        <v>1</v>
      </c>
      <c r="AC1098" s="7">
        <f t="shared" si="182"/>
        <v>0</v>
      </c>
      <c r="AD1098" s="7" t="s">
        <v>6175</v>
      </c>
      <c r="AE1098" s="7" t="s">
        <v>6175</v>
      </c>
      <c r="AF1098" s="7" t="s">
        <v>6175</v>
      </c>
      <c r="AG1098" s="7" t="s">
        <v>6175</v>
      </c>
      <c r="AH1098" s="7" t="s">
        <v>6175</v>
      </c>
      <c r="AI1098" s="7" t="s">
        <v>6175</v>
      </c>
      <c r="AJ1098" s="33">
        <v>30.723471232876886</v>
      </c>
      <c r="AK1098" s="33">
        <f t="shared" si="183"/>
        <v>30.723471232876886</v>
      </c>
      <c r="AL1098" s="33">
        <f t="shared" si="186"/>
        <v>3.686816547945226</v>
      </c>
      <c r="AM1098" s="33">
        <f t="shared" si="187"/>
        <v>34.410287780822109</v>
      </c>
      <c r="AN1098" s="33">
        <f t="shared" si="188"/>
        <v>27.651124109589198</v>
      </c>
      <c r="AO1098" s="33">
        <f t="shared" si="189"/>
        <v>27.651124109589198</v>
      </c>
      <c r="AP1098" s="33">
        <f t="shared" si="184"/>
        <v>3.3181348931507038</v>
      </c>
      <c r="AQ1098" s="33">
        <f t="shared" si="185"/>
        <v>30.9692590027399</v>
      </c>
      <c r="AR1098" s="15" t="s">
        <v>6307</v>
      </c>
      <c r="AS1098" s="15" t="s">
        <v>6307</v>
      </c>
      <c r="AT1098" s="15" t="s">
        <v>6292</v>
      </c>
      <c r="AU1098" s="27" t="s">
        <v>6276</v>
      </c>
      <c r="AV1098" s="74"/>
      <c r="AW1098" s="75"/>
      <c r="AX1098" s="75"/>
      <c r="AY1098" s="75"/>
      <c r="AZ1098" s="52" t="s">
        <v>6389</v>
      </c>
    </row>
    <row r="1099" spans="1:52" s="52" customFormat="1" ht="39.950000000000003" customHeight="1" x14ac:dyDescent="0.25">
      <c r="A1099" s="9">
        <v>1608</v>
      </c>
      <c r="B1099" s="5">
        <v>80042000001773</v>
      </c>
      <c r="C1099" s="7" t="s">
        <v>5048</v>
      </c>
      <c r="D1099" s="5" t="s">
        <v>18</v>
      </c>
      <c r="E1099" s="5" t="s">
        <v>1179</v>
      </c>
      <c r="F1099" s="5" t="s">
        <v>926</v>
      </c>
      <c r="G1099" s="5" t="s">
        <v>18</v>
      </c>
      <c r="H1099" s="7" t="s">
        <v>6173</v>
      </c>
      <c r="I1099" s="7" t="s">
        <v>6175</v>
      </c>
      <c r="J1099" s="7" t="s">
        <v>6175</v>
      </c>
      <c r="K1099" s="7" t="s">
        <v>6175</v>
      </c>
      <c r="L1099" s="5" t="s">
        <v>4977</v>
      </c>
      <c r="M1099" s="5" t="s">
        <v>4977</v>
      </c>
      <c r="N1099" s="8" t="s">
        <v>6175</v>
      </c>
      <c r="O1099" s="7" t="s">
        <v>1388</v>
      </c>
      <c r="P1099" s="7" t="s">
        <v>3899</v>
      </c>
      <c r="Q1099" s="7" t="s">
        <v>4981</v>
      </c>
      <c r="R1099" s="7" t="s">
        <v>4978</v>
      </c>
      <c r="S1099" s="5" t="s">
        <v>28</v>
      </c>
      <c r="T1099" s="7" t="s">
        <v>44</v>
      </c>
      <c r="U1099" s="7" t="s">
        <v>28</v>
      </c>
      <c r="V1099" s="5" t="s">
        <v>4979</v>
      </c>
      <c r="W1099" s="7" t="s">
        <v>29</v>
      </c>
      <c r="X1099" s="7">
        <v>2012</v>
      </c>
      <c r="Y1099" s="5" t="s">
        <v>28</v>
      </c>
      <c r="Z1099" s="7" t="s">
        <v>3900</v>
      </c>
      <c r="AA1099" s="7">
        <v>1</v>
      </c>
      <c r="AB1099" s="7">
        <v>1</v>
      </c>
      <c r="AC1099" s="7">
        <f t="shared" si="182"/>
        <v>0</v>
      </c>
      <c r="AD1099" s="7" t="s">
        <v>6175</v>
      </c>
      <c r="AE1099" s="7" t="s">
        <v>6175</v>
      </c>
      <c r="AF1099" s="7" t="s">
        <v>6175</v>
      </c>
      <c r="AG1099" s="7" t="s">
        <v>6175</v>
      </c>
      <c r="AH1099" s="7" t="s">
        <v>6175</v>
      </c>
      <c r="AI1099" s="7" t="s">
        <v>6175</v>
      </c>
      <c r="AJ1099" s="33">
        <v>8.3121942465753769</v>
      </c>
      <c r="AK1099" s="33">
        <f t="shared" si="183"/>
        <v>8.3121942465753769</v>
      </c>
      <c r="AL1099" s="33">
        <f t="shared" si="186"/>
        <v>0.99746330958904517</v>
      </c>
      <c r="AM1099" s="33">
        <f t="shared" si="187"/>
        <v>9.3096575561644226</v>
      </c>
      <c r="AN1099" s="33">
        <f t="shared" si="188"/>
        <v>7.4809748219178394</v>
      </c>
      <c r="AO1099" s="33">
        <f t="shared" si="189"/>
        <v>7.4809748219178394</v>
      </c>
      <c r="AP1099" s="33">
        <f t="shared" si="184"/>
        <v>0.89771697863014066</v>
      </c>
      <c r="AQ1099" s="33">
        <f t="shared" si="185"/>
        <v>8.3786918005479798</v>
      </c>
      <c r="AR1099" s="15" t="s">
        <v>6307</v>
      </c>
      <c r="AS1099" s="15" t="s">
        <v>6307</v>
      </c>
      <c r="AT1099" s="15" t="s">
        <v>6292</v>
      </c>
      <c r="AU1099" s="27" t="s">
        <v>6276</v>
      </c>
      <c r="AV1099" s="74"/>
      <c r="AW1099" s="75"/>
      <c r="AX1099" s="75"/>
      <c r="AY1099" s="75"/>
      <c r="AZ1099" s="52" t="s">
        <v>6389</v>
      </c>
    </row>
    <row r="1100" spans="1:52" s="52" customFormat="1" ht="39.950000000000003" customHeight="1" x14ac:dyDescent="0.25">
      <c r="A1100" s="9">
        <v>1609</v>
      </c>
      <c r="B1100" s="5">
        <v>80042000001797</v>
      </c>
      <c r="C1100" s="7" t="s">
        <v>5049</v>
      </c>
      <c r="D1100" s="5" t="s">
        <v>241</v>
      </c>
      <c r="E1100" s="5" t="s">
        <v>242</v>
      </c>
      <c r="F1100" s="5" t="s">
        <v>242</v>
      </c>
      <c r="G1100" s="5" t="s">
        <v>316</v>
      </c>
      <c r="H1100" s="7" t="s">
        <v>6173</v>
      </c>
      <c r="I1100" s="7" t="s">
        <v>6175</v>
      </c>
      <c r="J1100" s="7" t="s">
        <v>6175</v>
      </c>
      <c r="K1100" s="7" t="s">
        <v>6175</v>
      </c>
      <c r="L1100" s="5" t="s">
        <v>1051</v>
      </c>
      <c r="M1100" s="5" t="s">
        <v>1051</v>
      </c>
      <c r="N1100" s="8" t="s">
        <v>6175</v>
      </c>
      <c r="O1100" s="7" t="s">
        <v>1388</v>
      </c>
      <c r="P1100" s="7" t="s">
        <v>3899</v>
      </c>
      <c r="Q1100" s="5" t="s">
        <v>28</v>
      </c>
      <c r="R1100" s="5" t="s">
        <v>28</v>
      </c>
      <c r="S1100" s="5" t="s">
        <v>28</v>
      </c>
      <c r="T1100" s="7" t="s">
        <v>44</v>
      </c>
      <c r="U1100" s="7" t="s">
        <v>28</v>
      </c>
      <c r="V1100" s="28" t="s">
        <v>28</v>
      </c>
      <c r="W1100" s="7" t="s">
        <v>3988</v>
      </c>
      <c r="X1100" s="7">
        <v>2012</v>
      </c>
      <c r="Y1100" s="7" t="s">
        <v>28</v>
      </c>
      <c r="Z1100" s="7" t="s">
        <v>3900</v>
      </c>
      <c r="AA1100" s="7">
        <v>1</v>
      </c>
      <c r="AB1100" s="7">
        <v>1</v>
      </c>
      <c r="AC1100" s="7">
        <f t="shared" si="182"/>
        <v>0</v>
      </c>
      <c r="AD1100" s="7" t="s">
        <v>6175</v>
      </c>
      <c r="AE1100" s="7" t="s">
        <v>6175</v>
      </c>
      <c r="AF1100" s="7" t="s">
        <v>6175</v>
      </c>
      <c r="AG1100" s="7" t="s">
        <v>6175</v>
      </c>
      <c r="AH1100" s="7" t="s">
        <v>6175</v>
      </c>
      <c r="AI1100" s="7" t="s">
        <v>6175</v>
      </c>
      <c r="AJ1100" s="33">
        <v>45.181575342466012</v>
      </c>
      <c r="AK1100" s="33">
        <f t="shared" si="183"/>
        <v>45.181575342466012</v>
      </c>
      <c r="AL1100" s="33">
        <f t="shared" si="186"/>
        <v>5.4217890410959209</v>
      </c>
      <c r="AM1100" s="33">
        <f t="shared" si="187"/>
        <v>50.603364383561932</v>
      </c>
      <c r="AN1100" s="33">
        <f t="shared" si="188"/>
        <v>40.663417808219414</v>
      </c>
      <c r="AO1100" s="33">
        <f t="shared" si="189"/>
        <v>40.663417808219414</v>
      </c>
      <c r="AP1100" s="33">
        <f t="shared" si="184"/>
        <v>4.8796101369863294</v>
      </c>
      <c r="AQ1100" s="33">
        <f t="shared" si="185"/>
        <v>45.543027945205743</v>
      </c>
      <c r="AR1100" s="26" t="s">
        <v>6307</v>
      </c>
      <c r="AS1100" s="26" t="s">
        <v>6307</v>
      </c>
      <c r="AT1100" s="15" t="s">
        <v>6282</v>
      </c>
      <c r="AU1100" s="27" t="s">
        <v>6282</v>
      </c>
      <c r="AV1100" s="74" t="s">
        <v>6284</v>
      </c>
      <c r="AW1100" s="75"/>
      <c r="AX1100" s="75"/>
      <c r="AY1100" s="75"/>
      <c r="AZ1100" s="52" t="s">
        <v>6389</v>
      </c>
    </row>
    <row r="1101" spans="1:52" s="52" customFormat="1" ht="39.950000000000003" customHeight="1" x14ac:dyDescent="0.25">
      <c r="A1101" s="9">
        <v>1610</v>
      </c>
      <c r="B1101" s="5">
        <v>80042000001865</v>
      </c>
      <c r="C1101" s="7" t="s">
        <v>5050</v>
      </c>
      <c r="D1101" s="5" t="s">
        <v>18</v>
      </c>
      <c r="E1101" s="5" t="s">
        <v>953</v>
      </c>
      <c r="F1101" s="5" t="s">
        <v>954</v>
      </c>
      <c r="G1101" s="5" t="s">
        <v>18</v>
      </c>
      <c r="H1101" s="7" t="s">
        <v>6173</v>
      </c>
      <c r="I1101" s="7" t="s">
        <v>6175</v>
      </c>
      <c r="J1101" s="7" t="s">
        <v>6175</v>
      </c>
      <c r="K1101" s="7" t="s">
        <v>6175</v>
      </c>
      <c r="L1101" s="5" t="s">
        <v>4973</v>
      </c>
      <c r="M1101" s="5" t="s">
        <v>4973</v>
      </c>
      <c r="N1101" s="8" t="s">
        <v>6175</v>
      </c>
      <c r="O1101" s="7" t="s">
        <v>1388</v>
      </c>
      <c r="P1101" s="7" t="s">
        <v>3899</v>
      </c>
      <c r="Q1101" s="5" t="s">
        <v>28</v>
      </c>
      <c r="R1101" s="5" t="s">
        <v>28</v>
      </c>
      <c r="S1101" s="5" t="s">
        <v>28</v>
      </c>
      <c r="T1101" s="7" t="s">
        <v>44</v>
      </c>
      <c r="U1101" s="7" t="s">
        <v>28</v>
      </c>
      <c r="V1101" s="7" t="s">
        <v>957</v>
      </c>
      <c r="W1101" s="7" t="s">
        <v>78</v>
      </c>
      <c r="X1101" s="7">
        <v>2010</v>
      </c>
      <c r="Y1101" s="5" t="s">
        <v>958</v>
      </c>
      <c r="Z1101" s="7" t="s">
        <v>3900</v>
      </c>
      <c r="AA1101" s="7">
        <v>1</v>
      </c>
      <c r="AB1101" s="7">
        <v>1</v>
      </c>
      <c r="AC1101" s="7">
        <f t="shared" si="182"/>
        <v>0</v>
      </c>
      <c r="AD1101" s="7" t="s">
        <v>6175</v>
      </c>
      <c r="AE1101" s="7" t="s">
        <v>6175</v>
      </c>
      <c r="AF1101" s="7" t="s">
        <v>6175</v>
      </c>
      <c r="AG1101" s="7" t="s">
        <v>6175</v>
      </c>
      <c r="AH1101" s="7" t="s">
        <v>6175</v>
      </c>
      <c r="AI1101" s="7" t="s">
        <v>6175</v>
      </c>
      <c r="AJ1101" s="33">
        <v>27.159137899543552</v>
      </c>
      <c r="AK1101" s="33">
        <f t="shared" si="183"/>
        <v>27.159137899543552</v>
      </c>
      <c r="AL1101" s="33">
        <f t="shared" si="186"/>
        <v>3.2590965479452261</v>
      </c>
      <c r="AM1101" s="33">
        <f t="shared" si="187"/>
        <v>30.418234447488778</v>
      </c>
      <c r="AN1101" s="33">
        <f t="shared" si="188"/>
        <v>24.443224109589199</v>
      </c>
      <c r="AO1101" s="33">
        <f t="shared" si="189"/>
        <v>24.443224109589199</v>
      </c>
      <c r="AP1101" s="33">
        <f t="shared" si="184"/>
        <v>2.9331868931507037</v>
      </c>
      <c r="AQ1101" s="33">
        <f t="shared" si="185"/>
        <v>27.376411002739903</v>
      </c>
      <c r="AR1101" s="15" t="s">
        <v>6307</v>
      </c>
      <c r="AS1101" s="15" t="s">
        <v>6307</v>
      </c>
      <c r="AT1101" s="15" t="s">
        <v>6292</v>
      </c>
      <c r="AU1101" s="27" t="s">
        <v>6276</v>
      </c>
      <c r="AV1101" s="74"/>
      <c r="AW1101" s="75"/>
      <c r="AX1101" s="75"/>
      <c r="AY1101" s="75"/>
      <c r="AZ1101" s="52" t="s">
        <v>6389</v>
      </c>
    </row>
    <row r="1102" spans="1:52" s="52" customFormat="1" ht="39.950000000000003" customHeight="1" x14ac:dyDescent="0.25">
      <c r="A1102" s="9">
        <v>1611</v>
      </c>
      <c r="B1102" s="5">
        <v>80042000001872</v>
      </c>
      <c r="C1102" s="7" t="s">
        <v>5051</v>
      </c>
      <c r="D1102" s="5" t="s">
        <v>241</v>
      </c>
      <c r="E1102" s="5" t="s">
        <v>242</v>
      </c>
      <c r="F1102" s="5" t="s">
        <v>242</v>
      </c>
      <c r="G1102" s="5" t="s">
        <v>316</v>
      </c>
      <c r="H1102" s="7" t="s">
        <v>6173</v>
      </c>
      <c r="I1102" s="7" t="s">
        <v>6175</v>
      </c>
      <c r="J1102" s="7" t="s">
        <v>6175</v>
      </c>
      <c r="K1102" s="7" t="s">
        <v>6175</v>
      </c>
      <c r="L1102" s="5" t="s">
        <v>4977</v>
      </c>
      <c r="M1102" s="5" t="s">
        <v>4977</v>
      </c>
      <c r="N1102" s="8" t="s">
        <v>6175</v>
      </c>
      <c r="O1102" s="7" t="s">
        <v>1388</v>
      </c>
      <c r="P1102" s="7" t="s">
        <v>3899</v>
      </c>
      <c r="Q1102" s="5" t="s">
        <v>28</v>
      </c>
      <c r="R1102" s="7" t="s">
        <v>4978</v>
      </c>
      <c r="S1102" s="5" t="s">
        <v>28</v>
      </c>
      <c r="T1102" s="7" t="s">
        <v>44</v>
      </c>
      <c r="U1102" s="7" t="s">
        <v>28</v>
      </c>
      <c r="V1102" s="5" t="s">
        <v>4979</v>
      </c>
      <c r="W1102" s="7" t="s">
        <v>3988</v>
      </c>
      <c r="X1102" s="7">
        <v>2012</v>
      </c>
      <c r="Y1102" s="5" t="s">
        <v>28</v>
      </c>
      <c r="Z1102" s="7" t="s">
        <v>3900</v>
      </c>
      <c r="AA1102" s="7">
        <v>1</v>
      </c>
      <c r="AB1102" s="7">
        <v>1</v>
      </c>
      <c r="AC1102" s="7">
        <f t="shared" si="182"/>
        <v>0</v>
      </c>
      <c r="AD1102" s="7" t="s">
        <v>6175</v>
      </c>
      <c r="AE1102" s="7" t="s">
        <v>6175</v>
      </c>
      <c r="AF1102" s="7" t="s">
        <v>6175</v>
      </c>
      <c r="AG1102" s="7" t="s">
        <v>6175</v>
      </c>
      <c r="AH1102" s="7" t="s">
        <v>6175</v>
      </c>
      <c r="AI1102" s="7" t="s">
        <v>6175</v>
      </c>
      <c r="AJ1102" s="33">
        <v>6.1446942465753773</v>
      </c>
      <c r="AK1102" s="33">
        <f t="shared" si="183"/>
        <v>6.1446942465753773</v>
      </c>
      <c r="AL1102" s="33">
        <f t="shared" si="186"/>
        <v>0.73736330958904528</v>
      </c>
      <c r="AM1102" s="33">
        <f t="shared" si="187"/>
        <v>6.8820575561644226</v>
      </c>
      <c r="AN1102" s="33">
        <f t="shared" si="188"/>
        <v>5.53022482191784</v>
      </c>
      <c r="AO1102" s="33">
        <f t="shared" si="189"/>
        <v>5.53022482191784</v>
      </c>
      <c r="AP1102" s="33">
        <f t="shared" si="184"/>
        <v>0.66362697863014075</v>
      </c>
      <c r="AQ1102" s="33">
        <f t="shared" si="185"/>
        <v>6.1938518005479803</v>
      </c>
      <c r="AR1102" s="26" t="s">
        <v>1404</v>
      </c>
      <c r="AS1102" s="26" t="s">
        <v>1404</v>
      </c>
      <c r="AT1102" s="15" t="s">
        <v>6282</v>
      </c>
      <c r="AU1102" s="27" t="s">
        <v>6282</v>
      </c>
      <c r="AV1102" s="74" t="s">
        <v>6284</v>
      </c>
      <c r="AW1102" s="75"/>
      <c r="AX1102" s="75"/>
      <c r="AY1102" s="75"/>
      <c r="AZ1102" s="52" t="s">
        <v>6389</v>
      </c>
    </row>
    <row r="1103" spans="1:52" s="52" customFormat="1" ht="39.950000000000003" customHeight="1" x14ac:dyDescent="0.25">
      <c r="A1103" s="9">
        <v>1612</v>
      </c>
      <c r="B1103" s="5">
        <v>80042000001889</v>
      </c>
      <c r="C1103" s="7" t="s">
        <v>5052</v>
      </c>
      <c r="D1103" s="5" t="s">
        <v>241</v>
      </c>
      <c r="E1103" s="5" t="s">
        <v>242</v>
      </c>
      <c r="F1103" s="5" t="s">
        <v>242</v>
      </c>
      <c r="G1103" s="5" t="s">
        <v>316</v>
      </c>
      <c r="H1103" s="7" t="s">
        <v>6173</v>
      </c>
      <c r="I1103" s="7" t="s">
        <v>6175</v>
      </c>
      <c r="J1103" s="7" t="s">
        <v>6175</v>
      </c>
      <c r="K1103" s="7" t="s">
        <v>6175</v>
      </c>
      <c r="L1103" s="5" t="s">
        <v>5053</v>
      </c>
      <c r="M1103" s="5" t="s">
        <v>5053</v>
      </c>
      <c r="N1103" s="8" t="s">
        <v>6175</v>
      </c>
      <c r="O1103" s="7" t="s">
        <v>1388</v>
      </c>
      <c r="P1103" s="7" t="s">
        <v>3899</v>
      </c>
      <c r="Q1103" s="5" t="s">
        <v>28</v>
      </c>
      <c r="R1103" s="5" t="s">
        <v>28</v>
      </c>
      <c r="S1103" s="5" t="s">
        <v>28</v>
      </c>
      <c r="T1103" s="7" t="s">
        <v>326</v>
      </c>
      <c r="U1103" s="7" t="s">
        <v>28</v>
      </c>
      <c r="V1103" s="28" t="s">
        <v>28</v>
      </c>
      <c r="W1103" s="7" t="s">
        <v>29</v>
      </c>
      <c r="X1103" s="7">
        <v>2012</v>
      </c>
      <c r="Y1103" s="5" t="s">
        <v>5054</v>
      </c>
      <c r="Z1103" s="7" t="s">
        <v>3900</v>
      </c>
      <c r="AA1103" s="7">
        <v>1</v>
      </c>
      <c r="AB1103" s="7">
        <v>1</v>
      </c>
      <c r="AC1103" s="7">
        <f t="shared" si="182"/>
        <v>0</v>
      </c>
      <c r="AD1103" s="7" t="s">
        <v>6175</v>
      </c>
      <c r="AE1103" s="7" t="s">
        <v>6175</v>
      </c>
      <c r="AF1103" s="7" t="s">
        <v>6175</v>
      </c>
      <c r="AG1103" s="7" t="s">
        <v>6175</v>
      </c>
      <c r="AH1103" s="7" t="s">
        <v>6175</v>
      </c>
      <c r="AI1103" s="7" t="s">
        <v>6175</v>
      </c>
      <c r="AJ1103" s="33">
        <v>73.342890410959214</v>
      </c>
      <c r="AK1103" s="33">
        <f t="shared" si="183"/>
        <v>73.342890410959214</v>
      </c>
      <c r="AL1103" s="33">
        <f t="shared" si="186"/>
        <v>8.8011468493151046</v>
      </c>
      <c r="AM1103" s="33">
        <f t="shared" si="187"/>
        <v>82.144037260274317</v>
      </c>
      <c r="AN1103" s="33">
        <f t="shared" si="188"/>
        <v>66.0086013698633</v>
      </c>
      <c r="AO1103" s="33">
        <f t="shared" si="189"/>
        <v>66.0086013698633</v>
      </c>
      <c r="AP1103" s="33">
        <f t="shared" si="184"/>
        <v>7.9210321643835959</v>
      </c>
      <c r="AQ1103" s="33">
        <f t="shared" si="185"/>
        <v>73.929633534246889</v>
      </c>
      <c r="AR1103" s="26" t="s">
        <v>1404</v>
      </c>
      <c r="AS1103" s="26" t="s">
        <v>1404</v>
      </c>
      <c r="AT1103" s="15" t="s">
        <v>6282</v>
      </c>
      <c r="AU1103" s="27" t="s">
        <v>6282</v>
      </c>
      <c r="AV1103" s="74" t="s">
        <v>6284</v>
      </c>
      <c r="AW1103" s="75"/>
      <c r="AX1103" s="75"/>
      <c r="AY1103" s="75"/>
      <c r="AZ1103" s="52" t="s">
        <v>6389</v>
      </c>
    </row>
    <row r="1104" spans="1:52" s="52" customFormat="1" ht="39.950000000000003" customHeight="1" x14ac:dyDescent="0.25">
      <c r="A1104" s="9">
        <v>1613</v>
      </c>
      <c r="B1104" s="5">
        <v>80042000001971</v>
      </c>
      <c r="C1104" s="7" t="s">
        <v>5056</v>
      </c>
      <c r="D1104" s="5" t="s">
        <v>18</v>
      </c>
      <c r="E1104" s="5" t="s">
        <v>953</v>
      </c>
      <c r="F1104" s="5" t="s">
        <v>954</v>
      </c>
      <c r="G1104" s="5" t="s">
        <v>18</v>
      </c>
      <c r="H1104" s="7" t="s">
        <v>6173</v>
      </c>
      <c r="I1104" s="7" t="s">
        <v>6175</v>
      </c>
      <c r="J1104" s="7" t="s">
        <v>6175</v>
      </c>
      <c r="K1104" s="7" t="s">
        <v>6175</v>
      </c>
      <c r="L1104" s="5" t="s">
        <v>4983</v>
      </c>
      <c r="M1104" s="5" t="s">
        <v>4983</v>
      </c>
      <c r="N1104" s="8" t="s">
        <v>6175</v>
      </c>
      <c r="O1104" s="7" t="s">
        <v>1388</v>
      </c>
      <c r="P1104" s="7" t="s">
        <v>3899</v>
      </c>
      <c r="Q1104" s="5" t="s">
        <v>28</v>
      </c>
      <c r="R1104" s="5" t="s">
        <v>28</v>
      </c>
      <c r="S1104" s="5" t="s">
        <v>28</v>
      </c>
      <c r="T1104" s="7" t="s">
        <v>44</v>
      </c>
      <c r="U1104" s="7" t="s">
        <v>28</v>
      </c>
      <c r="V1104" s="7" t="s">
        <v>957</v>
      </c>
      <c r="W1104" s="7" t="s">
        <v>78</v>
      </c>
      <c r="X1104" s="7">
        <v>2012</v>
      </c>
      <c r="Y1104" s="5" t="s">
        <v>28</v>
      </c>
      <c r="Z1104" s="7" t="s">
        <v>3900</v>
      </c>
      <c r="AA1104" s="7">
        <v>1</v>
      </c>
      <c r="AB1104" s="7">
        <v>1</v>
      </c>
      <c r="AC1104" s="7">
        <f t="shared" si="182"/>
        <v>0</v>
      </c>
      <c r="AD1104" s="7" t="s">
        <v>6175</v>
      </c>
      <c r="AE1104" s="7" t="s">
        <v>6175</v>
      </c>
      <c r="AF1104" s="7" t="s">
        <v>6175</v>
      </c>
      <c r="AG1104" s="7" t="s">
        <v>6175</v>
      </c>
      <c r="AH1104" s="7" t="s">
        <v>6175</v>
      </c>
      <c r="AI1104" s="7" t="s">
        <v>6175</v>
      </c>
      <c r="AJ1104" s="33">
        <v>19.879893150685042</v>
      </c>
      <c r="AK1104" s="33">
        <f t="shared" si="183"/>
        <v>19.879893150685042</v>
      </c>
      <c r="AL1104" s="33">
        <f t="shared" si="186"/>
        <v>2.3855871780822051</v>
      </c>
      <c r="AM1104" s="33">
        <f t="shared" si="187"/>
        <v>22.265480328767246</v>
      </c>
      <c r="AN1104" s="33">
        <f t="shared" si="188"/>
        <v>17.891903835616539</v>
      </c>
      <c r="AO1104" s="33">
        <f t="shared" si="189"/>
        <v>17.891903835616539</v>
      </c>
      <c r="AP1104" s="33">
        <f t="shared" si="184"/>
        <v>2.1470284602739844</v>
      </c>
      <c r="AQ1104" s="33">
        <f t="shared" si="185"/>
        <v>20.038932295890522</v>
      </c>
      <c r="AR1104" s="15" t="s">
        <v>6307</v>
      </c>
      <c r="AS1104" s="15" t="s">
        <v>6307</v>
      </c>
      <c r="AT1104" s="15" t="s">
        <v>6292</v>
      </c>
      <c r="AU1104" s="27" t="s">
        <v>6276</v>
      </c>
      <c r="AV1104" s="74"/>
      <c r="AW1104" s="75"/>
      <c r="AX1104" s="75"/>
      <c r="AY1104" s="75"/>
      <c r="AZ1104" s="52" t="s">
        <v>6389</v>
      </c>
    </row>
    <row r="1105" spans="1:52" s="52" customFormat="1" ht="39.950000000000003" customHeight="1" x14ac:dyDescent="0.25">
      <c r="A1105" s="9">
        <v>1614</v>
      </c>
      <c r="B1105" s="5">
        <v>80042000001988</v>
      </c>
      <c r="C1105" s="7" t="s">
        <v>5057</v>
      </c>
      <c r="D1105" s="5" t="s">
        <v>18</v>
      </c>
      <c r="E1105" s="5" t="s">
        <v>1179</v>
      </c>
      <c r="F1105" s="5" t="s">
        <v>926</v>
      </c>
      <c r="G1105" s="5" t="s">
        <v>18</v>
      </c>
      <c r="H1105" s="7" t="s">
        <v>6173</v>
      </c>
      <c r="I1105" s="7" t="s">
        <v>6175</v>
      </c>
      <c r="J1105" s="7" t="s">
        <v>6175</v>
      </c>
      <c r="K1105" s="7" t="s">
        <v>6175</v>
      </c>
      <c r="L1105" s="5" t="s">
        <v>4977</v>
      </c>
      <c r="M1105" s="5" t="s">
        <v>4977</v>
      </c>
      <c r="N1105" s="8" t="s">
        <v>6175</v>
      </c>
      <c r="O1105" s="7" t="s">
        <v>1388</v>
      </c>
      <c r="P1105" s="7" t="s">
        <v>3899</v>
      </c>
      <c r="Q1105" s="5" t="s">
        <v>28</v>
      </c>
      <c r="R1105" s="7" t="s">
        <v>4978</v>
      </c>
      <c r="S1105" s="28" t="s">
        <v>28</v>
      </c>
      <c r="T1105" s="7" t="s">
        <v>44</v>
      </c>
      <c r="U1105" s="7" t="s">
        <v>28</v>
      </c>
      <c r="V1105" s="5" t="s">
        <v>4979</v>
      </c>
      <c r="W1105" s="7" t="s">
        <v>29</v>
      </c>
      <c r="X1105" s="7">
        <v>2012</v>
      </c>
      <c r="Y1105" s="5" t="s">
        <v>28</v>
      </c>
      <c r="Z1105" s="7" t="s">
        <v>3900</v>
      </c>
      <c r="AA1105" s="7">
        <v>1</v>
      </c>
      <c r="AB1105" s="7">
        <v>1</v>
      </c>
      <c r="AC1105" s="7">
        <f t="shared" si="182"/>
        <v>0</v>
      </c>
      <c r="AD1105" s="7" t="s">
        <v>6175</v>
      </c>
      <c r="AE1105" s="7" t="s">
        <v>6175</v>
      </c>
      <c r="AF1105" s="7" t="s">
        <v>6175</v>
      </c>
      <c r="AG1105" s="7" t="s">
        <v>6175</v>
      </c>
      <c r="AH1105" s="7" t="s">
        <v>6175</v>
      </c>
      <c r="AI1105" s="7" t="s">
        <v>6175</v>
      </c>
      <c r="AJ1105" s="33">
        <v>8.3121942465753769</v>
      </c>
      <c r="AK1105" s="33">
        <f t="shared" si="183"/>
        <v>8.3121942465753769</v>
      </c>
      <c r="AL1105" s="33">
        <f t="shared" si="186"/>
        <v>0.99746330958904517</v>
      </c>
      <c r="AM1105" s="33">
        <f t="shared" si="187"/>
        <v>9.3096575561644226</v>
      </c>
      <c r="AN1105" s="33">
        <f t="shared" si="188"/>
        <v>7.4809748219178394</v>
      </c>
      <c r="AO1105" s="33">
        <f t="shared" si="189"/>
        <v>7.4809748219178394</v>
      </c>
      <c r="AP1105" s="33">
        <f t="shared" si="184"/>
        <v>0.89771697863014066</v>
      </c>
      <c r="AQ1105" s="33">
        <f t="shared" si="185"/>
        <v>8.3786918005479798</v>
      </c>
      <c r="AR1105" s="15" t="s">
        <v>6307</v>
      </c>
      <c r="AS1105" s="15" t="s">
        <v>6307</v>
      </c>
      <c r="AT1105" s="15" t="s">
        <v>6292</v>
      </c>
      <c r="AU1105" s="27" t="s">
        <v>6276</v>
      </c>
      <c r="AV1105" s="74"/>
      <c r="AW1105" s="75"/>
      <c r="AX1105" s="75"/>
      <c r="AY1105" s="75"/>
      <c r="AZ1105" s="52" t="s">
        <v>6389</v>
      </c>
    </row>
    <row r="1106" spans="1:52" s="52" customFormat="1" ht="39.950000000000003" customHeight="1" x14ac:dyDescent="0.25">
      <c r="A1106" s="9">
        <v>1615</v>
      </c>
      <c r="B1106" s="5">
        <v>80042000002022</v>
      </c>
      <c r="C1106" s="7" t="s">
        <v>5058</v>
      </c>
      <c r="D1106" s="5" t="s">
        <v>18</v>
      </c>
      <c r="E1106" s="5" t="s">
        <v>953</v>
      </c>
      <c r="F1106" s="5" t="s">
        <v>954</v>
      </c>
      <c r="G1106" s="5" t="s">
        <v>18</v>
      </c>
      <c r="H1106" s="7" t="s">
        <v>6173</v>
      </c>
      <c r="I1106" s="7" t="s">
        <v>6175</v>
      </c>
      <c r="J1106" s="7" t="s">
        <v>6175</v>
      </c>
      <c r="K1106" s="7" t="s">
        <v>6175</v>
      </c>
      <c r="L1106" s="5" t="s">
        <v>4983</v>
      </c>
      <c r="M1106" s="5" t="s">
        <v>4983</v>
      </c>
      <c r="N1106" s="8" t="s">
        <v>6175</v>
      </c>
      <c r="O1106" s="7" t="s">
        <v>1388</v>
      </c>
      <c r="P1106" s="7" t="s">
        <v>3899</v>
      </c>
      <c r="Q1106" s="5" t="s">
        <v>28</v>
      </c>
      <c r="R1106" s="5" t="s">
        <v>28</v>
      </c>
      <c r="S1106" s="5" t="s">
        <v>28</v>
      </c>
      <c r="T1106" s="7" t="s">
        <v>44</v>
      </c>
      <c r="U1106" s="7" t="s">
        <v>28</v>
      </c>
      <c r="V1106" s="7" t="s">
        <v>957</v>
      </c>
      <c r="W1106" s="7" t="s">
        <v>3988</v>
      </c>
      <c r="X1106" s="7">
        <v>2012</v>
      </c>
      <c r="Y1106" s="5" t="s">
        <v>28</v>
      </c>
      <c r="Z1106" s="7" t="s">
        <v>3900</v>
      </c>
      <c r="AA1106" s="7">
        <v>1</v>
      </c>
      <c r="AB1106" s="7">
        <v>1</v>
      </c>
      <c r="AC1106" s="7">
        <f t="shared" si="182"/>
        <v>0</v>
      </c>
      <c r="AD1106" s="7" t="s">
        <v>6175</v>
      </c>
      <c r="AE1106" s="7" t="s">
        <v>6175</v>
      </c>
      <c r="AF1106" s="7" t="s">
        <v>6175</v>
      </c>
      <c r="AG1106" s="7" t="s">
        <v>6175</v>
      </c>
      <c r="AH1106" s="7" t="s">
        <v>6175</v>
      </c>
      <c r="AI1106" s="7" t="s">
        <v>6175</v>
      </c>
      <c r="AJ1106" s="33">
        <v>19.879893150685042</v>
      </c>
      <c r="AK1106" s="33">
        <f t="shared" si="183"/>
        <v>19.879893150685042</v>
      </c>
      <c r="AL1106" s="33">
        <f t="shared" si="186"/>
        <v>2.3855871780822051</v>
      </c>
      <c r="AM1106" s="33">
        <f t="shared" si="187"/>
        <v>22.265480328767246</v>
      </c>
      <c r="AN1106" s="33">
        <f t="shared" si="188"/>
        <v>17.891903835616539</v>
      </c>
      <c r="AO1106" s="33">
        <f t="shared" si="189"/>
        <v>17.891903835616539</v>
      </c>
      <c r="AP1106" s="33">
        <f t="shared" si="184"/>
        <v>2.1470284602739844</v>
      </c>
      <c r="AQ1106" s="33">
        <f t="shared" si="185"/>
        <v>20.038932295890522</v>
      </c>
      <c r="AR1106" s="15" t="s">
        <v>6307</v>
      </c>
      <c r="AS1106" s="15" t="s">
        <v>6307</v>
      </c>
      <c r="AT1106" s="15" t="s">
        <v>6292</v>
      </c>
      <c r="AU1106" s="27" t="s">
        <v>6276</v>
      </c>
      <c r="AV1106" s="74"/>
      <c r="AW1106" s="75"/>
      <c r="AX1106" s="75"/>
      <c r="AY1106" s="75"/>
      <c r="AZ1106" s="52" t="s">
        <v>6389</v>
      </c>
    </row>
    <row r="1107" spans="1:52" s="52" customFormat="1" ht="39.950000000000003" customHeight="1" x14ac:dyDescent="0.25">
      <c r="A1107" s="9">
        <v>1616</v>
      </c>
      <c r="B1107" s="5">
        <v>80042000002077</v>
      </c>
      <c r="C1107" s="28" t="s">
        <v>5059</v>
      </c>
      <c r="D1107" s="5" t="s">
        <v>241</v>
      </c>
      <c r="E1107" s="5" t="s">
        <v>242</v>
      </c>
      <c r="F1107" s="5" t="s">
        <v>242</v>
      </c>
      <c r="G1107" s="5" t="s">
        <v>396</v>
      </c>
      <c r="H1107" s="7" t="s">
        <v>6173</v>
      </c>
      <c r="I1107" s="7" t="s">
        <v>6175</v>
      </c>
      <c r="J1107" s="7" t="s">
        <v>6175</v>
      </c>
      <c r="K1107" s="7" t="s">
        <v>6175</v>
      </c>
      <c r="L1107" s="5" t="s">
        <v>4973</v>
      </c>
      <c r="M1107" s="5" t="s">
        <v>4973</v>
      </c>
      <c r="N1107" s="8" t="s">
        <v>6175</v>
      </c>
      <c r="O1107" s="7" t="s">
        <v>1388</v>
      </c>
      <c r="P1107" s="7" t="s">
        <v>3899</v>
      </c>
      <c r="Q1107" s="7" t="s">
        <v>28</v>
      </c>
      <c r="R1107" s="7" t="s">
        <v>28</v>
      </c>
      <c r="S1107" s="7" t="s">
        <v>28</v>
      </c>
      <c r="T1107" s="7" t="s">
        <v>3909</v>
      </c>
      <c r="U1107" s="7" t="s">
        <v>28</v>
      </c>
      <c r="V1107" s="28" t="s">
        <v>28</v>
      </c>
      <c r="W1107" s="7" t="s">
        <v>29</v>
      </c>
      <c r="X1107" s="7">
        <v>2012</v>
      </c>
      <c r="Y1107" s="7" t="s">
        <v>28</v>
      </c>
      <c r="Z1107" s="7" t="s">
        <v>3900</v>
      </c>
      <c r="AA1107" s="7">
        <v>1</v>
      </c>
      <c r="AB1107" s="7">
        <v>1</v>
      </c>
      <c r="AC1107" s="7">
        <f t="shared" si="182"/>
        <v>0</v>
      </c>
      <c r="AD1107" s="7" t="s">
        <v>6175</v>
      </c>
      <c r="AE1107" s="7" t="s">
        <v>6175</v>
      </c>
      <c r="AF1107" s="7" t="s">
        <v>6175</v>
      </c>
      <c r="AG1107" s="7" t="s">
        <v>6175</v>
      </c>
      <c r="AH1107" s="7" t="s">
        <v>6175</v>
      </c>
      <c r="AI1107" s="7" t="s">
        <v>6175</v>
      </c>
      <c r="AJ1107" s="33">
        <v>41.560971232876888</v>
      </c>
      <c r="AK1107" s="33">
        <f t="shared" si="183"/>
        <v>41.560971232876888</v>
      </c>
      <c r="AL1107" s="33">
        <f t="shared" si="186"/>
        <v>4.9873165479452259</v>
      </c>
      <c r="AM1107" s="33">
        <f t="shared" si="187"/>
        <v>46.548287780822115</v>
      </c>
      <c r="AN1107" s="33">
        <f t="shared" si="188"/>
        <v>37.404874109589201</v>
      </c>
      <c r="AO1107" s="33">
        <f t="shared" si="189"/>
        <v>37.404874109589201</v>
      </c>
      <c r="AP1107" s="33">
        <f t="shared" si="184"/>
        <v>4.488584893150704</v>
      </c>
      <c r="AQ1107" s="33">
        <f t="shared" si="185"/>
        <v>41.893459002739903</v>
      </c>
      <c r="AR1107" s="26" t="s">
        <v>6307</v>
      </c>
      <c r="AS1107" s="26" t="s">
        <v>6307</v>
      </c>
      <c r="AT1107" s="15" t="s">
        <v>6282</v>
      </c>
      <c r="AU1107" s="27" t="s">
        <v>6282</v>
      </c>
      <c r="AV1107" s="74" t="s">
        <v>6288</v>
      </c>
      <c r="AW1107" s="75"/>
      <c r="AX1107" s="75"/>
      <c r="AY1107" s="75"/>
      <c r="AZ1107" s="52" t="s">
        <v>6389</v>
      </c>
    </row>
    <row r="1108" spans="1:52" s="52" customFormat="1" ht="39.950000000000003" customHeight="1" x14ac:dyDescent="0.25">
      <c r="A1108" s="9">
        <v>1617</v>
      </c>
      <c r="B1108" s="5">
        <v>80042000002084</v>
      </c>
      <c r="C1108" s="28" t="s">
        <v>5060</v>
      </c>
      <c r="D1108" s="5" t="s">
        <v>241</v>
      </c>
      <c r="E1108" s="5" t="s">
        <v>242</v>
      </c>
      <c r="F1108" s="5" t="s">
        <v>242</v>
      </c>
      <c r="G1108" s="5" t="s">
        <v>396</v>
      </c>
      <c r="H1108" s="7" t="s">
        <v>6173</v>
      </c>
      <c r="I1108" s="7" t="s">
        <v>6175</v>
      </c>
      <c r="J1108" s="7" t="s">
        <v>6175</v>
      </c>
      <c r="K1108" s="7" t="s">
        <v>6175</v>
      </c>
      <c r="L1108" s="5" t="s">
        <v>4977</v>
      </c>
      <c r="M1108" s="5" t="s">
        <v>4977</v>
      </c>
      <c r="N1108" s="8" t="s">
        <v>6175</v>
      </c>
      <c r="O1108" s="7" t="s">
        <v>1388</v>
      </c>
      <c r="P1108" s="7" t="s">
        <v>3899</v>
      </c>
      <c r="Q1108" s="7" t="s">
        <v>28</v>
      </c>
      <c r="R1108" s="7" t="s">
        <v>28</v>
      </c>
      <c r="S1108" s="7" t="s">
        <v>28</v>
      </c>
      <c r="T1108" s="7" t="s">
        <v>44</v>
      </c>
      <c r="U1108" s="7" t="s">
        <v>28</v>
      </c>
      <c r="V1108" s="28" t="s">
        <v>28</v>
      </c>
      <c r="W1108" s="7" t="s">
        <v>29</v>
      </c>
      <c r="X1108" s="7">
        <v>2012</v>
      </c>
      <c r="Y1108" s="7" t="s">
        <v>28</v>
      </c>
      <c r="Z1108" s="7" t="s">
        <v>3900</v>
      </c>
      <c r="AA1108" s="7">
        <v>1</v>
      </c>
      <c r="AB1108" s="7">
        <v>1</v>
      </c>
      <c r="AC1108" s="7">
        <f t="shared" si="182"/>
        <v>0</v>
      </c>
      <c r="AD1108" s="7" t="s">
        <v>6175</v>
      </c>
      <c r="AE1108" s="7" t="s">
        <v>6175</v>
      </c>
      <c r="AF1108" s="7" t="s">
        <v>6175</v>
      </c>
      <c r="AG1108" s="7" t="s">
        <v>6175</v>
      </c>
      <c r="AH1108" s="7" t="s">
        <v>6175</v>
      </c>
      <c r="AI1108" s="7" t="s">
        <v>6175</v>
      </c>
      <c r="AJ1108" s="33">
        <v>8.3121942465753769</v>
      </c>
      <c r="AK1108" s="33">
        <f t="shared" si="183"/>
        <v>8.3121942465753769</v>
      </c>
      <c r="AL1108" s="33">
        <f t="shared" si="186"/>
        <v>0.99746330958904517</v>
      </c>
      <c r="AM1108" s="33">
        <f t="shared" si="187"/>
        <v>9.3096575561644226</v>
      </c>
      <c r="AN1108" s="33">
        <f t="shared" si="188"/>
        <v>7.4809748219178394</v>
      </c>
      <c r="AO1108" s="33">
        <f t="shared" si="189"/>
        <v>7.4809748219178394</v>
      </c>
      <c r="AP1108" s="33">
        <f t="shared" si="184"/>
        <v>0.89771697863014066</v>
      </c>
      <c r="AQ1108" s="33">
        <f t="shared" si="185"/>
        <v>8.3786918005479798</v>
      </c>
      <c r="AR1108" s="15" t="s">
        <v>1404</v>
      </c>
      <c r="AS1108" s="15" t="s">
        <v>1404</v>
      </c>
      <c r="AT1108" s="15" t="s">
        <v>6282</v>
      </c>
      <c r="AU1108" s="27" t="s">
        <v>6282</v>
      </c>
      <c r="AV1108" s="74" t="s">
        <v>6288</v>
      </c>
      <c r="AW1108" s="75"/>
      <c r="AX1108" s="75"/>
      <c r="AY1108" s="75"/>
      <c r="AZ1108" s="52" t="s">
        <v>6389</v>
      </c>
    </row>
    <row r="1109" spans="1:52" s="52" customFormat="1" ht="39.950000000000003" customHeight="1" x14ac:dyDescent="0.25">
      <c r="A1109" s="9">
        <v>1618</v>
      </c>
      <c r="B1109" s="5">
        <v>80042000002282</v>
      </c>
      <c r="C1109" s="7" t="s">
        <v>5061</v>
      </c>
      <c r="D1109" s="5" t="s">
        <v>18</v>
      </c>
      <c r="E1109" s="5" t="s">
        <v>471</v>
      </c>
      <c r="F1109" s="5" t="s">
        <v>471</v>
      </c>
      <c r="G1109" s="5" t="s">
        <v>18</v>
      </c>
      <c r="H1109" s="7" t="s">
        <v>6173</v>
      </c>
      <c r="I1109" s="7" t="s">
        <v>6175</v>
      </c>
      <c r="J1109" s="7" t="s">
        <v>6175</v>
      </c>
      <c r="K1109" s="7" t="s">
        <v>6175</v>
      </c>
      <c r="L1109" s="5" t="s">
        <v>1051</v>
      </c>
      <c r="M1109" s="5" t="s">
        <v>1051</v>
      </c>
      <c r="N1109" s="8" t="s">
        <v>6175</v>
      </c>
      <c r="O1109" s="7" t="s">
        <v>1388</v>
      </c>
      <c r="P1109" s="7" t="s">
        <v>3899</v>
      </c>
      <c r="Q1109" s="5" t="s">
        <v>28</v>
      </c>
      <c r="R1109" s="5" t="s">
        <v>28</v>
      </c>
      <c r="S1109" s="5" t="s">
        <v>28</v>
      </c>
      <c r="T1109" s="7" t="s">
        <v>44</v>
      </c>
      <c r="U1109" s="7" t="s">
        <v>28</v>
      </c>
      <c r="V1109" s="5" t="s">
        <v>4987</v>
      </c>
      <c r="W1109" s="5" t="s">
        <v>29</v>
      </c>
      <c r="X1109" s="7">
        <v>2012</v>
      </c>
      <c r="Y1109" s="5" t="s">
        <v>28</v>
      </c>
      <c r="Z1109" s="7" t="s">
        <v>3900</v>
      </c>
      <c r="AA1109" s="7">
        <v>1</v>
      </c>
      <c r="AB1109" s="7">
        <v>1</v>
      </c>
      <c r="AC1109" s="7">
        <f t="shared" si="182"/>
        <v>0</v>
      </c>
      <c r="AD1109" s="7" t="s">
        <v>6175</v>
      </c>
      <c r="AE1109" s="7" t="s">
        <v>6175</v>
      </c>
      <c r="AF1109" s="7" t="s">
        <v>6175</v>
      </c>
      <c r="AG1109" s="7" t="s">
        <v>6175</v>
      </c>
      <c r="AH1109" s="7" t="s">
        <v>6175</v>
      </c>
      <c r="AI1109" s="7" t="s">
        <v>6175</v>
      </c>
      <c r="AJ1109" s="33">
        <v>53.78478630137009</v>
      </c>
      <c r="AK1109" s="33">
        <f t="shared" si="183"/>
        <v>53.78478630137009</v>
      </c>
      <c r="AL1109" s="33">
        <f t="shared" si="186"/>
        <v>6.4541743561644109</v>
      </c>
      <c r="AM1109" s="33">
        <f t="shared" si="187"/>
        <v>60.238960657534498</v>
      </c>
      <c r="AN1109" s="33">
        <f t="shared" si="188"/>
        <v>48.40630767123308</v>
      </c>
      <c r="AO1109" s="33">
        <f t="shared" si="189"/>
        <v>48.40630767123308</v>
      </c>
      <c r="AP1109" s="33">
        <f t="shared" si="184"/>
        <v>5.8087569205479692</v>
      </c>
      <c r="AQ1109" s="33">
        <f t="shared" si="185"/>
        <v>54.215064591781051</v>
      </c>
      <c r="AR1109" s="15" t="s">
        <v>6307</v>
      </c>
      <c r="AS1109" s="15" t="s">
        <v>6307</v>
      </c>
      <c r="AT1109" s="15" t="s">
        <v>6292</v>
      </c>
      <c r="AU1109" s="27" t="s">
        <v>6276</v>
      </c>
      <c r="AV1109" s="74"/>
      <c r="AW1109" s="75"/>
      <c r="AX1109" s="75"/>
      <c r="AY1109" s="75"/>
      <c r="AZ1109" s="52" t="s">
        <v>6389</v>
      </c>
    </row>
    <row r="1110" spans="1:52" s="52" customFormat="1" ht="39.950000000000003" customHeight="1" x14ac:dyDescent="0.25">
      <c r="A1110" s="9">
        <v>1619</v>
      </c>
      <c r="B1110" s="5">
        <v>80042000002305</v>
      </c>
      <c r="C1110" s="7" t="s">
        <v>5062</v>
      </c>
      <c r="D1110" s="5" t="s">
        <v>18</v>
      </c>
      <c r="E1110" s="5" t="s">
        <v>953</v>
      </c>
      <c r="F1110" s="5" t="s">
        <v>954</v>
      </c>
      <c r="G1110" s="5" t="s">
        <v>18</v>
      </c>
      <c r="H1110" s="7" t="s">
        <v>6173</v>
      </c>
      <c r="I1110" s="7" t="s">
        <v>6175</v>
      </c>
      <c r="J1110" s="7" t="s">
        <v>6175</v>
      </c>
      <c r="K1110" s="7" t="s">
        <v>6175</v>
      </c>
      <c r="L1110" s="5" t="s">
        <v>4983</v>
      </c>
      <c r="M1110" s="5" t="s">
        <v>4983</v>
      </c>
      <c r="N1110" s="8" t="s">
        <v>6175</v>
      </c>
      <c r="O1110" s="7" t="s">
        <v>1388</v>
      </c>
      <c r="P1110" s="7" t="s">
        <v>3899</v>
      </c>
      <c r="Q1110" s="5" t="s">
        <v>28</v>
      </c>
      <c r="R1110" s="5" t="s">
        <v>28</v>
      </c>
      <c r="S1110" s="5" t="s">
        <v>28</v>
      </c>
      <c r="T1110" s="7" t="s">
        <v>44</v>
      </c>
      <c r="U1110" s="7" t="s">
        <v>28</v>
      </c>
      <c r="V1110" s="7" t="s">
        <v>957</v>
      </c>
      <c r="W1110" s="7" t="s">
        <v>3988</v>
      </c>
      <c r="X1110" s="7">
        <v>2012</v>
      </c>
      <c r="Y1110" s="5" t="s">
        <v>28</v>
      </c>
      <c r="Z1110" s="7" t="s">
        <v>3900</v>
      </c>
      <c r="AA1110" s="7">
        <v>1</v>
      </c>
      <c r="AB1110" s="7">
        <v>1</v>
      </c>
      <c r="AC1110" s="7">
        <f t="shared" si="182"/>
        <v>0</v>
      </c>
      <c r="AD1110" s="7" t="s">
        <v>6175</v>
      </c>
      <c r="AE1110" s="7" t="s">
        <v>6175</v>
      </c>
      <c r="AF1110" s="7" t="s">
        <v>6175</v>
      </c>
      <c r="AG1110" s="7" t="s">
        <v>6175</v>
      </c>
      <c r="AH1110" s="7" t="s">
        <v>6175</v>
      </c>
      <c r="AI1110" s="7" t="s">
        <v>6175</v>
      </c>
      <c r="AJ1110" s="33">
        <v>19.879893150685042</v>
      </c>
      <c r="AK1110" s="33">
        <f t="shared" si="183"/>
        <v>19.879893150685042</v>
      </c>
      <c r="AL1110" s="33">
        <f t="shared" si="186"/>
        <v>2.3855871780822051</v>
      </c>
      <c r="AM1110" s="33">
        <f t="shared" si="187"/>
        <v>22.265480328767246</v>
      </c>
      <c r="AN1110" s="33">
        <f t="shared" si="188"/>
        <v>17.891903835616539</v>
      </c>
      <c r="AO1110" s="33">
        <f t="shared" si="189"/>
        <v>17.891903835616539</v>
      </c>
      <c r="AP1110" s="33">
        <f t="shared" si="184"/>
        <v>2.1470284602739844</v>
      </c>
      <c r="AQ1110" s="33">
        <f t="shared" si="185"/>
        <v>20.038932295890522</v>
      </c>
      <c r="AR1110" s="15" t="s">
        <v>6307</v>
      </c>
      <c r="AS1110" s="15" t="s">
        <v>6307</v>
      </c>
      <c r="AT1110" s="15" t="s">
        <v>6292</v>
      </c>
      <c r="AU1110" s="27" t="s">
        <v>6276</v>
      </c>
      <c r="AV1110" s="74"/>
      <c r="AW1110" s="75"/>
      <c r="AX1110" s="75"/>
      <c r="AY1110" s="75"/>
      <c r="AZ1110" s="52" t="s">
        <v>6389</v>
      </c>
    </row>
    <row r="1111" spans="1:52" s="52" customFormat="1" ht="39.950000000000003" customHeight="1" x14ac:dyDescent="0.25">
      <c r="A1111" s="9">
        <v>1620</v>
      </c>
      <c r="B1111" s="5">
        <v>80042000002312</v>
      </c>
      <c r="C1111" s="7" t="s">
        <v>5063</v>
      </c>
      <c r="D1111" s="5" t="s">
        <v>241</v>
      </c>
      <c r="E1111" s="5" t="s">
        <v>242</v>
      </c>
      <c r="F1111" s="5" t="s">
        <v>242</v>
      </c>
      <c r="G1111" s="5" t="s">
        <v>6285</v>
      </c>
      <c r="H1111" s="7" t="s">
        <v>6173</v>
      </c>
      <c r="I1111" s="7" t="s">
        <v>6175</v>
      </c>
      <c r="J1111" s="7" t="s">
        <v>6175</v>
      </c>
      <c r="K1111" s="7" t="s">
        <v>6175</v>
      </c>
      <c r="L1111" s="5" t="s">
        <v>4973</v>
      </c>
      <c r="M1111" s="5" t="s">
        <v>4973</v>
      </c>
      <c r="N1111" s="8" t="s">
        <v>6175</v>
      </c>
      <c r="O1111" s="7" t="s">
        <v>1388</v>
      </c>
      <c r="P1111" s="7" t="s">
        <v>3899</v>
      </c>
      <c r="Q1111" s="5" t="s">
        <v>28</v>
      </c>
      <c r="R1111" s="5" t="s">
        <v>28</v>
      </c>
      <c r="S1111" s="5" t="s">
        <v>28</v>
      </c>
      <c r="T1111" s="7" t="s">
        <v>44</v>
      </c>
      <c r="U1111" s="7" t="s">
        <v>28</v>
      </c>
      <c r="V1111" s="28" t="s">
        <v>28</v>
      </c>
      <c r="W1111" s="7" t="s">
        <v>29</v>
      </c>
      <c r="X1111" s="7">
        <v>2012</v>
      </c>
      <c r="Y1111" s="5" t="s">
        <v>319</v>
      </c>
      <c r="Z1111" s="7" t="s">
        <v>3900</v>
      </c>
      <c r="AA1111" s="7">
        <v>1</v>
      </c>
      <c r="AB1111" s="7">
        <v>1</v>
      </c>
      <c r="AC1111" s="7">
        <f t="shared" ref="AC1111:AC1174" si="190">AA1111-AB1111</f>
        <v>0</v>
      </c>
      <c r="AD1111" s="7" t="s">
        <v>6175</v>
      </c>
      <c r="AE1111" s="7" t="s">
        <v>6175</v>
      </c>
      <c r="AF1111" s="7" t="s">
        <v>6175</v>
      </c>
      <c r="AG1111" s="7" t="s">
        <v>6175</v>
      </c>
      <c r="AH1111" s="7" t="s">
        <v>6175</v>
      </c>
      <c r="AI1111" s="7" t="s">
        <v>6175</v>
      </c>
      <c r="AJ1111" s="33">
        <v>41.560971232876888</v>
      </c>
      <c r="AK1111" s="33">
        <f t="shared" si="183"/>
        <v>41.560971232876888</v>
      </c>
      <c r="AL1111" s="33">
        <f t="shared" si="186"/>
        <v>4.9873165479452259</v>
      </c>
      <c r="AM1111" s="33">
        <f t="shared" si="187"/>
        <v>46.548287780822115</v>
      </c>
      <c r="AN1111" s="33">
        <f t="shared" si="188"/>
        <v>37.404874109589201</v>
      </c>
      <c r="AO1111" s="33">
        <f t="shared" si="189"/>
        <v>37.404874109589201</v>
      </c>
      <c r="AP1111" s="33">
        <f t="shared" si="184"/>
        <v>4.488584893150704</v>
      </c>
      <c r="AQ1111" s="33">
        <f t="shared" si="185"/>
        <v>41.893459002739903</v>
      </c>
      <c r="AR1111" s="26" t="s">
        <v>6307</v>
      </c>
      <c r="AS1111" s="26" t="s">
        <v>6307</v>
      </c>
      <c r="AT1111" s="15" t="s">
        <v>6282</v>
      </c>
      <c r="AU1111" s="27" t="s">
        <v>6282</v>
      </c>
      <c r="AV1111" s="74" t="s">
        <v>6287</v>
      </c>
      <c r="AW1111" s="75"/>
      <c r="AX1111" s="75"/>
      <c r="AY1111" s="75"/>
      <c r="AZ1111" s="52" t="s">
        <v>6389</v>
      </c>
    </row>
    <row r="1112" spans="1:52" s="52" customFormat="1" ht="39.950000000000003" customHeight="1" x14ac:dyDescent="0.25">
      <c r="A1112" s="9">
        <v>1621</v>
      </c>
      <c r="B1112" s="5">
        <v>80042000002367</v>
      </c>
      <c r="C1112" s="5" t="s">
        <v>5064</v>
      </c>
      <c r="D1112" s="5" t="s">
        <v>18</v>
      </c>
      <c r="E1112" s="5" t="s">
        <v>4760</v>
      </c>
      <c r="F1112" s="5" t="s">
        <v>142</v>
      </c>
      <c r="G1112" s="5" t="s">
        <v>18</v>
      </c>
      <c r="H1112" s="7" t="s">
        <v>6173</v>
      </c>
      <c r="I1112" s="7" t="s">
        <v>6175</v>
      </c>
      <c r="J1112" s="7" t="s">
        <v>6175</v>
      </c>
      <c r="K1112" s="7" t="s">
        <v>6175</v>
      </c>
      <c r="L1112" s="7" t="s">
        <v>4977</v>
      </c>
      <c r="M1112" s="7" t="s">
        <v>4977</v>
      </c>
      <c r="N1112" s="8" t="s">
        <v>6175</v>
      </c>
      <c r="O1112" s="7" t="s">
        <v>1388</v>
      </c>
      <c r="P1112" s="7" t="s">
        <v>3899</v>
      </c>
      <c r="Q1112" s="7" t="s">
        <v>4981</v>
      </c>
      <c r="R1112" s="7" t="s">
        <v>4978</v>
      </c>
      <c r="S1112" s="7" t="s">
        <v>28</v>
      </c>
      <c r="T1112" s="7" t="s">
        <v>44</v>
      </c>
      <c r="U1112" s="7" t="s">
        <v>4992</v>
      </c>
      <c r="V1112" s="5" t="s">
        <v>4979</v>
      </c>
      <c r="W1112" s="7" t="s">
        <v>29</v>
      </c>
      <c r="X1112" s="7">
        <v>2012</v>
      </c>
      <c r="Y1112" s="5" t="s">
        <v>28</v>
      </c>
      <c r="Z1112" s="7" t="s">
        <v>3900</v>
      </c>
      <c r="AA1112" s="7">
        <v>1</v>
      </c>
      <c r="AB1112" s="7">
        <v>1</v>
      </c>
      <c r="AC1112" s="7">
        <f t="shared" si="190"/>
        <v>0</v>
      </c>
      <c r="AD1112" s="7" t="s">
        <v>6175</v>
      </c>
      <c r="AE1112" s="7" t="s">
        <v>6175</v>
      </c>
      <c r="AF1112" s="7" t="s">
        <v>6175</v>
      </c>
      <c r="AG1112" s="7" t="s">
        <v>6175</v>
      </c>
      <c r="AH1112" s="7" t="s">
        <v>6175</v>
      </c>
      <c r="AI1112" s="7" t="s">
        <v>6175</v>
      </c>
      <c r="AJ1112" s="33">
        <v>8.3121942465753769</v>
      </c>
      <c r="AK1112" s="33">
        <f t="shared" si="183"/>
        <v>8.3121942465753769</v>
      </c>
      <c r="AL1112" s="33">
        <f t="shared" si="186"/>
        <v>0.99746330958904517</v>
      </c>
      <c r="AM1112" s="33">
        <f t="shared" si="187"/>
        <v>9.3096575561644226</v>
      </c>
      <c r="AN1112" s="33">
        <f t="shared" si="188"/>
        <v>7.4809748219178394</v>
      </c>
      <c r="AO1112" s="33">
        <f t="shared" si="189"/>
        <v>7.4809748219178394</v>
      </c>
      <c r="AP1112" s="33">
        <f t="shared" si="184"/>
        <v>0.89771697863014066</v>
      </c>
      <c r="AQ1112" s="33">
        <f t="shared" si="185"/>
        <v>8.3786918005479798</v>
      </c>
      <c r="AR1112" s="15" t="s">
        <v>6307</v>
      </c>
      <c r="AS1112" s="15" t="s">
        <v>6307</v>
      </c>
      <c r="AT1112" s="15" t="s">
        <v>6292</v>
      </c>
      <c r="AU1112" s="27" t="s">
        <v>6276</v>
      </c>
      <c r="AV1112" s="74"/>
      <c r="AW1112" s="75"/>
      <c r="AX1112" s="75"/>
      <c r="AY1112" s="75"/>
      <c r="AZ1112" s="52" t="s">
        <v>6389</v>
      </c>
    </row>
    <row r="1113" spans="1:52" s="52" customFormat="1" ht="39.950000000000003" customHeight="1" x14ac:dyDescent="0.25">
      <c r="A1113" s="9">
        <v>1622</v>
      </c>
      <c r="B1113" s="5">
        <v>80042000002497</v>
      </c>
      <c r="C1113" s="7" t="s">
        <v>5065</v>
      </c>
      <c r="D1113" s="5" t="s">
        <v>241</v>
      </c>
      <c r="E1113" s="5" t="s">
        <v>242</v>
      </c>
      <c r="F1113" s="5" t="s">
        <v>242</v>
      </c>
      <c r="G1113" s="5" t="s">
        <v>6285</v>
      </c>
      <c r="H1113" s="7" t="s">
        <v>6173</v>
      </c>
      <c r="I1113" s="7" t="s">
        <v>6175</v>
      </c>
      <c r="J1113" s="7" t="s">
        <v>6175</v>
      </c>
      <c r="K1113" s="7" t="s">
        <v>6175</v>
      </c>
      <c r="L1113" s="5" t="s">
        <v>4973</v>
      </c>
      <c r="M1113" s="5" t="s">
        <v>4973</v>
      </c>
      <c r="N1113" s="8" t="s">
        <v>6175</v>
      </c>
      <c r="O1113" s="7" t="s">
        <v>1388</v>
      </c>
      <c r="P1113" s="7" t="s">
        <v>3899</v>
      </c>
      <c r="Q1113" s="5" t="s">
        <v>28</v>
      </c>
      <c r="R1113" s="5" t="s">
        <v>28</v>
      </c>
      <c r="S1113" s="5" t="s">
        <v>28</v>
      </c>
      <c r="T1113" s="7" t="s">
        <v>44</v>
      </c>
      <c r="U1113" s="7" t="s">
        <v>28</v>
      </c>
      <c r="V1113" s="28" t="s">
        <v>28</v>
      </c>
      <c r="W1113" s="7" t="s">
        <v>29</v>
      </c>
      <c r="X1113" s="7">
        <v>2012</v>
      </c>
      <c r="Y1113" s="5" t="s">
        <v>319</v>
      </c>
      <c r="Z1113" s="7" t="s">
        <v>3900</v>
      </c>
      <c r="AA1113" s="7">
        <v>1</v>
      </c>
      <c r="AB1113" s="7">
        <v>1</v>
      </c>
      <c r="AC1113" s="7">
        <f t="shared" si="190"/>
        <v>0</v>
      </c>
      <c r="AD1113" s="7" t="s">
        <v>6175</v>
      </c>
      <c r="AE1113" s="7" t="s">
        <v>6175</v>
      </c>
      <c r="AF1113" s="7" t="s">
        <v>6175</v>
      </c>
      <c r="AG1113" s="7" t="s">
        <v>6175</v>
      </c>
      <c r="AH1113" s="7" t="s">
        <v>6175</v>
      </c>
      <c r="AI1113" s="7" t="s">
        <v>6175</v>
      </c>
      <c r="AJ1113" s="33">
        <v>41.560971232876888</v>
      </c>
      <c r="AK1113" s="33">
        <f t="shared" si="183"/>
        <v>41.560971232876888</v>
      </c>
      <c r="AL1113" s="33">
        <f t="shared" si="186"/>
        <v>4.9873165479452259</v>
      </c>
      <c r="AM1113" s="33">
        <f t="shared" si="187"/>
        <v>46.548287780822115</v>
      </c>
      <c r="AN1113" s="33">
        <f t="shared" si="188"/>
        <v>37.404874109589201</v>
      </c>
      <c r="AO1113" s="33">
        <f t="shared" si="189"/>
        <v>37.404874109589201</v>
      </c>
      <c r="AP1113" s="33">
        <f t="shared" si="184"/>
        <v>4.488584893150704</v>
      </c>
      <c r="AQ1113" s="33">
        <f t="shared" si="185"/>
        <v>41.893459002739903</v>
      </c>
      <c r="AR1113" s="26" t="s">
        <v>6307</v>
      </c>
      <c r="AS1113" s="26" t="s">
        <v>6307</v>
      </c>
      <c r="AT1113" s="15" t="s">
        <v>6282</v>
      </c>
      <c r="AU1113" s="27" t="s">
        <v>6282</v>
      </c>
      <c r="AV1113" s="74" t="s">
        <v>6287</v>
      </c>
      <c r="AW1113" s="75"/>
      <c r="AX1113" s="75"/>
      <c r="AY1113" s="75"/>
      <c r="AZ1113" s="52" t="s">
        <v>6389</v>
      </c>
    </row>
    <row r="1114" spans="1:52" s="52" customFormat="1" ht="39.950000000000003" customHeight="1" x14ac:dyDescent="0.25">
      <c r="A1114" s="9">
        <v>1623</v>
      </c>
      <c r="B1114" s="5">
        <v>80042000002527</v>
      </c>
      <c r="C1114" s="7" t="s">
        <v>5066</v>
      </c>
      <c r="D1114" s="5" t="s">
        <v>18</v>
      </c>
      <c r="E1114" s="5" t="s">
        <v>1179</v>
      </c>
      <c r="F1114" s="5" t="s">
        <v>926</v>
      </c>
      <c r="G1114" s="5" t="s">
        <v>18</v>
      </c>
      <c r="H1114" s="7" t="s">
        <v>6173</v>
      </c>
      <c r="I1114" s="7" t="s">
        <v>6175</v>
      </c>
      <c r="J1114" s="7" t="s">
        <v>6175</v>
      </c>
      <c r="K1114" s="7" t="s">
        <v>6175</v>
      </c>
      <c r="L1114" s="5" t="s">
        <v>4977</v>
      </c>
      <c r="M1114" s="5" t="s">
        <v>4977</v>
      </c>
      <c r="N1114" s="8" t="s">
        <v>6175</v>
      </c>
      <c r="O1114" s="7" t="s">
        <v>1388</v>
      </c>
      <c r="P1114" s="7" t="s">
        <v>3899</v>
      </c>
      <c r="Q1114" s="5" t="s">
        <v>28</v>
      </c>
      <c r="R1114" s="7" t="s">
        <v>4978</v>
      </c>
      <c r="S1114" s="5" t="s">
        <v>28</v>
      </c>
      <c r="T1114" s="7" t="s">
        <v>44</v>
      </c>
      <c r="U1114" s="7" t="s">
        <v>28</v>
      </c>
      <c r="V1114" s="5" t="s">
        <v>4979</v>
      </c>
      <c r="W1114" s="7" t="s">
        <v>29</v>
      </c>
      <c r="X1114" s="7">
        <v>2012</v>
      </c>
      <c r="Y1114" s="5" t="s">
        <v>28</v>
      </c>
      <c r="Z1114" s="7" t="s">
        <v>3900</v>
      </c>
      <c r="AA1114" s="7">
        <v>1</v>
      </c>
      <c r="AB1114" s="7">
        <v>1</v>
      </c>
      <c r="AC1114" s="7">
        <f t="shared" si="190"/>
        <v>0</v>
      </c>
      <c r="AD1114" s="7" t="s">
        <v>6175</v>
      </c>
      <c r="AE1114" s="7" t="s">
        <v>6175</v>
      </c>
      <c r="AF1114" s="7" t="s">
        <v>6175</v>
      </c>
      <c r="AG1114" s="7" t="s">
        <v>6175</v>
      </c>
      <c r="AH1114" s="7" t="s">
        <v>6175</v>
      </c>
      <c r="AI1114" s="7" t="s">
        <v>6175</v>
      </c>
      <c r="AJ1114" s="33">
        <v>8.3121942465753769</v>
      </c>
      <c r="AK1114" s="33">
        <f t="shared" si="183"/>
        <v>8.3121942465753769</v>
      </c>
      <c r="AL1114" s="33">
        <f t="shared" si="186"/>
        <v>0.99746330958904517</v>
      </c>
      <c r="AM1114" s="33">
        <f t="shared" si="187"/>
        <v>9.3096575561644226</v>
      </c>
      <c r="AN1114" s="33">
        <f t="shared" si="188"/>
        <v>7.4809748219178394</v>
      </c>
      <c r="AO1114" s="33">
        <f t="shared" si="189"/>
        <v>7.4809748219178394</v>
      </c>
      <c r="AP1114" s="33">
        <f t="shared" si="184"/>
        <v>0.89771697863014066</v>
      </c>
      <c r="AQ1114" s="33">
        <f t="shared" si="185"/>
        <v>8.3786918005479798</v>
      </c>
      <c r="AR1114" s="15" t="s">
        <v>6307</v>
      </c>
      <c r="AS1114" s="15" t="s">
        <v>6307</v>
      </c>
      <c r="AT1114" s="15" t="s">
        <v>6292</v>
      </c>
      <c r="AU1114" s="27" t="s">
        <v>6276</v>
      </c>
      <c r="AV1114" s="74"/>
      <c r="AW1114" s="75"/>
      <c r="AX1114" s="75"/>
      <c r="AY1114" s="75"/>
      <c r="AZ1114" s="52" t="s">
        <v>6389</v>
      </c>
    </row>
    <row r="1115" spans="1:52" s="52" customFormat="1" ht="39.950000000000003" customHeight="1" x14ac:dyDescent="0.25">
      <c r="A1115" s="9">
        <v>1624</v>
      </c>
      <c r="B1115" s="5">
        <v>80042000002565</v>
      </c>
      <c r="C1115" s="7" t="s">
        <v>5067</v>
      </c>
      <c r="D1115" s="5" t="s">
        <v>18</v>
      </c>
      <c r="E1115" s="5" t="s">
        <v>1179</v>
      </c>
      <c r="F1115" s="5" t="s">
        <v>926</v>
      </c>
      <c r="G1115" s="5" t="s">
        <v>18</v>
      </c>
      <c r="H1115" s="7" t="s">
        <v>6173</v>
      </c>
      <c r="I1115" s="7" t="s">
        <v>6175</v>
      </c>
      <c r="J1115" s="7" t="s">
        <v>6175</v>
      </c>
      <c r="K1115" s="7" t="s">
        <v>6175</v>
      </c>
      <c r="L1115" s="5" t="s">
        <v>4977</v>
      </c>
      <c r="M1115" s="5" t="s">
        <v>4977</v>
      </c>
      <c r="N1115" s="8" t="s">
        <v>6175</v>
      </c>
      <c r="O1115" s="7" t="s">
        <v>1388</v>
      </c>
      <c r="P1115" s="7" t="s">
        <v>3899</v>
      </c>
      <c r="Q1115" s="5" t="s">
        <v>28</v>
      </c>
      <c r="R1115" s="7" t="s">
        <v>4978</v>
      </c>
      <c r="S1115" s="5" t="s">
        <v>28</v>
      </c>
      <c r="T1115" s="7" t="s">
        <v>44</v>
      </c>
      <c r="U1115" s="7" t="s">
        <v>28</v>
      </c>
      <c r="V1115" s="5" t="s">
        <v>4979</v>
      </c>
      <c r="W1115" s="7" t="s">
        <v>29</v>
      </c>
      <c r="X1115" s="7">
        <v>2012</v>
      </c>
      <c r="Y1115" s="5" t="s">
        <v>28</v>
      </c>
      <c r="Z1115" s="7" t="s">
        <v>3900</v>
      </c>
      <c r="AA1115" s="7">
        <v>1</v>
      </c>
      <c r="AB1115" s="7">
        <v>1</v>
      </c>
      <c r="AC1115" s="7">
        <f t="shared" si="190"/>
        <v>0</v>
      </c>
      <c r="AD1115" s="7" t="s">
        <v>6175</v>
      </c>
      <c r="AE1115" s="7" t="s">
        <v>6175</v>
      </c>
      <c r="AF1115" s="7" t="s">
        <v>6175</v>
      </c>
      <c r="AG1115" s="7" t="s">
        <v>6175</v>
      </c>
      <c r="AH1115" s="7" t="s">
        <v>6175</v>
      </c>
      <c r="AI1115" s="7" t="s">
        <v>6175</v>
      </c>
      <c r="AJ1115" s="33">
        <v>8.85820630136989</v>
      </c>
      <c r="AK1115" s="33">
        <f t="shared" si="183"/>
        <v>8.85820630136989</v>
      </c>
      <c r="AL1115" s="33">
        <f t="shared" si="186"/>
        <v>1.0629847561643868</v>
      </c>
      <c r="AM1115" s="33">
        <f t="shared" si="187"/>
        <v>9.9211910575342763</v>
      </c>
      <c r="AN1115" s="33">
        <f t="shared" si="188"/>
        <v>7.9723856712329013</v>
      </c>
      <c r="AO1115" s="33">
        <f t="shared" si="189"/>
        <v>7.9723856712329013</v>
      </c>
      <c r="AP1115" s="33">
        <f t="shared" si="184"/>
        <v>0.95668628054794813</v>
      </c>
      <c r="AQ1115" s="33">
        <f t="shared" si="185"/>
        <v>8.9290719517808501</v>
      </c>
      <c r="AR1115" s="15" t="s">
        <v>6307</v>
      </c>
      <c r="AS1115" s="15" t="s">
        <v>6307</v>
      </c>
      <c r="AT1115" s="15" t="s">
        <v>6292</v>
      </c>
      <c r="AU1115" s="27" t="s">
        <v>6276</v>
      </c>
      <c r="AV1115" s="74"/>
      <c r="AW1115" s="75"/>
      <c r="AX1115" s="75"/>
      <c r="AY1115" s="75"/>
      <c r="AZ1115" s="52" t="s">
        <v>6389</v>
      </c>
    </row>
    <row r="1116" spans="1:52" s="52" customFormat="1" ht="39.950000000000003" customHeight="1" x14ac:dyDescent="0.25">
      <c r="A1116" s="9">
        <v>1625</v>
      </c>
      <c r="B1116" s="5">
        <v>80042000002589</v>
      </c>
      <c r="C1116" s="7" t="s">
        <v>5068</v>
      </c>
      <c r="D1116" s="5" t="s">
        <v>241</v>
      </c>
      <c r="E1116" s="5" t="s">
        <v>242</v>
      </c>
      <c r="F1116" s="5" t="s">
        <v>242</v>
      </c>
      <c r="G1116" s="5" t="s">
        <v>316</v>
      </c>
      <c r="H1116" s="7" t="s">
        <v>6173</v>
      </c>
      <c r="I1116" s="7" t="s">
        <v>6175</v>
      </c>
      <c r="J1116" s="7" t="s">
        <v>6175</v>
      </c>
      <c r="K1116" s="7" t="s">
        <v>6175</v>
      </c>
      <c r="L1116" s="5" t="s">
        <v>4973</v>
      </c>
      <c r="M1116" s="5" t="s">
        <v>4973</v>
      </c>
      <c r="N1116" s="8" t="s">
        <v>6175</v>
      </c>
      <c r="O1116" s="7" t="s">
        <v>1388</v>
      </c>
      <c r="P1116" s="7" t="s">
        <v>3899</v>
      </c>
      <c r="Q1116" s="5" t="s">
        <v>28</v>
      </c>
      <c r="R1116" s="5" t="s">
        <v>28</v>
      </c>
      <c r="S1116" s="5" t="s">
        <v>28</v>
      </c>
      <c r="T1116" s="7" t="s">
        <v>44</v>
      </c>
      <c r="U1116" s="7" t="s">
        <v>28</v>
      </c>
      <c r="V1116" s="28" t="s">
        <v>28</v>
      </c>
      <c r="W1116" s="7" t="s">
        <v>29</v>
      </c>
      <c r="X1116" s="7">
        <v>2012</v>
      </c>
      <c r="Y1116" s="5" t="s">
        <v>140</v>
      </c>
      <c r="Z1116" s="7" t="s">
        <v>3900</v>
      </c>
      <c r="AA1116" s="7">
        <v>1</v>
      </c>
      <c r="AB1116" s="7">
        <v>1</v>
      </c>
      <c r="AC1116" s="7">
        <f t="shared" si="190"/>
        <v>0</v>
      </c>
      <c r="AD1116" s="7" t="s">
        <v>6175</v>
      </c>
      <c r="AE1116" s="7" t="s">
        <v>6175</v>
      </c>
      <c r="AF1116" s="7" t="s">
        <v>6175</v>
      </c>
      <c r="AG1116" s="7" t="s">
        <v>6175</v>
      </c>
      <c r="AH1116" s="7" t="s">
        <v>6175</v>
      </c>
      <c r="AI1116" s="7" t="s">
        <v>6175</v>
      </c>
      <c r="AJ1116" s="33">
        <v>41.560971232876888</v>
      </c>
      <c r="AK1116" s="33">
        <f t="shared" si="183"/>
        <v>41.560971232876888</v>
      </c>
      <c r="AL1116" s="33">
        <f t="shared" si="186"/>
        <v>4.9873165479452259</v>
      </c>
      <c r="AM1116" s="33">
        <f t="shared" si="187"/>
        <v>46.548287780822115</v>
      </c>
      <c r="AN1116" s="33">
        <f t="shared" si="188"/>
        <v>37.404874109589201</v>
      </c>
      <c r="AO1116" s="33">
        <f t="shared" si="189"/>
        <v>37.404874109589201</v>
      </c>
      <c r="AP1116" s="33">
        <f t="shared" si="184"/>
        <v>4.488584893150704</v>
      </c>
      <c r="AQ1116" s="33">
        <f t="shared" si="185"/>
        <v>41.893459002739903</v>
      </c>
      <c r="AR1116" s="26" t="s">
        <v>6307</v>
      </c>
      <c r="AS1116" s="26" t="s">
        <v>6307</v>
      </c>
      <c r="AT1116" s="15" t="s">
        <v>6282</v>
      </c>
      <c r="AU1116" s="27" t="s">
        <v>6282</v>
      </c>
      <c r="AV1116" s="74" t="s">
        <v>6284</v>
      </c>
      <c r="AW1116" s="75"/>
      <c r="AX1116" s="75"/>
      <c r="AY1116" s="75"/>
      <c r="AZ1116" s="52" t="s">
        <v>6389</v>
      </c>
    </row>
    <row r="1117" spans="1:52" s="52" customFormat="1" ht="39.950000000000003" customHeight="1" x14ac:dyDescent="0.25">
      <c r="A1117" s="9">
        <v>1626</v>
      </c>
      <c r="B1117" s="5">
        <v>80042000002657</v>
      </c>
      <c r="C1117" s="7" t="s">
        <v>5069</v>
      </c>
      <c r="D1117" s="5" t="s">
        <v>18</v>
      </c>
      <c r="E1117" s="5" t="s">
        <v>953</v>
      </c>
      <c r="F1117" s="5" t="s">
        <v>954</v>
      </c>
      <c r="G1117" s="5" t="s">
        <v>18</v>
      </c>
      <c r="H1117" s="7" t="s">
        <v>6173</v>
      </c>
      <c r="I1117" s="7" t="s">
        <v>6175</v>
      </c>
      <c r="J1117" s="7" t="s">
        <v>6175</v>
      </c>
      <c r="K1117" s="7" t="s">
        <v>6175</v>
      </c>
      <c r="L1117" s="5" t="s">
        <v>4973</v>
      </c>
      <c r="M1117" s="5" t="s">
        <v>4973</v>
      </c>
      <c r="N1117" s="8" t="s">
        <v>6175</v>
      </c>
      <c r="O1117" s="7" t="s">
        <v>1388</v>
      </c>
      <c r="P1117" s="7" t="s">
        <v>3899</v>
      </c>
      <c r="Q1117" s="5" t="s">
        <v>28</v>
      </c>
      <c r="R1117" s="5" t="s">
        <v>28</v>
      </c>
      <c r="S1117" s="5" t="s">
        <v>28</v>
      </c>
      <c r="T1117" s="7" t="s">
        <v>44</v>
      </c>
      <c r="U1117" s="7" t="s">
        <v>28</v>
      </c>
      <c r="V1117" s="7" t="s">
        <v>957</v>
      </c>
      <c r="W1117" s="5" t="s">
        <v>771</v>
      </c>
      <c r="X1117" s="7">
        <v>2012</v>
      </c>
      <c r="Y1117" s="5" t="s">
        <v>5070</v>
      </c>
      <c r="Z1117" s="7" t="s">
        <v>3900</v>
      </c>
      <c r="AA1117" s="7">
        <v>1</v>
      </c>
      <c r="AB1117" s="7">
        <v>1</v>
      </c>
      <c r="AC1117" s="7">
        <f t="shared" si="190"/>
        <v>0</v>
      </c>
      <c r="AD1117" s="7" t="s">
        <v>6175</v>
      </c>
      <c r="AE1117" s="7" t="s">
        <v>6175</v>
      </c>
      <c r="AF1117" s="7" t="s">
        <v>6175</v>
      </c>
      <c r="AG1117" s="7" t="s">
        <v>6175</v>
      </c>
      <c r="AH1117" s="7" t="s">
        <v>6175</v>
      </c>
      <c r="AI1117" s="7" t="s">
        <v>6175</v>
      </c>
      <c r="AJ1117" s="33">
        <v>3</v>
      </c>
      <c r="AK1117" s="33">
        <f t="shared" si="183"/>
        <v>3</v>
      </c>
      <c r="AL1117" s="33">
        <f t="shared" si="186"/>
        <v>0.36</v>
      </c>
      <c r="AM1117" s="33">
        <f t="shared" si="187"/>
        <v>3.36</v>
      </c>
      <c r="AN1117" s="33">
        <f t="shared" si="188"/>
        <v>2.7</v>
      </c>
      <c r="AO1117" s="33">
        <f t="shared" si="189"/>
        <v>2.7</v>
      </c>
      <c r="AP1117" s="33">
        <f t="shared" si="184"/>
        <v>0.32400000000000001</v>
      </c>
      <c r="AQ1117" s="33">
        <f t="shared" si="185"/>
        <v>3.024</v>
      </c>
      <c r="AR1117" s="15" t="s">
        <v>6307</v>
      </c>
      <c r="AS1117" s="15" t="s">
        <v>6307</v>
      </c>
      <c r="AT1117" s="15" t="s">
        <v>6292</v>
      </c>
      <c r="AU1117" s="27" t="s">
        <v>6276</v>
      </c>
      <c r="AV1117" s="74"/>
      <c r="AW1117" s="75"/>
      <c r="AX1117" s="75"/>
      <c r="AY1117" s="75"/>
      <c r="AZ1117" s="52" t="s">
        <v>6389</v>
      </c>
    </row>
    <row r="1118" spans="1:52" s="52" customFormat="1" ht="39.950000000000003" customHeight="1" x14ac:dyDescent="0.25">
      <c r="A1118" s="9">
        <v>1627</v>
      </c>
      <c r="B1118" s="5">
        <v>80042000002664</v>
      </c>
      <c r="C1118" s="7" t="s">
        <v>5071</v>
      </c>
      <c r="D1118" s="5" t="s">
        <v>18</v>
      </c>
      <c r="E1118" s="5" t="s">
        <v>1179</v>
      </c>
      <c r="F1118" s="5" t="s">
        <v>926</v>
      </c>
      <c r="G1118" s="5" t="s">
        <v>18</v>
      </c>
      <c r="H1118" s="7" t="s">
        <v>6173</v>
      </c>
      <c r="I1118" s="7" t="s">
        <v>6175</v>
      </c>
      <c r="J1118" s="7" t="s">
        <v>6175</v>
      </c>
      <c r="K1118" s="7" t="s">
        <v>6175</v>
      </c>
      <c r="L1118" s="5" t="s">
        <v>4977</v>
      </c>
      <c r="M1118" s="5" t="s">
        <v>4977</v>
      </c>
      <c r="N1118" s="8" t="s">
        <v>6175</v>
      </c>
      <c r="O1118" s="7" t="s">
        <v>1388</v>
      </c>
      <c r="P1118" s="7" t="s">
        <v>3899</v>
      </c>
      <c r="Q1118" s="5" t="s">
        <v>28</v>
      </c>
      <c r="R1118" s="7" t="s">
        <v>4978</v>
      </c>
      <c r="S1118" s="5" t="s">
        <v>28</v>
      </c>
      <c r="T1118" s="7" t="s">
        <v>44</v>
      </c>
      <c r="U1118" s="7" t="s">
        <v>28</v>
      </c>
      <c r="V1118" s="5" t="s">
        <v>4979</v>
      </c>
      <c r="W1118" s="7" t="s">
        <v>29</v>
      </c>
      <c r="X1118" s="7">
        <v>2012</v>
      </c>
      <c r="Y1118" s="5" t="s">
        <v>28</v>
      </c>
      <c r="Z1118" s="7" t="s">
        <v>3900</v>
      </c>
      <c r="AA1118" s="7">
        <v>1</v>
      </c>
      <c r="AB1118" s="7">
        <v>1</v>
      </c>
      <c r="AC1118" s="7">
        <f t="shared" si="190"/>
        <v>0</v>
      </c>
      <c r="AD1118" s="7" t="s">
        <v>6175</v>
      </c>
      <c r="AE1118" s="7" t="s">
        <v>6175</v>
      </c>
      <c r="AF1118" s="7" t="s">
        <v>6175</v>
      </c>
      <c r="AG1118" s="7" t="s">
        <v>6175</v>
      </c>
      <c r="AH1118" s="7" t="s">
        <v>6175</v>
      </c>
      <c r="AI1118" s="7" t="s">
        <v>6175</v>
      </c>
      <c r="AJ1118" s="33">
        <v>8.3121942465753769</v>
      </c>
      <c r="AK1118" s="33">
        <f t="shared" si="183"/>
        <v>8.3121942465753769</v>
      </c>
      <c r="AL1118" s="33">
        <f t="shared" si="186"/>
        <v>0.99746330958904517</v>
      </c>
      <c r="AM1118" s="33">
        <f t="shared" si="187"/>
        <v>9.3096575561644226</v>
      </c>
      <c r="AN1118" s="33">
        <f t="shared" si="188"/>
        <v>7.4809748219178394</v>
      </c>
      <c r="AO1118" s="33">
        <f t="shared" si="189"/>
        <v>7.4809748219178394</v>
      </c>
      <c r="AP1118" s="33">
        <f t="shared" si="184"/>
        <v>0.89771697863014066</v>
      </c>
      <c r="AQ1118" s="33">
        <f t="shared" si="185"/>
        <v>8.3786918005479798</v>
      </c>
      <c r="AR1118" s="15" t="s">
        <v>6307</v>
      </c>
      <c r="AS1118" s="15" t="s">
        <v>6307</v>
      </c>
      <c r="AT1118" s="15" t="s">
        <v>6292</v>
      </c>
      <c r="AU1118" s="27" t="s">
        <v>6276</v>
      </c>
      <c r="AV1118" s="74"/>
      <c r="AW1118" s="75"/>
      <c r="AX1118" s="75"/>
      <c r="AY1118" s="75"/>
      <c r="AZ1118" s="52" t="s">
        <v>6389</v>
      </c>
    </row>
    <row r="1119" spans="1:52" s="52" customFormat="1" ht="39.950000000000003" customHeight="1" x14ac:dyDescent="0.25">
      <c r="A1119" s="9">
        <v>1628</v>
      </c>
      <c r="B1119" s="5">
        <v>80042000002824</v>
      </c>
      <c r="C1119" s="5" t="s">
        <v>5072</v>
      </c>
      <c r="D1119" s="5" t="s">
        <v>18</v>
      </c>
      <c r="E1119" s="5" t="s">
        <v>4760</v>
      </c>
      <c r="F1119" s="5" t="s">
        <v>142</v>
      </c>
      <c r="G1119" s="5" t="s">
        <v>18</v>
      </c>
      <c r="H1119" s="7" t="s">
        <v>6173</v>
      </c>
      <c r="I1119" s="7" t="s">
        <v>6175</v>
      </c>
      <c r="J1119" s="7" t="s">
        <v>6175</v>
      </c>
      <c r="K1119" s="7" t="s">
        <v>6175</v>
      </c>
      <c r="L1119" s="7" t="s">
        <v>4977</v>
      </c>
      <c r="M1119" s="7" t="s">
        <v>4977</v>
      </c>
      <c r="N1119" s="8" t="s">
        <v>6175</v>
      </c>
      <c r="O1119" s="7" t="s">
        <v>1388</v>
      </c>
      <c r="P1119" s="7" t="s">
        <v>3899</v>
      </c>
      <c r="Q1119" s="7" t="s">
        <v>4981</v>
      </c>
      <c r="R1119" s="7" t="s">
        <v>4978</v>
      </c>
      <c r="S1119" s="7" t="s">
        <v>28</v>
      </c>
      <c r="T1119" s="7" t="s">
        <v>44</v>
      </c>
      <c r="U1119" s="7" t="s">
        <v>4992</v>
      </c>
      <c r="V1119" s="5" t="s">
        <v>4979</v>
      </c>
      <c r="W1119" s="7" t="s">
        <v>29</v>
      </c>
      <c r="X1119" s="7">
        <v>2012</v>
      </c>
      <c r="Y1119" s="5" t="s">
        <v>28</v>
      </c>
      <c r="Z1119" s="7" t="s">
        <v>3900</v>
      </c>
      <c r="AA1119" s="7">
        <v>1</v>
      </c>
      <c r="AB1119" s="7">
        <v>1</v>
      </c>
      <c r="AC1119" s="7">
        <f t="shared" si="190"/>
        <v>0</v>
      </c>
      <c r="AD1119" s="7" t="s">
        <v>6175</v>
      </c>
      <c r="AE1119" s="7" t="s">
        <v>6175</v>
      </c>
      <c r="AF1119" s="7" t="s">
        <v>6175</v>
      </c>
      <c r="AG1119" s="7" t="s">
        <v>6175</v>
      </c>
      <c r="AH1119" s="7" t="s">
        <v>6175</v>
      </c>
      <c r="AI1119" s="7" t="s">
        <v>6175</v>
      </c>
      <c r="AJ1119" s="33">
        <v>8.3121942465753769</v>
      </c>
      <c r="AK1119" s="33">
        <f t="shared" si="183"/>
        <v>8.3121942465753769</v>
      </c>
      <c r="AL1119" s="33">
        <f t="shared" si="186"/>
        <v>0.99746330958904517</v>
      </c>
      <c r="AM1119" s="33">
        <f t="shared" si="187"/>
        <v>9.3096575561644226</v>
      </c>
      <c r="AN1119" s="33">
        <f t="shared" si="188"/>
        <v>7.4809748219178394</v>
      </c>
      <c r="AO1119" s="33">
        <f t="shared" si="189"/>
        <v>7.4809748219178394</v>
      </c>
      <c r="AP1119" s="33">
        <f t="shared" si="184"/>
        <v>0.89771697863014066</v>
      </c>
      <c r="AQ1119" s="33">
        <f t="shared" si="185"/>
        <v>8.3786918005479798</v>
      </c>
      <c r="AR1119" s="15" t="s">
        <v>6307</v>
      </c>
      <c r="AS1119" s="15" t="s">
        <v>6307</v>
      </c>
      <c r="AT1119" s="15" t="s">
        <v>6292</v>
      </c>
      <c r="AU1119" s="27" t="s">
        <v>6276</v>
      </c>
      <c r="AV1119" s="74"/>
      <c r="AW1119" s="75"/>
      <c r="AX1119" s="75"/>
      <c r="AY1119" s="75"/>
      <c r="AZ1119" s="52" t="s">
        <v>6389</v>
      </c>
    </row>
    <row r="1120" spans="1:52" s="52" customFormat="1" ht="39.950000000000003" customHeight="1" x14ac:dyDescent="0.25">
      <c r="A1120" s="9">
        <v>1629</v>
      </c>
      <c r="B1120" s="5">
        <v>80042000002893</v>
      </c>
      <c r="C1120" s="7" t="s">
        <v>5073</v>
      </c>
      <c r="D1120" s="5" t="s">
        <v>18</v>
      </c>
      <c r="E1120" s="5" t="s">
        <v>471</v>
      </c>
      <c r="F1120" s="5" t="s">
        <v>471</v>
      </c>
      <c r="G1120" s="5" t="s">
        <v>18</v>
      </c>
      <c r="H1120" s="7" t="s">
        <v>6173</v>
      </c>
      <c r="I1120" s="7" t="s">
        <v>6175</v>
      </c>
      <c r="J1120" s="7" t="s">
        <v>6175</v>
      </c>
      <c r="K1120" s="7" t="s">
        <v>6175</v>
      </c>
      <c r="L1120" s="5" t="s">
        <v>934</v>
      </c>
      <c r="M1120" s="5" t="s">
        <v>934</v>
      </c>
      <c r="N1120" s="8" t="s">
        <v>6175</v>
      </c>
      <c r="O1120" s="7" t="s">
        <v>1388</v>
      </c>
      <c r="P1120" s="7" t="s">
        <v>3899</v>
      </c>
      <c r="Q1120" s="5" t="s">
        <v>28</v>
      </c>
      <c r="R1120" s="5" t="s">
        <v>28</v>
      </c>
      <c r="S1120" s="5" t="s">
        <v>28</v>
      </c>
      <c r="T1120" s="7" t="s">
        <v>44</v>
      </c>
      <c r="U1120" s="7" t="s">
        <v>28</v>
      </c>
      <c r="V1120" s="7" t="s">
        <v>1003</v>
      </c>
      <c r="W1120" s="5" t="s">
        <v>29</v>
      </c>
      <c r="X1120" s="7">
        <v>2013</v>
      </c>
      <c r="Y1120" s="7" t="s">
        <v>28</v>
      </c>
      <c r="Z1120" s="7" t="s">
        <v>3900</v>
      </c>
      <c r="AA1120" s="7">
        <v>1</v>
      </c>
      <c r="AB1120" s="7">
        <v>1</v>
      </c>
      <c r="AC1120" s="7">
        <f t="shared" si="190"/>
        <v>0</v>
      </c>
      <c r="AD1120" s="7" t="s">
        <v>6175</v>
      </c>
      <c r="AE1120" s="7" t="s">
        <v>6175</v>
      </c>
      <c r="AF1120" s="7" t="s">
        <v>6175</v>
      </c>
      <c r="AG1120" s="7" t="s">
        <v>6175</v>
      </c>
      <c r="AH1120" s="7" t="s">
        <v>6175</v>
      </c>
      <c r="AI1120" s="7" t="s">
        <v>6175</v>
      </c>
      <c r="AJ1120" s="33">
        <v>142.77739543379053</v>
      </c>
      <c r="AK1120" s="33">
        <f t="shared" si="183"/>
        <v>142.77739543379053</v>
      </c>
      <c r="AL1120" s="33">
        <f t="shared" si="186"/>
        <v>17.133287452054862</v>
      </c>
      <c r="AM1120" s="33">
        <f t="shared" si="187"/>
        <v>159.9106828858454</v>
      </c>
      <c r="AN1120" s="33">
        <f t="shared" si="188"/>
        <v>128.49965589041147</v>
      </c>
      <c r="AO1120" s="33">
        <f t="shared" si="189"/>
        <v>128.49965589041147</v>
      </c>
      <c r="AP1120" s="33">
        <f t="shared" si="184"/>
        <v>15.419958706849377</v>
      </c>
      <c r="AQ1120" s="33">
        <f t="shared" si="185"/>
        <v>143.91961459726085</v>
      </c>
      <c r="AR1120" s="15" t="s">
        <v>6307</v>
      </c>
      <c r="AS1120" s="15" t="s">
        <v>6307</v>
      </c>
      <c r="AT1120" s="15" t="s">
        <v>6292</v>
      </c>
      <c r="AU1120" s="27" t="s">
        <v>6276</v>
      </c>
      <c r="AV1120" s="74"/>
      <c r="AW1120" s="75"/>
      <c r="AX1120" s="75"/>
      <c r="AY1120" s="75"/>
      <c r="AZ1120" s="52" t="s">
        <v>6389</v>
      </c>
    </row>
    <row r="1121" spans="1:52" s="52" customFormat="1" ht="39.950000000000003" customHeight="1" x14ac:dyDescent="0.25">
      <c r="A1121" s="9">
        <v>1630</v>
      </c>
      <c r="B1121" s="5">
        <v>80042000002909</v>
      </c>
      <c r="C1121" s="7" t="s">
        <v>5074</v>
      </c>
      <c r="D1121" s="5" t="s">
        <v>18</v>
      </c>
      <c r="E1121" s="5" t="s">
        <v>953</v>
      </c>
      <c r="F1121" s="5" t="s">
        <v>954</v>
      </c>
      <c r="G1121" s="5" t="s">
        <v>18</v>
      </c>
      <c r="H1121" s="7" t="s">
        <v>6173</v>
      </c>
      <c r="I1121" s="7" t="s">
        <v>6175</v>
      </c>
      <c r="J1121" s="7" t="s">
        <v>6175</v>
      </c>
      <c r="K1121" s="7" t="s">
        <v>6175</v>
      </c>
      <c r="L1121" s="5" t="s">
        <v>4973</v>
      </c>
      <c r="M1121" s="5" t="s">
        <v>4973</v>
      </c>
      <c r="N1121" s="8" t="s">
        <v>6175</v>
      </c>
      <c r="O1121" s="7" t="s">
        <v>1388</v>
      </c>
      <c r="P1121" s="7" t="s">
        <v>3899</v>
      </c>
      <c r="Q1121" s="5" t="s">
        <v>28</v>
      </c>
      <c r="R1121" s="5" t="s">
        <v>28</v>
      </c>
      <c r="S1121" s="5" t="s">
        <v>28</v>
      </c>
      <c r="T1121" s="7" t="s">
        <v>44</v>
      </c>
      <c r="U1121" s="7" t="s">
        <v>28</v>
      </c>
      <c r="V1121" s="7" t="s">
        <v>957</v>
      </c>
      <c r="W1121" s="7" t="s">
        <v>78</v>
      </c>
      <c r="X1121" s="7">
        <v>2012</v>
      </c>
      <c r="Y1121" s="5" t="s">
        <v>28</v>
      </c>
      <c r="Z1121" s="7" t="s">
        <v>3900</v>
      </c>
      <c r="AA1121" s="7">
        <v>1</v>
      </c>
      <c r="AB1121" s="7">
        <v>1</v>
      </c>
      <c r="AC1121" s="7">
        <f t="shared" si="190"/>
        <v>0</v>
      </c>
      <c r="AD1121" s="7" t="s">
        <v>6175</v>
      </c>
      <c r="AE1121" s="7" t="s">
        <v>6175</v>
      </c>
      <c r="AF1121" s="7" t="s">
        <v>6175</v>
      </c>
      <c r="AG1121" s="7" t="s">
        <v>6175</v>
      </c>
      <c r="AH1121" s="7" t="s">
        <v>6175</v>
      </c>
      <c r="AI1121" s="7" t="s">
        <v>6175</v>
      </c>
      <c r="AJ1121" s="33">
        <v>30.723471232876886</v>
      </c>
      <c r="AK1121" s="33">
        <f t="shared" si="183"/>
        <v>30.723471232876886</v>
      </c>
      <c r="AL1121" s="33">
        <f t="shared" si="186"/>
        <v>3.686816547945226</v>
      </c>
      <c r="AM1121" s="33">
        <f t="shared" si="187"/>
        <v>34.410287780822109</v>
      </c>
      <c r="AN1121" s="33">
        <f t="shared" si="188"/>
        <v>27.651124109589198</v>
      </c>
      <c r="AO1121" s="33">
        <f t="shared" si="189"/>
        <v>27.651124109589198</v>
      </c>
      <c r="AP1121" s="33">
        <f t="shared" si="184"/>
        <v>3.3181348931507038</v>
      </c>
      <c r="AQ1121" s="33">
        <f t="shared" si="185"/>
        <v>30.9692590027399</v>
      </c>
      <c r="AR1121" s="15" t="s">
        <v>6307</v>
      </c>
      <c r="AS1121" s="15" t="s">
        <v>6307</v>
      </c>
      <c r="AT1121" s="15" t="s">
        <v>6292</v>
      </c>
      <c r="AU1121" s="27" t="s">
        <v>6276</v>
      </c>
      <c r="AV1121" s="74"/>
      <c r="AW1121" s="75"/>
      <c r="AX1121" s="75"/>
      <c r="AY1121" s="75"/>
      <c r="AZ1121" s="52" t="s">
        <v>6389</v>
      </c>
    </row>
    <row r="1122" spans="1:52" s="52" customFormat="1" ht="39.950000000000003" customHeight="1" x14ac:dyDescent="0.25">
      <c r="A1122" s="9">
        <v>1631</v>
      </c>
      <c r="B1122" s="5">
        <v>80042000002916</v>
      </c>
      <c r="C1122" s="7" t="s">
        <v>5075</v>
      </c>
      <c r="D1122" s="5" t="s">
        <v>18</v>
      </c>
      <c r="E1122" s="5" t="s">
        <v>1179</v>
      </c>
      <c r="F1122" s="5" t="s">
        <v>926</v>
      </c>
      <c r="G1122" s="5" t="s">
        <v>18</v>
      </c>
      <c r="H1122" s="7" t="s">
        <v>6173</v>
      </c>
      <c r="I1122" s="7" t="s">
        <v>6175</v>
      </c>
      <c r="J1122" s="7" t="s">
        <v>6175</v>
      </c>
      <c r="K1122" s="7" t="s">
        <v>6175</v>
      </c>
      <c r="L1122" s="5" t="s">
        <v>4977</v>
      </c>
      <c r="M1122" s="5" t="s">
        <v>4977</v>
      </c>
      <c r="N1122" s="8" t="s">
        <v>6175</v>
      </c>
      <c r="O1122" s="7" t="s">
        <v>1388</v>
      </c>
      <c r="P1122" s="7" t="s">
        <v>3899</v>
      </c>
      <c r="Q1122" s="5" t="s">
        <v>28</v>
      </c>
      <c r="R1122" s="7" t="s">
        <v>4978</v>
      </c>
      <c r="S1122" s="5" t="s">
        <v>28</v>
      </c>
      <c r="T1122" s="7" t="s">
        <v>44</v>
      </c>
      <c r="U1122" s="7" t="s">
        <v>28</v>
      </c>
      <c r="V1122" s="5" t="s">
        <v>4979</v>
      </c>
      <c r="W1122" s="7" t="s">
        <v>29</v>
      </c>
      <c r="X1122" s="7">
        <v>2012</v>
      </c>
      <c r="Y1122" s="5" t="s">
        <v>28</v>
      </c>
      <c r="Z1122" s="7" t="s">
        <v>3900</v>
      </c>
      <c r="AA1122" s="7">
        <v>1</v>
      </c>
      <c r="AB1122" s="7">
        <v>1</v>
      </c>
      <c r="AC1122" s="7">
        <f t="shared" si="190"/>
        <v>0</v>
      </c>
      <c r="AD1122" s="7" t="s">
        <v>6175</v>
      </c>
      <c r="AE1122" s="7" t="s">
        <v>6175</v>
      </c>
      <c r="AF1122" s="7" t="s">
        <v>6175</v>
      </c>
      <c r="AG1122" s="7" t="s">
        <v>6175</v>
      </c>
      <c r="AH1122" s="7" t="s">
        <v>6175</v>
      </c>
      <c r="AI1122" s="7" t="s">
        <v>6175</v>
      </c>
      <c r="AJ1122" s="33">
        <v>8.3121942465753769</v>
      </c>
      <c r="AK1122" s="33">
        <f t="shared" si="183"/>
        <v>8.3121942465753769</v>
      </c>
      <c r="AL1122" s="33">
        <f t="shared" si="186"/>
        <v>0.99746330958904517</v>
      </c>
      <c r="AM1122" s="33">
        <f t="shared" si="187"/>
        <v>9.3096575561644226</v>
      </c>
      <c r="AN1122" s="33">
        <f t="shared" si="188"/>
        <v>7.4809748219178394</v>
      </c>
      <c r="AO1122" s="33">
        <f t="shared" si="189"/>
        <v>7.4809748219178394</v>
      </c>
      <c r="AP1122" s="33">
        <f t="shared" si="184"/>
        <v>0.89771697863014066</v>
      </c>
      <c r="AQ1122" s="33">
        <f t="shared" si="185"/>
        <v>8.3786918005479798</v>
      </c>
      <c r="AR1122" s="15" t="s">
        <v>6307</v>
      </c>
      <c r="AS1122" s="15" t="s">
        <v>6307</v>
      </c>
      <c r="AT1122" s="15" t="s">
        <v>6292</v>
      </c>
      <c r="AU1122" s="27" t="s">
        <v>6276</v>
      </c>
      <c r="AV1122" s="74"/>
      <c r="AW1122" s="75"/>
      <c r="AX1122" s="75"/>
      <c r="AY1122" s="75"/>
      <c r="AZ1122" s="52" t="s">
        <v>6389</v>
      </c>
    </row>
    <row r="1123" spans="1:52" s="52" customFormat="1" ht="39.950000000000003" customHeight="1" x14ac:dyDescent="0.25">
      <c r="A1123" s="9">
        <v>1632</v>
      </c>
      <c r="B1123" s="5">
        <v>80042000003043</v>
      </c>
      <c r="C1123" s="7" t="s">
        <v>5076</v>
      </c>
      <c r="D1123" s="5" t="s">
        <v>241</v>
      </c>
      <c r="E1123" s="5" t="s">
        <v>242</v>
      </c>
      <c r="F1123" s="5" t="s">
        <v>242</v>
      </c>
      <c r="G1123" s="5" t="s">
        <v>6285</v>
      </c>
      <c r="H1123" s="7" t="s">
        <v>6173</v>
      </c>
      <c r="I1123" s="7" t="s">
        <v>6175</v>
      </c>
      <c r="J1123" s="7" t="s">
        <v>6175</v>
      </c>
      <c r="K1123" s="7" t="s">
        <v>6175</v>
      </c>
      <c r="L1123" s="5" t="s">
        <v>4973</v>
      </c>
      <c r="M1123" s="5" t="s">
        <v>4973</v>
      </c>
      <c r="N1123" s="8" t="s">
        <v>6175</v>
      </c>
      <c r="O1123" s="7" t="s">
        <v>1388</v>
      </c>
      <c r="P1123" s="7" t="s">
        <v>3899</v>
      </c>
      <c r="Q1123" s="5" t="s">
        <v>28</v>
      </c>
      <c r="R1123" s="5" t="s">
        <v>28</v>
      </c>
      <c r="S1123" s="5" t="s">
        <v>28</v>
      </c>
      <c r="T1123" s="7" t="s">
        <v>44</v>
      </c>
      <c r="U1123" s="7" t="s">
        <v>28</v>
      </c>
      <c r="V1123" s="28" t="s">
        <v>28</v>
      </c>
      <c r="W1123" s="5" t="s">
        <v>29</v>
      </c>
      <c r="X1123" s="7">
        <v>2012</v>
      </c>
      <c r="Y1123" s="5" t="s">
        <v>28</v>
      </c>
      <c r="Z1123" s="7" t="s">
        <v>3900</v>
      </c>
      <c r="AA1123" s="7">
        <v>1</v>
      </c>
      <c r="AB1123" s="7">
        <v>1</v>
      </c>
      <c r="AC1123" s="7">
        <f t="shared" si="190"/>
        <v>0</v>
      </c>
      <c r="AD1123" s="7" t="s">
        <v>6175</v>
      </c>
      <c r="AE1123" s="7" t="s">
        <v>6175</v>
      </c>
      <c r="AF1123" s="7" t="s">
        <v>6175</v>
      </c>
      <c r="AG1123" s="7" t="s">
        <v>6175</v>
      </c>
      <c r="AH1123" s="7" t="s">
        <v>6175</v>
      </c>
      <c r="AI1123" s="7" t="s">
        <v>6175</v>
      </c>
      <c r="AJ1123" s="33">
        <v>41.560971232876888</v>
      </c>
      <c r="AK1123" s="33">
        <f t="shared" si="183"/>
        <v>41.560971232876888</v>
      </c>
      <c r="AL1123" s="33">
        <f t="shared" si="186"/>
        <v>4.9873165479452259</v>
      </c>
      <c r="AM1123" s="33">
        <f t="shared" si="187"/>
        <v>46.548287780822115</v>
      </c>
      <c r="AN1123" s="33">
        <f t="shared" si="188"/>
        <v>37.404874109589201</v>
      </c>
      <c r="AO1123" s="33">
        <f t="shared" si="189"/>
        <v>37.404874109589201</v>
      </c>
      <c r="AP1123" s="33">
        <f t="shared" si="184"/>
        <v>4.488584893150704</v>
      </c>
      <c r="AQ1123" s="33">
        <f t="shared" si="185"/>
        <v>41.893459002739903</v>
      </c>
      <c r="AR1123" s="26" t="s">
        <v>6307</v>
      </c>
      <c r="AS1123" s="26" t="s">
        <v>6307</v>
      </c>
      <c r="AT1123" s="15" t="s">
        <v>6282</v>
      </c>
      <c r="AU1123" s="27" t="s">
        <v>6282</v>
      </c>
      <c r="AV1123" s="74" t="s">
        <v>6287</v>
      </c>
      <c r="AW1123" s="75"/>
      <c r="AX1123" s="75"/>
      <c r="AY1123" s="75"/>
      <c r="AZ1123" s="52" t="s">
        <v>6389</v>
      </c>
    </row>
    <row r="1124" spans="1:52" s="52" customFormat="1" ht="39.950000000000003" customHeight="1" x14ac:dyDescent="0.25">
      <c r="A1124" s="9">
        <v>1633</v>
      </c>
      <c r="B1124" s="5">
        <v>80042000003081</v>
      </c>
      <c r="C1124" s="7" t="s">
        <v>5077</v>
      </c>
      <c r="D1124" s="5" t="s">
        <v>241</v>
      </c>
      <c r="E1124" s="5" t="s">
        <v>242</v>
      </c>
      <c r="F1124" s="5" t="s">
        <v>242</v>
      </c>
      <c r="G1124" s="5" t="s">
        <v>18</v>
      </c>
      <c r="H1124" s="7" t="s">
        <v>6173</v>
      </c>
      <c r="I1124" s="7" t="s">
        <v>6175</v>
      </c>
      <c r="J1124" s="7" t="s">
        <v>6175</v>
      </c>
      <c r="K1124" s="7" t="s">
        <v>6175</v>
      </c>
      <c r="L1124" s="5" t="s">
        <v>4977</v>
      </c>
      <c r="M1124" s="5" t="s">
        <v>4977</v>
      </c>
      <c r="N1124" s="8" t="s">
        <v>6175</v>
      </c>
      <c r="O1124" s="7" t="s">
        <v>1388</v>
      </c>
      <c r="P1124" s="7" t="s">
        <v>3899</v>
      </c>
      <c r="Q1124" s="5" t="s">
        <v>28</v>
      </c>
      <c r="R1124" s="7" t="s">
        <v>4978</v>
      </c>
      <c r="S1124" s="5" t="s">
        <v>28</v>
      </c>
      <c r="T1124" s="7" t="s">
        <v>44</v>
      </c>
      <c r="U1124" s="7" t="s">
        <v>28</v>
      </c>
      <c r="V1124" s="5" t="s">
        <v>4979</v>
      </c>
      <c r="W1124" s="7" t="s">
        <v>29</v>
      </c>
      <c r="X1124" s="7">
        <v>2012</v>
      </c>
      <c r="Y1124" s="5" t="s">
        <v>28</v>
      </c>
      <c r="Z1124" s="7" t="s">
        <v>3900</v>
      </c>
      <c r="AA1124" s="7">
        <v>1</v>
      </c>
      <c r="AB1124" s="7">
        <v>1</v>
      </c>
      <c r="AC1124" s="7">
        <f t="shared" si="190"/>
        <v>0</v>
      </c>
      <c r="AD1124" s="7" t="s">
        <v>6175</v>
      </c>
      <c r="AE1124" s="7" t="s">
        <v>6175</v>
      </c>
      <c r="AF1124" s="7" t="s">
        <v>6175</v>
      </c>
      <c r="AG1124" s="7" t="s">
        <v>6175</v>
      </c>
      <c r="AH1124" s="7" t="s">
        <v>6175</v>
      </c>
      <c r="AI1124" s="7" t="s">
        <v>6175</v>
      </c>
      <c r="AJ1124" s="33">
        <v>8.3121942465753769</v>
      </c>
      <c r="AK1124" s="33">
        <f t="shared" si="183"/>
        <v>8.3121942465753769</v>
      </c>
      <c r="AL1124" s="33">
        <f t="shared" si="186"/>
        <v>0.99746330958904517</v>
      </c>
      <c r="AM1124" s="33">
        <f t="shared" si="187"/>
        <v>9.3096575561644226</v>
      </c>
      <c r="AN1124" s="33">
        <f t="shared" si="188"/>
        <v>7.4809748219178394</v>
      </c>
      <c r="AO1124" s="33">
        <f t="shared" si="189"/>
        <v>7.4809748219178394</v>
      </c>
      <c r="AP1124" s="33">
        <f t="shared" si="184"/>
        <v>0.89771697863014066</v>
      </c>
      <c r="AQ1124" s="33">
        <f t="shared" si="185"/>
        <v>8.3786918005479798</v>
      </c>
      <c r="AR1124" s="26" t="s">
        <v>1404</v>
      </c>
      <c r="AS1124" s="15" t="s">
        <v>1404</v>
      </c>
      <c r="AT1124" s="15" t="s">
        <v>6294</v>
      </c>
      <c r="AU1124" s="27" t="s">
        <v>6279</v>
      </c>
      <c r="AV1124" s="74"/>
      <c r="AW1124" s="75"/>
      <c r="AX1124" s="75"/>
      <c r="AY1124" s="75"/>
      <c r="AZ1124" s="52" t="s">
        <v>6389</v>
      </c>
    </row>
    <row r="1125" spans="1:52" s="52" customFormat="1" ht="39.950000000000003" customHeight="1" x14ac:dyDescent="0.25">
      <c r="A1125" s="9">
        <v>1634</v>
      </c>
      <c r="B1125" s="5">
        <v>80042000003098</v>
      </c>
      <c r="C1125" s="7" t="s">
        <v>5078</v>
      </c>
      <c r="D1125" s="5" t="s">
        <v>241</v>
      </c>
      <c r="E1125" s="5" t="s">
        <v>242</v>
      </c>
      <c r="F1125" s="5" t="s">
        <v>242</v>
      </c>
      <c r="G1125" s="5" t="s">
        <v>18</v>
      </c>
      <c r="H1125" s="7" t="s">
        <v>6173</v>
      </c>
      <c r="I1125" s="7" t="s">
        <v>6175</v>
      </c>
      <c r="J1125" s="7" t="s">
        <v>6175</v>
      </c>
      <c r="K1125" s="7" t="s">
        <v>6175</v>
      </c>
      <c r="L1125" s="5" t="s">
        <v>4977</v>
      </c>
      <c r="M1125" s="5" t="s">
        <v>4977</v>
      </c>
      <c r="N1125" s="8" t="s">
        <v>6175</v>
      </c>
      <c r="O1125" s="7" t="s">
        <v>1388</v>
      </c>
      <c r="P1125" s="7" t="s">
        <v>3899</v>
      </c>
      <c r="Q1125" s="5" t="s">
        <v>28</v>
      </c>
      <c r="R1125" s="7" t="s">
        <v>4978</v>
      </c>
      <c r="S1125" s="5" t="s">
        <v>28</v>
      </c>
      <c r="T1125" s="7" t="s">
        <v>44</v>
      </c>
      <c r="U1125" s="7" t="s">
        <v>28</v>
      </c>
      <c r="V1125" s="5" t="s">
        <v>4979</v>
      </c>
      <c r="W1125" s="7" t="s">
        <v>29</v>
      </c>
      <c r="X1125" s="7">
        <v>2012</v>
      </c>
      <c r="Y1125" s="5" t="s">
        <v>28</v>
      </c>
      <c r="Z1125" s="7" t="s">
        <v>3900</v>
      </c>
      <c r="AA1125" s="7">
        <v>1</v>
      </c>
      <c r="AB1125" s="7">
        <v>1</v>
      </c>
      <c r="AC1125" s="7">
        <f t="shared" si="190"/>
        <v>0</v>
      </c>
      <c r="AD1125" s="7" t="s">
        <v>6175</v>
      </c>
      <c r="AE1125" s="7" t="s">
        <v>6175</v>
      </c>
      <c r="AF1125" s="7" t="s">
        <v>6175</v>
      </c>
      <c r="AG1125" s="7" t="s">
        <v>6175</v>
      </c>
      <c r="AH1125" s="7" t="s">
        <v>6175</v>
      </c>
      <c r="AI1125" s="7" t="s">
        <v>6175</v>
      </c>
      <c r="AJ1125" s="33">
        <v>8.3121942465753769</v>
      </c>
      <c r="AK1125" s="33">
        <f t="shared" si="183"/>
        <v>8.3121942465753769</v>
      </c>
      <c r="AL1125" s="33">
        <f t="shared" si="186"/>
        <v>0.99746330958904517</v>
      </c>
      <c r="AM1125" s="33">
        <f t="shared" si="187"/>
        <v>9.3096575561644226</v>
      </c>
      <c r="AN1125" s="33">
        <f t="shared" si="188"/>
        <v>7.4809748219178394</v>
      </c>
      <c r="AO1125" s="33">
        <f t="shared" si="189"/>
        <v>7.4809748219178394</v>
      </c>
      <c r="AP1125" s="33">
        <f t="shared" si="184"/>
        <v>0.89771697863014066</v>
      </c>
      <c r="AQ1125" s="33">
        <f t="shared" si="185"/>
        <v>8.3786918005479798</v>
      </c>
      <c r="AR1125" s="26" t="s">
        <v>1404</v>
      </c>
      <c r="AS1125" s="15" t="s">
        <v>1404</v>
      </c>
      <c r="AT1125" s="15" t="s">
        <v>6294</v>
      </c>
      <c r="AU1125" s="27" t="s">
        <v>6279</v>
      </c>
      <c r="AV1125" s="74"/>
      <c r="AW1125" s="75"/>
      <c r="AX1125" s="75"/>
      <c r="AY1125" s="75"/>
      <c r="AZ1125" s="52" t="s">
        <v>6389</v>
      </c>
    </row>
    <row r="1126" spans="1:52" s="52" customFormat="1" ht="39.950000000000003" customHeight="1" x14ac:dyDescent="0.25">
      <c r="A1126" s="9">
        <v>1635</v>
      </c>
      <c r="B1126" s="5">
        <v>80042000003104</v>
      </c>
      <c r="C1126" s="7" t="s">
        <v>5079</v>
      </c>
      <c r="D1126" s="5" t="s">
        <v>241</v>
      </c>
      <c r="E1126" s="5" t="s">
        <v>242</v>
      </c>
      <c r="F1126" s="5" t="s">
        <v>242</v>
      </c>
      <c r="G1126" s="5" t="s">
        <v>6285</v>
      </c>
      <c r="H1126" s="7" t="s">
        <v>6173</v>
      </c>
      <c r="I1126" s="7" t="s">
        <v>6175</v>
      </c>
      <c r="J1126" s="7" t="s">
        <v>6175</v>
      </c>
      <c r="K1126" s="7" t="s">
        <v>6175</v>
      </c>
      <c r="L1126" s="5" t="s">
        <v>4975</v>
      </c>
      <c r="M1126" s="5" t="s">
        <v>4975</v>
      </c>
      <c r="N1126" s="8" t="s">
        <v>6175</v>
      </c>
      <c r="O1126" s="7" t="s">
        <v>1388</v>
      </c>
      <c r="P1126" s="7" t="s">
        <v>3899</v>
      </c>
      <c r="Q1126" s="5" t="s">
        <v>28</v>
      </c>
      <c r="R1126" s="5" t="s">
        <v>28</v>
      </c>
      <c r="S1126" s="5" t="s">
        <v>28</v>
      </c>
      <c r="T1126" s="7" t="s">
        <v>44</v>
      </c>
      <c r="U1126" s="7" t="s">
        <v>28</v>
      </c>
      <c r="V1126" s="28" t="s">
        <v>28</v>
      </c>
      <c r="W1126" s="7" t="s">
        <v>3988</v>
      </c>
      <c r="X1126" s="7">
        <v>2012</v>
      </c>
      <c r="Y1126" s="7" t="s">
        <v>28</v>
      </c>
      <c r="Z1126" s="7" t="s">
        <v>3900</v>
      </c>
      <c r="AA1126" s="7">
        <v>1</v>
      </c>
      <c r="AB1126" s="7">
        <v>1</v>
      </c>
      <c r="AC1126" s="7">
        <f t="shared" si="190"/>
        <v>0</v>
      </c>
      <c r="AD1126" s="7" t="s">
        <v>6175</v>
      </c>
      <c r="AE1126" s="7" t="s">
        <v>6175</v>
      </c>
      <c r="AF1126" s="7" t="s">
        <v>6175</v>
      </c>
      <c r="AG1126" s="7" t="s">
        <v>6175</v>
      </c>
      <c r="AH1126" s="7" t="s">
        <v>6175</v>
      </c>
      <c r="AI1126" s="7" t="s">
        <v>6175</v>
      </c>
      <c r="AJ1126" s="33">
        <v>50.603364383561932</v>
      </c>
      <c r="AK1126" s="33">
        <f t="shared" si="183"/>
        <v>50.603364383561932</v>
      </c>
      <c r="AL1126" s="33">
        <f t="shared" si="186"/>
        <v>6.0724037260274315</v>
      </c>
      <c r="AM1126" s="33">
        <f t="shared" si="187"/>
        <v>56.675768109589363</v>
      </c>
      <c r="AN1126" s="33">
        <f t="shared" si="188"/>
        <v>45.543027945205736</v>
      </c>
      <c r="AO1126" s="33">
        <f t="shared" si="189"/>
        <v>45.543027945205736</v>
      </c>
      <c r="AP1126" s="33">
        <f t="shared" si="184"/>
        <v>5.4651633534246882</v>
      </c>
      <c r="AQ1126" s="33">
        <f t="shared" si="185"/>
        <v>51.008191298630422</v>
      </c>
      <c r="AR1126" s="26" t="s">
        <v>6307</v>
      </c>
      <c r="AS1126" s="26" t="s">
        <v>6307</v>
      </c>
      <c r="AT1126" s="15" t="s">
        <v>6282</v>
      </c>
      <c r="AU1126" s="27" t="s">
        <v>6282</v>
      </c>
      <c r="AV1126" s="74" t="s">
        <v>6287</v>
      </c>
      <c r="AW1126" s="75"/>
      <c r="AX1126" s="75"/>
      <c r="AY1126" s="75"/>
      <c r="AZ1126" s="52" t="s">
        <v>6389</v>
      </c>
    </row>
    <row r="1127" spans="1:52" s="52" customFormat="1" ht="39.950000000000003" customHeight="1" x14ac:dyDescent="0.25">
      <c r="A1127" s="9">
        <v>1636</v>
      </c>
      <c r="B1127" s="5">
        <v>80042000003111</v>
      </c>
      <c r="C1127" s="7" t="s">
        <v>5080</v>
      </c>
      <c r="D1127" s="5" t="s">
        <v>241</v>
      </c>
      <c r="E1127" s="5" t="s">
        <v>242</v>
      </c>
      <c r="F1127" s="5" t="s">
        <v>242</v>
      </c>
      <c r="G1127" s="5" t="s">
        <v>6285</v>
      </c>
      <c r="H1127" s="7" t="s">
        <v>6173</v>
      </c>
      <c r="I1127" s="7" t="s">
        <v>6175</v>
      </c>
      <c r="J1127" s="7" t="s">
        <v>6175</v>
      </c>
      <c r="K1127" s="7" t="s">
        <v>6175</v>
      </c>
      <c r="L1127" s="5" t="s">
        <v>4983</v>
      </c>
      <c r="M1127" s="5" t="s">
        <v>4983</v>
      </c>
      <c r="N1127" s="8" t="s">
        <v>6175</v>
      </c>
      <c r="O1127" s="7" t="s">
        <v>1388</v>
      </c>
      <c r="P1127" s="7" t="s">
        <v>3899</v>
      </c>
      <c r="Q1127" s="5" t="s">
        <v>28</v>
      </c>
      <c r="R1127" s="5" t="s">
        <v>28</v>
      </c>
      <c r="S1127" s="5" t="s">
        <v>28</v>
      </c>
      <c r="T1127" s="7" t="s">
        <v>44</v>
      </c>
      <c r="U1127" s="7" t="s">
        <v>28</v>
      </c>
      <c r="V1127" s="7" t="s">
        <v>957</v>
      </c>
      <c r="W1127" s="7" t="s">
        <v>29</v>
      </c>
      <c r="X1127" s="7">
        <v>2011</v>
      </c>
      <c r="Y1127" s="5" t="s">
        <v>319</v>
      </c>
      <c r="Z1127" s="7" t="s">
        <v>3900</v>
      </c>
      <c r="AA1127" s="7">
        <v>1</v>
      </c>
      <c r="AB1127" s="7">
        <v>1</v>
      </c>
      <c r="AC1127" s="7">
        <f t="shared" si="190"/>
        <v>0</v>
      </c>
      <c r="AD1127" s="7" t="s">
        <v>6175</v>
      </c>
      <c r="AE1127" s="7" t="s">
        <v>6175</v>
      </c>
      <c r="AF1127" s="7" t="s">
        <v>6175</v>
      </c>
      <c r="AG1127" s="7" t="s">
        <v>6175</v>
      </c>
      <c r="AH1127" s="7" t="s">
        <v>6175</v>
      </c>
      <c r="AI1127" s="7" t="s">
        <v>6175</v>
      </c>
      <c r="AJ1127" s="33">
        <v>25.739226484018381</v>
      </c>
      <c r="AK1127" s="33">
        <f t="shared" si="183"/>
        <v>25.739226484018381</v>
      </c>
      <c r="AL1127" s="33">
        <f t="shared" si="186"/>
        <v>3.0887071780822057</v>
      </c>
      <c r="AM1127" s="33">
        <f t="shared" si="187"/>
        <v>28.827933662100587</v>
      </c>
      <c r="AN1127" s="33">
        <f t="shared" si="188"/>
        <v>23.165303835616545</v>
      </c>
      <c r="AO1127" s="33">
        <f t="shared" si="189"/>
        <v>23.165303835616545</v>
      </c>
      <c r="AP1127" s="33">
        <f t="shared" si="184"/>
        <v>2.7798364602739851</v>
      </c>
      <c r="AQ1127" s="33">
        <f t="shared" si="185"/>
        <v>25.945140295890528</v>
      </c>
      <c r="AR1127" s="26" t="s">
        <v>6307</v>
      </c>
      <c r="AS1127" s="26" t="s">
        <v>6307</v>
      </c>
      <c r="AT1127" s="15" t="s">
        <v>6282</v>
      </c>
      <c r="AU1127" s="27" t="s">
        <v>6282</v>
      </c>
      <c r="AV1127" s="74" t="s">
        <v>6287</v>
      </c>
      <c r="AW1127" s="75"/>
      <c r="AX1127" s="75"/>
      <c r="AY1127" s="75"/>
      <c r="AZ1127" s="52" t="s">
        <v>6389</v>
      </c>
    </row>
    <row r="1128" spans="1:52" s="52" customFormat="1" ht="39.950000000000003" customHeight="1" x14ac:dyDescent="0.25">
      <c r="A1128" s="9">
        <v>1637</v>
      </c>
      <c r="B1128" s="5">
        <v>80042000003197</v>
      </c>
      <c r="C1128" s="7" t="s">
        <v>5081</v>
      </c>
      <c r="D1128" s="5" t="s">
        <v>18</v>
      </c>
      <c r="E1128" s="5" t="s">
        <v>953</v>
      </c>
      <c r="F1128" s="5" t="s">
        <v>954</v>
      </c>
      <c r="G1128" s="5" t="s">
        <v>18</v>
      </c>
      <c r="H1128" s="7" t="s">
        <v>6173</v>
      </c>
      <c r="I1128" s="7" t="s">
        <v>6175</v>
      </c>
      <c r="J1128" s="7" t="s">
        <v>6175</v>
      </c>
      <c r="K1128" s="7" t="s">
        <v>6175</v>
      </c>
      <c r="L1128" s="5" t="s">
        <v>4983</v>
      </c>
      <c r="M1128" s="5" t="s">
        <v>4983</v>
      </c>
      <c r="N1128" s="8" t="s">
        <v>6175</v>
      </c>
      <c r="O1128" s="7" t="s">
        <v>1388</v>
      </c>
      <c r="P1128" s="7" t="s">
        <v>3899</v>
      </c>
      <c r="Q1128" s="5" t="s">
        <v>28</v>
      </c>
      <c r="R1128" s="5" t="s">
        <v>28</v>
      </c>
      <c r="S1128" s="5" t="s">
        <v>28</v>
      </c>
      <c r="T1128" s="7" t="s">
        <v>44</v>
      </c>
      <c r="U1128" s="7" t="s">
        <v>28</v>
      </c>
      <c r="V1128" s="7" t="s">
        <v>957</v>
      </c>
      <c r="W1128" s="7" t="s">
        <v>3988</v>
      </c>
      <c r="X1128" s="7">
        <v>2012</v>
      </c>
      <c r="Y1128" s="5" t="s">
        <v>28</v>
      </c>
      <c r="Z1128" s="7" t="s">
        <v>3900</v>
      </c>
      <c r="AA1128" s="7">
        <v>1</v>
      </c>
      <c r="AB1128" s="7">
        <v>1</v>
      </c>
      <c r="AC1128" s="7">
        <f t="shared" si="190"/>
        <v>0</v>
      </c>
      <c r="AD1128" s="7" t="s">
        <v>6175</v>
      </c>
      <c r="AE1128" s="7" t="s">
        <v>6175</v>
      </c>
      <c r="AF1128" s="7" t="s">
        <v>6175</v>
      </c>
      <c r="AG1128" s="7" t="s">
        <v>6175</v>
      </c>
      <c r="AH1128" s="7" t="s">
        <v>6175</v>
      </c>
      <c r="AI1128" s="7" t="s">
        <v>6175</v>
      </c>
      <c r="AJ1128" s="33">
        <v>19.879893150685042</v>
      </c>
      <c r="AK1128" s="33">
        <f t="shared" si="183"/>
        <v>19.879893150685042</v>
      </c>
      <c r="AL1128" s="33">
        <f t="shared" si="186"/>
        <v>2.3855871780822051</v>
      </c>
      <c r="AM1128" s="33">
        <f t="shared" si="187"/>
        <v>22.265480328767246</v>
      </c>
      <c r="AN1128" s="33">
        <f t="shared" si="188"/>
        <v>17.891903835616539</v>
      </c>
      <c r="AO1128" s="33">
        <f t="shared" si="189"/>
        <v>17.891903835616539</v>
      </c>
      <c r="AP1128" s="33">
        <f t="shared" si="184"/>
        <v>2.1470284602739844</v>
      </c>
      <c r="AQ1128" s="33">
        <f t="shared" si="185"/>
        <v>20.038932295890522</v>
      </c>
      <c r="AR1128" s="15" t="s">
        <v>6307</v>
      </c>
      <c r="AS1128" s="15" t="s">
        <v>6307</v>
      </c>
      <c r="AT1128" s="15" t="s">
        <v>6292</v>
      </c>
      <c r="AU1128" s="27" t="s">
        <v>6276</v>
      </c>
      <c r="AV1128" s="74"/>
      <c r="AW1128" s="75"/>
      <c r="AX1128" s="75"/>
      <c r="AY1128" s="75"/>
      <c r="AZ1128" s="52" t="s">
        <v>6389</v>
      </c>
    </row>
    <row r="1129" spans="1:52" s="52" customFormat="1" ht="39.950000000000003" customHeight="1" x14ac:dyDescent="0.25">
      <c r="A1129" s="9">
        <v>1638</v>
      </c>
      <c r="B1129" s="5">
        <v>80042000003234</v>
      </c>
      <c r="C1129" s="7" t="s">
        <v>5082</v>
      </c>
      <c r="D1129" s="5" t="s">
        <v>18</v>
      </c>
      <c r="E1129" s="5" t="s">
        <v>1179</v>
      </c>
      <c r="F1129" s="5" t="s">
        <v>926</v>
      </c>
      <c r="G1129" s="5" t="s">
        <v>18</v>
      </c>
      <c r="H1129" s="7" t="s">
        <v>6173</v>
      </c>
      <c r="I1129" s="7" t="s">
        <v>6175</v>
      </c>
      <c r="J1129" s="7" t="s">
        <v>6175</v>
      </c>
      <c r="K1129" s="7" t="s">
        <v>6175</v>
      </c>
      <c r="L1129" s="5" t="s">
        <v>4977</v>
      </c>
      <c r="M1129" s="5" t="s">
        <v>4977</v>
      </c>
      <c r="N1129" s="8" t="s">
        <v>6175</v>
      </c>
      <c r="O1129" s="7" t="s">
        <v>1388</v>
      </c>
      <c r="P1129" s="7" t="s">
        <v>3899</v>
      </c>
      <c r="Q1129" s="5" t="s">
        <v>28</v>
      </c>
      <c r="R1129" s="7" t="s">
        <v>4978</v>
      </c>
      <c r="S1129" s="5" t="s">
        <v>28</v>
      </c>
      <c r="T1129" s="7" t="s">
        <v>44</v>
      </c>
      <c r="U1129" s="7" t="s">
        <v>28</v>
      </c>
      <c r="V1129" s="5" t="s">
        <v>4979</v>
      </c>
      <c r="W1129" s="7" t="s">
        <v>29</v>
      </c>
      <c r="X1129" s="7">
        <v>2012</v>
      </c>
      <c r="Y1129" s="5" t="s">
        <v>28</v>
      </c>
      <c r="Z1129" s="7" t="s">
        <v>3900</v>
      </c>
      <c r="AA1129" s="7">
        <v>1</v>
      </c>
      <c r="AB1129" s="7">
        <v>1</v>
      </c>
      <c r="AC1129" s="7">
        <f t="shared" si="190"/>
        <v>0</v>
      </c>
      <c r="AD1129" s="7" t="s">
        <v>6175</v>
      </c>
      <c r="AE1129" s="7" t="s">
        <v>6175</v>
      </c>
      <c r="AF1129" s="7" t="s">
        <v>6175</v>
      </c>
      <c r="AG1129" s="7" t="s">
        <v>6175</v>
      </c>
      <c r="AH1129" s="7" t="s">
        <v>6175</v>
      </c>
      <c r="AI1129" s="7" t="s">
        <v>6175</v>
      </c>
      <c r="AJ1129" s="33">
        <v>8.3121942465753769</v>
      </c>
      <c r="AK1129" s="33">
        <f t="shared" si="183"/>
        <v>8.3121942465753769</v>
      </c>
      <c r="AL1129" s="33">
        <f t="shared" si="186"/>
        <v>0.99746330958904517</v>
      </c>
      <c r="AM1129" s="33">
        <f t="shared" si="187"/>
        <v>9.3096575561644226</v>
      </c>
      <c r="AN1129" s="33">
        <f t="shared" si="188"/>
        <v>7.4809748219178394</v>
      </c>
      <c r="AO1129" s="33">
        <f t="shared" si="189"/>
        <v>7.4809748219178394</v>
      </c>
      <c r="AP1129" s="33">
        <f t="shared" si="184"/>
        <v>0.89771697863014066</v>
      </c>
      <c r="AQ1129" s="33">
        <f t="shared" si="185"/>
        <v>8.3786918005479798</v>
      </c>
      <c r="AR1129" s="15" t="s">
        <v>6307</v>
      </c>
      <c r="AS1129" s="15" t="s">
        <v>6307</v>
      </c>
      <c r="AT1129" s="15" t="s">
        <v>6292</v>
      </c>
      <c r="AU1129" s="27" t="s">
        <v>6276</v>
      </c>
      <c r="AV1129" s="74"/>
      <c r="AW1129" s="75"/>
      <c r="AX1129" s="75"/>
      <c r="AY1129" s="75"/>
      <c r="AZ1129" s="52" t="s">
        <v>6389</v>
      </c>
    </row>
    <row r="1130" spans="1:52" s="52" customFormat="1" ht="39.950000000000003" customHeight="1" x14ac:dyDescent="0.25">
      <c r="A1130" s="9">
        <v>1639</v>
      </c>
      <c r="B1130" s="5">
        <v>80042000003241</v>
      </c>
      <c r="C1130" s="7" t="s">
        <v>5083</v>
      </c>
      <c r="D1130" s="5" t="s">
        <v>18</v>
      </c>
      <c r="E1130" s="5" t="s">
        <v>953</v>
      </c>
      <c r="F1130" s="5" t="s">
        <v>954</v>
      </c>
      <c r="G1130" s="5" t="s">
        <v>18</v>
      </c>
      <c r="H1130" s="7" t="s">
        <v>6173</v>
      </c>
      <c r="I1130" s="7" t="s">
        <v>6175</v>
      </c>
      <c r="J1130" s="7" t="s">
        <v>6175</v>
      </c>
      <c r="K1130" s="7" t="s">
        <v>6175</v>
      </c>
      <c r="L1130" s="5" t="s">
        <v>4973</v>
      </c>
      <c r="M1130" s="5" t="s">
        <v>4973</v>
      </c>
      <c r="N1130" s="8" t="s">
        <v>6175</v>
      </c>
      <c r="O1130" s="7" t="s">
        <v>1388</v>
      </c>
      <c r="P1130" s="7" t="s">
        <v>3899</v>
      </c>
      <c r="Q1130" s="5" t="s">
        <v>28</v>
      </c>
      <c r="R1130" s="5" t="s">
        <v>28</v>
      </c>
      <c r="S1130" s="5" t="s">
        <v>28</v>
      </c>
      <c r="T1130" s="7" t="s">
        <v>44</v>
      </c>
      <c r="U1130" s="7" t="s">
        <v>28</v>
      </c>
      <c r="V1130" s="7" t="s">
        <v>957</v>
      </c>
      <c r="W1130" s="7" t="s">
        <v>78</v>
      </c>
      <c r="X1130" s="7">
        <v>2012</v>
      </c>
      <c r="Y1130" s="5" t="s">
        <v>28</v>
      </c>
      <c r="Z1130" s="7" t="s">
        <v>3900</v>
      </c>
      <c r="AA1130" s="7">
        <v>1</v>
      </c>
      <c r="AB1130" s="7">
        <v>1</v>
      </c>
      <c r="AC1130" s="7">
        <f t="shared" si="190"/>
        <v>0</v>
      </c>
      <c r="AD1130" s="7" t="s">
        <v>6175</v>
      </c>
      <c r="AE1130" s="7" t="s">
        <v>6175</v>
      </c>
      <c r="AF1130" s="7" t="s">
        <v>6175</v>
      </c>
      <c r="AG1130" s="7" t="s">
        <v>6175</v>
      </c>
      <c r="AH1130" s="7" t="s">
        <v>6175</v>
      </c>
      <c r="AI1130" s="7" t="s">
        <v>6175</v>
      </c>
      <c r="AJ1130" s="33">
        <v>30.723471232876886</v>
      </c>
      <c r="AK1130" s="33">
        <f t="shared" si="183"/>
        <v>30.723471232876886</v>
      </c>
      <c r="AL1130" s="33">
        <f t="shared" si="186"/>
        <v>3.686816547945226</v>
      </c>
      <c r="AM1130" s="33">
        <f t="shared" si="187"/>
        <v>34.410287780822109</v>
      </c>
      <c r="AN1130" s="33">
        <f t="shared" si="188"/>
        <v>27.651124109589198</v>
      </c>
      <c r="AO1130" s="33">
        <f t="shared" si="189"/>
        <v>27.651124109589198</v>
      </c>
      <c r="AP1130" s="33">
        <f t="shared" si="184"/>
        <v>3.3181348931507038</v>
      </c>
      <c r="AQ1130" s="33">
        <f t="shared" si="185"/>
        <v>30.9692590027399</v>
      </c>
      <c r="AR1130" s="15" t="s">
        <v>6307</v>
      </c>
      <c r="AS1130" s="15" t="s">
        <v>6307</v>
      </c>
      <c r="AT1130" s="15" t="s">
        <v>6292</v>
      </c>
      <c r="AU1130" s="27" t="s">
        <v>6276</v>
      </c>
      <c r="AV1130" s="74"/>
      <c r="AW1130" s="75"/>
      <c r="AX1130" s="75"/>
      <c r="AY1130" s="75"/>
      <c r="AZ1130" s="52" t="s">
        <v>6389</v>
      </c>
    </row>
    <row r="1131" spans="1:52" s="52" customFormat="1" ht="39.950000000000003" customHeight="1" x14ac:dyDescent="0.25">
      <c r="A1131" s="9">
        <v>1640</v>
      </c>
      <c r="B1131" s="5">
        <v>80042000003265</v>
      </c>
      <c r="C1131" s="7" t="s">
        <v>5084</v>
      </c>
      <c r="D1131" s="5" t="s">
        <v>18</v>
      </c>
      <c r="E1131" s="5" t="s">
        <v>953</v>
      </c>
      <c r="F1131" s="5" t="s">
        <v>954</v>
      </c>
      <c r="G1131" s="5" t="s">
        <v>18</v>
      </c>
      <c r="H1131" s="7" t="s">
        <v>6173</v>
      </c>
      <c r="I1131" s="7" t="s">
        <v>6175</v>
      </c>
      <c r="J1131" s="7" t="s">
        <v>6175</v>
      </c>
      <c r="K1131" s="7" t="s">
        <v>6175</v>
      </c>
      <c r="L1131" s="5" t="s">
        <v>4983</v>
      </c>
      <c r="M1131" s="5" t="s">
        <v>4983</v>
      </c>
      <c r="N1131" s="8" t="s">
        <v>6175</v>
      </c>
      <c r="O1131" s="7" t="s">
        <v>1388</v>
      </c>
      <c r="P1131" s="7" t="s">
        <v>3899</v>
      </c>
      <c r="Q1131" s="5" t="s">
        <v>28</v>
      </c>
      <c r="R1131" s="5" t="s">
        <v>28</v>
      </c>
      <c r="S1131" s="5" t="s">
        <v>28</v>
      </c>
      <c r="T1131" s="7" t="s">
        <v>44</v>
      </c>
      <c r="U1131" s="7" t="s">
        <v>28</v>
      </c>
      <c r="V1131" s="7" t="s">
        <v>957</v>
      </c>
      <c r="W1131" s="7" t="s">
        <v>3988</v>
      </c>
      <c r="X1131" s="7">
        <v>2012</v>
      </c>
      <c r="Y1131" s="5" t="s">
        <v>28</v>
      </c>
      <c r="Z1131" s="7" t="s">
        <v>3900</v>
      </c>
      <c r="AA1131" s="7">
        <v>1</v>
      </c>
      <c r="AB1131" s="7">
        <v>1</v>
      </c>
      <c r="AC1131" s="7">
        <f t="shared" si="190"/>
        <v>0</v>
      </c>
      <c r="AD1131" s="7" t="s">
        <v>6175</v>
      </c>
      <c r="AE1131" s="7" t="s">
        <v>6175</v>
      </c>
      <c r="AF1131" s="7" t="s">
        <v>6175</v>
      </c>
      <c r="AG1131" s="7" t="s">
        <v>6175</v>
      </c>
      <c r="AH1131" s="7" t="s">
        <v>6175</v>
      </c>
      <c r="AI1131" s="7" t="s">
        <v>6175</v>
      </c>
      <c r="AJ1131" s="33">
        <v>19.879893150685042</v>
      </c>
      <c r="AK1131" s="33">
        <f t="shared" si="183"/>
        <v>19.879893150685042</v>
      </c>
      <c r="AL1131" s="33">
        <f t="shared" si="186"/>
        <v>2.3855871780822051</v>
      </c>
      <c r="AM1131" s="33">
        <f t="shared" si="187"/>
        <v>22.265480328767246</v>
      </c>
      <c r="AN1131" s="33">
        <f t="shared" si="188"/>
        <v>17.891903835616539</v>
      </c>
      <c r="AO1131" s="33">
        <f t="shared" si="189"/>
        <v>17.891903835616539</v>
      </c>
      <c r="AP1131" s="33">
        <f t="shared" si="184"/>
        <v>2.1470284602739844</v>
      </c>
      <c r="AQ1131" s="33">
        <f t="shared" si="185"/>
        <v>20.038932295890522</v>
      </c>
      <c r="AR1131" s="15" t="s">
        <v>6307</v>
      </c>
      <c r="AS1131" s="15" t="s">
        <v>6307</v>
      </c>
      <c r="AT1131" s="15" t="s">
        <v>6292</v>
      </c>
      <c r="AU1131" s="27" t="s">
        <v>6276</v>
      </c>
      <c r="AV1131" s="74"/>
      <c r="AW1131" s="75"/>
      <c r="AX1131" s="75"/>
      <c r="AY1131" s="75"/>
      <c r="AZ1131" s="52" t="s">
        <v>6389</v>
      </c>
    </row>
    <row r="1132" spans="1:52" s="52" customFormat="1" ht="39.950000000000003" customHeight="1" x14ac:dyDescent="0.25">
      <c r="A1132" s="9">
        <v>1641</v>
      </c>
      <c r="B1132" s="5">
        <v>80042000003272</v>
      </c>
      <c r="C1132" s="7" t="s">
        <v>5085</v>
      </c>
      <c r="D1132" s="5" t="s">
        <v>241</v>
      </c>
      <c r="E1132" s="5" t="s">
        <v>242</v>
      </c>
      <c r="F1132" s="5" t="s">
        <v>242</v>
      </c>
      <c r="G1132" s="5" t="s">
        <v>411</v>
      </c>
      <c r="H1132" s="7" t="s">
        <v>6173</v>
      </c>
      <c r="I1132" s="7" t="s">
        <v>6175</v>
      </c>
      <c r="J1132" s="7" t="s">
        <v>6175</v>
      </c>
      <c r="K1132" s="7" t="s">
        <v>6175</v>
      </c>
      <c r="L1132" s="5" t="s">
        <v>4983</v>
      </c>
      <c r="M1132" s="5" t="s">
        <v>4983</v>
      </c>
      <c r="N1132" s="8" t="s">
        <v>6175</v>
      </c>
      <c r="O1132" s="7" t="s">
        <v>1388</v>
      </c>
      <c r="P1132" s="7" t="s">
        <v>3899</v>
      </c>
      <c r="Q1132" s="5" t="s">
        <v>28</v>
      </c>
      <c r="R1132" s="5" t="s">
        <v>28</v>
      </c>
      <c r="S1132" s="5" t="s">
        <v>28</v>
      </c>
      <c r="T1132" s="7" t="s">
        <v>44</v>
      </c>
      <c r="U1132" s="7" t="s">
        <v>28</v>
      </c>
      <c r="V1132" s="7" t="s">
        <v>957</v>
      </c>
      <c r="W1132" s="7" t="s">
        <v>3988</v>
      </c>
      <c r="X1132" s="7">
        <v>2012</v>
      </c>
      <c r="Y1132" s="5" t="s">
        <v>28</v>
      </c>
      <c r="Z1132" s="7" t="s">
        <v>3900</v>
      </c>
      <c r="AA1132" s="7">
        <v>1</v>
      </c>
      <c r="AB1132" s="7">
        <v>1</v>
      </c>
      <c r="AC1132" s="7">
        <f t="shared" si="190"/>
        <v>0</v>
      </c>
      <c r="AD1132" s="7" t="s">
        <v>6175</v>
      </c>
      <c r="AE1132" s="7" t="s">
        <v>6175</v>
      </c>
      <c r="AF1132" s="7" t="s">
        <v>6175</v>
      </c>
      <c r="AG1132" s="7" t="s">
        <v>6175</v>
      </c>
      <c r="AH1132" s="7" t="s">
        <v>6175</v>
      </c>
      <c r="AI1132" s="7" t="s">
        <v>6175</v>
      </c>
      <c r="AJ1132" s="33">
        <v>19.879893150685042</v>
      </c>
      <c r="AK1132" s="33">
        <f t="shared" si="183"/>
        <v>19.879893150685042</v>
      </c>
      <c r="AL1132" s="33">
        <f t="shared" si="186"/>
        <v>2.3855871780822051</v>
      </c>
      <c r="AM1132" s="33">
        <f t="shared" si="187"/>
        <v>22.265480328767246</v>
      </c>
      <c r="AN1132" s="33">
        <f t="shared" si="188"/>
        <v>17.891903835616539</v>
      </c>
      <c r="AO1132" s="33">
        <f t="shared" si="189"/>
        <v>17.891903835616539</v>
      </c>
      <c r="AP1132" s="33">
        <f t="shared" si="184"/>
        <v>2.1470284602739844</v>
      </c>
      <c r="AQ1132" s="33">
        <f t="shared" si="185"/>
        <v>20.038932295890522</v>
      </c>
      <c r="AR1132" s="15" t="s">
        <v>6307</v>
      </c>
      <c r="AS1132" s="15" t="s">
        <v>6307</v>
      </c>
      <c r="AT1132" s="15" t="s">
        <v>6282</v>
      </c>
      <c r="AU1132" s="27" t="s">
        <v>6282</v>
      </c>
      <c r="AV1132" s="74" t="s">
        <v>6289</v>
      </c>
      <c r="AW1132" s="75"/>
      <c r="AX1132" s="75"/>
      <c r="AY1132" s="75"/>
      <c r="AZ1132" s="52" t="s">
        <v>6389</v>
      </c>
    </row>
    <row r="1133" spans="1:52" s="52" customFormat="1" ht="39.950000000000003" customHeight="1" x14ac:dyDescent="0.25">
      <c r="A1133" s="9">
        <v>1642</v>
      </c>
      <c r="B1133" s="5">
        <v>80042000003333</v>
      </c>
      <c r="C1133" s="5" t="s">
        <v>5086</v>
      </c>
      <c r="D1133" s="5" t="s">
        <v>18</v>
      </c>
      <c r="E1133" s="5" t="s">
        <v>4760</v>
      </c>
      <c r="F1133" s="5" t="s">
        <v>142</v>
      </c>
      <c r="G1133" s="5" t="s">
        <v>18</v>
      </c>
      <c r="H1133" s="7" t="s">
        <v>6173</v>
      </c>
      <c r="I1133" s="7" t="s">
        <v>6175</v>
      </c>
      <c r="J1133" s="7" t="s">
        <v>6175</v>
      </c>
      <c r="K1133" s="7" t="s">
        <v>6175</v>
      </c>
      <c r="L1133" s="7" t="s">
        <v>4977</v>
      </c>
      <c r="M1133" s="7" t="s">
        <v>4977</v>
      </c>
      <c r="N1133" s="8" t="s">
        <v>6175</v>
      </c>
      <c r="O1133" s="7" t="s">
        <v>1388</v>
      </c>
      <c r="P1133" s="7" t="s">
        <v>3899</v>
      </c>
      <c r="Q1133" s="7" t="s">
        <v>28</v>
      </c>
      <c r="R1133" s="7" t="s">
        <v>4978</v>
      </c>
      <c r="S1133" s="7" t="s">
        <v>28</v>
      </c>
      <c r="T1133" s="7" t="s">
        <v>44</v>
      </c>
      <c r="U1133" s="7" t="s">
        <v>4992</v>
      </c>
      <c r="V1133" s="5" t="s">
        <v>4979</v>
      </c>
      <c r="W1133" s="7" t="s">
        <v>29</v>
      </c>
      <c r="X1133" s="7">
        <v>2012</v>
      </c>
      <c r="Y1133" s="5" t="s">
        <v>28</v>
      </c>
      <c r="Z1133" s="7" t="s">
        <v>3900</v>
      </c>
      <c r="AA1133" s="7">
        <v>1</v>
      </c>
      <c r="AB1133" s="7">
        <v>1</v>
      </c>
      <c r="AC1133" s="7">
        <f t="shared" si="190"/>
        <v>0</v>
      </c>
      <c r="AD1133" s="7" t="s">
        <v>6175</v>
      </c>
      <c r="AE1133" s="7" t="s">
        <v>6175</v>
      </c>
      <c r="AF1133" s="7" t="s">
        <v>6175</v>
      </c>
      <c r="AG1133" s="7" t="s">
        <v>6175</v>
      </c>
      <c r="AH1133" s="7" t="s">
        <v>6175</v>
      </c>
      <c r="AI1133" s="7" t="s">
        <v>6175</v>
      </c>
      <c r="AJ1133" s="33">
        <v>8.3121942465753769</v>
      </c>
      <c r="AK1133" s="33">
        <f t="shared" si="183"/>
        <v>8.3121942465753769</v>
      </c>
      <c r="AL1133" s="33">
        <f t="shared" si="186"/>
        <v>0.99746330958904517</v>
      </c>
      <c r="AM1133" s="33">
        <f t="shared" si="187"/>
        <v>9.3096575561644226</v>
      </c>
      <c r="AN1133" s="33">
        <f t="shared" si="188"/>
        <v>7.4809748219178394</v>
      </c>
      <c r="AO1133" s="33">
        <f t="shared" si="189"/>
        <v>7.4809748219178394</v>
      </c>
      <c r="AP1133" s="33">
        <f t="shared" si="184"/>
        <v>0.89771697863014066</v>
      </c>
      <c r="AQ1133" s="33">
        <f t="shared" si="185"/>
        <v>8.3786918005479798</v>
      </c>
      <c r="AR1133" s="15" t="s">
        <v>6307</v>
      </c>
      <c r="AS1133" s="15" t="s">
        <v>6307</v>
      </c>
      <c r="AT1133" s="15" t="s">
        <v>6292</v>
      </c>
      <c r="AU1133" s="27" t="s">
        <v>6276</v>
      </c>
      <c r="AV1133" s="74"/>
      <c r="AW1133" s="75"/>
      <c r="AX1133" s="75"/>
      <c r="AY1133" s="75"/>
      <c r="AZ1133" s="52" t="s">
        <v>6389</v>
      </c>
    </row>
    <row r="1134" spans="1:52" s="52" customFormat="1" ht="39.950000000000003" customHeight="1" x14ac:dyDescent="0.25">
      <c r="A1134" s="9">
        <v>1643</v>
      </c>
      <c r="B1134" s="5">
        <v>80042000003401</v>
      </c>
      <c r="C1134" s="7" t="s">
        <v>5087</v>
      </c>
      <c r="D1134" s="5" t="s">
        <v>18</v>
      </c>
      <c r="E1134" s="5" t="s">
        <v>953</v>
      </c>
      <c r="F1134" s="5" t="s">
        <v>954</v>
      </c>
      <c r="G1134" s="5" t="s">
        <v>18</v>
      </c>
      <c r="H1134" s="7" t="s">
        <v>6173</v>
      </c>
      <c r="I1134" s="7" t="s">
        <v>6175</v>
      </c>
      <c r="J1134" s="7" t="s">
        <v>6175</v>
      </c>
      <c r="K1134" s="7" t="s">
        <v>6175</v>
      </c>
      <c r="L1134" s="5" t="s">
        <v>4973</v>
      </c>
      <c r="M1134" s="5" t="s">
        <v>4973</v>
      </c>
      <c r="N1134" s="8" t="s">
        <v>6175</v>
      </c>
      <c r="O1134" s="7" t="s">
        <v>1388</v>
      </c>
      <c r="P1134" s="7" t="s">
        <v>3899</v>
      </c>
      <c r="Q1134" s="5" t="s">
        <v>28</v>
      </c>
      <c r="R1134" s="5" t="s">
        <v>28</v>
      </c>
      <c r="S1134" s="5" t="s">
        <v>28</v>
      </c>
      <c r="T1134" s="7" t="s">
        <v>44</v>
      </c>
      <c r="U1134" s="7" t="s">
        <v>28</v>
      </c>
      <c r="V1134" s="7" t="s">
        <v>957</v>
      </c>
      <c r="W1134" s="7" t="s">
        <v>78</v>
      </c>
      <c r="X1134" s="7">
        <v>2012</v>
      </c>
      <c r="Y1134" s="5" t="s">
        <v>28</v>
      </c>
      <c r="Z1134" s="7" t="s">
        <v>3900</v>
      </c>
      <c r="AA1134" s="7">
        <v>1</v>
      </c>
      <c r="AB1134" s="7">
        <v>1</v>
      </c>
      <c r="AC1134" s="7">
        <f t="shared" si="190"/>
        <v>0</v>
      </c>
      <c r="AD1134" s="7" t="s">
        <v>6175</v>
      </c>
      <c r="AE1134" s="7" t="s">
        <v>6175</v>
      </c>
      <c r="AF1134" s="7" t="s">
        <v>6175</v>
      </c>
      <c r="AG1134" s="7" t="s">
        <v>6175</v>
      </c>
      <c r="AH1134" s="7" t="s">
        <v>6175</v>
      </c>
      <c r="AI1134" s="7" t="s">
        <v>6175</v>
      </c>
      <c r="AJ1134" s="33">
        <v>30.723471232876886</v>
      </c>
      <c r="AK1134" s="33">
        <f t="shared" si="183"/>
        <v>30.723471232876886</v>
      </c>
      <c r="AL1134" s="33">
        <f t="shared" si="186"/>
        <v>3.686816547945226</v>
      </c>
      <c r="AM1134" s="33">
        <f t="shared" si="187"/>
        <v>34.410287780822109</v>
      </c>
      <c r="AN1134" s="33">
        <f t="shared" si="188"/>
        <v>27.651124109589198</v>
      </c>
      <c r="AO1134" s="33">
        <f t="shared" si="189"/>
        <v>27.651124109589198</v>
      </c>
      <c r="AP1134" s="33">
        <f t="shared" si="184"/>
        <v>3.3181348931507038</v>
      </c>
      <c r="AQ1134" s="33">
        <f t="shared" si="185"/>
        <v>30.9692590027399</v>
      </c>
      <c r="AR1134" s="15" t="s">
        <v>6307</v>
      </c>
      <c r="AS1134" s="15" t="s">
        <v>6307</v>
      </c>
      <c r="AT1134" s="15" t="s">
        <v>6292</v>
      </c>
      <c r="AU1134" s="27" t="s">
        <v>6276</v>
      </c>
      <c r="AV1134" s="74"/>
      <c r="AW1134" s="75"/>
      <c r="AX1134" s="75"/>
      <c r="AY1134" s="75"/>
      <c r="AZ1134" s="52" t="s">
        <v>6389</v>
      </c>
    </row>
    <row r="1135" spans="1:52" s="52" customFormat="1" ht="39.950000000000003" customHeight="1" x14ac:dyDescent="0.25">
      <c r="A1135" s="9">
        <v>1644</v>
      </c>
      <c r="B1135" s="5">
        <v>80042000003418</v>
      </c>
      <c r="C1135" s="7" t="s">
        <v>5088</v>
      </c>
      <c r="D1135" s="5" t="s">
        <v>18</v>
      </c>
      <c r="E1135" s="5" t="s">
        <v>953</v>
      </c>
      <c r="F1135" s="5" t="s">
        <v>954</v>
      </c>
      <c r="G1135" s="5" t="s">
        <v>18</v>
      </c>
      <c r="H1135" s="7" t="s">
        <v>6173</v>
      </c>
      <c r="I1135" s="7" t="s">
        <v>6175</v>
      </c>
      <c r="J1135" s="7" t="s">
        <v>6175</v>
      </c>
      <c r="K1135" s="7" t="s">
        <v>6175</v>
      </c>
      <c r="L1135" s="5" t="s">
        <v>4983</v>
      </c>
      <c r="M1135" s="5" t="s">
        <v>4983</v>
      </c>
      <c r="N1135" s="8" t="s">
        <v>6175</v>
      </c>
      <c r="O1135" s="7" t="s">
        <v>1388</v>
      </c>
      <c r="P1135" s="7" t="s">
        <v>3899</v>
      </c>
      <c r="Q1135" s="5" t="s">
        <v>28</v>
      </c>
      <c r="R1135" s="5" t="s">
        <v>28</v>
      </c>
      <c r="S1135" s="5" t="s">
        <v>28</v>
      </c>
      <c r="T1135" s="7" t="s">
        <v>44</v>
      </c>
      <c r="U1135" s="7" t="s">
        <v>28</v>
      </c>
      <c r="V1135" s="7" t="s">
        <v>957</v>
      </c>
      <c r="W1135" s="7" t="s">
        <v>3988</v>
      </c>
      <c r="X1135" s="7">
        <v>2012</v>
      </c>
      <c r="Y1135" s="5" t="s">
        <v>28</v>
      </c>
      <c r="Z1135" s="7" t="s">
        <v>3900</v>
      </c>
      <c r="AA1135" s="7">
        <v>1</v>
      </c>
      <c r="AB1135" s="7">
        <v>1</v>
      </c>
      <c r="AC1135" s="7">
        <f t="shared" si="190"/>
        <v>0</v>
      </c>
      <c r="AD1135" s="7" t="s">
        <v>6175</v>
      </c>
      <c r="AE1135" s="7" t="s">
        <v>6175</v>
      </c>
      <c r="AF1135" s="7" t="s">
        <v>6175</v>
      </c>
      <c r="AG1135" s="7" t="s">
        <v>6175</v>
      </c>
      <c r="AH1135" s="7" t="s">
        <v>6175</v>
      </c>
      <c r="AI1135" s="7" t="s">
        <v>6175</v>
      </c>
      <c r="AJ1135" s="33">
        <v>19.879893150685042</v>
      </c>
      <c r="AK1135" s="33">
        <f t="shared" si="183"/>
        <v>19.879893150685042</v>
      </c>
      <c r="AL1135" s="33">
        <f t="shared" si="186"/>
        <v>2.3855871780822051</v>
      </c>
      <c r="AM1135" s="33">
        <f t="shared" si="187"/>
        <v>22.265480328767246</v>
      </c>
      <c r="AN1135" s="33">
        <f t="shared" si="188"/>
        <v>17.891903835616539</v>
      </c>
      <c r="AO1135" s="33">
        <f t="shared" si="189"/>
        <v>17.891903835616539</v>
      </c>
      <c r="AP1135" s="33">
        <f t="shared" si="184"/>
        <v>2.1470284602739844</v>
      </c>
      <c r="AQ1135" s="33">
        <f t="shared" si="185"/>
        <v>20.038932295890522</v>
      </c>
      <c r="AR1135" s="15" t="s">
        <v>6307</v>
      </c>
      <c r="AS1135" s="15" t="s">
        <v>6307</v>
      </c>
      <c r="AT1135" s="15" t="s">
        <v>6292</v>
      </c>
      <c r="AU1135" s="27" t="s">
        <v>6276</v>
      </c>
      <c r="AV1135" s="74"/>
      <c r="AW1135" s="75"/>
      <c r="AX1135" s="75"/>
      <c r="AY1135" s="75"/>
      <c r="AZ1135" s="52" t="s">
        <v>6389</v>
      </c>
    </row>
    <row r="1136" spans="1:52" s="52" customFormat="1" ht="39.950000000000003" customHeight="1" x14ac:dyDescent="0.25">
      <c r="A1136" s="9">
        <v>1645</v>
      </c>
      <c r="B1136" s="5">
        <v>80042000003456</v>
      </c>
      <c r="C1136" s="5" t="s">
        <v>5089</v>
      </c>
      <c r="D1136" s="5" t="s">
        <v>18</v>
      </c>
      <c r="E1136" s="5" t="s">
        <v>4760</v>
      </c>
      <c r="F1136" s="5" t="s">
        <v>142</v>
      </c>
      <c r="G1136" s="5" t="s">
        <v>18</v>
      </c>
      <c r="H1136" s="7" t="s">
        <v>6173</v>
      </c>
      <c r="I1136" s="7" t="s">
        <v>6175</v>
      </c>
      <c r="J1136" s="7" t="s">
        <v>6175</v>
      </c>
      <c r="K1136" s="7" t="s">
        <v>6175</v>
      </c>
      <c r="L1136" s="7" t="s">
        <v>4977</v>
      </c>
      <c r="M1136" s="7" t="s">
        <v>4977</v>
      </c>
      <c r="N1136" s="8" t="s">
        <v>6175</v>
      </c>
      <c r="O1136" s="7" t="s">
        <v>1388</v>
      </c>
      <c r="P1136" s="7" t="s">
        <v>3899</v>
      </c>
      <c r="Q1136" s="7" t="s">
        <v>4981</v>
      </c>
      <c r="R1136" s="7" t="s">
        <v>4978</v>
      </c>
      <c r="S1136" s="7" t="s">
        <v>28</v>
      </c>
      <c r="T1136" s="7" t="s">
        <v>44</v>
      </c>
      <c r="U1136" s="7" t="s">
        <v>4992</v>
      </c>
      <c r="V1136" s="5" t="s">
        <v>4979</v>
      </c>
      <c r="W1136" s="7" t="s">
        <v>29</v>
      </c>
      <c r="X1136" s="7">
        <v>2012</v>
      </c>
      <c r="Y1136" s="5" t="s">
        <v>28</v>
      </c>
      <c r="Z1136" s="7" t="s">
        <v>3900</v>
      </c>
      <c r="AA1136" s="7">
        <v>1</v>
      </c>
      <c r="AB1136" s="7">
        <v>1</v>
      </c>
      <c r="AC1136" s="7">
        <f t="shared" si="190"/>
        <v>0</v>
      </c>
      <c r="AD1136" s="7" t="s">
        <v>6175</v>
      </c>
      <c r="AE1136" s="7" t="s">
        <v>6175</v>
      </c>
      <c r="AF1136" s="7" t="s">
        <v>6175</v>
      </c>
      <c r="AG1136" s="7" t="s">
        <v>6175</v>
      </c>
      <c r="AH1136" s="7" t="s">
        <v>6175</v>
      </c>
      <c r="AI1136" s="7" t="s">
        <v>6175</v>
      </c>
      <c r="AJ1136" s="33">
        <v>8.3121942465753769</v>
      </c>
      <c r="AK1136" s="33">
        <f t="shared" si="183"/>
        <v>8.3121942465753769</v>
      </c>
      <c r="AL1136" s="33">
        <f t="shared" si="186"/>
        <v>0.99746330958904517</v>
      </c>
      <c r="AM1136" s="33">
        <f t="shared" si="187"/>
        <v>9.3096575561644226</v>
      </c>
      <c r="AN1136" s="33">
        <f t="shared" si="188"/>
        <v>7.4809748219178394</v>
      </c>
      <c r="AO1136" s="33">
        <f t="shared" si="189"/>
        <v>7.4809748219178394</v>
      </c>
      <c r="AP1136" s="33">
        <f t="shared" si="184"/>
        <v>0.89771697863014066</v>
      </c>
      <c r="AQ1136" s="33">
        <f t="shared" si="185"/>
        <v>8.3786918005479798</v>
      </c>
      <c r="AR1136" s="15" t="s">
        <v>6307</v>
      </c>
      <c r="AS1136" s="15" t="s">
        <v>6307</v>
      </c>
      <c r="AT1136" s="15" t="s">
        <v>6292</v>
      </c>
      <c r="AU1136" s="27" t="s">
        <v>6276</v>
      </c>
      <c r="AV1136" s="74"/>
      <c r="AW1136" s="75"/>
      <c r="AX1136" s="75"/>
      <c r="AY1136" s="75"/>
      <c r="AZ1136" s="52" t="s">
        <v>6389</v>
      </c>
    </row>
    <row r="1137" spans="1:52" s="52" customFormat="1" ht="39.950000000000003" customHeight="1" x14ac:dyDescent="0.25">
      <c r="A1137" s="9">
        <v>1646</v>
      </c>
      <c r="B1137" s="5">
        <v>80042000003463</v>
      </c>
      <c r="C1137" s="5" t="s">
        <v>5090</v>
      </c>
      <c r="D1137" s="5" t="s">
        <v>18</v>
      </c>
      <c r="E1137" s="5" t="s">
        <v>4760</v>
      </c>
      <c r="F1137" s="5" t="s">
        <v>142</v>
      </c>
      <c r="G1137" s="5" t="s">
        <v>18</v>
      </c>
      <c r="H1137" s="7" t="s">
        <v>6173</v>
      </c>
      <c r="I1137" s="7" t="s">
        <v>6175</v>
      </c>
      <c r="J1137" s="7" t="s">
        <v>6175</v>
      </c>
      <c r="K1137" s="7" t="s">
        <v>6175</v>
      </c>
      <c r="L1137" s="7" t="s">
        <v>4977</v>
      </c>
      <c r="M1137" s="7" t="s">
        <v>4977</v>
      </c>
      <c r="N1137" s="8" t="s">
        <v>6175</v>
      </c>
      <c r="O1137" s="7" t="s">
        <v>1388</v>
      </c>
      <c r="P1137" s="7" t="s">
        <v>3899</v>
      </c>
      <c r="Q1137" s="7" t="s">
        <v>28</v>
      </c>
      <c r="R1137" s="7" t="s">
        <v>4978</v>
      </c>
      <c r="S1137" s="7" t="s">
        <v>28</v>
      </c>
      <c r="T1137" s="7" t="s">
        <v>44</v>
      </c>
      <c r="U1137" s="7" t="s">
        <v>4992</v>
      </c>
      <c r="V1137" s="5" t="s">
        <v>4979</v>
      </c>
      <c r="W1137" s="7" t="s">
        <v>29</v>
      </c>
      <c r="X1137" s="7">
        <v>2012</v>
      </c>
      <c r="Y1137" s="5" t="s">
        <v>28</v>
      </c>
      <c r="Z1137" s="7" t="s">
        <v>3900</v>
      </c>
      <c r="AA1137" s="7">
        <v>1</v>
      </c>
      <c r="AB1137" s="7">
        <v>1</v>
      </c>
      <c r="AC1137" s="7">
        <f t="shared" si="190"/>
        <v>0</v>
      </c>
      <c r="AD1137" s="7" t="s">
        <v>6175</v>
      </c>
      <c r="AE1137" s="7" t="s">
        <v>6175</v>
      </c>
      <c r="AF1137" s="7" t="s">
        <v>6175</v>
      </c>
      <c r="AG1137" s="7" t="s">
        <v>6175</v>
      </c>
      <c r="AH1137" s="7" t="s">
        <v>6175</v>
      </c>
      <c r="AI1137" s="7" t="s">
        <v>6175</v>
      </c>
      <c r="AJ1137" s="33">
        <v>8.3121942465753769</v>
      </c>
      <c r="AK1137" s="33">
        <f t="shared" si="183"/>
        <v>8.3121942465753769</v>
      </c>
      <c r="AL1137" s="33">
        <f t="shared" si="186"/>
        <v>0.99746330958904517</v>
      </c>
      <c r="AM1137" s="33">
        <f t="shared" si="187"/>
        <v>9.3096575561644226</v>
      </c>
      <c r="AN1137" s="33">
        <f t="shared" si="188"/>
        <v>7.4809748219178394</v>
      </c>
      <c r="AO1137" s="33">
        <f t="shared" si="189"/>
        <v>7.4809748219178394</v>
      </c>
      <c r="AP1137" s="33">
        <f t="shared" si="184"/>
        <v>0.89771697863014066</v>
      </c>
      <c r="AQ1137" s="33">
        <f t="shared" si="185"/>
        <v>8.3786918005479798</v>
      </c>
      <c r="AR1137" s="15" t="s">
        <v>6307</v>
      </c>
      <c r="AS1137" s="15" t="s">
        <v>6307</v>
      </c>
      <c r="AT1137" s="15" t="s">
        <v>6292</v>
      </c>
      <c r="AU1137" s="27" t="s">
        <v>6276</v>
      </c>
      <c r="AV1137" s="74"/>
      <c r="AW1137" s="75"/>
      <c r="AX1137" s="75"/>
      <c r="AY1137" s="75"/>
      <c r="AZ1137" s="52" t="s">
        <v>6389</v>
      </c>
    </row>
    <row r="1138" spans="1:52" s="52" customFormat="1" ht="39.950000000000003" customHeight="1" x14ac:dyDescent="0.25">
      <c r="A1138" s="9">
        <v>1647</v>
      </c>
      <c r="B1138" s="5">
        <v>80042000003517</v>
      </c>
      <c r="C1138" s="7" t="s">
        <v>5091</v>
      </c>
      <c r="D1138" s="5" t="s">
        <v>18</v>
      </c>
      <c r="E1138" s="5" t="s">
        <v>1194</v>
      </c>
      <c r="F1138" s="5" t="s">
        <v>926</v>
      </c>
      <c r="G1138" s="5" t="s">
        <v>18</v>
      </c>
      <c r="H1138" s="7" t="s">
        <v>6173</v>
      </c>
      <c r="I1138" s="7" t="s">
        <v>6175</v>
      </c>
      <c r="J1138" s="7" t="s">
        <v>6175</v>
      </c>
      <c r="K1138" s="7" t="s">
        <v>6175</v>
      </c>
      <c r="L1138" s="5" t="s">
        <v>5045</v>
      </c>
      <c r="M1138" s="5" t="s">
        <v>5045</v>
      </c>
      <c r="N1138" s="8" t="s">
        <v>6175</v>
      </c>
      <c r="O1138" s="7" t="s">
        <v>1388</v>
      </c>
      <c r="P1138" s="7" t="s">
        <v>3899</v>
      </c>
      <c r="Q1138" s="5" t="s">
        <v>28</v>
      </c>
      <c r="R1138" s="5" t="s">
        <v>28</v>
      </c>
      <c r="S1138" s="5" t="s">
        <v>28</v>
      </c>
      <c r="T1138" s="7" t="s">
        <v>326</v>
      </c>
      <c r="U1138" s="7" t="s">
        <v>28</v>
      </c>
      <c r="V1138" s="28" t="s">
        <v>28</v>
      </c>
      <c r="W1138" s="7" t="s">
        <v>29</v>
      </c>
      <c r="X1138" s="7">
        <v>2012</v>
      </c>
      <c r="Y1138" s="5" t="s">
        <v>28</v>
      </c>
      <c r="Z1138" s="7" t="s">
        <v>3900</v>
      </c>
      <c r="AA1138" s="7">
        <v>1</v>
      </c>
      <c r="AB1138" s="7">
        <v>1</v>
      </c>
      <c r="AC1138" s="7">
        <f t="shared" si="190"/>
        <v>0</v>
      </c>
      <c r="AD1138" s="7" t="s">
        <v>6175</v>
      </c>
      <c r="AE1138" s="7" t="s">
        <v>6175</v>
      </c>
      <c r="AF1138" s="7" t="s">
        <v>6175</v>
      </c>
      <c r="AG1138" s="7" t="s">
        <v>6175</v>
      </c>
      <c r="AH1138" s="7" t="s">
        <v>6175</v>
      </c>
      <c r="AI1138" s="7" t="s">
        <v>6175</v>
      </c>
      <c r="AJ1138" s="33">
        <v>41.560971232876888</v>
      </c>
      <c r="AK1138" s="33">
        <f t="shared" si="183"/>
        <v>41.560971232876888</v>
      </c>
      <c r="AL1138" s="33">
        <f t="shared" si="186"/>
        <v>4.9873165479452259</v>
      </c>
      <c r="AM1138" s="33">
        <f t="shared" si="187"/>
        <v>46.548287780822115</v>
      </c>
      <c r="AN1138" s="33">
        <f t="shared" si="188"/>
        <v>37.404874109589201</v>
      </c>
      <c r="AO1138" s="33">
        <f t="shared" si="189"/>
        <v>37.404874109589201</v>
      </c>
      <c r="AP1138" s="33">
        <f t="shared" si="184"/>
        <v>4.488584893150704</v>
      </c>
      <c r="AQ1138" s="33">
        <f t="shared" si="185"/>
        <v>41.893459002739903</v>
      </c>
      <c r="AR1138" s="15" t="s">
        <v>6307</v>
      </c>
      <c r="AS1138" s="15" t="s">
        <v>6307</v>
      </c>
      <c r="AT1138" s="15" t="s">
        <v>6292</v>
      </c>
      <c r="AU1138" s="27" t="s">
        <v>6276</v>
      </c>
      <c r="AV1138" s="74"/>
      <c r="AW1138" s="75"/>
      <c r="AX1138" s="75"/>
      <c r="AY1138" s="75"/>
      <c r="AZ1138" s="52" t="s">
        <v>6389</v>
      </c>
    </row>
    <row r="1139" spans="1:52" s="52" customFormat="1" ht="39.950000000000003" customHeight="1" x14ac:dyDescent="0.25">
      <c r="A1139" s="9">
        <v>1648</v>
      </c>
      <c r="B1139" s="5">
        <v>80042000003524</v>
      </c>
      <c r="C1139" s="7" t="s">
        <v>5092</v>
      </c>
      <c r="D1139" s="5" t="s">
        <v>18</v>
      </c>
      <c r="E1139" s="5" t="s">
        <v>1194</v>
      </c>
      <c r="F1139" s="5" t="s">
        <v>926</v>
      </c>
      <c r="G1139" s="5" t="s">
        <v>18</v>
      </c>
      <c r="H1139" s="7" t="s">
        <v>6173</v>
      </c>
      <c r="I1139" s="7" t="s">
        <v>6175</v>
      </c>
      <c r="J1139" s="7" t="s">
        <v>6175</v>
      </c>
      <c r="K1139" s="7" t="s">
        <v>6175</v>
      </c>
      <c r="L1139" s="5" t="s">
        <v>5093</v>
      </c>
      <c r="M1139" s="5" t="s">
        <v>5093</v>
      </c>
      <c r="N1139" s="8" t="s">
        <v>6175</v>
      </c>
      <c r="O1139" s="7" t="s">
        <v>1388</v>
      </c>
      <c r="P1139" s="7" t="s">
        <v>3899</v>
      </c>
      <c r="Q1139" s="5" t="s">
        <v>28</v>
      </c>
      <c r="R1139" s="5" t="s">
        <v>28</v>
      </c>
      <c r="S1139" s="5" t="s">
        <v>28</v>
      </c>
      <c r="T1139" s="7" t="s">
        <v>326</v>
      </c>
      <c r="U1139" s="7" t="s">
        <v>28</v>
      </c>
      <c r="V1139" s="28" t="s">
        <v>28</v>
      </c>
      <c r="W1139" s="7" t="s">
        <v>29</v>
      </c>
      <c r="X1139" s="7">
        <v>2012</v>
      </c>
      <c r="Y1139" s="5" t="s">
        <v>5094</v>
      </c>
      <c r="Z1139" s="7" t="s">
        <v>3900</v>
      </c>
      <c r="AA1139" s="7">
        <v>1</v>
      </c>
      <c r="AB1139" s="7">
        <v>1</v>
      </c>
      <c r="AC1139" s="7">
        <f t="shared" si="190"/>
        <v>0</v>
      </c>
      <c r="AD1139" s="7" t="s">
        <v>6175</v>
      </c>
      <c r="AE1139" s="7" t="s">
        <v>6175</v>
      </c>
      <c r="AF1139" s="7" t="s">
        <v>6175</v>
      </c>
      <c r="AG1139" s="7" t="s">
        <v>6175</v>
      </c>
      <c r="AH1139" s="7" t="s">
        <v>6175</v>
      </c>
      <c r="AI1139" s="7" t="s">
        <v>6175</v>
      </c>
      <c r="AJ1139" s="33">
        <v>70.898127397260581</v>
      </c>
      <c r="AK1139" s="33">
        <f t="shared" si="183"/>
        <v>70.898127397260581</v>
      </c>
      <c r="AL1139" s="33">
        <f t="shared" si="186"/>
        <v>8.5077752876712687</v>
      </c>
      <c r="AM1139" s="33">
        <f t="shared" si="187"/>
        <v>79.405902684931846</v>
      </c>
      <c r="AN1139" s="33">
        <f t="shared" si="188"/>
        <v>63.808314657534524</v>
      </c>
      <c r="AO1139" s="33">
        <f t="shared" si="189"/>
        <v>63.808314657534524</v>
      </c>
      <c r="AP1139" s="33">
        <f t="shared" si="184"/>
        <v>7.6569977589041427</v>
      </c>
      <c r="AQ1139" s="33">
        <f t="shared" si="185"/>
        <v>71.465312416438664</v>
      </c>
      <c r="AR1139" s="15" t="s">
        <v>6307</v>
      </c>
      <c r="AS1139" s="15" t="s">
        <v>6307</v>
      </c>
      <c r="AT1139" s="15" t="s">
        <v>6292</v>
      </c>
      <c r="AU1139" s="27" t="s">
        <v>6276</v>
      </c>
      <c r="AV1139" s="74"/>
      <c r="AW1139" s="75"/>
      <c r="AX1139" s="75"/>
      <c r="AY1139" s="75"/>
      <c r="AZ1139" s="52" t="s">
        <v>6389</v>
      </c>
    </row>
    <row r="1140" spans="1:52" s="52" customFormat="1" ht="39.950000000000003" customHeight="1" x14ac:dyDescent="0.25">
      <c r="A1140" s="9">
        <v>1649</v>
      </c>
      <c r="B1140" s="5">
        <v>80042000003555</v>
      </c>
      <c r="C1140" s="7" t="s">
        <v>5095</v>
      </c>
      <c r="D1140" s="5" t="s">
        <v>241</v>
      </c>
      <c r="E1140" s="5" t="s">
        <v>242</v>
      </c>
      <c r="F1140" s="5" t="s">
        <v>242</v>
      </c>
      <c r="G1140" s="5" t="s">
        <v>411</v>
      </c>
      <c r="H1140" s="7" t="s">
        <v>6173</v>
      </c>
      <c r="I1140" s="7" t="s">
        <v>6175</v>
      </c>
      <c r="J1140" s="7" t="s">
        <v>6175</v>
      </c>
      <c r="K1140" s="7" t="s">
        <v>6175</v>
      </c>
      <c r="L1140" s="5" t="s">
        <v>1051</v>
      </c>
      <c r="M1140" s="5" t="s">
        <v>1051</v>
      </c>
      <c r="N1140" s="8" t="s">
        <v>6175</v>
      </c>
      <c r="O1140" s="7" t="s">
        <v>1388</v>
      </c>
      <c r="P1140" s="7" t="s">
        <v>3899</v>
      </c>
      <c r="Q1140" s="5" t="s">
        <v>28</v>
      </c>
      <c r="R1140" s="5" t="s">
        <v>28</v>
      </c>
      <c r="S1140" s="5" t="s">
        <v>28</v>
      </c>
      <c r="T1140" s="7" t="s">
        <v>44</v>
      </c>
      <c r="U1140" s="7" t="s">
        <v>28</v>
      </c>
      <c r="V1140" s="5" t="s">
        <v>4987</v>
      </c>
      <c r="W1140" s="7" t="s">
        <v>29</v>
      </c>
      <c r="X1140" s="7">
        <v>2012</v>
      </c>
      <c r="Y1140" s="5" t="s">
        <v>5096</v>
      </c>
      <c r="Z1140" s="7" t="s">
        <v>3900</v>
      </c>
      <c r="AA1140" s="7">
        <v>1</v>
      </c>
      <c r="AB1140" s="7">
        <v>1</v>
      </c>
      <c r="AC1140" s="7">
        <f t="shared" si="190"/>
        <v>0</v>
      </c>
      <c r="AD1140" s="7" t="s">
        <v>6175</v>
      </c>
      <c r="AE1140" s="7" t="s">
        <v>6175</v>
      </c>
      <c r="AF1140" s="7" t="s">
        <v>6175</v>
      </c>
      <c r="AG1140" s="7" t="s">
        <v>6175</v>
      </c>
      <c r="AH1140" s="7" t="s">
        <v>6175</v>
      </c>
      <c r="AI1140" s="7" t="s">
        <v>6175</v>
      </c>
      <c r="AJ1140" s="33">
        <v>56.229549315068738</v>
      </c>
      <c r="AK1140" s="33">
        <f t="shared" si="183"/>
        <v>56.229549315068738</v>
      </c>
      <c r="AL1140" s="33">
        <f t="shared" si="186"/>
        <v>6.7475459178082486</v>
      </c>
      <c r="AM1140" s="33">
        <f t="shared" si="187"/>
        <v>62.977095232876984</v>
      </c>
      <c r="AN1140" s="33">
        <f t="shared" si="188"/>
        <v>50.606594383561863</v>
      </c>
      <c r="AO1140" s="33">
        <f t="shared" si="189"/>
        <v>50.606594383561863</v>
      </c>
      <c r="AP1140" s="33">
        <f t="shared" si="184"/>
        <v>6.0727913260274233</v>
      </c>
      <c r="AQ1140" s="33">
        <f t="shared" si="185"/>
        <v>56.679385709589283</v>
      </c>
      <c r="AR1140" s="15" t="s">
        <v>6307</v>
      </c>
      <c r="AS1140" s="15" t="s">
        <v>6307</v>
      </c>
      <c r="AT1140" s="15" t="s">
        <v>6282</v>
      </c>
      <c r="AU1140" s="27" t="s">
        <v>6282</v>
      </c>
      <c r="AV1140" s="74" t="s">
        <v>6289</v>
      </c>
      <c r="AW1140" s="75"/>
      <c r="AX1140" s="75"/>
      <c r="AY1140" s="75"/>
      <c r="AZ1140" s="52" t="s">
        <v>6389</v>
      </c>
    </row>
    <row r="1141" spans="1:52" s="52" customFormat="1" ht="39.950000000000003" customHeight="1" x14ac:dyDescent="0.25">
      <c r="A1141" s="9">
        <v>1650</v>
      </c>
      <c r="B1141" s="5">
        <v>80042000003562</v>
      </c>
      <c r="C1141" s="7" t="s">
        <v>5097</v>
      </c>
      <c r="D1141" s="5" t="s">
        <v>241</v>
      </c>
      <c r="E1141" s="5" t="s">
        <v>242</v>
      </c>
      <c r="F1141" s="5" t="s">
        <v>242</v>
      </c>
      <c r="G1141" s="5" t="s">
        <v>316</v>
      </c>
      <c r="H1141" s="7" t="s">
        <v>6173</v>
      </c>
      <c r="I1141" s="7" t="s">
        <v>6175</v>
      </c>
      <c r="J1141" s="7" t="s">
        <v>6175</v>
      </c>
      <c r="K1141" s="7" t="s">
        <v>6175</v>
      </c>
      <c r="L1141" s="5" t="s">
        <v>4975</v>
      </c>
      <c r="M1141" s="5" t="s">
        <v>4975</v>
      </c>
      <c r="N1141" s="8" t="s">
        <v>6175</v>
      </c>
      <c r="O1141" s="7" t="s">
        <v>1388</v>
      </c>
      <c r="P1141" s="7" t="s">
        <v>3899</v>
      </c>
      <c r="Q1141" s="5" t="s">
        <v>28</v>
      </c>
      <c r="R1141" s="5" t="s">
        <v>28</v>
      </c>
      <c r="S1141" s="5" t="s">
        <v>28</v>
      </c>
      <c r="T1141" s="7" t="s">
        <v>44</v>
      </c>
      <c r="U1141" s="5" t="s">
        <v>5098</v>
      </c>
      <c r="V1141" s="28" t="s">
        <v>28</v>
      </c>
      <c r="W1141" s="7" t="s">
        <v>29</v>
      </c>
      <c r="X1141" s="7">
        <v>2012</v>
      </c>
      <c r="Y1141" s="5" t="s">
        <v>5098</v>
      </c>
      <c r="Z1141" s="7" t="s">
        <v>3900</v>
      </c>
      <c r="AA1141" s="7">
        <v>1</v>
      </c>
      <c r="AB1141" s="7">
        <v>1</v>
      </c>
      <c r="AC1141" s="7">
        <f t="shared" si="190"/>
        <v>0</v>
      </c>
      <c r="AD1141" s="7" t="s">
        <v>6175</v>
      </c>
      <c r="AE1141" s="7" t="s">
        <v>6175</v>
      </c>
      <c r="AF1141" s="7" t="s">
        <v>6175</v>
      </c>
      <c r="AG1141" s="7" t="s">
        <v>6175</v>
      </c>
      <c r="AH1141" s="7" t="s">
        <v>6175</v>
      </c>
      <c r="AI1141" s="7" t="s">
        <v>6175</v>
      </c>
      <c r="AJ1141" s="33">
        <v>73.342890410959214</v>
      </c>
      <c r="AK1141" s="33">
        <f t="shared" si="183"/>
        <v>73.342890410959214</v>
      </c>
      <c r="AL1141" s="33">
        <f t="shared" si="186"/>
        <v>8.8011468493151046</v>
      </c>
      <c r="AM1141" s="33">
        <f t="shared" si="187"/>
        <v>82.144037260274317</v>
      </c>
      <c r="AN1141" s="33">
        <f t="shared" si="188"/>
        <v>66.0086013698633</v>
      </c>
      <c r="AO1141" s="33">
        <f t="shared" si="189"/>
        <v>66.0086013698633</v>
      </c>
      <c r="AP1141" s="33">
        <f t="shared" si="184"/>
        <v>7.9210321643835959</v>
      </c>
      <c r="AQ1141" s="33">
        <f t="shared" si="185"/>
        <v>73.929633534246889</v>
      </c>
      <c r="AR1141" s="26" t="s">
        <v>6307</v>
      </c>
      <c r="AS1141" s="26" t="s">
        <v>6307</v>
      </c>
      <c r="AT1141" s="15" t="s">
        <v>6282</v>
      </c>
      <c r="AU1141" s="27" t="s">
        <v>6282</v>
      </c>
      <c r="AV1141" s="74" t="s">
        <v>6284</v>
      </c>
      <c r="AW1141" s="75"/>
      <c r="AX1141" s="75"/>
      <c r="AY1141" s="75"/>
      <c r="AZ1141" s="52" t="s">
        <v>6389</v>
      </c>
    </row>
    <row r="1142" spans="1:52" s="52" customFormat="1" ht="39.950000000000003" customHeight="1" x14ac:dyDescent="0.25">
      <c r="A1142" s="9">
        <v>1651</v>
      </c>
      <c r="B1142" s="5">
        <v>80042000003586</v>
      </c>
      <c r="C1142" s="7" t="s">
        <v>5099</v>
      </c>
      <c r="D1142" s="5" t="s">
        <v>241</v>
      </c>
      <c r="E1142" s="5" t="s">
        <v>242</v>
      </c>
      <c r="F1142" s="5" t="s">
        <v>242</v>
      </c>
      <c r="G1142" s="5" t="s">
        <v>18</v>
      </c>
      <c r="H1142" s="7" t="s">
        <v>6173</v>
      </c>
      <c r="I1142" s="7" t="s">
        <v>6175</v>
      </c>
      <c r="J1142" s="7" t="s">
        <v>6175</v>
      </c>
      <c r="K1142" s="7" t="s">
        <v>6175</v>
      </c>
      <c r="L1142" s="5" t="s">
        <v>5100</v>
      </c>
      <c r="M1142" s="5" t="s">
        <v>5100</v>
      </c>
      <c r="N1142" s="8" t="s">
        <v>6175</v>
      </c>
      <c r="O1142" s="7" t="s">
        <v>1388</v>
      </c>
      <c r="P1142" s="7" t="s">
        <v>3899</v>
      </c>
      <c r="Q1142" s="5" t="s">
        <v>28</v>
      </c>
      <c r="R1142" s="28" t="s">
        <v>28</v>
      </c>
      <c r="S1142" s="28" t="s">
        <v>28</v>
      </c>
      <c r="T1142" s="28" t="s">
        <v>44</v>
      </c>
      <c r="U1142" s="28" t="s">
        <v>28</v>
      </c>
      <c r="V1142" s="5" t="s">
        <v>5101</v>
      </c>
      <c r="W1142" s="7" t="s">
        <v>29</v>
      </c>
      <c r="X1142" s="7">
        <v>2012</v>
      </c>
      <c r="Y1142" s="7" t="s">
        <v>28</v>
      </c>
      <c r="Z1142" s="7" t="s">
        <v>3900</v>
      </c>
      <c r="AA1142" s="7">
        <v>1</v>
      </c>
      <c r="AB1142" s="7">
        <v>1</v>
      </c>
      <c r="AC1142" s="7">
        <f t="shared" si="190"/>
        <v>0</v>
      </c>
      <c r="AD1142" s="7" t="s">
        <v>6175</v>
      </c>
      <c r="AE1142" s="7" t="s">
        <v>6175</v>
      </c>
      <c r="AF1142" s="7" t="s">
        <v>6175</v>
      </c>
      <c r="AG1142" s="7" t="s">
        <v>6175</v>
      </c>
      <c r="AH1142" s="7" t="s">
        <v>6175</v>
      </c>
      <c r="AI1142" s="7" t="s">
        <v>6175</v>
      </c>
      <c r="AJ1142" s="33">
        <v>17.113341095890483</v>
      </c>
      <c r="AK1142" s="33">
        <f t="shared" si="183"/>
        <v>17.113341095890483</v>
      </c>
      <c r="AL1142" s="33">
        <f t="shared" si="186"/>
        <v>2.0536009315068577</v>
      </c>
      <c r="AM1142" s="33">
        <f t="shared" si="187"/>
        <v>19.16694202739734</v>
      </c>
      <c r="AN1142" s="33">
        <f t="shared" si="188"/>
        <v>15.402006986301435</v>
      </c>
      <c r="AO1142" s="33">
        <f t="shared" si="189"/>
        <v>15.402006986301435</v>
      </c>
      <c r="AP1142" s="33">
        <f t="shared" si="184"/>
        <v>1.8482408383561721</v>
      </c>
      <c r="AQ1142" s="33">
        <f t="shared" si="185"/>
        <v>17.250247824657606</v>
      </c>
      <c r="AR1142" s="15" t="s">
        <v>6307</v>
      </c>
      <c r="AS1142" s="15" t="s">
        <v>6307</v>
      </c>
      <c r="AT1142" s="15" t="s">
        <v>6282</v>
      </c>
      <c r="AU1142" s="27" t="s">
        <v>6282</v>
      </c>
      <c r="AV1142" s="74" t="s">
        <v>6287</v>
      </c>
      <c r="AW1142" s="75"/>
      <c r="AX1142" s="75"/>
      <c r="AY1142" s="75"/>
      <c r="AZ1142" s="52" t="s">
        <v>6389</v>
      </c>
    </row>
    <row r="1143" spans="1:52" s="52" customFormat="1" ht="39.950000000000003" customHeight="1" x14ac:dyDescent="0.25">
      <c r="A1143" s="9">
        <v>1652</v>
      </c>
      <c r="B1143" s="5">
        <v>80042000003654</v>
      </c>
      <c r="C1143" s="7" t="s">
        <v>5102</v>
      </c>
      <c r="D1143" s="5" t="s">
        <v>241</v>
      </c>
      <c r="E1143" s="5" t="s">
        <v>242</v>
      </c>
      <c r="F1143" s="5" t="s">
        <v>242</v>
      </c>
      <c r="G1143" s="5" t="s">
        <v>402</v>
      </c>
      <c r="H1143" s="7" t="s">
        <v>6173</v>
      </c>
      <c r="I1143" s="7" t="s">
        <v>6175</v>
      </c>
      <c r="J1143" s="7" t="s">
        <v>6175</v>
      </c>
      <c r="K1143" s="7" t="s">
        <v>6175</v>
      </c>
      <c r="L1143" s="5" t="s">
        <v>4973</v>
      </c>
      <c r="M1143" s="5" t="s">
        <v>4973</v>
      </c>
      <c r="N1143" s="8" t="s">
        <v>6175</v>
      </c>
      <c r="O1143" s="7" t="s">
        <v>1388</v>
      </c>
      <c r="P1143" s="7" t="s">
        <v>3899</v>
      </c>
      <c r="Q1143" s="5" t="s">
        <v>28</v>
      </c>
      <c r="R1143" s="5" t="s">
        <v>28</v>
      </c>
      <c r="S1143" s="5" t="s">
        <v>28</v>
      </c>
      <c r="T1143" s="7" t="s">
        <v>44</v>
      </c>
      <c r="U1143" s="7" t="s">
        <v>28</v>
      </c>
      <c r="V1143" s="28" t="s">
        <v>28</v>
      </c>
      <c r="W1143" s="7" t="s">
        <v>29</v>
      </c>
      <c r="X1143" s="7">
        <v>2012</v>
      </c>
      <c r="Y1143" s="5" t="s">
        <v>319</v>
      </c>
      <c r="Z1143" s="7" t="s">
        <v>3900</v>
      </c>
      <c r="AA1143" s="7">
        <v>1</v>
      </c>
      <c r="AB1143" s="7">
        <v>1</v>
      </c>
      <c r="AC1143" s="7">
        <f t="shared" si="190"/>
        <v>0</v>
      </c>
      <c r="AD1143" s="7" t="s">
        <v>6175</v>
      </c>
      <c r="AE1143" s="7" t="s">
        <v>6175</v>
      </c>
      <c r="AF1143" s="7" t="s">
        <v>6175</v>
      </c>
      <c r="AG1143" s="7" t="s">
        <v>6175</v>
      </c>
      <c r="AH1143" s="7" t="s">
        <v>6175</v>
      </c>
      <c r="AI1143" s="7" t="s">
        <v>6175</v>
      </c>
      <c r="AJ1143" s="33">
        <v>44.291031506849457</v>
      </c>
      <c r="AK1143" s="33">
        <f t="shared" si="183"/>
        <v>44.291031506849457</v>
      </c>
      <c r="AL1143" s="33">
        <f t="shared" si="186"/>
        <v>5.3149237808219345</v>
      </c>
      <c r="AM1143" s="33">
        <f t="shared" si="187"/>
        <v>49.605955287671392</v>
      </c>
      <c r="AN1143" s="33">
        <f t="shared" si="188"/>
        <v>39.861928356164512</v>
      </c>
      <c r="AO1143" s="33">
        <f t="shared" si="189"/>
        <v>39.861928356164512</v>
      </c>
      <c r="AP1143" s="33">
        <f t="shared" si="184"/>
        <v>4.7834314027397413</v>
      </c>
      <c r="AQ1143" s="33">
        <f t="shared" si="185"/>
        <v>44.645359758904256</v>
      </c>
      <c r="AR1143" s="26" t="s">
        <v>6307</v>
      </c>
      <c r="AS1143" s="26" t="s">
        <v>6307</v>
      </c>
      <c r="AT1143" s="15" t="s">
        <v>6282</v>
      </c>
      <c r="AU1143" s="27" t="s">
        <v>6282</v>
      </c>
      <c r="AV1143" s="74" t="s">
        <v>6322</v>
      </c>
      <c r="AW1143" s="75"/>
      <c r="AX1143" s="75"/>
      <c r="AY1143" s="75"/>
      <c r="AZ1143" s="52" t="s">
        <v>6389</v>
      </c>
    </row>
    <row r="1144" spans="1:52" s="52" customFormat="1" ht="39.950000000000003" customHeight="1" x14ac:dyDescent="0.25">
      <c r="A1144" s="9">
        <v>1653</v>
      </c>
      <c r="B1144" s="5">
        <v>80042000003678</v>
      </c>
      <c r="C1144" s="7" t="s">
        <v>5103</v>
      </c>
      <c r="D1144" s="5" t="s">
        <v>241</v>
      </c>
      <c r="E1144" s="5" t="s">
        <v>242</v>
      </c>
      <c r="F1144" s="5" t="s">
        <v>242</v>
      </c>
      <c r="G1144" s="5" t="s">
        <v>18</v>
      </c>
      <c r="H1144" s="7" t="s">
        <v>6173</v>
      </c>
      <c r="I1144" s="7" t="s">
        <v>6175</v>
      </c>
      <c r="J1144" s="7" t="s">
        <v>6175</v>
      </c>
      <c r="K1144" s="7" t="s">
        <v>6175</v>
      </c>
      <c r="L1144" s="5" t="s">
        <v>4977</v>
      </c>
      <c r="M1144" s="5" t="s">
        <v>4977</v>
      </c>
      <c r="N1144" s="8" t="s">
        <v>6175</v>
      </c>
      <c r="O1144" s="7" t="s">
        <v>1388</v>
      </c>
      <c r="P1144" s="7" t="s">
        <v>3899</v>
      </c>
      <c r="Q1144" s="5" t="s">
        <v>28</v>
      </c>
      <c r="R1144" s="7" t="s">
        <v>4978</v>
      </c>
      <c r="S1144" s="5" t="s">
        <v>28</v>
      </c>
      <c r="T1144" s="7" t="s">
        <v>44</v>
      </c>
      <c r="U1144" s="7" t="s">
        <v>28</v>
      </c>
      <c r="V1144" s="5" t="s">
        <v>4979</v>
      </c>
      <c r="W1144" s="7" t="s">
        <v>78</v>
      </c>
      <c r="X1144" s="7">
        <v>2012</v>
      </c>
      <c r="Y1144" s="5" t="s">
        <v>28</v>
      </c>
      <c r="Z1144" s="7" t="s">
        <v>3900</v>
      </c>
      <c r="AA1144" s="7">
        <v>1</v>
      </c>
      <c r="AB1144" s="7">
        <v>1</v>
      </c>
      <c r="AC1144" s="7">
        <f t="shared" si="190"/>
        <v>0</v>
      </c>
      <c r="AD1144" s="7" t="s">
        <v>6175</v>
      </c>
      <c r="AE1144" s="7" t="s">
        <v>6175</v>
      </c>
      <c r="AF1144" s="7" t="s">
        <v>6175</v>
      </c>
      <c r="AG1144" s="7" t="s">
        <v>6175</v>
      </c>
      <c r="AH1144" s="7" t="s">
        <v>6175</v>
      </c>
      <c r="AI1144" s="7" t="s">
        <v>6175</v>
      </c>
      <c r="AJ1144" s="33">
        <v>6.6907063013698904</v>
      </c>
      <c r="AK1144" s="33">
        <f t="shared" si="183"/>
        <v>6.6907063013698904</v>
      </c>
      <c r="AL1144" s="33">
        <f t="shared" si="186"/>
        <v>0.80288475616438681</v>
      </c>
      <c r="AM1144" s="33">
        <f t="shared" si="187"/>
        <v>7.4935910575342772</v>
      </c>
      <c r="AN1144" s="33">
        <f t="shared" si="188"/>
        <v>6.0216356712329011</v>
      </c>
      <c r="AO1144" s="33">
        <f t="shared" si="189"/>
        <v>6.0216356712329011</v>
      </c>
      <c r="AP1144" s="33">
        <f t="shared" si="184"/>
        <v>0.72259628054794811</v>
      </c>
      <c r="AQ1144" s="33">
        <f t="shared" si="185"/>
        <v>6.7442319517808489</v>
      </c>
      <c r="AR1144" s="26" t="s">
        <v>1404</v>
      </c>
      <c r="AS1144" s="26" t="s">
        <v>1404</v>
      </c>
      <c r="AT1144" s="15" t="s">
        <v>6294</v>
      </c>
      <c r="AU1144" s="27" t="s">
        <v>6279</v>
      </c>
      <c r="AV1144" s="74"/>
      <c r="AW1144" s="75"/>
      <c r="AX1144" s="75"/>
      <c r="AY1144" s="75"/>
      <c r="AZ1144" s="52" t="s">
        <v>6389</v>
      </c>
    </row>
    <row r="1145" spans="1:52" s="52" customFormat="1" ht="39.950000000000003" customHeight="1" x14ac:dyDescent="0.25">
      <c r="A1145" s="9">
        <v>1654</v>
      </c>
      <c r="B1145" s="5">
        <v>80042000003753</v>
      </c>
      <c r="C1145" s="7" t="s">
        <v>5104</v>
      </c>
      <c r="D1145" s="5" t="s">
        <v>18</v>
      </c>
      <c r="E1145" s="5" t="s">
        <v>953</v>
      </c>
      <c r="F1145" s="5" t="s">
        <v>954</v>
      </c>
      <c r="G1145" s="5" t="s">
        <v>18</v>
      </c>
      <c r="H1145" s="7" t="s">
        <v>6173</v>
      </c>
      <c r="I1145" s="7" t="s">
        <v>6175</v>
      </c>
      <c r="J1145" s="7" t="s">
        <v>6175</v>
      </c>
      <c r="K1145" s="7" t="s">
        <v>6175</v>
      </c>
      <c r="L1145" s="5" t="s">
        <v>4973</v>
      </c>
      <c r="M1145" s="5" t="s">
        <v>4973</v>
      </c>
      <c r="N1145" s="8" t="s">
        <v>6175</v>
      </c>
      <c r="O1145" s="7" t="s">
        <v>1388</v>
      </c>
      <c r="P1145" s="7" t="s">
        <v>3899</v>
      </c>
      <c r="Q1145" s="5" t="s">
        <v>28</v>
      </c>
      <c r="R1145" s="5" t="s">
        <v>28</v>
      </c>
      <c r="S1145" s="5" t="s">
        <v>28</v>
      </c>
      <c r="T1145" s="7" t="s">
        <v>44</v>
      </c>
      <c r="U1145" s="7" t="s">
        <v>28</v>
      </c>
      <c r="V1145" s="7" t="s">
        <v>28</v>
      </c>
      <c r="W1145" s="7" t="s">
        <v>29</v>
      </c>
      <c r="X1145" s="7">
        <v>2012</v>
      </c>
      <c r="Y1145" s="5" t="s">
        <v>140</v>
      </c>
      <c r="Z1145" s="7" t="s">
        <v>3900</v>
      </c>
      <c r="AA1145" s="7">
        <v>1</v>
      </c>
      <c r="AB1145" s="7">
        <v>1</v>
      </c>
      <c r="AC1145" s="7">
        <f t="shared" si="190"/>
        <v>0</v>
      </c>
      <c r="AD1145" s="7" t="s">
        <v>6175</v>
      </c>
      <c r="AE1145" s="7" t="s">
        <v>6175</v>
      </c>
      <c r="AF1145" s="7" t="s">
        <v>6175</v>
      </c>
      <c r="AG1145" s="7" t="s">
        <v>6175</v>
      </c>
      <c r="AH1145" s="7" t="s">
        <v>6175</v>
      </c>
      <c r="AI1145" s="7" t="s">
        <v>6175</v>
      </c>
      <c r="AJ1145" s="33">
        <v>44.291031506849457</v>
      </c>
      <c r="AK1145" s="33">
        <f t="shared" si="183"/>
        <v>44.291031506849457</v>
      </c>
      <c r="AL1145" s="33">
        <f t="shared" si="186"/>
        <v>5.3149237808219345</v>
      </c>
      <c r="AM1145" s="33">
        <f t="shared" si="187"/>
        <v>49.605955287671392</v>
      </c>
      <c r="AN1145" s="33">
        <f t="shared" si="188"/>
        <v>39.861928356164512</v>
      </c>
      <c r="AO1145" s="33">
        <f t="shared" si="189"/>
        <v>39.861928356164512</v>
      </c>
      <c r="AP1145" s="33">
        <f t="shared" si="184"/>
        <v>4.7834314027397413</v>
      </c>
      <c r="AQ1145" s="33">
        <f t="shared" si="185"/>
        <v>44.645359758904256</v>
      </c>
      <c r="AR1145" s="15" t="s">
        <v>6307</v>
      </c>
      <c r="AS1145" s="15" t="s">
        <v>6307</v>
      </c>
      <c r="AT1145" s="15" t="s">
        <v>6292</v>
      </c>
      <c r="AU1145" s="27" t="s">
        <v>6276</v>
      </c>
      <c r="AV1145" s="74"/>
      <c r="AW1145" s="75"/>
      <c r="AX1145" s="75"/>
      <c r="AY1145" s="75"/>
      <c r="AZ1145" s="52" t="s">
        <v>6389</v>
      </c>
    </row>
    <row r="1146" spans="1:52" s="52" customFormat="1" ht="39.950000000000003" customHeight="1" x14ac:dyDescent="0.25">
      <c r="A1146" s="9">
        <v>1655</v>
      </c>
      <c r="B1146" s="5">
        <v>80042000003760</v>
      </c>
      <c r="C1146" s="7" t="s">
        <v>5105</v>
      </c>
      <c r="D1146" s="5" t="s">
        <v>18</v>
      </c>
      <c r="E1146" s="5" t="s">
        <v>953</v>
      </c>
      <c r="F1146" s="5" t="s">
        <v>954</v>
      </c>
      <c r="G1146" s="5" t="s">
        <v>18</v>
      </c>
      <c r="H1146" s="7" t="s">
        <v>6173</v>
      </c>
      <c r="I1146" s="7" t="s">
        <v>6175</v>
      </c>
      <c r="J1146" s="7" t="s">
        <v>6175</v>
      </c>
      <c r="K1146" s="7" t="s">
        <v>6175</v>
      </c>
      <c r="L1146" s="5" t="s">
        <v>4983</v>
      </c>
      <c r="M1146" s="5" t="s">
        <v>4983</v>
      </c>
      <c r="N1146" s="8" t="s">
        <v>6175</v>
      </c>
      <c r="O1146" s="7" t="s">
        <v>1388</v>
      </c>
      <c r="P1146" s="7" t="s">
        <v>3899</v>
      </c>
      <c r="Q1146" s="5" t="s">
        <v>28</v>
      </c>
      <c r="R1146" s="5" t="s">
        <v>28</v>
      </c>
      <c r="S1146" s="5" t="s">
        <v>28</v>
      </c>
      <c r="T1146" s="7" t="s">
        <v>44</v>
      </c>
      <c r="U1146" s="7" t="s">
        <v>28</v>
      </c>
      <c r="V1146" s="7" t="s">
        <v>957</v>
      </c>
      <c r="W1146" s="7" t="s">
        <v>3988</v>
      </c>
      <c r="X1146" s="7">
        <v>2012</v>
      </c>
      <c r="Y1146" s="5" t="s">
        <v>28</v>
      </c>
      <c r="Z1146" s="7" t="s">
        <v>3900</v>
      </c>
      <c r="AA1146" s="7">
        <v>1</v>
      </c>
      <c r="AB1146" s="7">
        <v>1</v>
      </c>
      <c r="AC1146" s="7">
        <f t="shared" si="190"/>
        <v>0</v>
      </c>
      <c r="AD1146" s="7" t="s">
        <v>6175</v>
      </c>
      <c r="AE1146" s="7" t="s">
        <v>6175</v>
      </c>
      <c r="AF1146" s="7" t="s">
        <v>6175</v>
      </c>
      <c r="AG1146" s="7" t="s">
        <v>6175</v>
      </c>
      <c r="AH1146" s="7" t="s">
        <v>6175</v>
      </c>
      <c r="AI1146" s="7" t="s">
        <v>6175</v>
      </c>
      <c r="AJ1146" s="33">
        <v>21.646402739726113</v>
      </c>
      <c r="AK1146" s="33">
        <f t="shared" si="183"/>
        <v>21.646402739726113</v>
      </c>
      <c r="AL1146" s="33">
        <f t="shared" si="186"/>
        <v>2.5975683287671334</v>
      </c>
      <c r="AM1146" s="33">
        <f t="shared" si="187"/>
        <v>24.243971068493245</v>
      </c>
      <c r="AN1146" s="33">
        <f t="shared" si="188"/>
        <v>19.481762465753501</v>
      </c>
      <c r="AO1146" s="33">
        <f t="shared" si="189"/>
        <v>19.481762465753501</v>
      </c>
      <c r="AP1146" s="33">
        <f t="shared" si="184"/>
        <v>2.3378114958904201</v>
      </c>
      <c r="AQ1146" s="33">
        <f t="shared" si="185"/>
        <v>21.819573961643922</v>
      </c>
      <c r="AR1146" s="15" t="s">
        <v>6307</v>
      </c>
      <c r="AS1146" s="15" t="s">
        <v>6307</v>
      </c>
      <c r="AT1146" s="15" t="s">
        <v>6292</v>
      </c>
      <c r="AU1146" s="27" t="s">
        <v>6276</v>
      </c>
      <c r="AV1146" s="74"/>
      <c r="AW1146" s="75"/>
      <c r="AX1146" s="75"/>
      <c r="AY1146" s="75"/>
      <c r="AZ1146" s="52" t="s">
        <v>6389</v>
      </c>
    </row>
    <row r="1147" spans="1:52" s="52" customFormat="1" ht="39.950000000000003" customHeight="1" x14ac:dyDescent="0.25">
      <c r="A1147" s="9">
        <v>1656</v>
      </c>
      <c r="B1147" s="5">
        <v>80042000003777</v>
      </c>
      <c r="C1147" s="7" t="s">
        <v>5106</v>
      </c>
      <c r="D1147" s="5" t="s">
        <v>18</v>
      </c>
      <c r="E1147" s="5" t="s">
        <v>1179</v>
      </c>
      <c r="F1147" s="5" t="s">
        <v>926</v>
      </c>
      <c r="G1147" s="5" t="s">
        <v>18</v>
      </c>
      <c r="H1147" s="7" t="s">
        <v>6173</v>
      </c>
      <c r="I1147" s="7" t="s">
        <v>6175</v>
      </c>
      <c r="J1147" s="7" t="s">
        <v>6175</v>
      </c>
      <c r="K1147" s="7" t="s">
        <v>6175</v>
      </c>
      <c r="L1147" s="5" t="s">
        <v>4977</v>
      </c>
      <c r="M1147" s="5" t="s">
        <v>4977</v>
      </c>
      <c r="N1147" s="8" t="s">
        <v>6175</v>
      </c>
      <c r="O1147" s="7" t="s">
        <v>1388</v>
      </c>
      <c r="P1147" s="7" t="s">
        <v>3899</v>
      </c>
      <c r="Q1147" s="5" t="s">
        <v>28</v>
      </c>
      <c r="R1147" s="7" t="s">
        <v>4978</v>
      </c>
      <c r="S1147" s="5" t="s">
        <v>28</v>
      </c>
      <c r="T1147" s="7" t="s">
        <v>44</v>
      </c>
      <c r="U1147" s="7" t="s">
        <v>28</v>
      </c>
      <c r="V1147" s="5" t="s">
        <v>4979</v>
      </c>
      <c r="W1147" s="7" t="s">
        <v>29</v>
      </c>
      <c r="X1147" s="7">
        <v>2012</v>
      </c>
      <c r="Y1147" s="5" t="s">
        <v>28</v>
      </c>
      <c r="Z1147" s="7" t="s">
        <v>3900</v>
      </c>
      <c r="AA1147" s="7">
        <v>1</v>
      </c>
      <c r="AB1147" s="7">
        <v>1</v>
      </c>
      <c r="AC1147" s="7">
        <f t="shared" si="190"/>
        <v>0</v>
      </c>
      <c r="AD1147" s="7" t="s">
        <v>6175</v>
      </c>
      <c r="AE1147" s="7" t="s">
        <v>6175</v>
      </c>
      <c r="AF1147" s="7" t="s">
        <v>6175</v>
      </c>
      <c r="AG1147" s="7" t="s">
        <v>6175</v>
      </c>
      <c r="AH1147" s="7" t="s">
        <v>6175</v>
      </c>
      <c r="AI1147" s="7" t="s">
        <v>6175</v>
      </c>
      <c r="AJ1147" s="33">
        <v>8.85820630136989</v>
      </c>
      <c r="AK1147" s="33">
        <f t="shared" si="183"/>
        <v>8.85820630136989</v>
      </c>
      <c r="AL1147" s="33">
        <f t="shared" si="186"/>
        <v>1.0629847561643868</v>
      </c>
      <c r="AM1147" s="33">
        <f t="shared" si="187"/>
        <v>9.9211910575342763</v>
      </c>
      <c r="AN1147" s="33">
        <f t="shared" si="188"/>
        <v>7.9723856712329013</v>
      </c>
      <c r="AO1147" s="33">
        <f t="shared" si="189"/>
        <v>7.9723856712329013</v>
      </c>
      <c r="AP1147" s="33">
        <f t="shared" si="184"/>
        <v>0.95668628054794813</v>
      </c>
      <c r="AQ1147" s="33">
        <f t="shared" si="185"/>
        <v>8.9290719517808501</v>
      </c>
      <c r="AR1147" s="15" t="s">
        <v>6307</v>
      </c>
      <c r="AS1147" s="15" t="s">
        <v>6307</v>
      </c>
      <c r="AT1147" s="15" t="s">
        <v>6292</v>
      </c>
      <c r="AU1147" s="27" t="s">
        <v>6276</v>
      </c>
      <c r="AV1147" s="74"/>
      <c r="AW1147" s="75"/>
      <c r="AX1147" s="75"/>
      <c r="AY1147" s="75"/>
      <c r="AZ1147" s="52" t="s">
        <v>6389</v>
      </c>
    </row>
    <row r="1148" spans="1:52" s="52" customFormat="1" ht="39.950000000000003" customHeight="1" x14ac:dyDescent="0.25">
      <c r="A1148" s="9">
        <v>1657</v>
      </c>
      <c r="B1148" s="5">
        <v>80042000003869</v>
      </c>
      <c r="C1148" s="7" t="s">
        <v>5107</v>
      </c>
      <c r="D1148" s="5" t="s">
        <v>18</v>
      </c>
      <c r="E1148" s="5" t="s">
        <v>953</v>
      </c>
      <c r="F1148" s="5" t="s">
        <v>954</v>
      </c>
      <c r="G1148" s="5" t="s">
        <v>18</v>
      </c>
      <c r="H1148" s="7" t="s">
        <v>6173</v>
      </c>
      <c r="I1148" s="7" t="s">
        <v>6175</v>
      </c>
      <c r="J1148" s="7" t="s">
        <v>6175</v>
      </c>
      <c r="K1148" s="7" t="s">
        <v>6175</v>
      </c>
      <c r="L1148" s="5" t="s">
        <v>4973</v>
      </c>
      <c r="M1148" s="5" t="s">
        <v>4973</v>
      </c>
      <c r="N1148" s="8" t="s">
        <v>6175</v>
      </c>
      <c r="O1148" s="7" t="s">
        <v>1388</v>
      </c>
      <c r="P1148" s="7" t="s">
        <v>3899</v>
      </c>
      <c r="Q1148" s="5" t="s">
        <v>28</v>
      </c>
      <c r="R1148" s="5" t="s">
        <v>28</v>
      </c>
      <c r="S1148" s="5" t="s">
        <v>28</v>
      </c>
      <c r="T1148" s="7" t="s">
        <v>44</v>
      </c>
      <c r="U1148" s="7" t="s">
        <v>28</v>
      </c>
      <c r="V1148" s="7" t="s">
        <v>957</v>
      </c>
      <c r="W1148" s="7" t="s">
        <v>29</v>
      </c>
      <c r="X1148" s="7">
        <v>2012</v>
      </c>
      <c r="Y1148" s="5" t="s">
        <v>319</v>
      </c>
      <c r="Z1148" s="7" t="s">
        <v>3900</v>
      </c>
      <c r="AA1148" s="7">
        <v>1</v>
      </c>
      <c r="AB1148" s="7">
        <v>1</v>
      </c>
      <c r="AC1148" s="7">
        <f t="shared" si="190"/>
        <v>0</v>
      </c>
      <c r="AD1148" s="7" t="s">
        <v>6175</v>
      </c>
      <c r="AE1148" s="7" t="s">
        <v>6175</v>
      </c>
      <c r="AF1148" s="7" t="s">
        <v>6175</v>
      </c>
      <c r="AG1148" s="7" t="s">
        <v>6175</v>
      </c>
      <c r="AH1148" s="7" t="s">
        <v>6175</v>
      </c>
      <c r="AI1148" s="7" t="s">
        <v>6175</v>
      </c>
      <c r="AJ1148" s="33">
        <v>44.291031506849457</v>
      </c>
      <c r="AK1148" s="33">
        <f t="shared" si="183"/>
        <v>44.291031506849457</v>
      </c>
      <c r="AL1148" s="33">
        <f t="shared" si="186"/>
        <v>5.3149237808219345</v>
      </c>
      <c r="AM1148" s="33">
        <f t="shared" si="187"/>
        <v>49.605955287671392</v>
      </c>
      <c r="AN1148" s="33">
        <f t="shared" si="188"/>
        <v>39.861928356164512</v>
      </c>
      <c r="AO1148" s="33">
        <f t="shared" si="189"/>
        <v>39.861928356164512</v>
      </c>
      <c r="AP1148" s="33">
        <f t="shared" si="184"/>
        <v>4.7834314027397413</v>
      </c>
      <c r="AQ1148" s="33">
        <f t="shared" si="185"/>
        <v>44.645359758904256</v>
      </c>
      <c r="AR1148" s="15" t="s">
        <v>6307</v>
      </c>
      <c r="AS1148" s="15" t="s">
        <v>6307</v>
      </c>
      <c r="AT1148" s="15" t="s">
        <v>6292</v>
      </c>
      <c r="AU1148" s="27" t="s">
        <v>6276</v>
      </c>
      <c r="AV1148" s="74"/>
      <c r="AW1148" s="75"/>
      <c r="AX1148" s="75"/>
      <c r="AY1148" s="75"/>
      <c r="AZ1148" s="52" t="s">
        <v>6389</v>
      </c>
    </row>
    <row r="1149" spans="1:52" s="52" customFormat="1" ht="39.950000000000003" customHeight="1" x14ac:dyDescent="0.25">
      <c r="A1149" s="9">
        <v>1658</v>
      </c>
      <c r="B1149" s="5">
        <v>80042000003890</v>
      </c>
      <c r="C1149" s="7" t="s">
        <v>5108</v>
      </c>
      <c r="D1149" s="5" t="s">
        <v>18</v>
      </c>
      <c r="E1149" s="5" t="s">
        <v>1179</v>
      </c>
      <c r="F1149" s="5" t="s">
        <v>926</v>
      </c>
      <c r="G1149" s="5" t="s">
        <v>18</v>
      </c>
      <c r="H1149" s="7" t="s">
        <v>6173</v>
      </c>
      <c r="I1149" s="7" t="s">
        <v>6175</v>
      </c>
      <c r="J1149" s="7" t="s">
        <v>6175</v>
      </c>
      <c r="K1149" s="7" t="s">
        <v>6175</v>
      </c>
      <c r="L1149" s="5" t="s">
        <v>4977</v>
      </c>
      <c r="M1149" s="5" t="s">
        <v>4977</v>
      </c>
      <c r="N1149" s="8" t="s">
        <v>6175</v>
      </c>
      <c r="O1149" s="7" t="s">
        <v>1388</v>
      </c>
      <c r="P1149" s="7" t="s">
        <v>3899</v>
      </c>
      <c r="Q1149" s="5" t="s">
        <v>28</v>
      </c>
      <c r="R1149" s="7" t="s">
        <v>4978</v>
      </c>
      <c r="S1149" s="5" t="s">
        <v>28</v>
      </c>
      <c r="T1149" s="7" t="s">
        <v>44</v>
      </c>
      <c r="U1149" s="7" t="s">
        <v>28</v>
      </c>
      <c r="V1149" s="5" t="s">
        <v>4979</v>
      </c>
      <c r="W1149" s="5" t="s">
        <v>29</v>
      </c>
      <c r="X1149" s="7">
        <v>2012</v>
      </c>
      <c r="Y1149" s="5" t="s">
        <v>28</v>
      </c>
      <c r="Z1149" s="7" t="s">
        <v>3900</v>
      </c>
      <c r="AA1149" s="7">
        <v>1</v>
      </c>
      <c r="AB1149" s="7">
        <v>1</v>
      </c>
      <c r="AC1149" s="7">
        <f t="shared" si="190"/>
        <v>0</v>
      </c>
      <c r="AD1149" s="7" t="s">
        <v>6175</v>
      </c>
      <c r="AE1149" s="7" t="s">
        <v>6175</v>
      </c>
      <c r="AF1149" s="7" t="s">
        <v>6175</v>
      </c>
      <c r="AG1149" s="7" t="s">
        <v>6175</v>
      </c>
      <c r="AH1149" s="7" t="s">
        <v>6175</v>
      </c>
      <c r="AI1149" s="7" t="s">
        <v>6175</v>
      </c>
      <c r="AJ1149" s="33">
        <v>8.85820630136989</v>
      </c>
      <c r="AK1149" s="33">
        <f t="shared" si="183"/>
        <v>8.85820630136989</v>
      </c>
      <c r="AL1149" s="33">
        <f t="shared" si="186"/>
        <v>1.0629847561643868</v>
      </c>
      <c r="AM1149" s="33">
        <f t="shared" si="187"/>
        <v>9.9211910575342763</v>
      </c>
      <c r="AN1149" s="33">
        <f t="shared" si="188"/>
        <v>7.9723856712329013</v>
      </c>
      <c r="AO1149" s="33">
        <f t="shared" si="189"/>
        <v>7.9723856712329013</v>
      </c>
      <c r="AP1149" s="33">
        <f t="shared" si="184"/>
        <v>0.95668628054794813</v>
      </c>
      <c r="AQ1149" s="33">
        <f t="shared" si="185"/>
        <v>8.9290719517808501</v>
      </c>
      <c r="AR1149" s="15" t="s">
        <v>6307</v>
      </c>
      <c r="AS1149" s="15" t="s">
        <v>6307</v>
      </c>
      <c r="AT1149" s="15" t="s">
        <v>6292</v>
      </c>
      <c r="AU1149" s="27" t="s">
        <v>6276</v>
      </c>
      <c r="AV1149" s="74"/>
      <c r="AW1149" s="75"/>
      <c r="AX1149" s="75"/>
      <c r="AY1149" s="75"/>
      <c r="AZ1149" s="52" t="s">
        <v>6389</v>
      </c>
    </row>
    <row r="1150" spans="1:52" s="52" customFormat="1" ht="39.950000000000003" customHeight="1" x14ac:dyDescent="0.25">
      <c r="A1150" s="9">
        <v>1659</v>
      </c>
      <c r="B1150" s="5">
        <v>80042000003906</v>
      </c>
      <c r="C1150" s="7" t="s">
        <v>5109</v>
      </c>
      <c r="D1150" s="5" t="s">
        <v>18</v>
      </c>
      <c r="E1150" s="5" t="s">
        <v>1179</v>
      </c>
      <c r="F1150" s="5" t="s">
        <v>926</v>
      </c>
      <c r="G1150" s="5" t="s">
        <v>18</v>
      </c>
      <c r="H1150" s="7" t="s">
        <v>6173</v>
      </c>
      <c r="I1150" s="7" t="s">
        <v>6175</v>
      </c>
      <c r="J1150" s="7" t="s">
        <v>6175</v>
      </c>
      <c r="K1150" s="7" t="s">
        <v>6175</v>
      </c>
      <c r="L1150" s="5" t="s">
        <v>4977</v>
      </c>
      <c r="M1150" s="5" t="s">
        <v>4977</v>
      </c>
      <c r="N1150" s="8" t="s">
        <v>6175</v>
      </c>
      <c r="O1150" s="7" t="s">
        <v>1388</v>
      </c>
      <c r="P1150" s="7" t="s">
        <v>3899</v>
      </c>
      <c r="Q1150" s="5" t="s">
        <v>28</v>
      </c>
      <c r="R1150" s="7" t="s">
        <v>4978</v>
      </c>
      <c r="S1150" s="5" t="s">
        <v>28</v>
      </c>
      <c r="T1150" s="7" t="s">
        <v>44</v>
      </c>
      <c r="U1150" s="7" t="s">
        <v>28</v>
      </c>
      <c r="V1150" s="5" t="s">
        <v>4979</v>
      </c>
      <c r="W1150" s="7" t="s">
        <v>29</v>
      </c>
      <c r="X1150" s="7">
        <v>2012</v>
      </c>
      <c r="Y1150" s="5" t="s">
        <v>28</v>
      </c>
      <c r="Z1150" s="7" t="s">
        <v>3900</v>
      </c>
      <c r="AA1150" s="7">
        <v>1</v>
      </c>
      <c r="AB1150" s="7">
        <v>1</v>
      </c>
      <c r="AC1150" s="7">
        <f t="shared" si="190"/>
        <v>0</v>
      </c>
      <c r="AD1150" s="7" t="s">
        <v>6175</v>
      </c>
      <c r="AE1150" s="7" t="s">
        <v>6175</v>
      </c>
      <c r="AF1150" s="7" t="s">
        <v>6175</v>
      </c>
      <c r="AG1150" s="7" t="s">
        <v>6175</v>
      </c>
      <c r="AH1150" s="7" t="s">
        <v>6175</v>
      </c>
      <c r="AI1150" s="7" t="s">
        <v>6175</v>
      </c>
      <c r="AJ1150" s="33">
        <v>8.85820630136989</v>
      </c>
      <c r="AK1150" s="33">
        <f t="shared" si="183"/>
        <v>8.85820630136989</v>
      </c>
      <c r="AL1150" s="33">
        <f t="shared" si="186"/>
        <v>1.0629847561643868</v>
      </c>
      <c r="AM1150" s="33">
        <f t="shared" si="187"/>
        <v>9.9211910575342763</v>
      </c>
      <c r="AN1150" s="33">
        <f t="shared" si="188"/>
        <v>7.9723856712329013</v>
      </c>
      <c r="AO1150" s="33">
        <f t="shared" si="189"/>
        <v>7.9723856712329013</v>
      </c>
      <c r="AP1150" s="33">
        <f t="shared" si="184"/>
        <v>0.95668628054794813</v>
      </c>
      <c r="AQ1150" s="33">
        <f t="shared" si="185"/>
        <v>8.9290719517808501</v>
      </c>
      <c r="AR1150" s="15" t="s">
        <v>6307</v>
      </c>
      <c r="AS1150" s="15" t="s">
        <v>6307</v>
      </c>
      <c r="AT1150" s="15" t="s">
        <v>6292</v>
      </c>
      <c r="AU1150" s="27" t="s">
        <v>6276</v>
      </c>
      <c r="AV1150" s="74"/>
      <c r="AW1150" s="75"/>
      <c r="AX1150" s="75"/>
      <c r="AY1150" s="75"/>
      <c r="AZ1150" s="52" t="s">
        <v>6389</v>
      </c>
    </row>
    <row r="1151" spans="1:52" s="52" customFormat="1" ht="39.950000000000003" customHeight="1" x14ac:dyDescent="0.25">
      <c r="A1151" s="9">
        <v>1660</v>
      </c>
      <c r="B1151" s="5">
        <v>80042000003920</v>
      </c>
      <c r="C1151" s="7" t="s">
        <v>5110</v>
      </c>
      <c r="D1151" s="5" t="s">
        <v>18</v>
      </c>
      <c r="E1151" s="5" t="s">
        <v>953</v>
      </c>
      <c r="F1151" s="5" t="s">
        <v>954</v>
      </c>
      <c r="G1151" s="5" t="s">
        <v>18</v>
      </c>
      <c r="H1151" s="7" t="s">
        <v>6173</v>
      </c>
      <c r="I1151" s="7" t="s">
        <v>6175</v>
      </c>
      <c r="J1151" s="7" t="s">
        <v>6175</v>
      </c>
      <c r="K1151" s="7" t="s">
        <v>6175</v>
      </c>
      <c r="L1151" s="5" t="s">
        <v>4973</v>
      </c>
      <c r="M1151" s="5" t="s">
        <v>4973</v>
      </c>
      <c r="N1151" s="8" t="s">
        <v>6175</v>
      </c>
      <c r="O1151" s="7" t="s">
        <v>1388</v>
      </c>
      <c r="P1151" s="7" t="s">
        <v>3899</v>
      </c>
      <c r="Q1151" s="5" t="s">
        <v>28</v>
      </c>
      <c r="R1151" s="5" t="s">
        <v>28</v>
      </c>
      <c r="S1151" s="5" t="s">
        <v>28</v>
      </c>
      <c r="T1151" s="7" t="s">
        <v>44</v>
      </c>
      <c r="U1151" s="7" t="s">
        <v>28</v>
      </c>
      <c r="V1151" s="7" t="s">
        <v>957</v>
      </c>
      <c r="W1151" s="7" t="s">
        <v>78</v>
      </c>
      <c r="X1151" s="7">
        <v>2012</v>
      </c>
      <c r="Y1151" s="5" t="s">
        <v>5111</v>
      </c>
      <c r="Z1151" s="7" t="s">
        <v>3900</v>
      </c>
      <c r="AA1151" s="7">
        <v>1</v>
      </c>
      <c r="AB1151" s="7">
        <v>1</v>
      </c>
      <c r="AC1151" s="7">
        <f t="shared" si="190"/>
        <v>0</v>
      </c>
      <c r="AD1151" s="7" t="s">
        <v>6175</v>
      </c>
      <c r="AE1151" s="7" t="s">
        <v>6175</v>
      </c>
      <c r="AF1151" s="7" t="s">
        <v>6175</v>
      </c>
      <c r="AG1151" s="7" t="s">
        <v>6175</v>
      </c>
      <c r="AH1151" s="7" t="s">
        <v>6175</v>
      </c>
      <c r="AI1151" s="7" t="s">
        <v>6175</v>
      </c>
      <c r="AJ1151" s="33">
        <v>33.453531506849451</v>
      </c>
      <c r="AK1151" s="33">
        <f t="shared" si="183"/>
        <v>33.453531506849451</v>
      </c>
      <c r="AL1151" s="33">
        <f t="shared" si="186"/>
        <v>4.0144237808219341</v>
      </c>
      <c r="AM1151" s="33">
        <f t="shared" si="187"/>
        <v>37.467955287671387</v>
      </c>
      <c r="AN1151" s="33">
        <f t="shared" si="188"/>
        <v>30.108178356164508</v>
      </c>
      <c r="AO1151" s="33">
        <f t="shared" si="189"/>
        <v>30.108178356164508</v>
      </c>
      <c r="AP1151" s="33">
        <f t="shared" si="184"/>
        <v>3.6129814027397407</v>
      </c>
      <c r="AQ1151" s="33">
        <f t="shared" si="185"/>
        <v>33.72115975890425</v>
      </c>
      <c r="AR1151" s="15" t="s">
        <v>6307</v>
      </c>
      <c r="AS1151" s="15" t="s">
        <v>6307</v>
      </c>
      <c r="AT1151" s="15" t="s">
        <v>6292</v>
      </c>
      <c r="AU1151" s="27" t="s">
        <v>6276</v>
      </c>
      <c r="AV1151" s="74"/>
      <c r="AW1151" s="75"/>
      <c r="AX1151" s="75"/>
      <c r="AY1151" s="75"/>
      <c r="AZ1151" s="52" t="s">
        <v>6389</v>
      </c>
    </row>
    <row r="1152" spans="1:52" s="52" customFormat="1" ht="39.950000000000003" customHeight="1" x14ac:dyDescent="0.25">
      <c r="A1152" s="9">
        <v>1661</v>
      </c>
      <c r="B1152" s="5">
        <v>80042000003975</v>
      </c>
      <c r="C1152" s="7" t="s">
        <v>5112</v>
      </c>
      <c r="D1152" s="28" t="s">
        <v>18</v>
      </c>
      <c r="E1152" s="7" t="s">
        <v>138</v>
      </c>
      <c r="F1152" s="5" t="s">
        <v>591</v>
      </c>
      <c r="G1152" s="5" t="s">
        <v>18</v>
      </c>
      <c r="H1152" s="7" t="s">
        <v>6173</v>
      </c>
      <c r="I1152" s="7" t="s">
        <v>6175</v>
      </c>
      <c r="J1152" s="7" t="s">
        <v>6175</v>
      </c>
      <c r="K1152" s="7" t="s">
        <v>6175</v>
      </c>
      <c r="L1152" s="7" t="s">
        <v>5053</v>
      </c>
      <c r="M1152" s="7" t="s">
        <v>5053</v>
      </c>
      <c r="N1152" s="8" t="s">
        <v>6175</v>
      </c>
      <c r="O1152" s="7" t="s">
        <v>1388</v>
      </c>
      <c r="P1152" s="7" t="s">
        <v>3899</v>
      </c>
      <c r="Q1152" s="7" t="s">
        <v>28</v>
      </c>
      <c r="R1152" s="28" t="s">
        <v>28</v>
      </c>
      <c r="S1152" s="5" t="s">
        <v>28</v>
      </c>
      <c r="T1152" s="7" t="s">
        <v>3909</v>
      </c>
      <c r="U1152" s="7" t="s">
        <v>28</v>
      </c>
      <c r="V1152" s="28" t="s">
        <v>28</v>
      </c>
      <c r="W1152" s="7" t="s">
        <v>78</v>
      </c>
      <c r="X1152" s="7">
        <v>2012</v>
      </c>
      <c r="Y1152" s="7" t="s">
        <v>5113</v>
      </c>
      <c r="Z1152" s="7" t="s">
        <v>3900</v>
      </c>
      <c r="AA1152" s="7">
        <v>1</v>
      </c>
      <c r="AB1152" s="7">
        <v>1</v>
      </c>
      <c r="AC1152" s="7">
        <f t="shared" si="190"/>
        <v>0</v>
      </c>
      <c r="AD1152" s="7" t="s">
        <v>6175</v>
      </c>
      <c r="AE1152" s="7" t="s">
        <v>6175</v>
      </c>
      <c r="AF1152" s="7" t="s">
        <v>6175</v>
      </c>
      <c r="AG1152" s="7" t="s">
        <v>6175</v>
      </c>
      <c r="AH1152" s="7" t="s">
        <v>6175</v>
      </c>
      <c r="AI1152" s="7" t="s">
        <v>6175</v>
      </c>
      <c r="AJ1152" s="33">
        <v>43.292805479452227</v>
      </c>
      <c r="AK1152" s="33">
        <f t="shared" si="183"/>
        <v>43.292805479452227</v>
      </c>
      <c r="AL1152" s="33">
        <f t="shared" si="186"/>
        <v>5.1951366575342668</v>
      </c>
      <c r="AM1152" s="33">
        <f t="shared" si="187"/>
        <v>48.48794213698649</v>
      </c>
      <c r="AN1152" s="33">
        <f t="shared" si="188"/>
        <v>38.963524931507003</v>
      </c>
      <c r="AO1152" s="33">
        <f t="shared" si="189"/>
        <v>38.963524931507003</v>
      </c>
      <c r="AP1152" s="33">
        <f t="shared" si="184"/>
        <v>4.6756229917808403</v>
      </c>
      <c r="AQ1152" s="33">
        <f t="shared" si="185"/>
        <v>43.639147923287844</v>
      </c>
      <c r="AR1152" s="26" t="s">
        <v>1404</v>
      </c>
      <c r="AS1152" s="26" t="s">
        <v>1404</v>
      </c>
      <c r="AT1152" s="15" t="s">
        <v>6294</v>
      </c>
      <c r="AU1152" s="27" t="s">
        <v>6279</v>
      </c>
      <c r="AV1152" s="74"/>
      <c r="AW1152" s="75"/>
      <c r="AX1152" s="75"/>
      <c r="AY1152" s="75"/>
      <c r="AZ1152" s="52" t="s">
        <v>6389</v>
      </c>
    </row>
    <row r="1153" spans="1:52" s="52" customFormat="1" ht="39.950000000000003" customHeight="1" x14ac:dyDescent="0.25">
      <c r="A1153" s="9">
        <v>1662</v>
      </c>
      <c r="B1153" s="5">
        <v>80042000003982</v>
      </c>
      <c r="C1153" s="7" t="s">
        <v>5114</v>
      </c>
      <c r="D1153" s="28" t="s">
        <v>18</v>
      </c>
      <c r="E1153" s="7" t="s">
        <v>138</v>
      </c>
      <c r="F1153" s="5" t="s">
        <v>591</v>
      </c>
      <c r="G1153" s="5" t="s">
        <v>18</v>
      </c>
      <c r="H1153" s="7" t="s">
        <v>6173</v>
      </c>
      <c r="I1153" s="7" t="s">
        <v>6175</v>
      </c>
      <c r="J1153" s="7" t="s">
        <v>6175</v>
      </c>
      <c r="K1153" s="7" t="s">
        <v>6175</v>
      </c>
      <c r="L1153" s="7" t="s">
        <v>5053</v>
      </c>
      <c r="M1153" s="7" t="s">
        <v>5053</v>
      </c>
      <c r="N1153" s="8" t="s">
        <v>6175</v>
      </c>
      <c r="O1153" s="7" t="s">
        <v>1388</v>
      </c>
      <c r="P1153" s="7" t="s">
        <v>3899</v>
      </c>
      <c r="Q1153" s="7" t="s">
        <v>28</v>
      </c>
      <c r="R1153" s="28" t="s">
        <v>28</v>
      </c>
      <c r="S1153" s="5" t="s">
        <v>28</v>
      </c>
      <c r="T1153" s="7" t="s">
        <v>3909</v>
      </c>
      <c r="U1153" s="7" t="s">
        <v>28</v>
      </c>
      <c r="V1153" s="28" t="s">
        <v>28</v>
      </c>
      <c r="W1153" s="7" t="s">
        <v>78</v>
      </c>
      <c r="X1153" s="7">
        <v>2012</v>
      </c>
      <c r="Y1153" s="7" t="s">
        <v>5115</v>
      </c>
      <c r="Z1153" s="7" t="s">
        <v>3900</v>
      </c>
      <c r="AA1153" s="7">
        <v>1</v>
      </c>
      <c r="AB1153" s="7">
        <v>1</v>
      </c>
      <c r="AC1153" s="7">
        <f t="shared" si="190"/>
        <v>0</v>
      </c>
      <c r="AD1153" s="7" t="s">
        <v>6175</v>
      </c>
      <c r="AE1153" s="7" t="s">
        <v>6175</v>
      </c>
      <c r="AF1153" s="7" t="s">
        <v>6175</v>
      </c>
      <c r="AG1153" s="7" t="s">
        <v>6175</v>
      </c>
      <c r="AH1153" s="7" t="s">
        <v>6175</v>
      </c>
      <c r="AI1153" s="7" t="s">
        <v>6175</v>
      </c>
      <c r="AJ1153" s="33">
        <v>43.292805479452227</v>
      </c>
      <c r="AK1153" s="33">
        <f t="shared" si="183"/>
        <v>43.292805479452227</v>
      </c>
      <c r="AL1153" s="33">
        <f t="shared" si="186"/>
        <v>5.1951366575342668</v>
      </c>
      <c r="AM1153" s="33">
        <f t="shared" si="187"/>
        <v>48.48794213698649</v>
      </c>
      <c r="AN1153" s="33">
        <f t="shared" si="188"/>
        <v>38.963524931507003</v>
      </c>
      <c r="AO1153" s="33">
        <f t="shared" si="189"/>
        <v>38.963524931507003</v>
      </c>
      <c r="AP1153" s="33">
        <f t="shared" si="184"/>
        <v>4.6756229917808403</v>
      </c>
      <c r="AQ1153" s="33">
        <f t="shared" si="185"/>
        <v>43.639147923287844</v>
      </c>
      <c r="AR1153" s="26" t="s">
        <v>1404</v>
      </c>
      <c r="AS1153" s="26" t="s">
        <v>1404</v>
      </c>
      <c r="AT1153" s="15" t="s">
        <v>6294</v>
      </c>
      <c r="AU1153" s="27" t="s">
        <v>6279</v>
      </c>
      <c r="AV1153" s="74"/>
      <c r="AW1153" s="75"/>
      <c r="AX1153" s="75"/>
      <c r="AY1153" s="75"/>
      <c r="AZ1153" s="52" t="s">
        <v>6389</v>
      </c>
    </row>
    <row r="1154" spans="1:52" s="52" customFormat="1" ht="39.950000000000003" customHeight="1" x14ac:dyDescent="0.25">
      <c r="A1154" s="9">
        <v>1663</v>
      </c>
      <c r="B1154" s="5">
        <v>80042000004040</v>
      </c>
      <c r="C1154" s="7" t="s">
        <v>5116</v>
      </c>
      <c r="D1154" s="5" t="s">
        <v>18</v>
      </c>
      <c r="E1154" s="5" t="s">
        <v>953</v>
      </c>
      <c r="F1154" s="5" t="s">
        <v>954</v>
      </c>
      <c r="G1154" s="5" t="s">
        <v>18</v>
      </c>
      <c r="H1154" s="7" t="s">
        <v>6173</v>
      </c>
      <c r="I1154" s="7" t="s">
        <v>6175</v>
      </c>
      <c r="J1154" s="7" t="s">
        <v>6175</v>
      </c>
      <c r="K1154" s="7" t="s">
        <v>6175</v>
      </c>
      <c r="L1154" s="5" t="s">
        <v>4973</v>
      </c>
      <c r="M1154" s="5" t="s">
        <v>4973</v>
      </c>
      <c r="N1154" s="8" t="s">
        <v>6175</v>
      </c>
      <c r="O1154" s="7" t="s">
        <v>1388</v>
      </c>
      <c r="P1154" s="7" t="s">
        <v>3899</v>
      </c>
      <c r="Q1154" s="5" t="s">
        <v>28</v>
      </c>
      <c r="R1154" s="5" t="s">
        <v>28</v>
      </c>
      <c r="S1154" s="5" t="s">
        <v>28</v>
      </c>
      <c r="T1154" s="7" t="s">
        <v>3909</v>
      </c>
      <c r="U1154" s="7" t="s">
        <v>28</v>
      </c>
      <c r="V1154" s="7" t="s">
        <v>2133</v>
      </c>
      <c r="W1154" s="7" t="s">
        <v>78</v>
      </c>
      <c r="X1154" s="7">
        <v>2012</v>
      </c>
      <c r="Y1154" s="5" t="s">
        <v>28</v>
      </c>
      <c r="Z1154" s="7" t="s">
        <v>3900</v>
      </c>
      <c r="AA1154" s="7">
        <v>1</v>
      </c>
      <c r="AB1154" s="7">
        <v>1</v>
      </c>
      <c r="AC1154" s="7">
        <f t="shared" si="190"/>
        <v>0</v>
      </c>
      <c r="AD1154" s="7" t="s">
        <v>6175</v>
      </c>
      <c r="AE1154" s="7" t="s">
        <v>6175</v>
      </c>
      <c r="AF1154" s="7" t="s">
        <v>6175</v>
      </c>
      <c r="AG1154" s="7" t="s">
        <v>6175</v>
      </c>
      <c r="AH1154" s="7" t="s">
        <v>6175</v>
      </c>
      <c r="AI1154" s="7" t="s">
        <v>6175</v>
      </c>
      <c r="AJ1154" s="33">
        <v>30.723471232876886</v>
      </c>
      <c r="AK1154" s="33">
        <f t="shared" si="183"/>
        <v>30.723471232876886</v>
      </c>
      <c r="AL1154" s="33">
        <f t="shared" si="186"/>
        <v>3.686816547945226</v>
      </c>
      <c r="AM1154" s="33">
        <f t="shared" si="187"/>
        <v>34.410287780822109</v>
      </c>
      <c r="AN1154" s="33">
        <f t="shared" si="188"/>
        <v>27.651124109589198</v>
      </c>
      <c r="AO1154" s="33">
        <f t="shared" si="189"/>
        <v>27.651124109589198</v>
      </c>
      <c r="AP1154" s="33">
        <f t="shared" si="184"/>
        <v>3.3181348931507038</v>
      </c>
      <c r="AQ1154" s="33">
        <f t="shared" si="185"/>
        <v>30.9692590027399</v>
      </c>
      <c r="AR1154" s="15" t="s">
        <v>6307</v>
      </c>
      <c r="AS1154" s="15" t="s">
        <v>6307</v>
      </c>
      <c r="AT1154" s="15" t="s">
        <v>6292</v>
      </c>
      <c r="AU1154" s="27" t="s">
        <v>6276</v>
      </c>
      <c r="AV1154" s="74"/>
      <c r="AW1154" s="75"/>
      <c r="AX1154" s="75"/>
      <c r="AY1154" s="75"/>
      <c r="AZ1154" s="52" t="s">
        <v>6389</v>
      </c>
    </row>
    <row r="1155" spans="1:52" s="52" customFormat="1" ht="39.950000000000003" customHeight="1" x14ac:dyDescent="0.25">
      <c r="A1155" s="9">
        <v>1664</v>
      </c>
      <c r="B1155" s="5">
        <v>80042000004064</v>
      </c>
      <c r="C1155" s="7" t="s">
        <v>5117</v>
      </c>
      <c r="D1155" s="5" t="s">
        <v>18</v>
      </c>
      <c r="E1155" s="5" t="s">
        <v>471</v>
      </c>
      <c r="F1155" s="5" t="s">
        <v>471</v>
      </c>
      <c r="G1155" s="5" t="s">
        <v>18</v>
      </c>
      <c r="H1155" s="7" t="s">
        <v>6173</v>
      </c>
      <c r="I1155" s="7" t="s">
        <v>6175</v>
      </c>
      <c r="J1155" s="7" t="s">
        <v>6175</v>
      </c>
      <c r="K1155" s="7" t="s">
        <v>6175</v>
      </c>
      <c r="L1155" s="5" t="s">
        <v>4975</v>
      </c>
      <c r="M1155" s="5" t="s">
        <v>4975</v>
      </c>
      <c r="N1155" s="8" t="s">
        <v>6175</v>
      </c>
      <c r="O1155" s="7" t="s">
        <v>1388</v>
      </c>
      <c r="P1155" s="7" t="s">
        <v>3899</v>
      </c>
      <c r="Q1155" s="5" t="s">
        <v>28</v>
      </c>
      <c r="R1155" s="5" t="s">
        <v>28</v>
      </c>
      <c r="S1155" s="5" t="s">
        <v>28</v>
      </c>
      <c r="T1155" s="7" t="s">
        <v>44</v>
      </c>
      <c r="U1155" s="7" t="s">
        <v>28</v>
      </c>
      <c r="V1155" s="7" t="s">
        <v>28</v>
      </c>
      <c r="W1155" s="5" t="s">
        <v>29</v>
      </c>
      <c r="X1155" s="7">
        <v>2012</v>
      </c>
      <c r="Y1155" s="5" t="s">
        <v>5098</v>
      </c>
      <c r="Z1155" s="7" t="s">
        <v>3900</v>
      </c>
      <c r="AA1155" s="7">
        <v>1</v>
      </c>
      <c r="AB1155" s="7">
        <v>1</v>
      </c>
      <c r="AC1155" s="7">
        <f t="shared" si="190"/>
        <v>0</v>
      </c>
      <c r="AD1155" s="7" t="s">
        <v>6175</v>
      </c>
      <c r="AE1155" s="7" t="s">
        <v>6175</v>
      </c>
      <c r="AF1155" s="7" t="s">
        <v>6175</v>
      </c>
      <c r="AG1155" s="7" t="s">
        <v>6175</v>
      </c>
      <c r="AH1155" s="7" t="s">
        <v>6175</v>
      </c>
      <c r="AI1155" s="7" t="s">
        <v>6175</v>
      </c>
      <c r="AJ1155" s="33">
        <v>73.342890410959214</v>
      </c>
      <c r="AK1155" s="33">
        <f t="shared" ref="AK1155:AK1218" si="191">AJ1155*AB1155</f>
        <v>73.342890410959214</v>
      </c>
      <c r="AL1155" s="33">
        <f t="shared" si="186"/>
        <v>8.8011468493151046</v>
      </c>
      <c r="AM1155" s="33">
        <f t="shared" si="187"/>
        <v>82.144037260274317</v>
      </c>
      <c r="AN1155" s="33">
        <f t="shared" si="188"/>
        <v>66.0086013698633</v>
      </c>
      <c r="AO1155" s="33">
        <f t="shared" si="189"/>
        <v>66.0086013698633</v>
      </c>
      <c r="AP1155" s="33">
        <f t="shared" ref="AP1155:AP1218" si="192">AO1155*0.12</f>
        <v>7.9210321643835959</v>
      </c>
      <c r="AQ1155" s="33">
        <f t="shared" ref="AQ1155:AQ1218" si="193">AO1155+AP1155</f>
        <v>73.929633534246889</v>
      </c>
      <c r="AR1155" s="15" t="s">
        <v>6307</v>
      </c>
      <c r="AS1155" s="15" t="s">
        <v>6307</v>
      </c>
      <c r="AT1155" s="15" t="s">
        <v>6292</v>
      </c>
      <c r="AU1155" s="27" t="s">
        <v>6276</v>
      </c>
      <c r="AV1155" s="74"/>
      <c r="AW1155" s="75"/>
      <c r="AX1155" s="75"/>
      <c r="AY1155" s="75"/>
      <c r="AZ1155" s="52" t="s">
        <v>6389</v>
      </c>
    </row>
    <row r="1156" spans="1:52" s="52" customFormat="1" ht="39.950000000000003" customHeight="1" x14ac:dyDescent="0.25">
      <c r="A1156" s="9">
        <v>1665</v>
      </c>
      <c r="B1156" s="5">
        <v>80042000004248</v>
      </c>
      <c r="C1156" s="5" t="s">
        <v>5118</v>
      </c>
      <c r="D1156" s="5" t="s">
        <v>18</v>
      </c>
      <c r="E1156" s="5" t="s">
        <v>64</v>
      </c>
      <c r="F1156" s="7" t="s">
        <v>65</v>
      </c>
      <c r="G1156" s="5" t="s">
        <v>18</v>
      </c>
      <c r="H1156" s="7" t="s">
        <v>6173</v>
      </c>
      <c r="I1156" s="7" t="s">
        <v>6175</v>
      </c>
      <c r="J1156" s="7" t="s">
        <v>6175</v>
      </c>
      <c r="K1156" s="7" t="s">
        <v>6175</v>
      </c>
      <c r="L1156" s="5" t="s">
        <v>5119</v>
      </c>
      <c r="M1156" s="5" t="s">
        <v>5119</v>
      </c>
      <c r="N1156" s="8" t="s">
        <v>6175</v>
      </c>
      <c r="O1156" s="7" t="s">
        <v>1388</v>
      </c>
      <c r="P1156" s="7" t="s">
        <v>3899</v>
      </c>
      <c r="Q1156" s="5" t="s">
        <v>28</v>
      </c>
      <c r="R1156" s="5" t="s">
        <v>28</v>
      </c>
      <c r="S1156" s="5" t="s">
        <v>28</v>
      </c>
      <c r="T1156" s="7" t="s">
        <v>27</v>
      </c>
      <c r="U1156" s="7" t="s">
        <v>28</v>
      </c>
      <c r="V1156" s="28" t="s">
        <v>28</v>
      </c>
      <c r="W1156" s="7" t="s">
        <v>29</v>
      </c>
      <c r="X1156" s="7">
        <v>2012</v>
      </c>
      <c r="Y1156" s="5" t="s">
        <v>28</v>
      </c>
      <c r="Z1156" s="7" t="s">
        <v>3900</v>
      </c>
      <c r="AA1156" s="7">
        <v>1</v>
      </c>
      <c r="AB1156" s="7">
        <v>1</v>
      </c>
      <c r="AC1156" s="7">
        <f t="shared" si="190"/>
        <v>0</v>
      </c>
      <c r="AD1156" s="7" t="s">
        <v>6175</v>
      </c>
      <c r="AE1156" s="7" t="s">
        <v>6175</v>
      </c>
      <c r="AF1156" s="7" t="s">
        <v>6175</v>
      </c>
      <c r="AG1156" s="7" t="s">
        <v>6175</v>
      </c>
      <c r="AH1156" s="7" t="s">
        <v>6175</v>
      </c>
      <c r="AI1156" s="7" t="s">
        <v>6175</v>
      </c>
      <c r="AJ1156" s="33">
        <v>22.002867123287764</v>
      </c>
      <c r="AK1156" s="33">
        <f t="shared" si="191"/>
        <v>22.002867123287764</v>
      </c>
      <c r="AL1156" s="33">
        <f t="shared" si="186"/>
        <v>2.6403440547945314</v>
      </c>
      <c r="AM1156" s="33">
        <f t="shared" si="187"/>
        <v>24.643211178082296</v>
      </c>
      <c r="AN1156" s="33">
        <f t="shared" si="188"/>
        <v>19.802580410958988</v>
      </c>
      <c r="AO1156" s="33">
        <f t="shared" si="189"/>
        <v>19.802580410958988</v>
      </c>
      <c r="AP1156" s="33">
        <f t="shared" si="192"/>
        <v>2.3763096493150786</v>
      </c>
      <c r="AQ1156" s="33">
        <f t="shared" si="193"/>
        <v>22.178890060274068</v>
      </c>
      <c r="AR1156" s="15" t="s">
        <v>6303</v>
      </c>
      <c r="AS1156" s="15" t="s">
        <v>6304</v>
      </c>
      <c r="AT1156" s="15" t="s">
        <v>6292</v>
      </c>
      <c r="AU1156" s="27" t="s">
        <v>6281</v>
      </c>
      <c r="AV1156" s="74"/>
      <c r="AW1156" s="75"/>
      <c r="AX1156" s="75"/>
      <c r="AY1156" s="75"/>
      <c r="AZ1156" s="52" t="s">
        <v>6389</v>
      </c>
    </row>
    <row r="1157" spans="1:52" s="52" customFormat="1" ht="39.950000000000003" customHeight="1" x14ac:dyDescent="0.25">
      <c r="A1157" s="9">
        <v>1666</v>
      </c>
      <c r="B1157" s="5">
        <v>80042000004286</v>
      </c>
      <c r="C1157" s="5" t="s">
        <v>5120</v>
      </c>
      <c r="D1157" s="5" t="s">
        <v>18</v>
      </c>
      <c r="E1157" s="5" t="s">
        <v>64</v>
      </c>
      <c r="F1157" s="5" t="s">
        <v>65</v>
      </c>
      <c r="G1157" s="5" t="s">
        <v>18</v>
      </c>
      <c r="H1157" s="7" t="s">
        <v>6173</v>
      </c>
      <c r="I1157" s="7" t="s">
        <v>6175</v>
      </c>
      <c r="J1157" s="7" t="s">
        <v>6175</v>
      </c>
      <c r="K1157" s="7" t="s">
        <v>6175</v>
      </c>
      <c r="L1157" s="5" t="s">
        <v>5121</v>
      </c>
      <c r="M1157" s="5" t="s">
        <v>5121</v>
      </c>
      <c r="N1157" s="8" t="s">
        <v>6175</v>
      </c>
      <c r="O1157" s="7" t="s">
        <v>1388</v>
      </c>
      <c r="P1157" s="7" t="s">
        <v>3899</v>
      </c>
      <c r="Q1157" s="5" t="s">
        <v>28</v>
      </c>
      <c r="R1157" s="5" t="s">
        <v>28</v>
      </c>
      <c r="S1157" s="5" t="s">
        <v>28</v>
      </c>
      <c r="T1157" s="7" t="s">
        <v>3905</v>
      </c>
      <c r="U1157" s="7" t="s">
        <v>28</v>
      </c>
      <c r="V1157" s="7" t="s">
        <v>28</v>
      </c>
      <c r="W1157" s="7" t="s">
        <v>29</v>
      </c>
      <c r="X1157" s="7">
        <v>2012</v>
      </c>
      <c r="Y1157" s="5" t="s">
        <v>28</v>
      </c>
      <c r="Z1157" s="7" t="s">
        <v>3900</v>
      </c>
      <c r="AA1157" s="7">
        <v>1</v>
      </c>
      <c r="AB1157" s="7">
        <v>1</v>
      </c>
      <c r="AC1157" s="7">
        <f t="shared" si="190"/>
        <v>0</v>
      </c>
      <c r="AD1157" s="7" t="s">
        <v>6175</v>
      </c>
      <c r="AE1157" s="7" t="s">
        <v>6175</v>
      </c>
      <c r="AF1157" s="7" t="s">
        <v>6175</v>
      </c>
      <c r="AG1157" s="7" t="s">
        <v>6175</v>
      </c>
      <c r="AH1157" s="7" t="s">
        <v>6175</v>
      </c>
      <c r="AI1157" s="7" t="s">
        <v>6175</v>
      </c>
      <c r="AJ1157" s="33">
        <v>73.342890410959214</v>
      </c>
      <c r="AK1157" s="33">
        <f t="shared" si="191"/>
        <v>73.342890410959214</v>
      </c>
      <c r="AL1157" s="33">
        <f t="shared" si="186"/>
        <v>8.8011468493151046</v>
      </c>
      <c r="AM1157" s="33">
        <f t="shared" si="187"/>
        <v>82.144037260274317</v>
      </c>
      <c r="AN1157" s="33">
        <f t="shared" si="188"/>
        <v>66.0086013698633</v>
      </c>
      <c r="AO1157" s="33">
        <f t="shared" si="189"/>
        <v>66.0086013698633</v>
      </c>
      <c r="AP1157" s="33">
        <f t="shared" si="192"/>
        <v>7.9210321643835959</v>
      </c>
      <c r="AQ1157" s="33">
        <f t="shared" si="193"/>
        <v>73.929633534246889</v>
      </c>
      <c r="AR1157" s="15" t="s">
        <v>6303</v>
      </c>
      <c r="AS1157" s="15" t="s">
        <v>6304</v>
      </c>
      <c r="AT1157" s="15" t="s">
        <v>6292</v>
      </c>
      <c r="AU1157" s="27" t="s">
        <v>6281</v>
      </c>
      <c r="AV1157" s="74"/>
      <c r="AW1157" s="75"/>
      <c r="AX1157" s="75"/>
      <c r="AY1157" s="75"/>
      <c r="AZ1157" s="52" t="s">
        <v>6389</v>
      </c>
    </row>
    <row r="1158" spans="1:52" s="52" customFormat="1" ht="39.950000000000003" customHeight="1" x14ac:dyDescent="0.25">
      <c r="A1158" s="9">
        <v>1667</v>
      </c>
      <c r="B1158" s="5">
        <v>80042000004309</v>
      </c>
      <c r="C1158" s="7" t="s">
        <v>5122</v>
      </c>
      <c r="D1158" s="5" t="s">
        <v>18</v>
      </c>
      <c r="E1158" s="7" t="s">
        <v>763</v>
      </c>
      <c r="F1158" s="7" t="s">
        <v>5123</v>
      </c>
      <c r="G1158" s="5" t="s">
        <v>18</v>
      </c>
      <c r="H1158" s="7" t="s">
        <v>6173</v>
      </c>
      <c r="I1158" s="7" t="s">
        <v>6175</v>
      </c>
      <c r="J1158" s="7" t="s">
        <v>6175</v>
      </c>
      <c r="K1158" s="7" t="s">
        <v>6175</v>
      </c>
      <c r="L1158" s="5" t="s">
        <v>5124</v>
      </c>
      <c r="M1158" s="5" t="s">
        <v>5124</v>
      </c>
      <c r="N1158" s="8" t="s">
        <v>6175</v>
      </c>
      <c r="O1158" s="7" t="s">
        <v>1388</v>
      </c>
      <c r="P1158" s="7" t="s">
        <v>3899</v>
      </c>
      <c r="Q1158" s="7" t="s">
        <v>28</v>
      </c>
      <c r="R1158" s="7" t="s">
        <v>28</v>
      </c>
      <c r="S1158" s="7" t="s">
        <v>28</v>
      </c>
      <c r="T1158" s="7" t="s">
        <v>3909</v>
      </c>
      <c r="U1158" s="7" t="s">
        <v>28</v>
      </c>
      <c r="V1158" s="28" t="s">
        <v>28</v>
      </c>
      <c r="W1158" s="5" t="s">
        <v>29</v>
      </c>
      <c r="X1158" s="7">
        <v>2012</v>
      </c>
      <c r="Y1158" s="7" t="s">
        <v>28</v>
      </c>
      <c r="Z1158" s="7" t="s">
        <v>3900</v>
      </c>
      <c r="AA1158" s="7">
        <v>1</v>
      </c>
      <c r="AB1158" s="7">
        <v>1</v>
      </c>
      <c r="AC1158" s="7">
        <f t="shared" si="190"/>
        <v>0</v>
      </c>
      <c r="AD1158" s="7" t="s">
        <v>6175</v>
      </c>
      <c r="AE1158" s="7" t="s">
        <v>6175</v>
      </c>
      <c r="AF1158" s="7" t="s">
        <v>6175</v>
      </c>
      <c r="AG1158" s="7" t="s">
        <v>6175</v>
      </c>
      <c r="AH1158" s="7" t="s">
        <v>6175</v>
      </c>
      <c r="AI1158" s="7" t="s">
        <v>6175</v>
      </c>
      <c r="AJ1158" s="33">
        <v>85</v>
      </c>
      <c r="AK1158" s="33">
        <f t="shared" si="191"/>
        <v>85</v>
      </c>
      <c r="AL1158" s="33">
        <f t="shared" si="186"/>
        <v>10.199999999999999</v>
      </c>
      <c r="AM1158" s="33">
        <f t="shared" si="187"/>
        <v>95.2</v>
      </c>
      <c r="AN1158" s="33">
        <f t="shared" si="188"/>
        <v>76.5</v>
      </c>
      <c r="AO1158" s="33">
        <f t="shared" si="189"/>
        <v>76.5</v>
      </c>
      <c r="AP1158" s="33">
        <f t="shared" si="192"/>
        <v>9.18</v>
      </c>
      <c r="AQ1158" s="33">
        <f t="shared" si="193"/>
        <v>85.68</v>
      </c>
      <c r="AR1158" s="15" t="s">
        <v>6290</v>
      </c>
      <c r="AS1158" s="26" t="s">
        <v>6302</v>
      </c>
      <c r="AT1158" s="15" t="s">
        <v>6294</v>
      </c>
      <c r="AU1158" s="27" t="s">
        <v>6279</v>
      </c>
      <c r="AV1158" s="74"/>
      <c r="AW1158" s="75"/>
      <c r="AX1158" s="75"/>
      <c r="AY1158" s="75"/>
      <c r="AZ1158" s="52" t="s">
        <v>6389</v>
      </c>
    </row>
    <row r="1159" spans="1:52" s="52" customFormat="1" ht="39.950000000000003" customHeight="1" x14ac:dyDescent="0.25">
      <c r="A1159" s="9">
        <v>1668</v>
      </c>
      <c r="B1159" s="5">
        <v>80042000004422</v>
      </c>
      <c r="C1159" s="7" t="s">
        <v>5125</v>
      </c>
      <c r="D1159" s="5" t="s">
        <v>18</v>
      </c>
      <c r="E1159" s="5" t="s">
        <v>953</v>
      </c>
      <c r="F1159" s="5" t="s">
        <v>954</v>
      </c>
      <c r="G1159" s="5" t="s">
        <v>18</v>
      </c>
      <c r="H1159" s="7" t="s">
        <v>6173</v>
      </c>
      <c r="I1159" s="7" t="s">
        <v>6175</v>
      </c>
      <c r="J1159" s="7" t="s">
        <v>6175</v>
      </c>
      <c r="K1159" s="7" t="s">
        <v>6175</v>
      </c>
      <c r="L1159" s="5" t="s">
        <v>5126</v>
      </c>
      <c r="M1159" s="5" t="s">
        <v>5126</v>
      </c>
      <c r="N1159" s="8" t="s">
        <v>6175</v>
      </c>
      <c r="O1159" s="7" t="s">
        <v>1388</v>
      </c>
      <c r="P1159" s="7" t="s">
        <v>3899</v>
      </c>
      <c r="Q1159" s="5" t="s">
        <v>1697</v>
      </c>
      <c r="R1159" s="5" t="s">
        <v>28</v>
      </c>
      <c r="S1159" s="5" t="s">
        <v>28</v>
      </c>
      <c r="T1159" s="7" t="s">
        <v>707</v>
      </c>
      <c r="U1159" s="7" t="s">
        <v>28</v>
      </c>
      <c r="V1159" s="7" t="s">
        <v>1411</v>
      </c>
      <c r="W1159" s="7" t="s">
        <v>3988</v>
      </c>
      <c r="X1159" s="7">
        <v>2012</v>
      </c>
      <c r="Y1159" s="5" t="s">
        <v>5127</v>
      </c>
      <c r="Z1159" s="7" t="s">
        <v>3900</v>
      </c>
      <c r="AA1159" s="7">
        <v>1</v>
      </c>
      <c r="AB1159" s="7">
        <v>1</v>
      </c>
      <c r="AC1159" s="7">
        <f t="shared" si="190"/>
        <v>0</v>
      </c>
      <c r="AD1159" s="7" t="s">
        <v>6175</v>
      </c>
      <c r="AE1159" s="7" t="s">
        <v>6175</v>
      </c>
      <c r="AF1159" s="7" t="s">
        <v>6175</v>
      </c>
      <c r="AG1159" s="7" t="s">
        <v>6175</v>
      </c>
      <c r="AH1159" s="7" t="s">
        <v>6175</v>
      </c>
      <c r="AI1159" s="7" t="s">
        <v>6175</v>
      </c>
      <c r="AJ1159" s="33">
        <v>16.265367123287763</v>
      </c>
      <c r="AK1159" s="33">
        <f t="shared" si="191"/>
        <v>16.265367123287763</v>
      </c>
      <c r="AL1159" s="33">
        <f t="shared" ref="AL1159:AL1222" si="194">AK1159*0.12</f>
        <v>1.9518440547945315</v>
      </c>
      <c r="AM1159" s="33">
        <f t="shared" ref="AM1159:AM1222" si="195">AL1159+AK1159</f>
        <v>18.217211178082295</v>
      </c>
      <c r="AN1159" s="33">
        <f t="shared" ref="AN1159:AN1222" si="196">AJ1159*0.9</f>
        <v>14.638830410958988</v>
      </c>
      <c r="AO1159" s="33">
        <f t="shared" ref="AO1159:AO1222" si="197">AN1159*AB1159</f>
        <v>14.638830410958988</v>
      </c>
      <c r="AP1159" s="33">
        <f t="shared" si="192"/>
        <v>1.7566596493150786</v>
      </c>
      <c r="AQ1159" s="33">
        <f t="shared" si="193"/>
        <v>16.395490060274067</v>
      </c>
      <c r="AR1159" s="15" t="s">
        <v>6307</v>
      </c>
      <c r="AS1159" s="15" t="s">
        <v>6307</v>
      </c>
      <c r="AT1159" s="15" t="s">
        <v>6292</v>
      </c>
      <c r="AU1159" s="27" t="s">
        <v>6276</v>
      </c>
      <c r="AV1159" s="74"/>
      <c r="AW1159" s="75"/>
      <c r="AX1159" s="75"/>
      <c r="AY1159" s="75"/>
      <c r="AZ1159" s="52" t="s">
        <v>6389</v>
      </c>
    </row>
    <row r="1160" spans="1:52" s="52" customFormat="1" ht="39.950000000000003" customHeight="1" x14ac:dyDescent="0.25">
      <c r="A1160" s="9">
        <v>1669</v>
      </c>
      <c r="B1160" s="5">
        <v>80042000004538</v>
      </c>
      <c r="C1160" s="5" t="s">
        <v>5128</v>
      </c>
      <c r="D1160" s="5" t="s">
        <v>241</v>
      </c>
      <c r="E1160" s="5" t="s">
        <v>242</v>
      </c>
      <c r="F1160" s="5" t="s">
        <v>242</v>
      </c>
      <c r="G1160" s="5" t="s">
        <v>4142</v>
      </c>
      <c r="H1160" s="7" t="s">
        <v>6173</v>
      </c>
      <c r="I1160" s="7" t="s">
        <v>6175</v>
      </c>
      <c r="J1160" s="7" t="s">
        <v>6175</v>
      </c>
      <c r="K1160" s="7" t="s">
        <v>6175</v>
      </c>
      <c r="L1160" s="5" t="s">
        <v>4983</v>
      </c>
      <c r="M1160" s="5" t="s">
        <v>4983</v>
      </c>
      <c r="N1160" s="8" t="s">
        <v>6175</v>
      </c>
      <c r="O1160" s="7" t="s">
        <v>1388</v>
      </c>
      <c r="P1160" s="7" t="s">
        <v>3899</v>
      </c>
      <c r="Q1160" s="5" t="s">
        <v>28</v>
      </c>
      <c r="R1160" s="5" t="s">
        <v>28</v>
      </c>
      <c r="S1160" s="5" t="s">
        <v>28</v>
      </c>
      <c r="T1160" s="7" t="s">
        <v>44</v>
      </c>
      <c r="U1160" s="7" t="s">
        <v>28</v>
      </c>
      <c r="V1160" s="28" t="s">
        <v>28</v>
      </c>
      <c r="W1160" s="7" t="s">
        <v>29</v>
      </c>
      <c r="X1160" s="7">
        <v>2012</v>
      </c>
      <c r="Y1160" s="5" t="s">
        <v>28</v>
      </c>
      <c r="Z1160" s="7" t="s">
        <v>3900</v>
      </c>
      <c r="AA1160" s="7">
        <v>1</v>
      </c>
      <c r="AB1160" s="7">
        <v>1</v>
      </c>
      <c r="AC1160" s="7">
        <f t="shared" si="190"/>
        <v>0</v>
      </c>
      <c r="AD1160" s="7" t="s">
        <v>6175</v>
      </c>
      <c r="AE1160" s="7" t="s">
        <v>6175</v>
      </c>
      <c r="AF1160" s="7" t="s">
        <v>6175</v>
      </c>
      <c r="AG1160" s="7" t="s">
        <v>6175</v>
      </c>
      <c r="AH1160" s="7" t="s">
        <v>6175</v>
      </c>
      <c r="AI1160" s="7" t="s">
        <v>6175</v>
      </c>
      <c r="AJ1160" s="33">
        <v>26.892393150685045</v>
      </c>
      <c r="AK1160" s="33">
        <f t="shared" si="191"/>
        <v>26.892393150685045</v>
      </c>
      <c r="AL1160" s="33">
        <f t="shared" si="194"/>
        <v>3.2270871780822055</v>
      </c>
      <c r="AM1160" s="33">
        <f t="shared" si="195"/>
        <v>30.119480328767249</v>
      </c>
      <c r="AN1160" s="33">
        <f t="shared" si="196"/>
        <v>24.20315383561654</v>
      </c>
      <c r="AO1160" s="33">
        <f t="shared" si="197"/>
        <v>24.20315383561654</v>
      </c>
      <c r="AP1160" s="33">
        <f t="shared" si="192"/>
        <v>2.9043784602739846</v>
      </c>
      <c r="AQ1160" s="33">
        <f t="shared" si="193"/>
        <v>27.107532295890525</v>
      </c>
      <c r="AR1160" s="15" t="s">
        <v>6307</v>
      </c>
      <c r="AS1160" s="15" t="s">
        <v>6307</v>
      </c>
      <c r="AT1160" s="15" t="s">
        <v>6292</v>
      </c>
      <c r="AU1160" s="27" t="s">
        <v>6276</v>
      </c>
      <c r="AV1160" s="74"/>
      <c r="AW1160" s="75"/>
      <c r="AX1160" s="75"/>
      <c r="AY1160" s="75"/>
      <c r="AZ1160" s="52" t="s">
        <v>6389</v>
      </c>
    </row>
    <row r="1161" spans="1:52" s="52" customFormat="1" ht="39.950000000000003" customHeight="1" x14ac:dyDescent="0.25">
      <c r="A1161" s="9">
        <v>1670</v>
      </c>
      <c r="B1161" s="5">
        <v>80042000004583</v>
      </c>
      <c r="C1161" s="7" t="s">
        <v>5129</v>
      </c>
      <c r="D1161" s="5" t="s">
        <v>241</v>
      </c>
      <c r="E1161" s="5" t="s">
        <v>242</v>
      </c>
      <c r="F1161" s="5" t="s">
        <v>242</v>
      </c>
      <c r="G1161" s="5" t="s">
        <v>4142</v>
      </c>
      <c r="H1161" s="7" t="s">
        <v>6173</v>
      </c>
      <c r="I1161" s="7" t="s">
        <v>6175</v>
      </c>
      <c r="J1161" s="7" t="s">
        <v>6175</v>
      </c>
      <c r="K1161" s="7" t="s">
        <v>6175</v>
      </c>
      <c r="L1161" s="5" t="s">
        <v>4977</v>
      </c>
      <c r="M1161" s="5" t="s">
        <v>4977</v>
      </c>
      <c r="N1161" s="8" t="s">
        <v>6175</v>
      </c>
      <c r="O1161" s="7" t="s">
        <v>1388</v>
      </c>
      <c r="P1161" s="7" t="s">
        <v>3899</v>
      </c>
      <c r="Q1161" s="5" t="s">
        <v>28</v>
      </c>
      <c r="R1161" s="7" t="s">
        <v>4978</v>
      </c>
      <c r="S1161" s="5" t="s">
        <v>28</v>
      </c>
      <c r="T1161" s="7" t="s">
        <v>44</v>
      </c>
      <c r="U1161" s="7" t="s">
        <v>28</v>
      </c>
      <c r="V1161" s="5" t="s">
        <v>4979</v>
      </c>
      <c r="W1161" s="7" t="s">
        <v>3988</v>
      </c>
      <c r="X1161" s="7">
        <v>2012</v>
      </c>
      <c r="Y1161" s="5" t="s">
        <v>28</v>
      </c>
      <c r="Z1161" s="7" t="s">
        <v>3900</v>
      </c>
      <c r="AA1161" s="7">
        <v>1</v>
      </c>
      <c r="AB1161" s="7">
        <v>1</v>
      </c>
      <c r="AC1161" s="7">
        <f t="shared" si="190"/>
        <v>0</v>
      </c>
      <c r="AD1161" s="7" t="s">
        <v>6175</v>
      </c>
      <c r="AE1161" s="7" t="s">
        <v>6175</v>
      </c>
      <c r="AF1161" s="7" t="s">
        <v>6175</v>
      </c>
      <c r="AG1161" s="7" t="s">
        <v>6175</v>
      </c>
      <c r="AH1161" s="7" t="s">
        <v>6175</v>
      </c>
      <c r="AI1161" s="7" t="s">
        <v>6175</v>
      </c>
      <c r="AJ1161" s="33">
        <v>6.1446942465753773</v>
      </c>
      <c r="AK1161" s="33">
        <f t="shared" si="191"/>
        <v>6.1446942465753773</v>
      </c>
      <c r="AL1161" s="33">
        <f t="shared" si="194"/>
        <v>0.73736330958904528</v>
      </c>
      <c r="AM1161" s="33">
        <f t="shared" si="195"/>
        <v>6.8820575561644226</v>
      </c>
      <c r="AN1161" s="33">
        <f t="shared" si="196"/>
        <v>5.53022482191784</v>
      </c>
      <c r="AO1161" s="33">
        <f t="shared" si="197"/>
        <v>5.53022482191784</v>
      </c>
      <c r="AP1161" s="33">
        <f t="shared" si="192"/>
        <v>0.66362697863014075</v>
      </c>
      <c r="AQ1161" s="33">
        <f t="shared" si="193"/>
        <v>6.1938518005479803</v>
      </c>
      <c r="AR1161" s="15" t="s">
        <v>6307</v>
      </c>
      <c r="AS1161" s="15" t="s">
        <v>6307</v>
      </c>
      <c r="AT1161" s="15" t="s">
        <v>6292</v>
      </c>
      <c r="AU1161" s="27" t="s">
        <v>6276</v>
      </c>
      <c r="AV1161" s="74"/>
      <c r="AW1161" s="75"/>
      <c r="AX1161" s="75"/>
      <c r="AY1161" s="75"/>
      <c r="AZ1161" s="52" t="s">
        <v>6389</v>
      </c>
    </row>
    <row r="1162" spans="1:52" s="52" customFormat="1" ht="39.950000000000003" customHeight="1" x14ac:dyDescent="0.25">
      <c r="A1162" s="9">
        <v>1671</v>
      </c>
      <c r="B1162" s="5">
        <v>80042000004668</v>
      </c>
      <c r="C1162" s="7" t="s">
        <v>5130</v>
      </c>
      <c r="D1162" s="5" t="s">
        <v>18</v>
      </c>
      <c r="E1162" s="5" t="s">
        <v>471</v>
      </c>
      <c r="F1162" s="5" t="s">
        <v>471</v>
      </c>
      <c r="G1162" s="5" t="s">
        <v>18</v>
      </c>
      <c r="H1162" s="7" t="s">
        <v>6173</v>
      </c>
      <c r="I1162" s="7" t="s">
        <v>6175</v>
      </c>
      <c r="J1162" s="7" t="s">
        <v>6175</v>
      </c>
      <c r="K1162" s="7" t="s">
        <v>6175</v>
      </c>
      <c r="L1162" s="5" t="s">
        <v>1051</v>
      </c>
      <c r="M1162" s="5" t="s">
        <v>1051</v>
      </c>
      <c r="N1162" s="8" t="s">
        <v>6175</v>
      </c>
      <c r="O1162" s="7" t="s">
        <v>1388</v>
      </c>
      <c r="P1162" s="7" t="s">
        <v>3899</v>
      </c>
      <c r="Q1162" s="5" t="s">
        <v>28</v>
      </c>
      <c r="R1162" s="5" t="s">
        <v>28</v>
      </c>
      <c r="S1162" s="5" t="s">
        <v>28</v>
      </c>
      <c r="T1162" s="7" t="s">
        <v>44</v>
      </c>
      <c r="U1162" s="7" t="s">
        <v>28</v>
      </c>
      <c r="V1162" s="5" t="s">
        <v>4987</v>
      </c>
      <c r="W1162" s="5" t="s">
        <v>29</v>
      </c>
      <c r="X1162" s="7">
        <v>2012</v>
      </c>
      <c r="Y1162" s="5" t="s">
        <v>28</v>
      </c>
      <c r="Z1162" s="7" t="s">
        <v>3900</v>
      </c>
      <c r="AA1162" s="7">
        <v>1</v>
      </c>
      <c r="AB1162" s="7">
        <v>1</v>
      </c>
      <c r="AC1162" s="7">
        <f t="shared" si="190"/>
        <v>0</v>
      </c>
      <c r="AD1162" s="7" t="s">
        <v>6175</v>
      </c>
      <c r="AE1162" s="7" t="s">
        <v>6175</v>
      </c>
      <c r="AF1162" s="7" t="s">
        <v>6175</v>
      </c>
      <c r="AG1162" s="7" t="s">
        <v>6175</v>
      </c>
      <c r="AH1162" s="7" t="s">
        <v>6175</v>
      </c>
      <c r="AI1162" s="7" t="s">
        <v>6175</v>
      </c>
      <c r="AJ1162" s="33">
        <v>56.229549315068738</v>
      </c>
      <c r="AK1162" s="33">
        <f t="shared" si="191"/>
        <v>56.229549315068738</v>
      </c>
      <c r="AL1162" s="33">
        <f t="shared" si="194"/>
        <v>6.7475459178082486</v>
      </c>
      <c r="AM1162" s="33">
        <f t="shared" si="195"/>
        <v>62.977095232876984</v>
      </c>
      <c r="AN1162" s="33">
        <f t="shared" si="196"/>
        <v>50.606594383561863</v>
      </c>
      <c r="AO1162" s="33">
        <f t="shared" si="197"/>
        <v>50.606594383561863</v>
      </c>
      <c r="AP1162" s="33">
        <f t="shared" si="192"/>
        <v>6.0727913260274233</v>
      </c>
      <c r="AQ1162" s="33">
        <f t="shared" si="193"/>
        <v>56.679385709589283</v>
      </c>
      <c r="AR1162" s="15" t="s">
        <v>6307</v>
      </c>
      <c r="AS1162" s="15" t="s">
        <v>6307</v>
      </c>
      <c r="AT1162" s="15" t="s">
        <v>6292</v>
      </c>
      <c r="AU1162" s="27" t="s">
        <v>6276</v>
      </c>
      <c r="AV1162" s="74"/>
      <c r="AW1162" s="75"/>
      <c r="AX1162" s="75"/>
      <c r="AY1162" s="75"/>
      <c r="AZ1162" s="52" t="s">
        <v>6389</v>
      </c>
    </row>
    <row r="1163" spans="1:52" s="52" customFormat="1" ht="39.950000000000003" customHeight="1" x14ac:dyDescent="0.25">
      <c r="A1163" s="9">
        <v>1672</v>
      </c>
      <c r="B1163" s="5">
        <v>80042000004705</v>
      </c>
      <c r="C1163" s="7" t="s">
        <v>5131</v>
      </c>
      <c r="D1163" s="5" t="s">
        <v>18</v>
      </c>
      <c r="E1163" s="5" t="s">
        <v>953</v>
      </c>
      <c r="F1163" s="5" t="s">
        <v>954</v>
      </c>
      <c r="G1163" s="5" t="s">
        <v>18</v>
      </c>
      <c r="H1163" s="7" t="s">
        <v>6173</v>
      </c>
      <c r="I1163" s="7" t="s">
        <v>6175</v>
      </c>
      <c r="J1163" s="7" t="s">
        <v>6175</v>
      </c>
      <c r="K1163" s="7" t="s">
        <v>6175</v>
      </c>
      <c r="L1163" s="5" t="s">
        <v>4983</v>
      </c>
      <c r="M1163" s="5" t="s">
        <v>4983</v>
      </c>
      <c r="N1163" s="8" t="s">
        <v>6175</v>
      </c>
      <c r="O1163" s="7" t="s">
        <v>1388</v>
      </c>
      <c r="P1163" s="7" t="s">
        <v>3899</v>
      </c>
      <c r="Q1163" s="5" t="s">
        <v>28</v>
      </c>
      <c r="R1163" s="5" t="s">
        <v>28</v>
      </c>
      <c r="S1163" s="5" t="s">
        <v>28</v>
      </c>
      <c r="T1163" s="7" t="s">
        <v>44</v>
      </c>
      <c r="U1163" s="7" t="s">
        <v>28</v>
      </c>
      <c r="V1163" s="7" t="s">
        <v>957</v>
      </c>
      <c r="W1163" s="7" t="s">
        <v>3988</v>
      </c>
      <c r="X1163" s="7">
        <v>2012</v>
      </c>
      <c r="Y1163" s="5" t="s">
        <v>28</v>
      </c>
      <c r="Z1163" s="7" t="s">
        <v>3900</v>
      </c>
      <c r="AA1163" s="7">
        <v>1</v>
      </c>
      <c r="AB1163" s="7">
        <v>1</v>
      </c>
      <c r="AC1163" s="7">
        <f t="shared" si="190"/>
        <v>0</v>
      </c>
      <c r="AD1163" s="7" t="s">
        <v>6175</v>
      </c>
      <c r="AE1163" s="7" t="s">
        <v>6175</v>
      </c>
      <c r="AF1163" s="7" t="s">
        <v>6175</v>
      </c>
      <c r="AG1163" s="7" t="s">
        <v>6175</v>
      </c>
      <c r="AH1163" s="7" t="s">
        <v>6175</v>
      </c>
      <c r="AI1163" s="7" t="s">
        <v>6175</v>
      </c>
      <c r="AJ1163" s="33">
        <v>19.879893150685042</v>
      </c>
      <c r="AK1163" s="33">
        <f t="shared" si="191"/>
        <v>19.879893150685042</v>
      </c>
      <c r="AL1163" s="33">
        <f t="shared" si="194"/>
        <v>2.3855871780822051</v>
      </c>
      <c r="AM1163" s="33">
        <f t="shared" si="195"/>
        <v>22.265480328767246</v>
      </c>
      <c r="AN1163" s="33">
        <f t="shared" si="196"/>
        <v>17.891903835616539</v>
      </c>
      <c r="AO1163" s="33">
        <f t="shared" si="197"/>
        <v>17.891903835616539</v>
      </c>
      <c r="AP1163" s="33">
        <f t="shared" si="192"/>
        <v>2.1470284602739844</v>
      </c>
      <c r="AQ1163" s="33">
        <f t="shared" si="193"/>
        <v>20.038932295890522</v>
      </c>
      <c r="AR1163" s="15" t="s">
        <v>6307</v>
      </c>
      <c r="AS1163" s="15" t="s">
        <v>6307</v>
      </c>
      <c r="AT1163" s="15" t="s">
        <v>6292</v>
      </c>
      <c r="AU1163" s="27" t="s">
        <v>6276</v>
      </c>
      <c r="AV1163" s="74"/>
      <c r="AW1163" s="75"/>
      <c r="AX1163" s="75"/>
      <c r="AY1163" s="75"/>
      <c r="AZ1163" s="52" t="s">
        <v>6389</v>
      </c>
    </row>
    <row r="1164" spans="1:52" s="52" customFormat="1" ht="39.950000000000003" customHeight="1" x14ac:dyDescent="0.25">
      <c r="A1164" s="9">
        <v>1673</v>
      </c>
      <c r="B1164" s="5">
        <v>80042000004712</v>
      </c>
      <c r="C1164" s="5" t="s">
        <v>5132</v>
      </c>
      <c r="D1164" s="5" t="s">
        <v>18</v>
      </c>
      <c r="E1164" s="5" t="s">
        <v>4760</v>
      </c>
      <c r="F1164" s="5" t="s">
        <v>142</v>
      </c>
      <c r="G1164" s="5" t="s">
        <v>18</v>
      </c>
      <c r="H1164" s="7" t="s">
        <v>6173</v>
      </c>
      <c r="I1164" s="7" t="s">
        <v>6175</v>
      </c>
      <c r="J1164" s="7" t="s">
        <v>6175</v>
      </c>
      <c r="K1164" s="7" t="s">
        <v>6175</v>
      </c>
      <c r="L1164" s="7" t="s">
        <v>4977</v>
      </c>
      <c r="M1164" s="7" t="s">
        <v>4977</v>
      </c>
      <c r="N1164" s="8" t="s">
        <v>6175</v>
      </c>
      <c r="O1164" s="7" t="s">
        <v>1388</v>
      </c>
      <c r="P1164" s="7" t="s">
        <v>3899</v>
      </c>
      <c r="Q1164" s="7" t="s">
        <v>28</v>
      </c>
      <c r="R1164" s="7" t="s">
        <v>4978</v>
      </c>
      <c r="S1164" s="7" t="s">
        <v>28</v>
      </c>
      <c r="T1164" s="7" t="s">
        <v>44</v>
      </c>
      <c r="U1164" s="7" t="s">
        <v>4992</v>
      </c>
      <c r="V1164" s="5" t="s">
        <v>4979</v>
      </c>
      <c r="W1164" s="7" t="s">
        <v>29</v>
      </c>
      <c r="X1164" s="7">
        <v>2012</v>
      </c>
      <c r="Y1164" s="5" t="s">
        <v>28</v>
      </c>
      <c r="Z1164" s="7" t="s">
        <v>3900</v>
      </c>
      <c r="AA1164" s="7">
        <v>1</v>
      </c>
      <c r="AB1164" s="7">
        <v>1</v>
      </c>
      <c r="AC1164" s="7">
        <f t="shared" si="190"/>
        <v>0</v>
      </c>
      <c r="AD1164" s="7" t="s">
        <v>6175</v>
      </c>
      <c r="AE1164" s="7" t="s">
        <v>6175</v>
      </c>
      <c r="AF1164" s="7" t="s">
        <v>6175</v>
      </c>
      <c r="AG1164" s="7" t="s">
        <v>6175</v>
      </c>
      <c r="AH1164" s="7" t="s">
        <v>6175</v>
      </c>
      <c r="AI1164" s="7" t="s">
        <v>6175</v>
      </c>
      <c r="AJ1164" s="33">
        <v>8.3121942465753769</v>
      </c>
      <c r="AK1164" s="33">
        <f t="shared" si="191"/>
        <v>8.3121942465753769</v>
      </c>
      <c r="AL1164" s="33">
        <f t="shared" si="194"/>
        <v>0.99746330958904517</v>
      </c>
      <c r="AM1164" s="33">
        <f t="shared" si="195"/>
        <v>9.3096575561644226</v>
      </c>
      <c r="AN1164" s="33">
        <f t="shared" si="196"/>
        <v>7.4809748219178394</v>
      </c>
      <c r="AO1164" s="33">
        <f t="shared" si="197"/>
        <v>7.4809748219178394</v>
      </c>
      <c r="AP1164" s="33">
        <f t="shared" si="192"/>
        <v>0.89771697863014066</v>
      </c>
      <c r="AQ1164" s="33">
        <f t="shared" si="193"/>
        <v>8.3786918005479798</v>
      </c>
      <c r="AR1164" s="15" t="s">
        <v>6307</v>
      </c>
      <c r="AS1164" s="15" t="s">
        <v>6307</v>
      </c>
      <c r="AT1164" s="15" t="s">
        <v>6292</v>
      </c>
      <c r="AU1164" s="27" t="s">
        <v>6276</v>
      </c>
      <c r="AV1164" s="74"/>
      <c r="AW1164" s="75"/>
      <c r="AX1164" s="75"/>
      <c r="AY1164" s="75"/>
      <c r="AZ1164" s="52" t="s">
        <v>6389</v>
      </c>
    </row>
    <row r="1165" spans="1:52" s="52" customFormat="1" ht="39.950000000000003" customHeight="1" x14ac:dyDescent="0.25">
      <c r="A1165" s="9">
        <v>1674</v>
      </c>
      <c r="B1165" s="5">
        <v>80042000004781</v>
      </c>
      <c r="C1165" s="7" t="s">
        <v>5133</v>
      </c>
      <c r="D1165" s="5" t="s">
        <v>241</v>
      </c>
      <c r="E1165" s="5" t="s">
        <v>242</v>
      </c>
      <c r="F1165" s="5" t="s">
        <v>242</v>
      </c>
      <c r="G1165" s="5" t="s">
        <v>316</v>
      </c>
      <c r="H1165" s="7" t="s">
        <v>6173</v>
      </c>
      <c r="I1165" s="7" t="s">
        <v>6175</v>
      </c>
      <c r="J1165" s="7" t="s">
        <v>6175</v>
      </c>
      <c r="K1165" s="7" t="s">
        <v>6175</v>
      </c>
      <c r="L1165" s="5" t="s">
        <v>4973</v>
      </c>
      <c r="M1165" s="5" t="s">
        <v>4973</v>
      </c>
      <c r="N1165" s="8" t="s">
        <v>6175</v>
      </c>
      <c r="O1165" s="7" t="s">
        <v>1388</v>
      </c>
      <c r="P1165" s="7" t="s">
        <v>3899</v>
      </c>
      <c r="Q1165" s="5" t="s">
        <v>28</v>
      </c>
      <c r="R1165" s="5" t="s">
        <v>28</v>
      </c>
      <c r="S1165" s="5" t="s">
        <v>28</v>
      </c>
      <c r="T1165" s="7" t="s">
        <v>44</v>
      </c>
      <c r="U1165" s="7" t="s">
        <v>28</v>
      </c>
      <c r="V1165" s="28" t="s">
        <v>28</v>
      </c>
      <c r="W1165" s="7" t="s">
        <v>29</v>
      </c>
      <c r="X1165" s="7">
        <v>2012</v>
      </c>
      <c r="Y1165" s="5" t="s">
        <v>140</v>
      </c>
      <c r="Z1165" s="7" t="s">
        <v>3900</v>
      </c>
      <c r="AA1165" s="7">
        <v>1</v>
      </c>
      <c r="AB1165" s="7">
        <v>1</v>
      </c>
      <c r="AC1165" s="7">
        <f t="shared" si="190"/>
        <v>0</v>
      </c>
      <c r="AD1165" s="7" t="s">
        <v>6175</v>
      </c>
      <c r="AE1165" s="7" t="s">
        <v>6175</v>
      </c>
      <c r="AF1165" s="7" t="s">
        <v>6175</v>
      </c>
      <c r="AG1165" s="7" t="s">
        <v>6175</v>
      </c>
      <c r="AH1165" s="7" t="s">
        <v>6175</v>
      </c>
      <c r="AI1165" s="7" t="s">
        <v>6175</v>
      </c>
      <c r="AJ1165" s="33">
        <v>41.560971232876888</v>
      </c>
      <c r="AK1165" s="33">
        <f t="shared" si="191"/>
        <v>41.560971232876888</v>
      </c>
      <c r="AL1165" s="33">
        <f t="shared" si="194"/>
        <v>4.9873165479452259</v>
      </c>
      <c r="AM1165" s="33">
        <f t="shared" si="195"/>
        <v>46.548287780822115</v>
      </c>
      <c r="AN1165" s="33">
        <f t="shared" si="196"/>
        <v>37.404874109589201</v>
      </c>
      <c r="AO1165" s="33">
        <f t="shared" si="197"/>
        <v>37.404874109589201</v>
      </c>
      <c r="AP1165" s="33">
        <f t="shared" si="192"/>
        <v>4.488584893150704</v>
      </c>
      <c r="AQ1165" s="33">
        <f t="shared" si="193"/>
        <v>41.893459002739903</v>
      </c>
      <c r="AR1165" s="26" t="s">
        <v>6307</v>
      </c>
      <c r="AS1165" s="26" t="s">
        <v>6307</v>
      </c>
      <c r="AT1165" s="15" t="s">
        <v>6282</v>
      </c>
      <c r="AU1165" s="27" t="s">
        <v>6282</v>
      </c>
      <c r="AV1165" s="74" t="s">
        <v>6284</v>
      </c>
      <c r="AW1165" s="75"/>
      <c r="AX1165" s="75"/>
      <c r="AY1165" s="75"/>
      <c r="AZ1165" s="52" t="s">
        <v>6389</v>
      </c>
    </row>
    <row r="1166" spans="1:52" s="52" customFormat="1" ht="39.950000000000003" customHeight="1" x14ac:dyDescent="0.25">
      <c r="A1166" s="9">
        <v>1675</v>
      </c>
      <c r="B1166" s="5">
        <v>80042000004798</v>
      </c>
      <c r="C1166" s="5" t="s">
        <v>5134</v>
      </c>
      <c r="D1166" s="5" t="s">
        <v>18</v>
      </c>
      <c r="E1166" s="5" t="s">
        <v>4760</v>
      </c>
      <c r="F1166" s="5" t="s">
        <v>142</v>
      </c>
      <c r="G1166" s="5" t="s">
        <v>18</v>
      </c>
      <c r="H1166" s="7" t="s">
        <v>6173</v>
      </c>
      <c r="I1166" s="7" t="s">
        <v>6175</v>
      </c>
      <c r="J1166" s="7" t="s">
        <v>6175</v>
      </c>
      <c r="K1166" s="7" t="s">
        <v>6175</v>
      </c>
      <c r="L1166" s="7" t="s">
        <v>4977</v>
      </c>
      <c r="M1166" s="7" t="s">
        <v>4977</v>
      </c>
      <c r="N1166" s="8" t="s">
        <v>6175</v>
      </c>
      <c r="O1166" s="7" t="s">
        <v>1388</v>
      </c>
      <c r="P1166" s="7" t="s">
        <v>3899</v>
      </c>
      <c r="Q1166" s="7" t="s">
        <v>28</v>
      </c>
      <c r="R1166" s="7" t="s">
        <v>4978</v>
      </c>
      <c r="S1166" s="7" t="s">
        <v>28</v>
      </c>
      <c r="T1166" s="7" t="s">
        <v>44</v>
      </c>
      <c r="U1166" s="7" t="s">
        <v>4992</v>
      </c>
      <c r="V1166" s="5" t="s">
        <v>4979</v>
      </c>
      <c r="W1166" s="7" t="s">
        <v>29</v>
      </c>
      <c r="X1166" s="7">
        <v>2012</v>
      </c>
      <c r="Y1166" s="5" t="s">
        <v>28</v>
      </c>
      <c r="Z1166" s="7" t="s">
        <v>3900</v>
      </c>
      <c r="AA1166" s="7">
        <v>1</v>
      </c>
      <c r="AB1166" s="7">
        <v>1</v>
      </c>
      <c r="AC1166" s="7">
        <f t="shared" si="190"/>
        <v>0</v>
      </c>
      <c r="AD1166" s="7" t="s">
        <v>6175</v>
      </c>
      <c r="AE1166" s="7" t="s">
        <v>6175</v>
      </c>
      <c r="AF1166" s="7" t="s">
        <v>6175</v>
      </c>
      <c r="AG1166" s="7" t="s">
        <v>6175</v>
      </c>
      <c r="AH1166" s="7" t="s">
        <v>6175</v>
      </c>
      <c r="AI1166" s="7" t="s">
        <v>6175</v>
      </c>
      <c r="AJ1166" s="33">
        <v>8.3121942465753769</v>
      </c>
      <c r="AK1166" s="33">
        <f t="shared" si="191"/>
        <v>8.3121942465753769</v>
      </c>
      <c r="AL1166" s="33">
        <f t="shared" si="194"/>
        <v>0.99746330958904517</v>
      </c>
      <c r="AM1166" s="33">
        <f t="shared" si="195"/>
        <v>9.3096575561644226</v>
      </c>
      <c r="AN1166" s="33">
        <f t="shared" si="196"/>
        <v>7.4809748219178394</v>
      </c>
      <c r="AO1166" s="33">
        <f t="shared" si="197"/>
        <v>7.4809748219178394</v>
      </c>
      <c r="AP1166" s="33">
        <f t="shared" si="192"/>
        <v>0.89771697863014066</v>
      </c>
      <c r="AQ1166" s="33">
        <f t="shared" si="193"/>
        <v>8.3786918005479798</v>
      </c>
      <c r="AR1166" s="15" t="s">
        <v>6307</v>
      </c>
      <c r="AS1166" s="15" t="s">
        <v>6307</v>
      </c>
      <c r="AT1166" s="15" t="s">
        <v>6292</v>
      </c>
      <c r="AU1166" s="27" t="s">
        <v>6276</v>
      </c>
      <c r="AV1166" s="74"/>
      <c r="AW1166" s="75"/>
      <c r="AX1166" s="75"/>
      <c r="AY1166" s="75"/>
      <c r="AZ1166" s="52" t="s">
        <v>6389</v>
      </c>
    </row>
    <row r="1167" spans="1:52" s="52" customFormat="1" ht="39.950000000000003" customHeight="1" x14ac:dyDescent="0.25">
      <c r="A1167" s="9">
        <v>1676</v>
      </c>
      <c r="B1167" s="5">
        <v>80042000004842</v>
      </c>
      <c r="C1167" s="7" t="s">
        <v>5135</v>
      </c>
      <c r="D1167" s="5" t="s">
        <v>18</v>
      </c>
      <c r="E1167" s="5" t="s">
        <v>953</v>
      </c>
      <c r="F1167" s="5" t="s">
        <v>954</v>
      </c>
      <c r="G1167" s="5" t="s">
        <v>18</v>
      </c>
      <c r="H1167" s="7" t="s">
        <v>6173</v>
      </c>
      <c r="I1167" s="7" t="s">
        <v>6175</v>
      </c>
      <c r="J1167" s="7" t="s">
        <v>6175</v>
      </c>
      <c r="K1167" s="7" t="s">
        <v>6175</v>
      </c>
      <c r="L1167" s="5" t="s">
        <v>4973</v>
      </c>
      <c r="M1167" s="5" t="s">
        <v>4973</v>
      </c>
      <c r="N1167" s="8" t="s">
        <v>6175</v>
      </c>
      <c r="O1167" s="7" t="s">
        <v>1388</v>
      </c>
      <c r="P1167" s="7" t="s">
        <v>3899</v>
      </c>
      <c r="Q1167" s="5" t="s">
        <v>28</v>
      </c>
      <c r="R1167" s="5" t="s">
        <v>28</v>
      </c>
      <c r="S1167" s="5" t="s">
        <v>28</v>
      </c>
      <c r="T1167" s="7" t="s">
        <v>44</v>
      </c>
      <c r="U1167" s="7" t="s">
        <v>28</v>
      </c>
      <c r="V1167" s="7" t="s">
        <v>957</v>
      </c>
      <c r="W1167" s="7" t="s">
        <v>29</v>
      </c>
      <c r="X1167" s="7">
        <v>2012</v>
      </c>
      <c r="Y1167" s="5" t="s">
        <v>140</v>
      </c>
      <c r="Z1167" s="7" t="s">
        <v>3900</v>
      </c>
      <c r="AA1167" s="7">
        <v>1</v>
      </c>
      <c r="AB1167" s="7">
        <v>1</v>
      </c>
      <c r="AC1167" s="7">
        <f t="shared" si="190"/>
        <v>0</v>
      </c>
      <c r="AD1167" s="7" t="s">
        <v>6175</v>
      </c>
      <c r="AE1167" s="7" t="s">
        <v>6175</v>
      </c>
      <c r="AF1167" s="7" t="s">
        <v>6175</v>
      </c>
      <c r="AG1167" s="7" t="s">
        <v>6175</v>
      </c>
      <c r="AH1167" s="7" t="s">
        <v>6175</v>
      </c>
      <c r="AI1167" s="7" t="s">
        <v>6175</v>
      </c>
      <c r="AJ1167" s="33">
        <v>41.560971232876888</v>
      </c>
      <c r="AK1167" s="33">
        <f t="shared" si="191"/>
        <v>41.560971232876888</v>
      </c>
      <c r="AL1167" s="33">
        <f t="shared" si="194"/>
        <v>4.9873165479452259</v>
      </c>
      <c r="AM1167" s="33">
        <f t="shared" si="195"/>
        <v>46.548287780822115</v>
      </c>
      <c r="AN1167" s="33">
        <f t="shared" si="196"/>
        <v>37.404874109589201</v>
      </c>
      <c r="AO1167" s="33">
        <f t="shared" si="197"/>
        <v>37.404874109589201</v>
      </c>
      <c r="AP1167" s="33">
        <f t="shared" si="192"/>
        <v>4.488584893150704</v>
      </c>
      <c r="AQ1167" s="33">
        <f t="shared" si="193"/>
        <v>41.893459002739903</v>
      </c>
      <c r="AR1167" s="15" t="s">
        <v>6307</v>
      </c>
      <c r="AS1167" s="15" t="s">
        <v>6307</v>
      </c>
      <c r="AT1167" s="15" t="s">
        <v>6292</v>
      </c>
      <c r="AU1167" s="27" t="s">
        <v>6276</v>
      </c>
      <c r="AV1167" s="74"/>
      <c r="AW1167" s="75"/>
      <c r="AX1167" s="75"/>
      <c r="AY1167" s="75"/>
      <c r="AZ1167" s="52" t="s">
        <v>6389</v>
      </c>
    </row>
    <row r="1168" spans="1:52" s="52" customFormat="1" ht="39.950000000000003" customHeight="1" x14ac:dyDescent="0.25">
      <c r="A1168" s="9">
        <v>1677</v>
      </c>
      <c r="B1168" s="5">
        <v>80042000004859</v>
      </c>
      <c r="C1168" s="7" t="s">
        <v>5136</v>
      </c>
      <c r="D1168" s="5" t="s">
        <v>18</v>
      </c>
      <c r="E1168" s="5" t="s">
        <v>1179</v>
      </c>
      <c r="F1168" s="5" t="s">
        <v>926</v>
      </c>
      <c r="G1168" s="5" t="s">
        <v>18</v>
      </c>
      <c r="H1168" s="7" t="s">
        <v>6173</v>
      </c>
      <c r="I1168" s="7" t="s">
        <v>6175</v>
      </c>
      <c r="J1168" s="7" t="s">
        <v>6175</v>
      </c>
      <c r="K1168" s="7" t="s">
        <v>6175</v>
      </c>
      <c r="L1168" s="5" t="s">
        <v>4977</v>
      </c>
      <c r="M1168" s="5" t="s">
        <v>4977</v>
      </c>
      <c r="N1168" s="8" t="s">
        <v>6175</v>
      </c>
      <c r="O1168" s="7" t="s">
        <v>1388</v>
      </c>
      <c r="P1168" s="7" t="s">
        <v>3899</v>
      </c>
      <c r="Q1168" s="5" t="s">
        <v>28</v>
      </c>
      <c r="R1168" s="7" t="s">
        <v>4978</v>
      </c>
      <c r="S1168" s="5" t="s">
        <v>28</v>
      </c>
      <c r="T1168" s="7" t="s">
        <v>44</v>
      </c>
      <c r="U1168" s="7" t="s">
        <v>28</v>
      </c>
      <c r="V1168" s="5" t="s">
        <v>4979</v>
      </c>
      <c r="W1168" s="7" t="s">
        <v>29</v>
      </c>
      <c r="X1168" s="7">
        <v>2012</v>
      </c>
      <c r="Y1168" s="5" t="s">
        <v>28</v>
      </c>
      <c r="Z1168" s="7" t="s">
        <v>3900</v>
      </c>
      <c r="AA1168" s="7">
        <v>1</v>
      </c>
      <c r="AB1168" s="7">
        <v>1</v>
      </c>
      <c r="AC1168" s="7">
        <f t="shared" si="190"/>
        <v>0</v>
      </c>
      <c r="AD1168" s="7" t="s">
        <v>6175</v>
      </c>
      <c r="AE1168" s="7" t="s">
        <v>6175</v>
      </c>
      <c r="AF1168" s="7" t="s">
        <v>6175</v>
      </c>
      <c r="AG1168" s="7" t="s">
        <v>6175</v>
      </c>
      <c r="AH1168" s="7" t="s">
        <v>6175</v>
      </c>
      <c r="AI1168" s="7" t="s">
        <v>6175</v>
      </c>
      <c r="AJ1168" s="33">
        <v>8.3121942465753769</v>
      </c>
      <c r="AK1168" s="33">
        <f t="shared" si="191"/>
        <v>8.3121942465753769</v>
      </c>
      <c r="AL1168" s="33">
        <f t="shared" si="194"/>
        <v>0.99746330958904517</v>
      </c>
      <c r="AM1168" s="33">
        <f t="shared" si="195"/>
        <v>9.3096575561644226</v>
      </c>
      <c r="AN1168" s="33">
        <f t="shared" si="196"/>
        <v>7.4809748219178394</v>
      </c>
      <c r="AO1168" s="33">
        <f t="shared" si="197"/>
        <v>7.4809748219178394</v>
      </c>
      <c r="AP1168" s="33">
        <f t="shared" si="192"/>
        <v>0.89771697863014066</v>
      </c>
      <c r="AQ1168" s="33">
        <f t="shared" si="193"/>
        <v>8.3786918005479798</v>
      </c>
      <c r="AR1168" s="15" t="s">
        <v>6307</v>
      </c>
      <c r="AS1168" s="15" t="s">
        <v>6307</v>
      </c>
      <c r="AT1168" s="15" t="s">
        <v>6292</v>
      </c>
      <c r="AU1168" s="27" t="s">
        <v>6276</v>
      </c>
      <c r="AV1168" s="74"/>
      <c r="AW1168" s="75"/>
      <c r="AX1168" s="75"/>
      <c r="AY1168" s="75"/>
      <c r="AZ1168" s="52" t="s">
        <v>6389</v>
      </c>
    </row>
    <row r="1169" spans="1:52" s="52" customFormat="1" ht="39.950000000000003" customHeight="1" x14ac:dyDescent="0.25">
      <c r="A1169" s="9">
        <v>1678</v>
      </c>
      <c r="B1169" s="5">
        <v>80042000005092</v>
      </c>
      <c r="C1169" s="7" t="s">
        <v>5137</v>
      </c>
      <c r="D1169" s="5" t="s">
        <v>18</v>
      </c>
      <c r="E1169" s="5" t="s">
        <v>953</v>
      </c>
      <c r="F1169" s="5" t="s">
        <v>954</v>
      </c>
      <c r="G1169" s="5" t="s">
        <v>18</v>
      </c>
      <c r="H1169" s="7" t="s">
        <v>6173</v>
      </c>
      <c r="I1169" s="7" t="s">
        <v>6175</v>
      </c>
      <c r="J1169" s="7" t="s">
        <v>6175</v>
      </c>
      <c r="K1169" s="7" t="s">
        <v>6175</v>
      </c>
      <c r="L1169" s="5" t="s">
        <v>4983</v>
      </c>
      <c r="M1169" s="5" t="s">
        <v>4983</v>
      </c>
      <c r="N1169" s="8" t="s">
        <v>6175</v>
      </c>
      <c r="O1169" s="7" t="s">
        <v>1388</v>
      </c>
      <c r="P1169" s="7" t="s">
        <v>3899</v>
      </c>
      <c r="Q1169" s="5" t="s">
        <v>28</v>
      </c>
      <c r="R1169" s="5" t="s">
        <v>28</v>
      </c>
      <c r="S1169" s="5" t="s">
        <v>28</v>
      </c>
      <c r="T1169" s="7" t="s">
        <v>44</v>
      </c>
      <c r="U1169" s="7" t="s">
        <v>28</v>
      </c>
      <c r="V1169" s="7" t="s">
        <v>957</v>
      </c>
      <c r="W1169" s="7" t="s">
        <v>3988</v>
      </c>
      <c r="X1169" s="7">
        <v>2012</v>
      </c>
      <c r="Y1169" s="5" t="s">
        <v>28</v>
      </c>
      <c r="Z1169" s="7" t="s">
        <v>3900</v>
      </c>
      <c r="AA1169" s="7">
        <v>1</v>
      </c>
      <c r="AB1169" s="7">
        <v>1</v>
      </c>
      <c r="AC1169" s="7">
        <f t="shared" si="190"/>
        <v>0</v>
      </c>
      <c r="AD1169" s="7" t="s">
        <v>6175</v>
      </c>
      <c r="AE1169" s="7" t="s">
        <v>6175</v>
      </c>
      <c r="AF1169" s="7" t="s">
        <v>6175</v>
      </c>
      <c r="AG1169" s="7" t="s">
        <v>6175</v>
      </c>
      <c r="AH1169" s="7" t="s">
        <v>6175</v>
      </c>
      <c r="AI1169" s="7" t="s">
        <v>6175</v>
      </c>
      <c r="AJ1169" s="33">
        <v>19.879893150685042</v>
      </c>
      <c r="AK1169" s="33">
        <f t="shared" si="191"/>
        <v>19.879893150685042</v>
      </c>
      <c r="AL1169" s="33">
        <f t="shared" si="194"/>
        <v>2.3855871780822051</v>
      </c>
      <c r="AM1169" s="33">
        <f t="shared" si="195"/>
        <v>22.265480328767246</v>
      </c>
      <c r="AN1169" s="33">
        <f t="shared" si="196"/>
        <v>17.891903835616539</v>
      </c>
      <c r="AO1169" s="33">
        <f t="shared" si="197"/>
        <v>17.891903835616539</v>
      </c>
      <c r="AP1169" s="33">
        <f t="shared" si="192"/>
        <v>2.1470284602739844</v>
      </c>
      <c r="AQ1169" s="33">
        <f t="shared" si="193"/>
        <v>20.038932295890522</v>
      </c>
      <c r="AR1169" s="15" t="s">
        <v>6307</v>
      </c>
      <c r="AS1169" s="15" t="s">
        <v>6307</v>
      </c>
      <c r="AT1169" s="15" t="s">
        <v>6292</v>
      </c>
      <c r="AU1169" s="27" t="s">
        <v>6276</v>
      </c>
      <c r="AV1169" s="74"/>
      <c r="AW1169" s="75"/>
      <c r="AX1169" s="75"/>
      <c r="AY1169" s="75"/>
      <c r="AZ1169" s="52" t="s">
        <v>6389</v>
      </c>
    </row>
    <row r="1170" spans="1:52" s="52" customFormat="1" ht="39.950000000000003" customHeight="1" x14ac:dyDescent="0.25">
      <c r="A1170" s="9">
        <v>1679</v>
      </c>
      <c r="B1170" s="5">
        <v>80042000005245</v>
      </c>
      <c r="C1170" s="5" t="s">
        <v>5138</v>
      </c>
      <c r="D1170" s="5" t="s">
        <v>18</v>
      </c>
      <c r="E1170" s="5" t="s">
        <v>953</v>
      </c>
      <c r="F1170" s="5" t="s">
        <v>954</v>
      </c>
      <c r="G1170" s="5" t="s">
        <v>18</v>
      </c>
      <c r="H1170" s="7" t="s">
        <v>6173</v>
      </c>
      <c r="I1170" s="7" t="s">
        <v>6175</v>
      </c>
      <c r="J1170" s="7" t="s">
        <v>6175</v>
      </c>
      <c r="K1170" s="7" t="s">
        <v>6175</v>
      </c>
      <c r="L1170" s="5" t="s">
        <v>4983</v>
      </c>
      <c r="M1170" s="5" t="s">
        <v>4983</v>
      </c>
      <c r="N1170" s="8" t="s">
        <v>6175</v>
      </c>
      <c r="O1170" s="7" t="s">
        <v>1388</v>
      </c>
      <c r="P1170" s="7" t="s">
        <v>3899</v>
      </c>
      <c r="Q1170" s="5" t="s">
        <v>28</v>
      </c>
      <c r="R1170" s="5" t="s">
        <v>28</v>
      </c>
      <c r="S1170" s="5" t="s">
        <v>28</v>
      </c>
      <c r="T1170" s="7" t="s">
        <v>44</v>
      </c>
      <c r="U1170" s="7" t="s">
        <v>28</v>
      </c>
      <c r="V1170" s="7" t="s">
        <v>957</v>
      </c>
      <c r="W1170" s="7" t="s">
        <v>78</v>
      </c>
      <c r="X1170" s="7">
        <v>2012</v>
      </c>
      <c r="Y1170" s="5" t="s">
        <v>28</v>
      </c>
      <c r="Z1170" s="7" t="s">
        <v>3900</v>
      </c>
      <c r="AA1170" s="7">
        <v>1</v>
      </c>
      <c r="AB1170" s="7">
        <v>1</v>
      </c>
      <c r="AC1170" s="7">
        <f t="shared" si="190"/>
        <v>0</v>
      </c>
      <c r="AD1170" s="7" t="s">
        <v>6175</v>
      </c>
      <c r="AE1170" s="7" t="s">
        <v>6175</v>
      </c>
      <c r="AF1170" s="7" t="s">
        <v>6175</v>
      </c>
      <c r="AG1170" s="7" t="s">
        <v>6175</v>
      </c>
      <c r="AH1170" s="7" t="s">
        <v>6175</v>
      </c>
      <c r="AI1170" s="7" t="s">
        <v>6175</v>
      </c>
      <c r="AJ1170" s="33">
        <v>19.879893150685042</v>
      </c>
      <c r="AK1170" s="33">
        <f t="shared" si="191"/>
        <v>19.879893150685042</v>
      </c>
      <c r="AL1170" s="33">
        <f t="shared" si="194"/>
        <v>2.3855871780822051</v>
      </c>
      <c r="AM1170" s="33">
        <f t="shared" si="195"/>
        <v>22.265480328767246</v>
      </c>
      <c r="AN1170" s="33">
        <f t="shared" si="196"/>
        <v>17.891903835616539</v>
      </c>
      <c r="AO1170" s="33">
        <f t="shared" si="197"/>
        <v>17.891903835616539</v>
      </c>
      <c r="AP1170" s="33">
        <f t="shared" si="192"/>
        <v>2.1470284602739844</v>
      </c>
      <c r="AQ1170" s="33">
        <f t="shared" si="193"/>
        <v>20.038932295890522</v>
      </c>
      <c r="AR1170" s="15" t="s">
        <v>6307</v>
      </c>
      <c r="AS1170" s="15" t="s">
        <v>6307</v>
      </c>
      <c r="AT1170" s="15" t="s">
        <v>6292</v>
      </c>
      <c r="AU1170" s="27" t="s">
        <v>6276</v>
      </c>
      <c r="AV1170" s="74"/>
      <c r="AW1170" s="75"/>
      <c r="AX1170" s="75"/>
      <c r="AY1170" s="75"/>
      <c r="AZ1170" s="52" t="s">
        <v>6389</v>
      </c>
    </row>
    <row r="1171" spans="1:52" s="52" customFormat="1" ht="39.950000000000003" customHeight="1" x14ac:dyDescent="0.25">
      <c r="A1171" s="9">
        <v>1680</v>
      </c>
      <c r="B1171" s="5">
        <v>80042000005320</v>
      </c>
      <c r="C1171" s="7" t="s">
        <v>5139</v>
      </c>
      <c r="D1171" s="5" t="s">
        <v>241</v>
      </c>
      <c r="E1171" s="5" t="s">
        <v>242</v>
      </c>
      <c r="F1171" s="5" t="s">
        <v>242</v>
      </c>
      <c r="G1171" s="5" t="s">
        <v>6285</v>
      </c>
      <c r="H1171" s="7" t="s">
        <v>6173</v>
      </c>
      <c r="I1171" s="7" t="s">
        <v>6175</v>
      </c>
      <c r="J1171" s="7" t="s">
        <v>6175</v>
      </c>
      <c r="K1171" s="7" t="s">
        <v>6175</v>
      </c>
      <c r="L1171" s="5" t="s">
        <v>4973</v>
      </c>
      <c r="M1171" s="5" t="s">
        <v>4973</v>
      </c>
      <c r="N1171" s="8" t="s">
        <v>6175</v>
      </c>
      <c r="O1171" s="7" t="s">
        <v>1388</v>
      </c>
      <c r="P1171" s="7" t="s">
        <v>3899</v>
      </c>
      <c r="Q1171" s="5" t="s">
        <v>28</v>
      </c>
      <c r="R1171" s="5" t="s">
        <v>28</v>
      </c>
      <c r="S1171" s="5" t="s">
        <v>28</v>
      </c>
      <c r="T1171" s="7" t="s">
        <v>44</v>
      </c>
      <c r="U1171" s="7" t="s">
        <v>28</v>
      </c>
      <c r="V1171" s="28" t="s">
        <v>28</v>
      </c>
      <c r="W1171" s="7" t="s">
        <v>29</v>
      </c>
      <c r="X1171" s="7">
        <v>2012</v>
      </c>
      <c r="Y1171" s="5" t="s">
        <v>319</v>
      </c>
      <c r="Z1171" s="7" t="s">
        <v>3900</v>
      </c>
      <c r="AA1171" s="7">
        <v>1</v>
      </c>
      <c r="AB1171" s="7">
        <v>1</v>
      </c>
      <c r="AC1171" s="7">
        <f t="shared" si="190"/>
        <v>0</v>
      </c>
      <c r="AD1171" s="7" t="s">
        <v>6175</v>
      </c>
      <c r="AE1171" s="7" t="s">
        <v>6175</v>
      </c>
      <c r="AF1171" s="7" t="s">
        <v>6175</v>
      </c>
      <c r="AG1171" s="7" t="s">
        <v>6175</v>
      </c>
      <c r="AH1171" s="7" t="s">
        <v>6175</v>
      </c>
      <c r="AI1171" s="7" t="s">
        <v>6175</v>
      </c>
      <c r="AJ1171" s="33">
        <v>41.560971232876888</v>
      </c>
      <c r="AK1171" s="33">
        <f t="shared" si="191"/>
        <v>41.560971232876888</v>
      </c>
      <c r="AL1171" s="33">
        <f t="shared" si="194"/>
        <v>4.9873165479452259</v>
      </c>
      <c r="AM1171" s="33">
        <f t="shared" si="195"/>
        <v>46.548287780822115</v>
      </c>
      <c r="AN1171" s="33">
        <f t="shared" si="196"/>
        <v>37.404874109589201</v>
      </c>
      <c r="AO1171" s="33">
        <f t="shared" si="197"/>
        <v>37.404874109589201</v>
      </c>
      <c r="AP1171" s="33">
        <f t="shared" si="192"/>
        <v>4.488584893150704</v>
      </c>
      <c r="AQ1171" s="33">
        <f t="shared" si="193"/>
        <v>41.893459002739903</v>
      </c>
      <c r="AR1171" s="26" t="s">
        <v>6307</v>
      </c>
      <c r="AS1171" s="26" t="s">
        <v>6307</v>
      </c>
      <c r="AT1171" s="15" t="s">
        <v>6282</v>
      </c>
      <c r="AU1171" s="27" t="s">
        <v>6282</v>
      </c>
      <c r="AV1171" s="74" t="s">
        <v>6287</v>
      </c>
      <c r="AW1171" s="75"/>
      <c r="AX1171" s="75"/>
      <c r="AY1171" s="75"/>
      <c r="AZ1171" s="52" t="s">
        <v>6389</v>
      </c>
    </row>
    <row r="1172" spans="1:52" s="52" customFormat="1" ht="39.950000000000003" customHeight="1" x14ac:dyDescent="0.25">
      <c r="A1172" s="9">
        <v>1681</v>
      </c>
      <c r="B1172" s="5">
        <v>80042000005337</v>
      </c>
      <c r="C1172" s="7" t="s">
        <v>5140</v>
      </c>
      <c r="D1172" s="5" t="s">
        <v>18</v>
      </c>
      <c r="E1172" s="5" t="s">
        <v>953</v>
      </c>
      <c r="F1172" s="5" t="s">
        <v>954</v>
      </c>
      <c r="G1172" s="5" t="s">
        <v>18</v>
      </c>
      <c r="H1172" s="7" t="s">
        <v>6173</v>
      </c>
      <c r="I1172" s="7" t="s">
        <v>6175</v>
      </c>
      <c r="J1172" s="7" t="s">
        <v>6175</v>
      </c>
      <c r="K1172" s="7" t="s">
        <v>6175</v>
      </c>
      <c r="L1172" s="5" t="s">
        <v>4983</v>
      </c>
      <c r="M1172" s="5" t="s">
        <v>4983</v>
      </c>
      <c r="N1172" s="8" t="s">
        <v>6175</v>
      </c>
      <c r="O1172" s="7" t="s">
        <v>1388</v>
      </c>
      <c r="P1172" s="7" t="s">
        <v>3899</v>
      </c>
      <c r="Q1172" s="5" t="s">
        <v>28</v>
      </c>
      <c r="R1172" s="5" t="s">
        <v>28</v>
      </c>
      <c r="S1172" s="5" t="s">
        <v>28</v>
      </c>
      <c r="T1172" s="7" t="s">
        <v>44</v>
      </c>
      <c r="U1172" s="7" t="s">
        <v>28</v>
      </c>
      <c r="V1172" s="7" t="s">
        <v>957</v>
      </c>
      <c r="W1172" s="7" t="s">
        <v>78</v>
      </c>
      <c r="X1172" s="7">
        <v>2012</v>
      </c>
      <c r="Y1172" s="5" t="s">
        <v>28</v>
      </c>
      <c r="Z1172" s="7" t="s">
        <v>3900</v>
      </c>
      <c r="AA1172" s="7">
        <v>1</v>
      </c>
      <c r="AB1172" s="7">
        <v>1</v>
      </c>
      <c r="AC1172" s="7">
        <f t="shared" si="190"/>
        <v>0</v>
      </c>
      <c r="AD1172" s="7" t="s">
        <v>6175</v>
      </c>
      <c r="AE1172" s="7" t="s">
        <v>6175</v>
      </c>
      <c r="AF1172" s="7" t="s">
        <v>6175</v>
      </c>
      <c r="AG1172" s="7" t="s">
        <v>6175</v>
      </c>
      <c r="AH1172" s="7" t="s">
        <v>6175</v>
      </c>
      <c r="AI1172" s="7" t="s">
        <v>6175</v>
      </c>
      <c r="AJ1172" s="33">
        <v>19.879893150685042</v>
      </c>
      <c r="AK1172" s="33">
        <f t="shared" si="191"/>
        <v>19.879893150685042</v>
      </c>
      <c r="AL1172" s="33">
        <f t="shared" si="194"/>
        <v>2.3855871780822051</v>
      </c>
      <c r="AM1172" s="33">
        <f t="shared" si="195"/>
        <v>22.265480328767246</v>
      </c>
      <c r="AN1172" s="33">
        <f t="shared" si="196"/>
        <v>17.891903835616539</v>
      </c>
      <c r="AO1172" s="33">
        <f t="shared" si="197"/>
        <v>17.891903835616539</v>
      </c>
      <c r="AP1172" s="33">
        <f t="shared" si="192"/>
        <v>2.1470284602739844</v>
      </c>
      <c r="AQ1172" s="33">
        <f t="shared" si="193"/>
        <v>20.038932295890522</v>
      </c>
      <c r="AR1172" s="15" t="s">
        <v>6307</v>
      </c>
      <c r="AS1172" s="15" t="s">
        <v>6307</v>
      </c>
      <c r="AT1172" s="15" t="s">
        <v>6292</v>
      </c>
      <c r="AU1172" s="27" t="s">
        <v>6276</v>
      </c>
      <c r="AV1172" s="74"/>
      <c r="AW1172" s="75"/>
      <c r="AX1172" s="75"/>
      <c r="AY1172" s="75"/>
      <c r="AZ1172" s="52" t="s">
        <v>6389</v>
      </c>
    </row>
    <row r="1173" spans="1:52" s="52" customFormat="1" ht="39.950000000000003" customHeight="1" x14ac:dyDescent="0.25">
      <c r="A1173" s="9">
        <v>1682</v>
      </c>
      <c r="B1173" s="5">
        <v>80042000005344</v>
      </c>
      <c r="C1173" s="7" t="s">
        <v>5141</v>
      </c>
      <c r="D1173" s="5" t="s">
        <v>18</v>
      </c>
      <c r="E1173" s="5" t="s">
        <v>18</v>
      </c>
      <c r="F1173" s="5" t="s">
        <v>18</v>
      </c>
      <c r="G1173" s="5" t="s">
        <v>18</v>
      </c>
      <c r="H1173" s="7" t="s">
        <v>6173</v>
      </c>
      <c r="I1173" s="7" t="s">
        <v>6175</v>
      </c>
      <c r="J1173" s="7" t="s">
        <v>6175</v>
      </c>
      <c r="K1173" s="7" t="s">
        <v>6175</v>
      </c>
      <c r="L1173" s="5" t="s">
        <v>5142</v>
      </c>
      <c r="M1173" s="5" t="s">
        <v>5142</v>
      </c>
      <c r="N1173" s="8" t="s">
        <v>6175</v>
      </c>
      <c r="O1173" s="7" t="s">
        <v>1388</v>
      </c>
      <c r="P1173" s="7" t="s">
        <v>3899</v>
      </c>
      <c r="Q1173" s="5" t="s">
        <v>28</v>
      </c>
      <c r="R1173" s="5" t="s">
        <v>28</v>
      </c>
      <c r="S1173" s="5" t="s">
        <v>28</v>
      </c>
      <c r="T1173" s="7" t="s">
        <v>44</v>
      </c>
      <c r="U1173" s="7" t="s">
        <v>28</v>
      </c>
      <c r="V1173" s="28" t="s">
        <v>28</v>
      </c>
      <c r="W1173" s="7" t="s">
        <v>29</v>
      </c>
      <c r="X1173" s="7">
        <v>2013</v>
      </c>
      <c r="Y1173" s="5" t="s">
        <v>319</v>
      </c>
      <c r="Z1173" s="7" t="s">
        <v>3900</v>
      </c>
      <c r="AA1173" s="7">
        <v>1</v>
      </c>
      <c r="AB1173" s="7">
        <v>1</v>
      </c>
      <c r="AC1173" s="7">
        <f t="shared" si="190"/>
        <v>0</v>
      </c>
      <c r="AD1173" s="7" t="s">
        <v>6175</v>
      </c>
      <c r="AE1173" s="7" t="s">
        <v>6175</v>
      </c>
      <c r="AF1173" s="7" t="s">
        <v>6175</v>
      </c>
      <c r="AG1173" s="7" t="s">
        <v>6175</v>
      </c>
      <c r="AH1173" s="7" t="s">
        <v>6175</v>
      </c>
      <c r="AI1173" s="7" t="s">
        <v>6175</v>
      </c>
      <c r="AJ1173" s="33">
        <v>38.243945205479612</v>
      </c>
      <c r="AK1173" s="33">
        <f t="shared" si="191"/>
        <v>38.243945205479612</v>
      </c>
      <c r="AL1173" s="33">
        <f t="shared" si="194"/>
        <v>4.5892734246575531</v>
      </c>
      <c r="AM1173" s="33">
        <f t="shared" si="195"/>
        <v>42.833218630137168</v>
      </c>
      <c r="AN1173" s="33">
        <f t="shared" si="196"/>
        <v>34.41955068493165</v>
      </c>
      <c r="AO1173" s="33">
        <f t="shared" si="197"/>
        <v>34.41955068493165</v>
      </c>
      <c r="AP1173" s="33">
        <f t="shared" si="192"/>
        <v>4.1303460821917977</v>
      </c>
      <c r="AQ1173" s="33">
        <f t="shared" si="193"/>
        <v>38.54989676712345</v>
      </c>
      <c r="AR1173" s="15" t="s">
        <v>6307</v>
      </c>
      <c r="AS1173" s="15" t="s">
        <v>6307</v>
      </c>
      <c r="AT1173" s="15" t="s">
        <v>6292</v>
      </c>
      <c r="AU1173" s="27" t="s">
        <v>6276</v>
      </c>
      <c r="AV1173" s="74"/>
      <c r="AW1173" s="75"/>
      <c r="AX1173" s="75"/>
      <c r="AY1173" s="75"/>
      <c r="AZ1173" s="52" t="s">
        <v>6389</v>
      </c>
    </row>
    <row r="1174" spans="1:52" s="52" customFormat="1" ht="39.950000000000003" customHeight="1" x14ac:dyDescent="0.25">
      <c r="A1174" s="9">
        <v>1683</v>
      </c>
      <c r="B1174" s="4">
        <v>80042000009892</v>
      </c>
      <c r="C1174" s="7" t="s">
        <v>6217</v>
      </c>
      <c r="D1174" s="5" t="s">
        <v>18</v>
      </c>
      <c r="E1174" s="5" t="s">
        <v>18</v>
      </c>
      <c r="F1174" s="5" t="s">
        <v>18</v>
      </c>
      <c r="G1174" s="5" t="s">
        <v>18</v>
      </c>
      <c r="H1174" s="7" t="s">
        <v>6173</v>
      </c>
      <c r="I1174" s="7" t="s">
        <v>6175</v>
      </c>
      <c r="J1174" s="7" t="s">
        <v>6175</v>
      </c>
      <c r="K1174" s="7" t="s">
        <v>6175</v>
      </c>
      <c r="L1174" s="5" t="s">
        <v>5142</v>
      </c>
      <c r="M1174" s="5" t="s">
        <v>5142</v>
      </c>
      <c r="N1174" s="8" t="s">
        <v>6175</v>
      </c>
      <c r="O1174" s="7" t="s">
        <v>1388</v>
      </c>
      <c r="P1174" s="7" t="s">
        <v>3899</v>
      </c>
      <c r="Q1174" s="5" t="s">
        <v>28</v>
      </c>
      <c r="R1174" s="5" t="s">
        <v>28</v>
      </c>
      <c r="S1174" s="5" t="s">
        <v>28</v>
      </c>
      <c r="T1174" s="7" t="s">
        <v>44</v>
      </c>
      <c r="U1174" s="7" t="s">
        <v>28</v>
      </c>
      <c r="V1174" s="28" t="s">
        <v>28</v>
      </c>
      <c r="W1174" s="7" t="s">
        <v>29</v>
      </c>
      <c r="X1174" s="7">
        <v>2013</v>
      </c>
      <c r="Y1174" s="5" t="s">
        <v>319</v>
      </c>
      <c r="Z1174" s="7" t="s">
        <v>3900</v>
      </c>
      <c r="AA1174" s="7">
        <v>1</v>
      </c>
      <c r="AB1174" s="7">
        <v>1</v>
      </c>
      <c r="AC1174" s="7">
        <f t="shared" si="190"/>
        <v>0</v>
      </c>
      <c r="AD1174" s="7" t="s">
        <v>6175</v>
      </c>
      <c r="AE1174" s="7" t="s">
        <v>6175</v>
      </c>
      <c r="AF1174" s="7" t="s">
        <v>6175</v>
      </c>
      <c r="AG1174" s="7" t="s">
        <v>6175</v>
      </c>
      <c r="AH1174" s="7" t="s">
        <v>6175</v>
      </c>
      <c r="AI1174" s="7" t="s">
        <v>6175</v>
      </c>
      <c r="AJ1174" s="33">
        <v>38.243945205479612</v>
      </c>
      <c r="AK1174" s="33">
        <f t="shared" si="191"/>
        <v>38.243945205479612</v>
      </c>
      <c r="AL1174" s="33">
        <f t="shared" si="194"/>
        <v>4.5892734246575531</v>
      </c>
      <c r="AM1174" s="33">
        <f t="shared" si="195"/>
        <v>42.833218630137168</v>
      </c>
      <c r="AN1174" s="33">
        <f t="shared" si="196"/>
        <v>34.41955068493165</v>
      </c>
      <c r="AO1174" s="33">
        <f t="shared" si="197"/>
        <v>34.41955068493165</v>
      </c>
      <c r="AP1174" s="33">
        <f t="shared" si="192"/>
        <v>4.1303460821917977</v>
      </c>
      <c r="AQ1174" s="33">
        <f t="shared" si="193"/>
        <v>38.54989676712345</v>
      </c>
      <c r="AR1174" s="15" t="s">
        <v>6307</v>
      </c>
      <c r="AS1174" s="15" t="s">
        <v>6307</v>
      </c>
      <c r="AT1174" s="15" t="s">
        <v>6292</v>
      </c>
      <c r="AU1174" s="27" t="s">
        <v>6276</v>
      </c>
      <c r="AV1174" s="74"/>
      <c r="AW1174" s="75"/>
      <c r="AX1174" s="75"/>
      <c r="AY1174" s="75"/>
      <c r="AZ1174" s="52" t="s">
        <v>6389</v>
      </c>
    </row>
    <row r="1175" spans="1:52" s="52" customFormat="1" ht="39.950000000000003" customHeight="1" x14ac:dyDescent="0.25">
      <c r="A1175" s="9">
        <v>1684</v>
      </c>
      <c r="B1175" s="5">
        <v>80042000005399</v>
      </c>
      <c r="C1175" s="7" t="s">
        <v>5143</v>
      </c>
      <c r="D1175" s="5" t="s">
        <v>18</v>
      </c>
      <c r="E1175" s="7" t="s">
        <v>64</v>
      </c>
      <c r="F1175" s="5" t="s">
        <v>64</v>
      </c>
      <c r="G1175" s="5" t="s">
        <v>18</v>
      </c>
      <c r="H1175" s="7" t="s">
        <v>6173</v>
      </c>
      <c r="I1175" s="7" t="s">
        <v>6175</v>
      </c>
      <c r="J1175" s="7" t="s">
        <v>6175</v>
      </c>
      <c r="K1175" s="7" t="s">
        <v>6175</v>
      </c>
      <c r="L1175" s="5" t="s">
        <v>5144</v>
      </c>
      <c r="M1175" s="5" t="s">
        <v>5144</v>
      </c>
      <c r="N1175" s="8" t="s">
        <v>6175</v>
      </c>
      <c r="O1175" s="7" t="s">
        <v>1388</v>
      </c>
      <c r="P1175" s="7" t="s">
        <v>3899</v>
      </c>
      <c r="Q1175" s="5" t="s">
        <v>28</v>
      </c>
      <c r="R1175" s="5" t="s">
        <v>28</v>
      </c>
      <c r="S1175" s="5" t="s">
        <v>28</v>
      </c>
      <c r="T1175" s="7" t="s">
        <v>44</v>
      </c>
      <c r="U1175" s="7" t="s">
        <v>5145</v>
      </c>
      <c r="V1175" s="7" t="s">
        <v>1003</v>
      </c>
      <c r="W1175" s="5" t="s">
        <v>78</v>
      </c>
      <c r="X1175" s="7">
        <v>2012</v>
      </c>
      <c r="Y1175" s="5" t="s">
        <v>28</v>
      </c>
      <c r="Z1175" s="7" t="s">
        <v>3900</v>
      </c>
      <c r="AA1175" s="7">
        <v>1</v>
      </c>
      <c r="AB1175" s="7">
        <v>1</v>
      </c>
      <c r="AC1175" s="7">
        <f t="shared" ref="AC1175:AC1238" si="198">AA1175-AB1175</f>
        <v>0</v>
      </c>
      <c r="AD1175" s="7" t="s">
        <v>6175</v>
      </c>
      <c r="AE1175" s="7" t="s">
        <v>6175</v>
      </c>
      <c r="AF1175" s="7" t="s">
        <v>6175</v>
      </c>
      <c r="AG1175" s="7" t="s">
        <v>6175</v>
      </c>
      <c r="AH1175" s="7" t="s">
        <v>6175</v>
      </c>
      <c r="AI1175" s="7" t="s">
        <v>6175</v>
      </c>
      <c r="AJ1175" s="33">
        <v>52.410627397260576</v>
      </c>
      <c r="AK1175" s="33">
        <f t="shared" si="191"/>
        <v>52.410627397260576</v>
      </c>
      <c r="AL1175" s="33">
        <f t="shared" si="194"/>
        <v>6.289275287671269</v>
      </c>
      <c r="AM1175" s="33">
        <f t="shared" si="195"/>
        <v>58.699902684931843</v>
      </c>
      <c r="AN1175" s="33">
        <f t="shared" si="196"/>
        <v>47.169564657534522</v>
      </c>
      <c r="AO1175" s="33">
        <f t="shared" si="197"/>
        <v>47.169564657534522</v>
      </c>
      <c r="AP1175" s="33">
        <f t="shared" si="192"/>
        <v>5.6603477589041429</v>
      </c>
      <c r="AQ1175" s="33">
        <f t="shared" si="193"/>
        <v>52.829912416438667</v>
      </c>
      <c r="AR1175" s="15" t="s">
        <v>6307</v>
      </c>
      <c r="AS1175" s="15" t="s">
        <v>6307</v>
      </c>
      <c r="AT1175" s="15" t="s">
        <v>6292</v>
      </c>
      <c r="AU1175" s="27" t="s">
        <v>6276</v>
      </c>
      <c r="AV1175" s="74"/>
      <c r="AW1175" s="75"/>
      <c r="AX1175" s="75"/>
      <c r="AY1175" s="75"/>
      <c r="AZ1175" s="52" t="s">
        <v>6389</v>
      </c>
    </row>
    <row r="1176" spans="1:52" s="52" customFormat="1" ht="39.950000000000003" customHeight="1" x14ac:dyDescent="0.25">
      <c r="A1176" s="9">
        <v>1685</v>
      </c>
      <c r="B1176" s="4">
        <v>80042000007393</v>
      </c>
      <c r="C1176" s="7" t="s">
        <v>6218</v>
      </c>
      <c r="D1176" s="5" t="s">
        <v>18</v>
      </c>
      <c r="E1176" s="7" t="s">
        <v>64</v>
      </c>
      <c r="F1176" s="5" t="s">
        <v>64</v>
      </c>
      <c r="G1176" s="5" t="s">
        <v>18</v>
      </c>
      <c r="H1176" s="7" t="s">
        <v>6173</v>
      </c>
      <c r="I1176" s="7" t="s">
        <v>6175</v>
      </c>
      <c r="J1176" s="7" t="s">
        <v>6175</v>
      </c>
      <c r="K1176" s="7" t="s">
        <v>6175</v>
      </c>
      <c r="L1176" s="5" t="s">
        <v>5144</v>
      </c>
      <c r="M1176" s="5" t="s">
        <v>5144</v>
      </c>
      <c r="N1176" s="8" t="s">
        <v>6175</v>
      </c>
      <c r="O1176" s="7" t="s">
        <v>1388</v>
      </c>
      <c r="P1176" s="7" t="s">
        <v>3899</v>
      </c>
      <c r="Q1176" s="5" t="s">
        <v>28</v>
      </c>
      <c r="R1176" s="5" t="s">
        <v>28</v>
      </c>
      <c r="S1176" s="5" t="s">
        <v>28</v>
      </c>
      <c r="T1176" s="7" t="s">
        <v>44</v>
      </c>
      <c r="U1176" s="7" t="s">
        <v>5145</v>
      </c>
      <c r="V1176" s="7" t="s">
        <v>1003</v>
      </c>
      <c r="W1176" s="5" t="s">
        <v>78</v>
      </c>
      <c r="X1176" s="7">
        <v>2012</v>
      </c>
      <c r="Y1176" s="5" t="s">
        <v>28</v>
      </c>
      <c r="Z1176" s="7" t="s">
        <v>3900</v>
      </c>
      <c r="AA1176" s="7">
        <v>1</v>
      </c>
      <c r="AB1176" s="7">
        <v>1</v>
      </c>
      <c r="AC1176" s="7">
        <f t="shared" si="198"/>
        <v>0</v>
      </c>
      <c r="AD1176" s="7" t="s">
        <v>6175</v>
      </c>
      <c r="AE1176" s="7" t="s">
        <v>6175</v>
      </c>
      <c r="AF1176" s="7" t="s">
        <v>6175</v>
      </c>
      <c r="AG1176" s="7" t="s">
        <v>6175</v>
      </c>
      <c r="AH1176" s="7" t="s">
        <v>6175</v>
      </c>
      <c r="AI1176" s="7" t="s">
        <v>6175</v>
      </c>
      <c r="AJ1176" s="33">
        <v>52.410627397260576</v>
      </c>
      <c r="AK1176" s="33">
        <f t="shared" si="191"/>
        <v>52.410627397260576</v>
      </c>
      <c r="AL1176" s="33">
        <f t="shared" si="194"/>
        <v>6.289275287671269</v>
      </c>
      <c r="AM1176" s="33">
        <f t="shared" si="195"/>
        <v>58.699902684931843</v>
      </c>
      <c r="AN1176" s="33">
        <f t="shared" si="196"/>
        <v>47.169564657534522</v>
      </c>
      <c r="AO1176" s="33">
        <f t="shared" si="197"/>
        <v>47.169564657534522</v>
      </c>
      <c r="AP1176" s="33">
        <f t="shared" si="192"/>
        <v>5.6603477589041429</v>
      </c>
      <c r="AQ1176" s="33">
        <f t="shared" si="193"/>
        <v>52.829912416438667</v>
      </c>
      <c r="AR1176" s="15" t="s">
        <v>6307</v>
      </c>
      <c r="AS1176" s="15" t="s">
        <v>6307</v>
      </c>
      <c r="AT1176" s="15" t="s">
        <v>6292</v>
      </c>
      <c r="AU1176" s="27" t="s">
        <v>6276</v>
      </c>
      <c r="AV1176" s="74"/>
      <c r="AW1176" s="75"/>
      <c r="AX1176" s="75"/>
      <c r="AY1176" s="75"/>
      <c r="AZ1176" s="52" t="s">
        <v>6389</v>
      </c>
    </row>
    <row r="1177" spans="1:52" s="52" customFormat="1" ht="39.950000000000003" customHeight="1" x14ac:dyDescent="0.25">
      <c r="A1177" s="9">
        <v>1686</v>
      </c>
      <c r="B1177" s="5">
        <v>80042000005405</v>
      </c>
      <c r="C1177" s="7" t="s">
        <v>5146</v>
      </c>
      <c r="D1177" s="5" t="s">
        <v>18</v>
      </c>
      <c r="E1177" s="5" t="s">
        <v>1179</v>
      </c>
      <c r="F1177" s="5" t="s">
        <v>926</v>
      </c>
      <c r="G1177" s="5" t="s">
        <v>18</v>
      </c>
      <c r="H1177" s="7" t="s">
        <v>6173</v>
      </c>
      <c r="I1177" s="7" t="s">
        <v>6175</v>
      </c>
      <c r="J1177" s="7" t="s">
        <v>6175</v>
      </c>
      <c r="K1177" s="7" t="s">
        <v>6175</v>
      </c>
      <c r="L1177" s="5" t="s">
        <v>4977</v>
      </c>
      <c r="M1177" s="5" t="s">
        <v>4977</v>
      </c>
      <c r="N1177" s="8" t="s">
        <v>6175</v>
      </c>
      <c r="O1177" s="7" t="s">
        <v>1388</v>
      </c>
      <c r="P1177" s="7" t="s">
        <v>3899</v>
      </c>
      <c r="Q1177" s="5" t="s">
        <v>28</v>
      </c>
      <c r="R1177" s="7" t="s">
        <v>4978</v>
      </c>
      <c r="S1177" s="5" t="s">
        <v>28</v>
      </c>
      <c r="T1177" s="7" t="s">
        <v>44</v>
      </c>
      <c r="U1177" s="7" t="s">
        <v>28</v>
      </c>
      <c r="V1177" s="5" t="s">
        <v>4979</v>
      </c>
      <c r="W1177" s="7" t="s">
        <v>29</v>
      </c>
      <c r="X1177" s="7">
        <v>2012</v>
      </c>
      <c r="Y1177" s="5" t="s">
        <v>28</v>
      </c>
      <c r="Z1177" s="7" t="s">
        <v>3900</v>
      </c>
      <c r="AA1177" s="7">
        <v>1</v>
      </c>
      <c r="AB1177" s="7">
        <v>1</v>
      </c>
      <c r="AC1177" s="7">
        <f t="shared" si="198"/>
        <v>0</v>
      </c>
      <c r="AD1177" s="7" t="s">
        <v>6175</v>
      </c>
      <c r="AE1177" s="7" t="s">
        <v>6175</v>
      </c>
      <c r="AF1177" s="7" t="s">
        <v>6175</v>
      </c>
      <c r="AG1177" s="7" t="s">
        <v>6175</v>
      </c>
      <c r="AH1177" s="7" t="s">
        <v>6175</v>
      </c>
      <c r="AI1177" s="7" t="s">
        <v>6175</v>
      </c>
      <c r="AJ1177" s="33">
        <v>8.3121942465753769</v>
      </c>
      <c r="AK1177" s="33">
        <f t="shared" si="191"/>
        <v>8.3121942465753769</v>
      </c>
      <c r="AL1177" s="33">
        <f t="shared" si="194"/>
        <v>0.99746330958904517</v>
      </c>
      <c r="AM1177" s="33">
        <f t="shared" si="195"/>
        <v>9.3096575561644226</v>
      </c>
      <c r="AN1177" s="33">
        <f t="shared" si="196"/>
        <v>7.4809748219178394</v>
      </c>
      <c r="AO1177" s="33">
        <f t="shared" si="197"/>
        <v>7.4809748219178394</v>
      </c>
      <c r="AP1177" s="33">
        <f t="shared" si="192"/>
        <v>0.89771697863014066</v>
      </c>
      <c r="AQ1177" s="33">
        <f t="shared" si="193"/>
        <v>8.3786918005479798</v>
      </c>
      <c r="AR1177" s="15" t="s">
        <v>6307</v>
      </c>
      <c r="AS1177" s="15" t="s">
        <v>6307</v>
      </c>
      <c r="AT1177" s="15" t="s">
        <v>6292</v>
      </c>
      <c r="AU1177" s="27" t="s">
        <v>6276</v>
      </c>
      <c r="AV1177" s="74"/>
      <c r="AW1177" s="75"/>
      <c r="AX1177" s="75"/>
      <c r="AY1177" s="75"/>
      <c r="AZ1177" s="52" t="s">
        <v>6389</v>
      </c>
    </row>
    <row r="1178" spans="1:52" s="52" customFormat="1" ht="39.950000000000003" customHeight="1" x14ac:dyDescent="0.25">
      <c r="A1178" s="9">
        <v>1687</v>
      </c>
      <c r="B1178" s="5">
        <v>80042000005429</v>
      </c>
      <c r="C1178" s="7" t="s">
        <v>5147</v>
      </c>
      <c r="D1178" s="5" t="s">
        <v>18</v>
      </c>
      <c r="E1178" s="5" t="s">
        <v>953</v>
      </c>
      <c r="F1178" s="5" t="s">
        <v>954</v>
      </c>
      <c r="G1178" s="5" t="s">
        <v>18</v>
      </c>
      <c r="H1178" s="7" t="s">
        <v>6173</v>
      </c>
      <c r="I1178" s="7" t="s">
        <v>6175</v>
      </c>
      <c r="J1178" s="7" t="s">
        <v>6175</v>
      </c>
      <c r="K1178" s="7" t="s">
        <v>6175</v>
      </c>
      <c r="L1178" s="5" t="s">
        <v>4983</v>
      </c>
      <c r="M1178" s="5" t="s">
        <v>4983</v>
      </c>
      <c r="N1178" s="8" t="s">
        <v>6175</v>
      </c>
      <c r="O1178" s="7" t="s">
        <v>1388</v>
      </c>
      <c r="P1178" s="7" t="s">
        <v>3899</v>
      </c>
      <c r="Q1178" s="5" t="s">
        <v>28</v>
      </c>
      <c r="R1178" s="5" t="s">
        <v>28</v>
      </c>
      <c r="S1178" s="5" t="s">
        <v>28</v>
      </c>
      <c r="T1178" s="7" t="s">
        <v>44</v>
      </c>
      <c r="U1178" s="7" t="s">
        <v>28</v>
      </c>
      <c r="V1178" s="7" t="s">
        <v>957</v>
      </c>
      <c r="W1178" s="7" t="s">
        <v>3988</v>
      </c>
      <c r="X1178" s="7">
        <v>2012</v>
      </c>
      <c r="Y1178" s="5" t="s">
        <v>28</v>
      </c>
      <c r="Z1178" s="7" t="s">
        <v>3900</v>
      </c>
      <c r="AA1178" s="7">
        <v>1</v>
      </c>
      <c r="AB1178" s="7">
        <v>1</v>
      </c>
      <c r="AC1178" s="7">
        <f t="shared" si="198"/>
        <v>0</v>
      </c>
      <c r="AD1178" s="7" t="s">
        <v>6175</v>
      </c>
      <c r="AE1178" s="7" t="s">
        <v>6175</v>
      </c>
      <c r="AF1178" s="7" t="s">
        <v>6175</v>
      </c>
      <c r="AG1178" s="7" t="s">
        <v>6175</v>
      </c>
      <c r="AH1178" s="7" t="s">
        <v>6175</v>
      </c>
      <c r="AI1178" s="7" t="s">
        <v>6175</v>
      </c>
      <c r="AJ1178" s="33">
        <v>19.879893150685042</v>
      </c>
      <c r="AK1178" s="33">
        <f t="shared" si="191"/>
        <v>19.879893150685042</v>
      </c>
      <c r="AL1178" s="33">
        <f t="shared" si="194"/>
        <v>2.3855871780822051</v>
      </c>
      <c r="AM1178" s="33">
        <f t="shared" si="195"/>
        <v>22.265480328767246</v>
      </c>
      <c r="AN1178" s="33">
        <f t="shared" si="196"/>
        <v>17.891903835616539</v>
      </c>
      <c r="AO1178" s="33">
        <f t="shared" si="197"/>
        <v>17.891903835616539</v>
      </c>
      <c r="AP1178" s="33">
        <f t="shared" si="192"/>
        <v>2.1470284602739844</v>
      </c>
      <c r="AQ1178" s="33">
        <f t="shared" si="193"/>
        <v>20.038932295890522</v>
      </c>
      <c r="AR1178" s="15" t="s">
        <v>6307</v>
      </c>
      <c r="AS1178" s="15" t="s">
        <v>6307</v>
      </c>
      <c r="AT1178" s="15" t="s">
        <v>6292</v>
      </c>
      <c r="AU1178" s="27" t="s">
        <v>6276</v>
      </c>
      <c r="AV1178" s="74"/>
      <c r="AW1178" s="75"/>
      <c r="AX1178" s="75"/>
      <c r="AY1178" s="75"/>
      <c r="AZ1178" s="52" t="s">
        <v>6389</v>
      </c>
    </row>
    <row r="1179" spans="1:52" s="52" customFormat="1" ht="39.950000000000003" customHeight="1" x14ac:dyDescent="0.25">
      <c r="A1179" s="9">
        <v>1688</v>
      </c>
      <c r="B1179" s="5">
        <v>80042000005443</v>
      </c>
      <c r="C1179" s="7" t="s">
        <v>5148</v>
      </c>
      <c r="D1179" s="5" t="s">
        <v>241</v>
      </c>
      <c r="E1179" s="5" t="s">
        <v>242</v>
      </c>
      <c r="F1179" s="5" t="s">
        <v>242</v>
      </c>
      <c r="G1179" s="5" t="s">
        <v>396</v>
      </c>
      <c r="H1179" s="7" t="s">
        <v>6173</v>
      </c>
      <c r="I1179" s="7" t="s">
        <v>6175</v>
      </c>
      <c r="J1179" s="7" t="s">
        <v>6175</v>
      </c>
      <c r="K1179" s="7" t="s">
        <v>6175</v>
      </c>
      <c r="L1179" s="5" t="s">
        <v>4983</v>
      </c>
      <c r="M1179" s="5" t="s">
        <v>4983</v>
      </c>
      <c r="N1179" s="8" t="s">
        <v>6175</v>
      </c>
      <c r="O1179" s="7" t="s">
        <v>1388</v>
      </c>
      <c r="P1179" s="7" t="s">
        <v>3899</v>
      </c>
      <c r="Q1179" s="5" t="s">
        <v>28</v>
      </c>
      <c r="R1179" s="5" t="s">
        <v>28</v>
      </c>
      <c r="S1179" s="5" t="s">
        <v>28</v>
      </c>
      <c r="T1179" s="7" t="s">
        <v>44</v>
      </c>
      <c r="U1179" s="7" t="s">
        <v>28</v>
      </c>
      <c r="V1179" s="7" t="s">
        <v>957</v>
      </c>
      <c r="W1179" s="7" t="s">
        <v>3988</v>
      </c>
      <c r="X1179" s="7">
        <v>2012</v>
      </c>
      <c r="Y1179" s="5" t="s">
        <v>28</v>
      </c>
      <c r="Z1179" s="7" t="s">
        <v>3900</v>
      </c>
      <c r="AA1179" s="7">
        <v>1</v>
      </c>
      <c r="AB1179" s="7">
        <v>1</v>
      </c>
      <c r="AC1179" s="7">
        <f t="shared" si="198"/>
        <v>0</v>
      </c>
      <c r="AD1179" s="7" t="s">
        <v>6175</v>
      </c>
      <c r="AE1179" s="7" t="s">
        <v>6175</v>
      </c>
      <c r="AF1179" s="7" t="s">
        <v>6175</v>
      </c>
      <c r="AG1179" s="7" t="s">
        <v>6175</v>
      </c>
      <c r="AH1179" s="7" t="s">
        <v>6175</v>
      </c>
      <c r="AI1179" s="7" t="s">
        <v>6175</v>
      </c>
      <c r="AJ1179" s="33">
        <v>19.879893150685042</v>
      </c>
      <c r="AK1179" s="33">
        <f t="shared" si="191"/>
        <v>19.879893150685042</v>
      </c>
      <c r="AL1179" s="33">
        <f t="shared" si="194"/>
        <v>2.3855871780822051</v>
      </c>
      <c r="AM1179" s="33">
        <f t="shared" si="195"/>
        <v>22.265480328767246</v>
      </c>
      <c r="AN1179" s="33">
        <f t="shared" si="196"/>
        <v>17.891903835616539</v>
      </c>
      <c r="AO1179" s="33">
        <f t="shared" si="197"/>
        <v>17.891903835616539</v>
      </c>
      <c r="AP1179" s="33">
        <f t="shared" si="192"/>
        <v>2.1470284602739844</v>
      </c>
      <c r="AQ1179" s="33">
        <f t="shared" si="193"/>
        <v>20.038932295890522</v>
      </c>
      <c r="AR1179" s="26" t="s">
        <v>6307</v>
      </c>
      <c r="AS1179" s="26" t="s">
        <v>6307</v>
      </c>
      <c r="AT1179" s="15" t="s">
        <v>6282</v>
      </c>
      <c r="AU1179" s="27" t="s">
        <v>6282</v>
      </c>
      <c r="AV1179" s="74" t="s">
        <v>6288</v>
      </c>
      <c r="AW1179" s="75"/>
      <c r="AX1179" s="75"/>
      <c r="AY1179" s="75"/>
      <c r="AZ1179" s="52" t="s">
        <v>6389</v>
      </c>
    </row>
    <row r="1180" spans="1:52" s="52" customFormat="1" ht="39.950000000000003" customHeight="1" x14ac:dyDescent="0.25">
      <c r="A1180" s="9">
        <v>1689</v>
      </c>
      <c r="B1180" s="5">
        <v>80042000005498</v>
      </c>
      <c r="C1180" s="7" t="s">
        <v>5149</v>
      </c>
      <c r="D1180" s="5" t="s">
        <v>18</v>
      </c>
      <c r="E1180" s="5" t="s">
        <v>1179</v>
      </c>
      <c r="F1180" s="5" t="s">
        <v>926</v>
      </c>
      <c r="G1180" s="5" t="s">
        <v>18</v>
      </c>
      <c r="H1180" s="7" t="s">
        <v>6173</v>
      </c>
      <c r="I1180" s="7" t="s">
        <v>6175</v>
      </c>
      <c r="J1180" s="7" t="s">
        <v>6175</v>
      </c>
      <c r="K1180" s="7" t="s">
        <v>6175</v>
      </c>
      <c r="L1180" s="5" t="s">
        <v>4977</v>
      </c>
      <c r="M1180" s="5" t="s">
        <v>4977</v>
      </c>
      <c r="N1180" s="8" t="s">
        <v>6175</v>
      </c>
      <c r="O1180" s="7" t="s">
        <v>1388</v>
      </c>
      <c r="P1180" s="7" t="s">
        <v>3899</v>
      </c>
      <c r="Q1180" s="7" t="s">
        <v>4981</v>
      </c>
      <c r="R1180" s="7" t="s">
        <v>4978</v>
      </c>
      <c r="S1180" s="5" t="s">
        <v>28</v>
      </c>
      <c r="T1180" s="7" t="s">
        <v>44</v>
      </c>
      <c r="U1180" s="7" t="s">
        <v>28</v>
      </c>
      <c r="V1180" s="5" t="s">
        <v>4979</v>
      </c>
      <c r="W1180" s="7" t="s">
        <v>29</v>
      </c>
      <c r="X1180" s="7">
        <v>2012</v>
      </c>
      <c r="Y1180" s="5" t="s">
        <v>28</v>
      </c>
      <c r="Z1180" s="7" t="s">
        <v>3900</v>
      </c>
      <c r="AA1180" s="7">
        <v>1</v>
      </c>
      <c r="AB1180" s="7">
        <v>1</v>
      </c>
      <c r="AC1180" s="7">
        <f t="shared" si="198"/>
        <v>0</v>
      </c>
      <c r="AD1180" s="7" t="s">
        <v>6175</v>
      </c>
      <c r="AE1180" s="7" t="s">
        <v>6175</v>
      </c>
      <c r="AF1180" s="7" t="s">
        <v>6175</v>
      </c>
      <c r="AG1180" s="7" t="s">
        <v>6175</v>
      </c>
      <c r="AH1180" s="7" t="s">
        <v>6175</v>
      </c>
      <c r="AI1180" s="7" t="s">
        <v>6175</v>
      </c>
      <c r="AJ1180" s="33">
        <v>8.3121942465753769</v>
      </c>
      <c r="AK1180" s="33">
        <f t="shared" si="191"/>
        <v>8.3121942465753769</v>
      </c>
      <c r="AL1180" s="33">
        <f t="shared" si="194"/>
        <v>0.99746330958904517</v>
      </c>
      <c r="AM1180" s="33">
        <f t="shared" si="195"/>
        <v>9.3096575561644226</v>
      </c>
      <c r="AN1180" s="33">
        <f t="shared" si="196"/>
        <v>7.4809748219178394</v>
      </c>
      <c r="AO1180" s="33">
        <f t="shared" si="197"/>
        <v>7.4809748219178394</v>
      </c>
      <c r="AP1180" s="33">
        <f t="shared" si="192"/>
        <v>0.89771697863014066</v>
      </c>
      <c r="AQ1180" s="33">
        <f t="shared" si="193"/>
        <v>8.3786918005479798</v>
      </c>
      <c r="AR1180" s="15" t="s">
        <v>6307</v>
      </c>
      <c r="AS1180" s="15" t="s">
        <v>6307</v>
      </c>
      <c r="AT1180" s="15" t="s">
        <v>6292</v>
      </c>
      <c r="AU1180" s="27" t="s">
        <v>6276</v>
      </c>
      <c r="AV1180" s="74"/>
      <c r="AW1180" s="75"/>
      <c r="AX1180" s="75"/>
      <c r="AY1180" s="75"/>
      <c r="AZ1180" s="52" t="s">
        <v>6389</v>
      </c>
    </row>
    <row r="1181" spans="1:52" s="52" customFormat="1" ht="39.950000000000003" customHeight="1" x14ac:dyDescent="0.25">
      <c r="A1181" s="9">
        <v>1690</v>
      </c>
      <c r="B1181" s="5">
        <v>80042000005504</v>
      </c>
      <c r="C1181" s="7" t="s">
        <v>5150</v>
      </c>
      <c r="D1181" s="5" t="s">
        <v>18</v>
      </c>
      <c r="E1181" s="5" t="s">
        <v>953</v>
      </c>
      <c r="F1181" s="5" t="s">
        <v>954</v>
      </c>
      <c r="G1181" s="5" t="s">
        <v>18</v>
      </c>
      <c r="H1181" s="7" t="s">
        <v>6173</v>
      </c>
      <c r="I1181" s="7" t="s">
        <v>6175</v>
      </c>
      <c r="J1181" s="7" t="s">
        <v>6175</v>
      </c>
      <c r="K1181" s="7" t="s">
        <v>6175</v>
      </c>
      <c r="L1181" s="5" t="s">
        <v>4973</v>
      </c>
      <c r="M1181" s="5" t="s">
        <v>4973</v>
      </c>
      <c r="N1181" s="8" t="s">
        <v>6175</v>
      </c>
      <c r="O1181" s="7" t="s">
        <v>1388</v>
      </c>
      <c r="P1181" s="7" t="s">
        <v>3899</v>
      </c>
      <c r="Q1181" s="5" t="s">
        <v>28</v>
      </c>
      <c r="R1181" s="5" t="s">
        <v>28</v>
      </c>
      <c r="S1181" s="5" t="s">
        <v>28</v>
      </c>
      <c r="T1181" s="7" t="s">
        <v>44</v>
      </c>
      <c r="U1181" s="7" t="s">
        <v>28</v>
      </c>
      <c r="V1181" s="7" t="s">
        <v>957</v>
      </c>
      <c r="W1181" s="7" t="s">
        <v>78</v>
      </c>
      <c r="X1181" s="7">
        <v>2012</v>
      </c>
      <c r="Y1181" s="5" t="s">
        <v>28</v>
      </c>
      <c r="Z1181" s="7" t="s">
        <v>3900</v>
      </c>
      <c r="AA1181" s="7">
        <v>1</v>
      </c>
      <c r="AB1181" s="7">
        <v>1</v>
      </c>
      <c r="AC1181" s="7">
        <f t="shared" si="198"/>
        <v>0</v>
      </c>
      <c r="AD1181" s="7" t="s">
        <v>6175</v>
      </c>
      <c r="AE1181" s="7" t="s">
        <v>6175</v>
      </c>
      <c r="AF1181" s="7" t="s">
        <v>6175</v>
      </c>
      <c r="AG1181" s="7" t="s">
        <v>6175</v>
      </c>
      <c r="AH1181" s="7" t="s">
        <v>6175</v>
      </c>
      <c r="AI1181" s="7" t="s">
        <v>6175</v>
      </c>
      <c r="AJ1181" s="33">
        <v>30.723471232876886</v>
      </c>
      <c r="AK1181" s="33">
        <f t="shared" si="191"/>
        <v>30.723471232876886</v>
      </c>
      <c r="AL1181" s="33">
        <f t="shared" si="194"/>
        <v>3.686816547945226</v>
      </c>
      <c r="AM1181" s="33">
        <f t="shared" si="195"/>
        <v>34.410287780822109</v>
      </c>
      <c r="AN1181" s="33">
        <f t="shared" si="196"/>
        <v>27.651124109589198</v>
      </c>
      <c r="AO1181" s="33">
        <f t="shared" si="197"/>
        <v>27.651124109589198</v>
      </c>
      <c r="AP1181" s="33">
        <f t="shared" si="192"/>
        <v>3.3181348931507038</v>
      </c>
      <c r="AQ1181" s="33">
        <f t="shared" si="193"/>
        <v>30.9692590027399</v>
      </c>
      <c r="AR1181" s="15" t="s">
        <v>6307</v>
      </c>
      <c r="AS1181" s="15" t="s">
        <v>6307</v>
      </c>
      <c r="AT1181" s="15" t="s">
        <v>6292</v>
      </c>
      <c r="AU1181" s="27" t="s">
        <v>6276</v>
      </c>
      <c r="AV1181" s="74"/>
      <c r="AW1181" s="75"/>
      <c r="AX1181" s="75"/>
      <c r="AY1181" s="75"/>
      <c r="AZ1181" s="52" t="s">
        <v>6389</v>
      </c>
    </row>
    <row r="1182" spans="1:52" s="52" customFormat="1" ht="39.950000000000003" customHeight="1" x14ac:dyDescent="0.25">
      <c r="A1182" s="9">
        <v>1691</v>
      </c>
      <c r="B1182" s="5">
        <v>80042000005528</v>
      </c>
      <c r="C1182" s="7" t="s">
        <v>5151</v>
      </c>
      <c r="D1182" s="5" t="s">
        <v>18</v>
      </c>
      <c r="E1182" s="5" t="s">
        <v>1179</v>
      </c>
      <c r="F1182" s="5" t="s">
        <v>926</v>
      </c>
      <c r="G1182" s="5" t="s">
        <v>18</v>
      </c>
      <c r="H1182" s="7" t="s">
        <v>6173</v>
      </c>
      <c r="I1182" s="7" t="s">
        <v>6175</v>
      </c>
      <c r="J1182" s="7" t="s">
        <v>6175</v>
      </c>
      <c r="K1182" s="7" t="s">
        <v>6175</v>
      </c>
      <c r="L1182" s="5" t="s">
        <v>4977</v>
      </c>
      <c r="M1182" s="5" t="s">
        <v>4977</v>
      </c>
      <c r="N1182" s="8" t="s">
        <v>6175</v>
      </c>
      <c r="O1182" s="7" t="s">
        <v>1388</v>
      </c>
      <c r="P1182" s="7" t="s">
        <v>3899</v>
      </c>
      <c r="Q1182" s="7" t="s">
        <v>4981</v>
      </c>
      <c r="R1182" s="7" t="s">
        <v>4978</v>
      </c>
      <c r="S1182" s="5" t="s">
        <v>28</v>
      </c>
      <c r="T1182" s="7" t="s">
        <v>44</v>
      </c>
      <c r="U1182" s="7" t="s">
        <v>28</v>
      </c>
      <c r="V1182" s="5" t="s">
        <v>4979</v>
      </c>
      <c r="W1182" s="7" t="s">
        <v>29</v>
      </c>
      <c r="X1182" s="7">
        <v>2012</v>
      </c>
      <c r="Y1182" s="5" t="s">
        <v>28</v>
      </c>
      <c r="Z1182" s="7" t="s">
        <v>3900</v>
      </c>
      <c r="AA1182" s="7">
        <v>1</v>
      </c>
      <c r="AB1182" s="7">
        <v>1</v>
      </c>
      <c r="AC1182" s="7">
        <f t="shared" si="198"/>
        <v>0</v>
      </c>
      <c r="AD1182" s="7" t="s">
        <v>6175</v>
      </c>
      <c r="AE1182" s="7" t="s">
        <v>6175</v>
      </c>
      <c r="AF1182" s="7" t="s">
        <v>6175</v>
      </c>
      <c r="AG1182" s="7" t="s">
        <v>6175</v>
      </c>
      <c r="AH1182" s="7" t="s">
        <v>6175</v>
      </c>
      <c r="AI1182" s="7" t="s">
        <v>6175</v>
      </c>
      <c r="AJ1182" s="33">
        <v>8.3121942465753769</v>
      </c>
      <c r="AK1182" s="33">
        <f t="shared" si="191"/>
        <v>8.3121942465753769</v>
      </c>
      <c r="AL1182" s="33">
        <f t="shared" si="194"/>
        <v>0.99746330958904517</v>
      </c>
      <c r="AM1182" s="33">
        <f t="shared" si="195"/>
        <v>9.3096575561644226</v>
      </c>
      <c r="AN1182" s="33">
        <f t="shared" si="196"/>
        <v>7.4809748219178394</v>
      </c>
      <c r="AO1182" s="33">
        <f t="shared" si="197"/>
        <v>7.4809748219178394</v>
      </c>
      <c r="AP1182" s="33">
        <f t="shared" si="192"/>
        <v>0.89771697863014066</v>
      </c>
      <c r="AQ1182" s="33">
        <f t="shared" si="193"/>
        <v>8.3786918005479798</v>
      </c>
      <c r="AR1182" s="15" t="s">
        <v>6307</v>
      </c>
      <c r="AS1182" s="15" t="s">
        <v>6307</v>
      </c>
      <c r="AT1182" s="15" t="s">
        <v>6292</v>
      </c>
      <c r="AU1182" s="27" t="s">
        <v>6276</v>
      </c>
      <c r="AV1182" s="74"/>
      <c r="AW1182" s="75"/>
      <c r="AX1182" s="75"/>
      <c r="AY1182" s="75"/>
      <c r="AZ1182" s="52" t="s">
        <v>6389</v>
      </c>
    </row>
    <row r="1183" spans="1:52" s="52" customFormat="1" ht="39.950000000000003" customHeight="1" x14ac:dyDescent="0.25">
      <c r="A1183" s="9">
        <v>1692</v>
      </c>
      <c r="B1183" s="5">
        <v>80042000005542</v>
      </c>
      <c r="C1183" s="5" t="s">
        <v>5152</v>
      </c>
      <c r="D1183" s="5" t="s">
        <v>18</v>
      </c>
      <c r="E1183" s="5" t="s">
        <v>4760</v>
      </c>
      <c r="F1183" s="5" t="s">
        <v>142</v>
      </c>
      <c r="G1183" s="5" t="s">
        <v>18</v>
      </c>
      <c r="H1183" s="7" t="s">
        <v>6173</v>
      </c>
      <c r="I1183" s="7" t="s">
        <v>6175</v>
      </c>
      <c r="J1183" s="7" t="s">
        <v>6175</v>
      </c>
      <c r="K1183" s="7" t="s">
        <v>6175</v>
      </c>
      <c r="L1183" s="7" t="s">
        <v>4977</v>
      </c>
      <c r="M1183" s="7" t="s">
        <v>4977</v>
      </c>
      <c r="N1183" s="8" t="s">
        <v>6175</v>
      </c>
      <c r="O1183" s="7" t="s">
        <v>1388</v>
      </c>
      <c r="P1183" s="7" t="s">
        <v>3899</v>
      </c>
      <c r="Q1183" s="7" t="s">
        <v>28</v>
      </c>
      <c r="R1183" s="7" t="s">
        <v>4978</v>
      </c>
      <c r="S1183" s="7" t="s">
        <v>28</v>
      </c>
      <c r="T1183" s="7" t="s">
        <v>44</v>
      </c>
      <c r="U1183" s="7" t="s">
        <v>4992</v>
      </c>
      <c r="V1183" s="5" t="s">
        <v>4979</v>
      </c>
      <c r="W1183" s="7" t="s">
        <v>29</v>
      </c>
      <c r="X1183" s="7">
        <v>2012</v>
      </c>
      <c r="Y1183" s="5" t="s">
        <v>28</v>
      </c>
      <c r="Z1183" s="7" t="s">
        <v>3900</v>
      </c>
      <c r="AA1183" s="7">
        <v>1</v>
      </c>
      <c r="AB1183" s="7">
        <v>1</v>
      </c>
      <c r="AC1183" s="7">
        <f t="shared" si="198"/>
        <v>0</v>
      </c>
      <c r="AD1183" s="7" t="s">
        <v>6175</v>
      </c>
      <c r="AE1183" s="7" t="s">
        <v>6175</v>
      </c>
      <c r="AF1183" s="7" t="s">
        <v>6175</v>
      </c>
      <c r="AG1183" s="7" t="s">
        <v>6175</v>
      </c>
      <c r="AH1183" s="7" t="s">
        <v>6175</v>
      </c>
      <c r="AI1183" s="7" t="s">
        <v>6175</v>
      </c>
      <c r="AJ1183" s="33">
        <v>8.3121942465753769</v>
      </c>
      <c r="AK1183" s="33">
        <f t="shared" si="191"/>
        <v>8.3121942465753769</v>
      </c>
      <c r="AL1183" s="33">
        <f t="shared" si="194"/>
        <v>0.99746330958904517</v>
      </c>
      <c r="AM1183" s="33">
        <f t="shared" si="195"/>
        <v>9.3096575561644226</v>
      </c>
      <c r="AN1183" s="33">
        <f t="shared" si="196"/>
        <v>7.4809748219178394</v>
      </c>
      <c r="AO1183" s="33">
        <f t="shared" si="197"/>
        <v>7.4809748219178394</v>
      </c>
      <c r="AP1183" s="33">
        <f t="shared" si="192"/>
        <v>0.89771697863014066</v>
      </c>
      <c r="AQ1183" s="33">
        <f t="shared" si="193"/>
        <v>8.3786918005479798</v>
      </c>
      <c r="AR1183" s="15" t="s">
        <v>6307</v>
      </c>
      <c r="AS1183" s="15" t="s">
        <v>6307</v>
      </c>
      <c r="AT1183" s="15" t="s">
        <v>6292</v>
      </c>
      <c r="AU1183" s="27" t="s">
        <v>6276</v>
      </c>
      <c r="AV1183" s="74"/>
      <c r="AW1183" s="75"/>
      <c r="AX1183" s="75"/>
      <c r="AY1183" s="75"/>
      <c r="AZ1183" s="52" t="s">
        <v>6389</v>
      </c>
    </row>
    <row r="1184" spans="1:52" s="52" customFormat="1" ht="39.950000000000003" customHeight="1" x14ac:dyDescent="0.25">
      <c r="A1184" s="9">
        <v>1693</v>
      </c>
      <c r="B1184" s="5">
        <v>80042000005559</v>
      </c>
      <c r="C1184" s="7" t="s">
        <v>5153</v>
      </c>
      <c r="D1184" s="5" t="s">
        <v>18</v>
      </c>
      <c r="E1184" s="5" t="s">
        <v>471</v>
      </c>
      <c r="F1184" s="5" t="s">
        <v>471</v>
      </c>
      <c r="G1184" s="5" t="s">
        <v>18</v>
      </c>
      <c r="H1184" s="7" t="s">
        <v>6173</v>
      </c>
      <c r="I1184" s="7" t="s">
        <v>6175</v>
      </c>
      <c r="J1184" s="7" t="s">
        <v>6175</v>
      </c>
      <c r="K1184" s="7" t="s">
        <v>6175</v>
      </c>
      <c r="L1184" s="5" t="s">
        <v>1051</v>
      </c>
      <c r="M1184" s="5" t="s">
        <v>1051</v>
      </c>
      <c r="N1184" s="8" t="s">
        <v>6175</v>
      </c>
      <c r="O1184" s="7" t="s">
        <v>1388</v>
      </c>
      <c r="P1184" s="7" t="s">
        <v>3899</v>
      </c>
      <c r="Q1184" s="5" t="s">
        <v>28</v>
      </c>
      <c r="R1184" s="5" t="s">
        <v>28</v>
      </c>
      <c r="S1184" s="5" t="s">
        <v>28</v>
      </c>
      <c r="T1184" s="7" t="s">
        <v>44</v>
      </c>
      <c r="U1184" s="7" t="s">
        <v>28</v>
      </c>
      <c r="V1184" s="5" t="s">
        <v>4987</v>
      </c>
      <c r="W1184" s="5" t="s">
        <v>29</v>
      </c>
      <c r="X1184" s="7">
        <v>2012</v>
      </c>
      <c r="Y1184" s="5" t="s">
        <v>28</v>
      </c>
      <c r="Z1184" s="7" t="s">
        <v>3900</v>
      </c>
      <c r="AA1184" s="7">
        <v>1</v>
      </c>
      <c r="AB1184" s="7">
        <v>1</v>
      </c>
      <c r="AC1184" s="7">
        <f t="shared" si="198"/>
        <v>0</v>
      </c>
      <c r="AD1184" s="7" t="s">
        <v>6175</v>
      </c>
      <c r="AE1184" s="7" t="s">
        <v>6175</v>
      </c>
      <c r="AF1184" s="7" t="s">
        <v>6175</v>
      </c>
      <c r="AG1184" s="7" t="s">
        <v>6175</v>
      </c>
      <c r="AH1184" s="7" t="s">
        <v>6175</v>
      </c>
      <c r="AI1184" s="7" t="s">
        <v>6175</v>
      </c>
      <c r="AJ1184" s="33">
        <v>56.229549315068738</v>
      </c>
      <c r="AK1184" s="33">
        <f t="shared" si="191"/>
        <v>56.229549315068738</v>
      </c>
      <c r="AL1184" s="33">
        <f t="shared" si="194"/>
        <v>6.7475459178082486</v>
      </c>
      <c r="AM1184" s="33">
        <f t="shared" si="195"/>
        <v>62.977095232876984</v>
      </c>
      <c r="AN1184" s="33">
        <f t="shared" si="196"/>
        <v>50.606594383561863</v>
      </c>
      <c r="AO1184" s="33">
        <f t="shared" si="197"/>
        <v>50.606594383561863</v>
      </c>
      <c r="AP1184" s="33">
        <f t="shared" si="192"/>
        <v>6.0727913260274233</v>
      </c>
      <c r="AQ1184" s="33">
        <f t="shared" si="193"/>
        <v>56.679385709589283</v>
      </c>
      <c r="AR1184" s="15" t="s">
        <v>6307</v>
      </c>
      <c r="AS1184" s="15" t="s">
        <v>6307</v>
      </c>
      <c r="AT1184" s="15" t="s">
        <v>6292</v>
      </c>
      <c r="AU1184" s="27" t="s">
        <v>6276</v>
      </c>
      <c r="AV1184" s="74"/>
      <c r="AW1184" s="75"/>
      <c r="AX1184" s="75"/>
      <c r="AY1184" s="75"/>
      <c r="AZ1184" s="52" t="s">
        <v>6389</v>
      </c>
    </row>
    <row r="1185" spans="1:52" s="52" customFormat="1" ht="39.950000000000003" customHeight="1" x14ac:dyDescent="0.25">
      <c r="A1185" s="9">
        <v>1694</v>
      </c>
      <c r="B1185" s="5">
        <v>80042000005566</v>
      </c>
      <c r="C1185" s="7" t="s">
        <v>5154</v>
      </c>
      <c r="D1185" s="5" t="s">
        <v>18</v>
      </c>
      <c r="E1185" s="5" t="s">
        <v>471</v>
      </c>
      <c r="F1185" s="5" t="s">
        <v>471</v>
      </c>
      <c r="G1185" s="5" t="s">
        <v>18</v>
      </c>
      <c r="H1185" s="7" t="s">
        <v>6173</v>
      </c>
      <c r="I1185" s="7" t="s">
        <v>6175</v>
      </c>
      <c r="J1185" s="7" t="s">
        <v>6175</v>
      </c>
      <c r="K1185" s="7" t="s">
        <v>6175</v>
      </c>
      <c r="L1185" s="5" t="s">
        <v>1051</v>
      </c>
      <c r="M1185" s="5" t="s">
        <v>1051</v>
      </c>
      <c r="N1185" s="8" t="s">
        <v>6175</v>
      </c>
      <c r="O1185" s="7" t="s">
        <v>1388</v>
      </c>
      <c r="P1185" s="7" t="s">
        <v>3899</v>
      </c>
      <c r="Q1185" s="5" t="s">
        <v>28</v>
      </c>
      <c r="R1185" s="5" t="s">
        <v>28</v>
      </c>
      <c r="S1185" s="5" t="s">
        <v>28</v>
      </c>
      <c r="T1185" s="7" t="s">
        <v>44</v>
      </c>
      <c r="U1185" s="7" t="s">
        <v>28</v>
      </c>
      <c r="V1185" s="5" t="s">
        <v>4987</v>
      </c>
      <c r="W1185" s="5" t="s">
        <v>29</v>
      </c>
      <c r="X1185" s="7">
        <v>2012</v>
      </c>
      <c r="Y1185" s="5" t="s">
        <v>28</v>
      </c>
      <c r="Z1185" s="7" t="s">
        <v>3900</v>
      </c>
      <c r="AA1185" s="7">
        <v>1</v>
      </c>
      <c r="AB1185" s="7">
        <v>1</v>
      </c>
      <c r="AC1185" s="7">
        <f t="shared" si="198"/>
        <v>0</v>
      </c>
      <c r="AD1185" s="7" t="s">
        <v>6175</v>
      </c>
      <c r="AE1185" s="7" t="s">
        <v>6175</v>
      </c>
      <c r="AF1185" s="7" t="s">
        <v>6175</v>
      </c>
      <c r="AG1185" s="7" t="s">
        <v>6175</v>
      </c>
      <c r="AH1185" s="7" t="s">
        <v>6175</v>
      </c>
      <c r="AI1185" s="7" t="s">
        <v>6175</v>
      </c>
      <c r="AJ1185" s="33">
        <v>56.229549315068738</v>
      </c>
      <c r="AK1185" s="33">
        <f t="shared" si="191"/>
        <v>56.229549315068738</v>
      </c>
      <c r="AL1185" s="33">
        <f t="shared" si="194"/>
        <v>6.7475459178082486</v>
      </c>
      <c r="AM1185" s="33">
        <f t="shared" si="195"/>
        <v>62.977095232876984</v>
      </c>
      <c r="AN1185" s="33">
        <f t="shared" si="196"/>
        <v>50.606594383561863</v>
      </c>
      <c r="AO1185" s="33">
        <f t="shared" si="197"/>
        <v>50.606594383561863</v>
      </c>
      <c r="AP1185" s="33">
        <f t="shared" si="192"/>
        <v>6.0727913260274233</v>
      </c>
      <c r="AQ1185" s="33">
        <f t="shared" si="193"/>
        <v>56.679385709589283</v>
      </c>
      <c r="AR1185" s="15" t="s">
        <v>6307</v>
      </c>
      <c r="AS1185" s="15" t="s">
        <v>6307</v>
      </c>
      <c r="AT1185" s="15" t="s">
        <v>6292</v>
      </c>
      <c r="AU1185" s="27" t="s">
        <v>6276</v>
      </c>
      <c r="AV1185" s="74"/>
      <c r="AW1185" s="75"/>
      <c r="AX1185" s="75"/>
      <c r="AY1185" s="75"/>
      <c r="AZ1185" s="52" t="s">
        <v>6389</v>
      </c>
    </row>
    <row r="1186" spans="1:52" s="52" customFormat="1" ht="39.950000000000003" customHeight="1" x14ac:dyDescent="0.25">
      <c r="A1186" s="9">
        <v>1695</v>
      </c>
      <c r="B1186" s="5">
        <v>80042000005689</v>
      </c>
      <c r="C1186" s="7" t="s">
        <v>5155</v>
      </c>
      <c r="D1186" s="5" t="s">
        <v>18</v>
      </c>
      <c r="E1186" s="5" t="s">
        <v>953</v>
      </c>
      <c r="F1186" s="5" t="s">
        <v>954</v>
      </c>
      <c r="G1186" s="5" t="s">
        <v>18</v>
      </c>
      <c r="H1186" s="7" t="s">
        <v>6173</v>
      </c>
      <c r="I1186" s="7" t="s">
        <v>6175</v>
      </c>
      <c r="J1186" s="7" t="s">
        <v>6175</v>
      </c>
      <c r="K1186" s="7" t="s">
        <v>6175</v>
      </c>
      <c r="L1186" s="5" t="s">
        <v>4983</v>
      </c>
      <c r="M1186" s="5" t="s">
        <v>4983</v>
      </c>
      <c r="N1186" s="8" t="s">
        <v>6175</v>
      </c>
      <c r="O1186" s="7" t="s">
        <v>1388</v>
      </c>
      <c r="P1186" s="7" t="s">
        <v>3899</v>
      </c>
      <c r="Q1186" s="5" t="s">
        <v>28</v>
      </c>
      <c r="R1186" s="5" t="s">
        <v>28</v>
      </c>
      <c r="S1186" s="5" t="s">
        <v>28</v>
      </c>
      <c r="T1186" s="7" t="s">
        <v>44</v>
      </c>
      <c r="U1186" s="7" t="s">
        <v>28</v>
      </c>
      <c r="V1186" s="7" t="s">
        <v>957</v>
      </c>
      <c r="W1186" s="7" t="s">
        <v>3988</v>
      </c>
      <c r="X1186" s="7">
        <v>2012</v>
      </c>
      <c r="Y1186" s="5" t="s">
        <v>28</v>
      </c>
      <c r="Z1186" s="7" t="s">
        <v>3900</v>
      </c>
      <c r="AA1186" s="7">
        <v>1</v>
      </c>
      <c r="AB1186" s="7">
        <v>1</v>
      </c>
      <c r="AC1186" s="7">
        <f t="shared" si="198"/>
        <v>0</v>
      </c>
      <c r="AD1186" s="7" t="s">
        <v>6175</v>
      </c>
      <c r="AE1186" s="7" t="s">
        <v>6175</v>
      </c>
      <c r="AF1186" s="7" t="s">
        <v>6175</v>
      </c>
      <c r="AG1186" s="7" t="s">
        <v>6175</v>
      </c>
      <c r="AH1186" s="7" t="s">
        <v>6175</v>
      </c>
      <c r="AI1186" s="7" t="s">
        <v>6175</v>
      </c>
      <c r="AJ1186" s="33">
        <v>19.879893150685042</v>
      </c>
      <c r="AK1186" s="33">
        <f t="shared" si="191"/>
        <v>19.879893150685042</v>
      </c>
      <c r="AL1186" s="33">
        <f t="shared" si="194"/>
        <v>2.3855871780822051</v>
      </c>
      <c r="AM1186" s="33">
        <f t="shared" si="195"/>
        <v>22.265480328767246</v>
      </c>
      <c r="AN1186" s="33">
        <f t="shared" si="196"/>
        <v>17.891903835616539</v>
      </c>
      <c r="AO1186" s="33">
        <f t="shared" si="197"/>
        <v>17.891903835616539</v>
      </c>
      <c r="AP1186" s="33">
        <f t="shared" si="192"/>
        <v>2.1470284602739844</v>
      </c>
      <c r="AQ1186" s="33">
        <f t="shared" si="193"/>
        <v>20.038932295890522</v>
      </c>
      <c r="AR1186" s="15" t="s">
        <v>6307</v>
      </c>
      <c r="AS1186" s="15" t="s">
        <v>6307</v>
      </c>
      <c r="AT1186" s="15" t="s">
        <v>6292</v>
      </c>
      <c r="AU1186" s="27" t="s">
        <v>6276</v>
      </c>
      <c r="AV1186" s="74"/>
      <c r="AW1186" s="75"/>
      <c r="AX1186" s="75"/>
      <c r="AY1186" s="75"/>
      <c r="AZ1186" s="52" t="s">
        <v>6389</v>
      </c>
    </row>
    <row r="1187" spans="1:52" s="52" customFormat="1" ht="39.950000000000003" customHeight="1" x14ac:dyDescent="0.25">
      <c r="A1187" s="9">
        <v>1696</v>
      </c>
      <c r="B1187" s="5">
        <v>80042000005771</v>
      </c>
      <c r="C1187" s="7" t="s">
        <v>5156</v>
      </c>
      <c r="D1187" s="5" t="s">
        <v>18</v>
      </c>
      <c r="E1187" s="5" t="s">
        <v>953</v>
      </c>
      <c r="F1187" s="5" t="s">
        <v>954</v>
      </c>
      <c r="G1187" s="5" t="s">
        <v>18</v>
      </c>
      <c r="H1187" s="7" t="s">
        <v>6173</v>
      </c>
      <c r="I1187" s="7" t="s">
        <v>6175</v>
      </c>
      <c r="J1187" s="7" t="s">
        <v>6175</v>
      </c>
      <c r="K1187" s="7" t="s">
        <v>6175</v>
      </c>
      <c r="L1187" s="5" t="s">
        <v>5126</v>
      </c>
      <c r="M1187" s="5" t="s">
        <v>5126</v>
      </c>
      <c r="N1187" s="8" t="s">
        <v>6175</v>
      </c>
      <c r="O1187" s="7" t="s">
        <v>1388</v>
      </c>
      <c r="P1187" s="7" t="s">
        <v>3899</v>
      </c>
      <c r="Q1187" s="5" t="s">
        <v>1697</v>
      </c>
      <c r="R1187" s="5" t="s">
        <v>28</v>
      </c>
      <c r="S1187" s="5" t="s">
        <v>28</v>
      </c>
      <c r="T1187" s="7" t="s">
        <v>707</v>
      </c>
      <c r="U1187" s="7" t="s">
        <v>28</v>
      </c>
      <c r="V1187" s="7" t="s">
        <v>1411</v>
      </c>
      <c r="W1187" s="7" t="s">
        <v>3988</v>
      </c>
      <c r="X1187" s="7">
        <v>2012</v>
      </c>
      <c r="Y1187" s="5" t="s">
        <v>5127</v>
      </c>
      <c r="Z1187" s="7" t="s">
        <v>3900</v>
      </c>
      <c r="AA1187" s="7">
        <v>1</v>
      </c>
      <c r="AB1187" s="7">
        <v>1</v>
      </c>
      <c r="AC1187" s="7">
        <f t="shared" si="198"/>
        <v>0</v>
      </c>
      <c r="AD1187" s="7" t="s">
        <v>6175</v>
      </c>
      <c r="AE1187" s="7" t="s">
        <v>6175</v>
      </c>
      <c r="AF1187" s="7" t="s">
        <v>6175</v>
      </c>
      <c r="AG1187" s="7" t="s">
        <v>6175</v>
      </c>
      <c r="AH1187" s="7" t="s">
        <v>6175</v>
      </c>
      <c r="AI1187" s="7" t="s">
        <v>6175</v>
      </c>
      <c r="AJ1187" s="33">
        <v>17.710693150685003</v>
      </c>
      <c r="AK1187" s="33">
        <f t="shared" si="191"/>
        <v>17.710693150685003</v>
      </c>
      <c r="AL1187" s="33">
        <f t="shared" si="194"/>
        <v>2.1252831780822001</v>
      </c>
      <c r="AM1187" s="33">
        <f t="shared" si="195"/>
        <v>19.835976328767202</v>
      </c>
      <c r="AN1187" s="33">
        <f t="shared" si="196"/>
        <v>15.939623835616503</v>
      </c>
      <c r="AO1187" s="33">
        <f t="shared" si="197"/>
        <v>15.939623835616503</v>
      </c>
      <c r="AP1187" s="33">
        <f t="shared" si="192"/>
        <v>1.9127548602739803</v>
      </c>
      <c r="AQ1187" s="33">
        <f t="shared" si="193"/>
        <v>17.852378695890483</v>
      </c>
      <c r="AR1187" s="15" t="s">
        <v>6307</v>
      </c>
      <c r="AS1187" s="15" t="s">
        <v>6307</v>
      </c>
      <c r="AT1187" s="15" t="s">
        <v>6292</v>
      </c>
      <c r="AU1187" s="27" t="s">
        <v>6276</v>
      </c>
      <c r="AV1187" s="74"/>
      <c r="AW1187" s="75"/>
      <c r="AX1187" s="75"/>
      <c r="AY1187" s="75"/>
      <c r="AZ1187" s="52" t="s">
        <v>6389</v>
      </c>
    </row>
    <row r="1188" spans="1:52" s="52" customFormat="1" ht="39.950000000000003" customHeight="1" x14ac:dyDescent="0.25">
      <c r="A1188" s="9">
        <v>1697</v>
      </c>
      <c r="B1188" s="5">
        <v>80042000005788</v>
      </c>
      <c r="C1188" s="7" t="s">
        <v>5157</v>
      </c>
      <c r="D1188" s="5" t="s">
        <v>18</v>
      </c>
      <c r="E1188" s="5" t="s">
        <v>953</v>
      </c>
      <c r="F1188" s="5" t="s">
        <v>954</v>
      </c>
      <c r="G1188" s="5" t="s">
        <v>18</v>
      </c>
      <c r="H1188" s="7" t="s">
        <v>6173</v>
      </c>
      <c r="I1188" s="7" t="s">
        <v>6175</v>
      </c>
      <c r="J1188" s="7" t="s">
        <v>6175</v>
      </c>
      <c r="K1188" s="7" t="s">
        <v>6175</v>
      </c>
      <c r="L1188" s="5" t="s">
        <v>5126</v>
      </c>
      <c r="M1188" s="5" t="s">
        <v>5126</v>
      </c>
      <c r="N1188" s="8" t="s">
        <v>6175</v>
      </c>
      <c r="O1188" s="7" t="s">
        <v>1388</v>
      </c>
      <c r="P1188" s="7" t="s">
        <v>3899</v>
      </c>
      <c r="Q1188" s="5" t="s">
        <v>1697</v>
      </c>
      <c r="R1188" s="5" t="s">
        <v>28</v>
      </c>
      <c r="S1188" s="5" t="s">
        <v>28</v>
      </c>
      <c r="T1188" s="7" t="s">
        <v>707</v>
      </c>
      <c r="U1188" s="7" t="s">
        <v>28</v>
      </c>
      <c r="V1188" s="7" t="s">
        <v>1411</v>
      </c>
      <c r="W1188" s="7" t="s">
        <v>3988</v>
      </c>
      <c r="X1188" s="7">
        <v>2012</v>
      </c>
      <c r="Y1188" s="5" t="s">
        <v>5127</v>
      </c>
      <c r="Z1188" s="7" t="s">
        <v>3900</v>
      </c>
      <c r="AA1188" s="7">
        <v>1</v>
      </c>
      <c r="AB1188" s="7">
        <v>1</v>
      </c>
      <c r="AC1188" s="7">
        <f t="shared" si="198"/>
        <v>0</v>
      </c>
      <c r="AD1188" s="7" t="s">
        <v>6175</v>
      </c>
      <c r="AE1188" s="7" t="s">
        <v>6175</v>
      </c>
      <c r="AF1188" s="7" t="s">
        <v>6175</v>
      </c>
      <c r="AG1188" s="7" t="s">
        <v>6175</v>
      </c>
      <c r="AH1188" s="7" t="s">
        <v>6175</v>
      </c>
      <c r="AI1188" s="7" t="s">
        <v>6175</v>
      </c>
      <c r="AJ1188" s="33">
        <v>17.710693150685003</v>
      </c>
      <c r="AK1188" s="33">
        <f t="shared" si="191"/>
        <v>17.710693150685003</v>
      </c>
      <c r="AL1188" s="33">
        <f t="shared" si="194"/>
        <v>2.1252831780822001</v>
      </c>
      <c r="AM1188" s="33">
        <f t="shared" si="195"/>
        <v>19.835976328767202</v>
      </c>
      <c r="AN1188" s="33">
        <f t="shared" si="196"/>
        <v>15.939623835616503</v>
      </c>
      <c r="AO1188" s="33">
        <f t="shared" si="197"/>
        <v>15.939623835616503</v>
      </c>
      <c r="AP1188" s="33">
        <f t="shared" si="192"/>
        <v>1.9127548602739803</v>
      </c>
      <c r="AQ1188" s="33">
        <f t="shared" si="193"/>
        <v>17.852378695890483</v>
      </c>
      <c r="AR1188" s="15" t="s">
        <v>6307</v>
      </c>
      <c r="AS1188" s="15" t="s">
        <v>6307</v>
      </c>
      <c r="AT1188" s="15" t="s">
        <v>6292</v>
      </c>
      <c r="AU1188" s="27" t="s">
        <v>6276</v>
      </c>
      <c r="AV1188" s="74"/>
      <c r="AW1188" s="75"/>
      <c r="AX1188" s="75"/>
      <c r="AY1188" s="75"/>
      <c r="AZ1188" s="52" t="s">
        <v>6389</v>
      </c>
    </row>
    <row r="1189" spans="1:52" s="52" customFormat="1" ht="39.950000000000003" customHeight="1" x14ac:dyDescent="0.25">
      <c r="A1189" s="9">
        <v>1698</v>
      </c>
      <c r="B1189" s="5">
        <v>80042000005795</v>
      </c>
      <c r="C1189" s="7" t="s">
        <v>5158</v>
      </c>
      <c r="D1189" s="5" t="s">
        <v>18</v>
      </c>
      <c r="E1189" s="5" t="s">
        <v>953</v>
      </c>
      <c r="F1189" s="5" t="s">
        <v>954</v>
      </c>
      <c r="G1189" s="5" t="s">
        <v>18</v>
      </c>
      <c r="H1189" s="7" t="s">
        <v>6173</v>
      </c>
      <c r="I1189" s="7" t="s">
        <v>6175</v>
      </c>
      <c r="J1189" s="7" t="s">
        <v>6175</v>
      </c>
      <c r="K1189" s="7" t="s">
        <v>6175</v>
      </c>
      <c r="L1189" s="5" t="s">
        <v>5126</v>
      </c>
      <c r="M1189" s="5" t="s">
        <v>5126</v>
      </c>
      <c r="N1189" s="8" t="s">
        <v>6175</v>
      </c>
      <c r="O1189" s="7" t="s">
        <v>1388</v>
      </c>
      <c r="P1189" s="7" t="s">
        <v>3899</v>
      </c>
      <c r="Q1189" s="5" t="s">
        <v>1697</v>
      </c>
      <c r="R1189" s="5" t="s">
        <v>28</v>
      </c>
      <c r="S1189" s="5" t="s">
        <v>28</v>
      </c>
      <c r="T1189" s="7" t="s">
        <v>707</v>
      </c>
      <c r="U1189" s="7" t="s">
        <v>28</v>
      </c>
      <c r="V1189" s="7" t="s">
        <v>1411</v>
      </c>
      <c r="W1189" s="7" t="s">
        <v>3988</v>
      </c>
      <c r="X1189" s="7">
        <v>2012</v>
      </c>
      <c r="Y1189" s="5" t="s">
        <v>5127</v>
      </c>
      <c r="Z1189" s="7" t="s">
        <v>3900</v>
      </c>
      <c r="AA1189" s="7">
        <v>1</v>
      </c>
      <c r="AB1189" s="7">
        <v>1</v>
      </c>
      <c r="AC1189" s="7">
        <f t="shared" si="198"/>
        <v>0</v>
      </c>
      <c r="AD1189" s="7" t="s">
        <v>6175</v>
      </c>
      <c r="AE1189" s="7" t="s">
        <v>6175</v>
      </c>
      <c r="AF1189" s="7" t="s">
        <v>6175</v>
      </c>
      <c r="AG1189" s="7" t="s">
        <v>6175</v>
      </c>
      <c r="AH1189" s="7" t="s">
        <v>6175</v>
      </c>
      <c r="AI1189" s="7" t="s">
        <v>6175</v>
      </c>
      <c r="AJ1189" s="33">
        <v>17.710693150685003</v>
      </c>
      <c r="AK1189" s="33">
        <f t="shared" si="191"/>
        <v>17.710693150685003</v>
      </c>
      <c r="AL1189" s="33">
        <f t="shared" si="194"/>
        <v>2.1252831780822001</v>
      </c>
      <c r="AM1189" s="33">
        <f t="shared" si="195"/>
        <v>19.835976328767202</v>
      </c>
      <c r="AN1189" s="33">
        <f t="shared" si="196"/>
        <v>15.939623835616503</v>
      </c>
      <c r="AO1189" s="33">
        <f t="shared" si="197"/>
        <v>15.939623835616503</v>
      </c>
      <c r="AP1189" s="33">
        <f t="shared" si="192"/>
        <v>1.9127548602739803</v>
      </c>
      <c r="AQ1189" s="33">
        <f t="shared" si="193"/>
        <v>17.852378695890483</v>
      </c>
      <c r="AR1189" s="15" t="s">
        <v>6307</v>
      </c>
      <c r="AS1189" s="15" t="s">
        <v>6307</v>
      </c>
      <c r="AT1189" s="15" t="s">
        <v>6292</v>
      </c>
      <c r="AU1189" s="27" t="s">
        <v>6276</v>
      </c>
      <c r="AV1189" s="74"/>
      <c r="AW1189" s="75"/>
      <c r="AX1189" s="75"/>
      <c r="AY1189" s="75"/>
      <c r="AZ1189" s="52" t="s">
        <v>6389</v>
      </c>
    </row>
    <row r="1190" spans="1:52" s="52" customFormat="1" ht="39.950000000000003" customHeight="1" x14ac:dyDescent="0.25">
      <c r="A1190" s="9">
        <v>1699</v>
      </c>
      <c r="B1190" s="5">
        <v>80042000005825</v>
      </c>
      <c r="C1190" s="5" t="s">
        <v>5159</v>
      </c>
      <c r="D1190" s="28" t="s">
        <v>18</v>
      </c>
      <c r="E1190" s="7" t="s">
        <v>138</v>
      </c>
      <c r="F1190" s="5" t="s">
        <v>591</v>
      </c>
      <c r="G1190" s="5" t="s">
        <v>18</v>
      </c>
      <c r="H1190" s="7" t="s">
        <v>6173</v>
      </c>
      <c r="I1190" s="7" t="s">
        <v>6175</v>
      </c>
      <c r="J1190" s="7" t="s">
        <v>6175</v>
      </c>
      <c r="K1190" s="7" t="s">
        <v>6175</v>
      </c>
      <c r="L1190" s="7" t="s">
        <v>5160</v>
      </c>
      <c r="M1190" s="7" t="s">
        <v>5160</v>
      </c>
      <c r="N1190" s="8" t="s">
        <v>6175</v>
      </c>
      <c r="O1190" s="7" t="s">
        <v>1388</v>
      </c>
      <c r="P1190" s="7" t="s">
        <v>3899</v>
      </c>
      <c r="Q1190" s="5" t="s">
        <v>5161</v>
      </c>
      <c r="R1190" s="5" t="s">
        <v>5162</v>
      </c>
      <c r="S1190" s="5">
        <v>13024178</v>
      </c>
      <c r="T1190" s="7" t="s">
        <v>44</v>
      </c>
      <c r="U1190" s="7" t="s">
        <v>28</v>
      </c>
      <c r="V1190" s="7" t="s">
        <v>5163</v>
      </c>
      <c r="W1190" s="7" t="s">
        <v>29</v>
      </c>
      <c r="X1190" s="7">
        <v>2012</v>
      </c>
      <c r="Y1190" s="7" t="s">
        <v>5164</v>
      </c>
      <c r="Z1190" s="7" t="s">
        <v>3900</v>
      </c>
      <c r="AA1190" s="7">
        <v>1</v>
      </c>
      <c r="AB1190" s="7">
        <v>1</v>
      </c>
      <c r="AC1190" s="7">
        <f t="shared" si="198"/>
        <v>0</v>
      </c>
      <c r="AD1190" s="7" t="s">
        <v>6175</v>
      </c>
      <c r="AE1190" s="7" t="s">
        <v>6175</v>
      </c>
      <c r="AF1190" s="7" t="s">
        <v>6175</v>
      </c>
      <c r="AG1190" s="7" t="s">
        <v>6175</v>
      </c>
      <c r="AH1190" s="7" t="s">
        <v>6175</v>
      </c>
      <c r="AI1190" s="7" t="s">
        <v>6175</v>
      </c>
      <c r="AJ1190" s="33">
        <v>67.73922465753445</v>
      </c>
      <c r="AK1190" s="33">
        <f t="shared" si="191"/>
        <v>67.73922465753445</v>
      </c>
      <c r="AL1190" s="33">
        <f t="shared" si="194"/>
        <v>8.1287069589041341</v>
      </c>
      <c r="AM1190" s="33">
        <f t="shared" si="195"/>
        <v>75.867931616438582</v>
      </c>
      <c r="AN1190" s="33">
        <f t="shared" si="196"/>
        <v>60.965302191781007</v>
      </c>
      <c r="AO1190" s="33">
        <f t="shared" si="197"/>
        <v>60.965302191781007</v>
      </c>
      <c r="AP1190" s="33">
        <f t="shared" si="192"/>
        <v>7.3158362630137201</v>
      </c>
      <c r="AQ1190" s="33">
        <f t="shared" si="193"/>
        <v>68.281138454794728</v>
      </c>
      <c r="AR1190" s="15" t="s">
        <v>6295</v>
      </c>
      <c r="AS1190" s="26"/>
      <c r="AT1190" s="15" t="s">
        <v>6292</v>
      </c>
      <c r="AU1190" s="27" t="s">
        <v>6278</v>
      </c>
      <c r="AV1190" s="74"/>
      <c r="AW1190" s="75"/>
      <c r="AX1190" s="75"/>
      <c r="AY1190" s="75"/>
      <c r="AZ1190" s="52" t="s">
        <v>6389</v>
      </c>
    </row>
    <row r="1191" spans="1:52" s="52" customFormat="1" ht="39.950000000000003" customHeight="1" x14ac:dyDescent="0.25">
      <c r="A1191" s="9">
        <v>1700</v>
      </c>
      <c r="B1191" s="5">
        <v>80042000005856</v>
      </c>
      <c r="C1191" s="7" t="s">
        <v>5165</v>
      </c>
      <c r="D1191" s="5" t="s">
        <v>18</v>
      </c>
      <c r="E1191" s="5" t="s">
        <v>933</v>
      </c>
      <c r="F1191" s="5" t="s">
        <v>933</v>
      </c>
      <c r="G1191" s="5" t="s">
        <v>18</v>
      </c>
      <c r="H1191" s="7" t="s">
        <v>6173</v>
      </c>
      <c r="I1191" s="7" t="s">
        <v>6175</v>
      </c>
      <c r="J1191" s="7" t="s">
        <v>6175</v>
      </c>
      <c r="K1191" s="7" t="s">
        <v>6175</v>
      </c>
      <c r="L1191" s="5" t="s">
        <v>4975</v>
      </c>
      <c r="M1191" s="5" t="s">
        <v>4975</v>
      </c>
      <c r="N1191" s="8" t="s">
        <v>6175</v>
      </c>
      <c r="O1191" s="7" t="s">
        <v>1388</v>
      </c>
      <c r="P1191" s="7" t="s">
        <v>3899</v>
      </c>
      <c r="Q1191" s="5" t="s">
        <v>28</v>
      </c>
      <c r="R1191" s="5" t="s">
        <v>28</v>
      </c>
      <c r="S1191" s="5" t="s">
        <v>28</v>
      </c>
      <c r="T1191" s="7" t="s">
        <v>44</v>
      </c>
      <c r="U1191" s="7" t="s">
        <v>28</v>
      </c>
      <c r="V1191" s="7" t="s">
        <v>28</v>
      </c>
      <c r="W1191" s="7" t="s">
        <v>3988</v>
      </c>
      <c r="X1191" s="7">
        <v>2012</v>
      </c>
      <c r="Y1191" s="7" t="s">
        <v>28</v>
      </c>
      <c r="Z1191" s="7" t="s">
        <v>3900</v>
      </c>
      <c r="AA1191" s="7">
        <v>1</v>
      </c>
      <c r="AB1191" s="7">
        <v>1</v>
      </c>
      <c r="AC1191" s="7">
        <f t="shared" si="198"/>
        <v>0</v>
      </c>
      <c r="AD1191" s="7" t="s">
        <v>6175</v>
      </c>
      <c r="AE1191" s="7" t="s">
        <v>6175</v>
      </c>
      <c r="AF1191" s="7" t="s">
        <v>6175</v>
      </c>
      <c r="AG1191" s="7" t="s">
        <v>6175</v>
      </c>
      <c r="AH1191" s="7" t="s">
        <v>6175</v>
      </c>
      <c r="AI1191" s="7" t="s">
        <v>6175</v>
      </c>
      <c r="AJ1191" s="33">
        <v>55.099934246575565</v>
      </c>
      <c r="AK1191" s="33">
        <f t="shared" si="191"/>
        <v>55.099934246575565</v>
      </c>
      <c r="AL1191" s="33">
        <f t="shared" si="194"/>
        <v>6.6119921095890675</v>
      </c>
      <c r="AM1191" s="33">
        <f t="shared" si="195"/>
        <v>61.711926356164632</v>
      </c>
      <c r="AN1191" s="33">
        <f t="shared" si="196"/>
        <v>49.589940821918006</v>
      </c>
      <c r="AO1191" s="33">
        <f t="shared" si="197"/>
        <v>49.589940821918006</v>
      </c>
      <c r="AP1191" s="33">
        <f t="shared" si="192"/>
        <v>5.9507928986301604</v>
      </c>
      <c r="AQ1191" s="33">
        <f t="shared" si="193"/>
        <v>55.540733720548168</v>
      </c>
      <c r="AR1191" s="15" t="s">
        <v>6307</v>
      </c>
      <c r="AS1191" s="15" t="s">
        <v>6307</v>
      </c>
      <c r="AT1191" s="15" t="s">
        <v>6292</v>
      </c>
      <c r="AU1191" s="27" t="s">
        <v>6276</v>
      </c>
      <c r="AV1191" s="74"/>
      <c r="AW1191" s="75"/>
      <c r="AX1191" s="75"/>
      <c r="AY1191" s="75"/>
      <c r="AZ1191" s="52" t="s">
        <v>6389</v>
      </c>
    </row>
    <row r="1192" spans="1:52" s="52" customFormat="1" ht="39.950000000000003" customHeight="1" x14ac:dyDescent="0.25">
      <c r="A1192" s="9">
        <v>1701</v>
      </c>
      <c r="B1192" s="5">
        <v>80042000005894</v>
      </c>
      <c r="C1192" s="5" t="s">
        <v>5166</v>
      </c>
      <c r="D1192" s="5" t="s">
        <v>18</v>
      </c>
      <c r="E1192" s="5" t="s">
        <v>64</v>
      </c>
      <c r="F1192" s="5" t="s">
        <v>65</v>
      </c>
      <c r="G1192" s="5" t="s">
        <v>18</v>
      </c>
      <c r="H1192" s="7" t="s">
        <v>6173</v>
      </c>
      <c r="I1192" s="7" t="s">
        <v>6175</v>
      </c>
      <c r="J1192" s="7" t="s">
        <v>6175</v>
      </c>
      <c r="K1192" s="7" t="s">
        <v>6175</v>
      </c>
      <c r="L1192" s="5" t="s">
        <v>5119</v>
      </c>
      <c r="M1192" s="5" t="s">
        <v>5119</v>
      </c>
      <c r="N1192" s="8" t="s">
        <v>6175</v>
      </c>
      <c r="O1192" s="7" t="s">
        <v>1388</v>
      </c>
      <c r="P1192" s="7" t="s">
        <v>3899</v>
      </c>
      <c r="Q1192" s="5" t="s">
        <v>28</v>
      </c>
      <c r="R1192" s="5" t="s">
        <v>28</v>
      </c>
      <c r="S1192" s="5" t="s">
        <v>28</v>
      </c>
      <c r="T1192" s="7" t="s">
        <v>27</v>
      </c>
      <c r="U1192" s="7" t="s">
        <v>28</v>
      </c>
      <c r="V1192" s="7" t="s">
        <v>28</v>
      </c>
      <c r="W1192" s="7" t="s">
        <v>29</v>
      </c>
      <c r="X1192" s="7">
        <v>2012</v>
      </c>
      <c r="Y1192" s="5" t="s">
        <v>28</v>
      </c>
      <c r="Z1192" s="7" t="s">
        <v>3900</v>
      </c>
      <c r="AA1192" s="7">
        <v>1</v>
      </c>
      <c r="AB1192" s="7">
        <v>1</v>
      </c>
      <c r="AC1192" s="7">
        <f t="shared" si="198"/>
        <v>0</v>
      </c>
      <c r="AD1192" s="7" t="s">
        <v>6175</v>
      </c>
      <c r="AE1192" s="7" t="s">
        <v>6175</v>
      </c>
      <c r="AF1192" s="7" t="s">
        <v>6175</v>
      </c>
      <c r="AG1192" s="7" t="s">
        <v>6175</v>
      </c>
      <c r="AH1192" s="7" t="s">
        <v>6175</v>
      </c>
      <c r="AI1192" s="7" t="s">
        <v>6175</v>
      </c>
      <c r="AJ1192" s="33">
        <v>23.448193150685004</v>
      </c>
      <c r="AK1192" s="33">
        <f t="shared" si="191"/>
        <v>23.448193150685004</v>
      </c>
      <c r="AL1192" s="33">
        <f t="shared" si="194"/>
        <v>2.8137831780822005</v>
      </c>
      <c r="AM1192" s="33">
        <f t="shared" si="195"/>
        <v>26.261976328767204</v>
      </c>
      <c r="AN1192" s="33">
        <f t="shared" si="196"/>
        <v>21.103373835616505</v>
      </c>
      <c r="AO1192" s="33">
        <f t="shared" si="197"/>
        <v>21.103373835616505</v>
      </c>
      <c r="AP1192" s="33">
        <f t="shared" si="192"/>
        <v>2.5324048602739806</v>
      </c>
      <c r="AQ1192" s="33">
        <f t="shared" si="193"/>
        <v>23.635778695890487</v>
      </c>
      <c r="AR1192" s="15" t="s">
        <v>6303</v>
      </c>
      <c r="AS1192" s="15" t="s">
        <v>6304</v>
      </c>
      <c r="AT1192" s="15" t="s">
        <v>6292</v>
      </c>
      <c r="AU1192" s="27" t="s">
        <v>6281</v>
      </c>
      <c r="AV1192" s="74"/>
      <c r="AW1192" s="75"/>
      <c r="AX1192" s="75"/>
      <c r="AY1192" s="75"/>
      <c r="AZ1192" s="52" t="s">
        <v>6389</v>
      </c>
    </row>
    <row r="1193" spans="1:52" s="52" customFormat="1" ht="39.950000000000003" customHeight="1" x14ac:dyDescent="0.25">
      <c r="A1193" s="9">
        <v>1702</v>
      </c>
      <c r="B1193" s="5">
        <v>80042000005900</v>
      </c>
      <c r="C1193" s="7" t="s">
        <v>5167</v>
      </c>
      <c r="D1193" s="5" t="s">
        <v>241</v>
      </c>
      <c r="E1193" s="5" t="s">
        <v>242</v>
      </c>
      <c r="F1193" s="5" t="s">
        <v>242</v>
      </c>
      <c r="G1193" s="5" t="s">
        <v>6285</v>
      </c>
      <c r="H1193" s="7" t="s">
        <v>6173</v>
      </c>
      <c r="I1193" s="7" t="s">
        <v>6175</v>
      </c>
      <c r="J1193" s="7" t="s">
        <v>6175</v>
      </c>
      <c r="K1193" s="7" t="s">
        <v>6175</v>
      </c>
      <c r="L1193" s="5" t="s">
        <v>1040</v>
      </c>
      <c r="M1193" s="5" t="s">
        <v>1040</v>
      </c>
      <c r="N1193" s="8" t="s">
        <v>6175</v>
      </c>
      <c r="O1193" s="7" t="s">
        <v>1388</v>
      </c>
      <c r="P1193" s="7" t="s">
        <v>3899</v>
      </c>
      <c r="Q1193" s="5" t="s">
        <v>28</v>
      </c>
      <c r="R1193" s="5" t="s">
        <v>28</v>
      </c>
      <c r="S1193" s="5" t="s">
        <v>28</v>
      </c>
      <c r="T1193" s="7" t="s">
        <v>44</v>
      </c>
      <c r="U1193" s="7" t="s">
        <v>28</v>
      </c>
      <c r="V1193" s="28" t="s">
        <v>28</v>
      </c>
      <c r="W1193" s="7" t="s">
        <v>29</v>
      </c>
      <c r="X1193" s="7">
        <v>2013</v>
      </c>
      <c r="Y1193" s="5" t="s">
        <v>5168</v>
      </c>
      <c r="Z1193" s="7" t="s">
        <v>3900</v>
      </c>
      <c r="AA1193" s="7">
        <v>1</v>
      </c>
      <c r="AB1193" s="7">
        <v>1</v>
      </c>
      <c r="AC1193" s="7">
        <f t="shared" si="198"/>
        <v>0</v>
      </c>
      <c r="AD1193" s="7" t="s">
        <v>6175</v>
      </c>
      <c r="AE1193" s="7" t="s">
        <v>6175</v>
      </c>
      <c r="AF1193" s="7" t="s">
        <v>6175</v>
      </c>
      <c r="AG1193" s="7" t="s">
        <v>6175</v>
      </c>
      <c r="AH1193" s="7" t="s">
        <v>6175</v>
      </c>
      <c r="AI1193" s="7" t="s">
        <v>6175</v>
      </c>
      <c r="AJ1193" s="33">
        <v>59.125472146118902</v>
      </c>
      <c r="AK1193" s="33">
        <f t="shared" si="191"/>
        <v>59.125472146118902</v>
      </c>
      <c r="AL1193" s="33">
        <f t="shared" si="194"/>
        <v>7.0950566575342684</v>
      </c>
      <c r="AM1193" s="33">
        <f t="shared" si="195"/>
        <v>66.220528803653167</v>
      </c>
      <c r="AN1193" s="33">
        <f t="shared" si="196"/>
        <v>53.212924931507011</v>
      </c>
      <c r="AO1193" s="33">
        <f t="shared" si="197"/>
        <v>53.212924931507011</v>
      </c>
      <c r="AP1193" s="33">
        <f t="shared" si="192"/>
        <v>6.3855509917808408</v>
      </c>
      <c r="AQ1193" s="33">
        <f t="shared" si="193"/>
        <v>59.59847592328785</v>
      </c>
      <c r="AR1193" s="26" t="s">
        <v>6307</v>
      </c>
      <c r="AS1193" s="26" t="s">
        <v>6307</v>
      </c>
      <c r="AT1193" s="15" t="s">
        <v>6282</v>
      </c>
      <c r="AU1193" s="27" t="s">
        <v>6282</v>
      </c>
      <c r="AV1193" s="74" t="s">
        <v>6287</v>
      </c>
      <c r="AW1193" s="75"/>
      <c r="AX1193" s="75"/>
      <c r="AY1193" s="75"/>
      <c r="AZ1193" s="52" t="s">
        <v>6389</v>
      </c>
    </row>
    <row r="1194" spans="1:52" s="52" customFormat="1" ht="39.950000000000003" customHeight="1" x14ac:dyDescent="0.25">
      <c r="A1194" s="9">
        <v>1703</v>
      </c>
      <c r="B1194" s="5">
        <v>80042000005917</v>
      </c>
      <c r="C1194" s="5" t="s">
        <v>5169</v>
      </c>
      <c r="D1194" s="28" t="s">
        <v>18</v>
      </c>
      <c r="E1194" s="5" t="s">
        <v>104</v>
      </c>
      <c r="F1194" s="5" t="s">
        <v>104</v>
      </c>
      <c r="G1194" s="5" t="s">
        <v>18</v>
      </c>
      <c r="H1194" s="7" t="s">
        <v>6173</v>
      </c>
      <c r="I1194" s="7" t="s">
        <v>6175</v>
      </c>
      <c r="J1194" s="7" t="s">
        <v>6175</v>
      </c>
      <c r="K1194" s="7" t="s">
        <v>6175</v>
      </c>
      <c r="L1194" s="7" t="s">
        <v>1040</v>
      </c>
      <c r="M1194" s="7" t="s">
        <v>1040</v>
      </c>
      <c r="N1194" s="8" t="s">
        <v>6175</v>
      </c>
      <c r="O1194" s="7" t="s">
        <v>1388</v>
      </c>
      <c r="P1194" s="7" t="s">
        <v>3899</v>
      </c>
      <c r="Q1194" s="7" t="s">
        <v>28</v>
      </c>
      <c r="R1194" s="7" t="s">
        <v>28</v>
      </c>
      <c r="S1194" s="7" t="s">
        <v>28</v>
      </c>
      <c r="T1194" s="7" t="s">
        <v>27</v>
      </c>
      <c r="U1194" s="7" t="s">
        <v>5170</v>
      </c>
      <c r="V1194" s="28" t="s">
        <v>28</v>
      </c>
      <c r="W1194" s="7" t="s">
        <v>29</v>
      </c>
      <c r="X1194" s="7">
        <v>2013</v>
      </c>
      <c r="Y1194" s="7" t="s">
        <v>28</v>
      </c>
      <c r="Z1194" s="7" t="s">
        <v>3900</v>
      </c>
      <c r="AA1194" s="7">
        <v>1</v>
      </c>
      <c r="AB1194" s="7">
        <v>1</v>
      </c>
      <c r="AC1194" s="7">
        <f t="shared" si="198"/>
        <v>0</v>
      </c>
      <c r="AD1194" s="7" t="s">
        <v>6175</v>
      </c>
      <c r="AE1194" s="7" t="s">
        <v>6175</v>
      </c>
      <c r="AF1194" s="7" t="s">
        <v>6175</v>
      </c>
      <c r="AG1194" s="7" t="s">
        <v>6175</v>
      </c>
      <c r="AH1194" s="7" t="s">
        <v>6175</v>
      </c>
      <c r="AI1194" s="7" t="s">
        <v>6175</v>
      </c>
      <c r="AJ1194" s="33">
        <v>59.125472146118902</v>
      </c>
      <c r="AK1194" s="33">
        <f t="shared" si="191"/>
        <v>59.125472146118902</v>
      </c>
      <c r="AL1194" s="33">
        <f t="shared" si="194"/>
        <v>7.0950566575342684</v>
      </c>
      <c r="AM1194" s="33">
        <f t="shared" si="195"/>
        <v>66.220528803653167</v>
      </c>
      <c r="AN1194" s="33">
        <f t="shared" si="196"/>
        <v>53.212924931507011</v>
      </c>
      <c r="AO1194" s="33">
        <f t="shared" si="197"/>
        <v>53.212924931507011</v>
      </c>
      <c r="AP1194" s="33">
        <f t="shared" si="192"/>
        <v>6.3855509917808408</v>
      </c>
      <c r="AQ1194" s="33">
        <f t="shared" si="193"/>
        <v>59.59847592328785</v>
      </c>
      <c r="AR1194" s="15" t="s">
        <v>6307</v>
      </c>
      <c r="AS1194" s="15" t="s">
        <v>6307</v>
      </c>
      <c r="AT1194" s="15" t="s">
        <v>6282</v>
      </c>
      <c r="AU1194" s="27" t="s">
        <v>6282</v>
      </c>
      <c r="AV1194" s="74"/>
      <c r="AW1194" s="75"/>
      <c r="AX1194" s="75"/>
      <c r="AY1194" s="75"/>
      <c r="AZ1194" s="52" t="s">
        <v>6389</v>
      </c>
    </row>
    <row r="1195" spans="1:52" s="52" customFormat="1" ht="39.950000000000003" customHeight="1" x14ac:dyDescent="0.25">
      <c r="A1195" s="9">
        <v>1704</v>
      </c>
      <c r="B1195" s="5">
        <v>80042000005924</v>
      </c>
      <c r="C1195" s="5" t="s">
        <v>5171</v>
      </c>
      <c r="D1195" s="28" t="s">
        <v>18</v>
      </c>
      <c r="E1195" s="5" t="s">
        <v>104</v>
      </c>
      <c r="F1195" s="5" t="s">
        <v>104</v>
      </c>
      <c r="G1195" s="5" t="s">
        <v>18</v>
      </c>
      <c r="H1195" s="7" t="s">
        <v>6173</v>
      </c>
      <c r="I1195" s="7" t="s">
        <v>6175</v>
      </c>
      <c r="J1195" s="7" t="s">
        <v>6175</v>
      </c>
      <c r="K1195" s="7" t="s">
        <v>6175</v>
      </c>
      <c r="L1195" s="7" t="s">
        <v>1040</v>
      </c>
      <c r="M1195" s="7" t="s">
        <v>1040</v>
      </c>
      <c r="N1195" s="8" t="s">
        <v>6175</v>
      </c>
      <c r="O1195" s="7" t="s">
        <v>1388</v>
      </c>
      <c r="P1195" s="7" t="s">
        <v>3899</v>
      </c>
      <c r="Q1195" s="7" t="s">
        <v>28</v>
      </c>
      <c r="R1195" s="7" t="s">
        <v>28</v>
      </c>
      <c r="S1195" s="7" t="s">
        <v>28</v>
      </c>
      <c r="T1195" s="7" t="s">
        <v>27</v>
      </c>
      <c r="U1195" s="7" t="s">
        <v>5170</v>
      </c>
      <c r="V1195" s="28" t="s">
        <v>28</v>
      </c>
      <c r="W1195" s="7" t="s">
        <v>29</v>
      </c>
      <c r="X1195" s="7">
        <v>2013</v>
      </c>
      <c r="Y1195" s="7" t="s">
        <v>28</v>
      </c>
      <c r="Z1195" s="7" t="s">
        <v>3900</v>
      </c>
      <c r="AA1195" s="7">
        <v>1</v>
      </c>
      <c r="AB1195" s="7">
        <v>1</v>
      </c>
      <c r="AC1195" s="7">
        <f t="shared" si="198"/>
        <v>0</v>
      </c>
      <c r="AD1195" s="7" t="s">
        <v>6175</v>
      </c>
      <c r="AE1195" s="7" t="s">
        <v>6175</v>
      </c>
      <c r="AF1195" s="7" t="s">
        <v>6175</v>
      </c>
      <c r="AG1195" s="7" t="s">
        <v>6175</v>
      </c>
      <c r="AH1195" s="7" t="s">
        <v>6175</v>
      </c>
      <c r="AI1195" s="7" t="s">
        <v>6175</v>
      </c>
      <c r="AJ1195" s="33">
        <v>59.125472146118902</v>
      </c>
      <c r="AK1195" s="33">
        <f t="shared" si="191"/>
        <v>59.125472146118902</v>
      </c>
      <c r="AL1195" s="33">
        <f t="shared" si="194"/>
        <v>7.0950566575342684</v>
      </c>
      <c r="AM1195" s="33">
        <f t="shared" si="195"/>
        <v>66.220528803653167</v>
      </c>
      <c r="AN1195" s="33">
        <f t="shared" si="196"/>
        <v>53.212924931507011</v>
      </c>
      <c r="AO1195" s="33">
        <f t="shared" si="197"/>
        <v>53.212924931507011</v>
      </c>
      <c r="AP1195" s="33">
        <f t="shared" si="192"/>
        <v>6.3855509917808408</v>
      </c>
      <c r="AQ1195" s="33">
        <f t="shared" si="193"/>
        <v>59.59847592328785</v>
      </c>
      <c r="AR1195" s="15" t="s">
        <v>6307</v>
      </c>
      <c r="AS1195" s="15" t="s">
        <v>6307</v>
      </c>
      <c r="AT1195" s="15" t="s">
        <v>6282</v>
      </c>
      <c r="AU1195" s="27" t="s">
        <v>6282</v>
      </c>
      <c r="AV1195" s="74"/>
      <c r="AW1195" s="75"/>
      <c r="AX1195" s="75"/>
      <c r="AY1195" s="75"/>
      <c r="AZ1195" s="52" t="s">
        <v>6389</v>
      </c>
    </row>
    <row r="1196" spans="1:52" s="52" customFormat="1" ht="39.950000000000003" customHeight="1" x14ac:dyDescent="0.25">
      <c r="A1196" s="9">
        <v>1705</v>
      </c>
      <c r="B1196" s="5">
        <v>80042000005931</v>
      </c>
      <c r="C1196" s="5" t="s">
        <v>5172</v>
      </c>
      <c r="D1196" s="28" t="s">
        <v>18</v>
      </c>
      <c r="E1196" s="5" t="s">
        <v>104</v>
      </c>
      <c r="F1196" s="5" t="s">
        <v>104</v>
      </c>
      <c r="G1196" s="5" t="s">
        <v>18</v>
      </c>
      <c r="H1196" s="7" t="s">
        <v>6173</v>
      </c>
      <c r="I1196" s="7" t="s">
        <v>6175</v>
      </c>
      <c r="J1196" s="7" t="s">
        <v>6175</v>
      </c>
      <c r="K1196" s="7" t="s">
        <v>6175</v>
      </c>
      <c r="L1196" s="7" t="s">
        <v>1040</v>
      </c>
      <c r="M1196" s="7" t="s">
        <v>1040</v>
      </c>
      <c r="N1196" s="8" t="s">
        <v>6175</v>
      </c>
      <c r="O1196" s="7" t="s">
        <v>1388</v>
      </c>
      <c r="P1196" s="7" t="s">
        <v>3899</v>
      </c>
      <c r="Q1196" s="7" t="s">
        <v>28</v>
      </c>
      <c r="R1196" s="7" t="s">
        <v>28</v>
      </c>
      <c r="S1196" s="7" t="s">
        <v>28</v>
      </c>
      <c r="T1196" s="7" t="s">
        <v>27</v>
      </c>
      <c r="U1196" s="7" t="s">
        <v>5170</v>
      </c>
      <c r="V1196" s="28" t="s">
        <v>28</v>
      </c>
      <c r="W1196" s="7" t="s">
        <v>29</v>
      </c>
      <c r="X1196" s="7">
        <v>2013</v>
      </c>
      <c r="Y1196" s="7" t="s">
        <v>28</v>
      </c>
      <c r="Z1196" s="7" t="s">
        <v>3900</v>
      </c>
      <c r="AA1196" s="7">
        <v>1</v>
      </c>
      <c r="AB1196" s="7">
        <v>1</v>
      </c>
      <c r="AC1196" s="7">
        <f t="shared" si="198"/>
        <v>0</v>
      </c>
      <c r="AD1196" s="7" t="s">
        <v>6175</v>
      </c>
      <c r="AE1196" s="7" t="s">
        <v>6175</v>
      </c>
      <c r="AF1196" s="7" t="s">
        <v>6175</v>
      </c>
      <c r="AG1196" s="7" t="s">
        <v>6175</v>
      </c>
      <c r="AH1196" s="7" t="s">
        <v>6175</v>
      </c>
      <c r="AI1196" s="7" t="s">
        <v>6175</v>
      </c>
      <c r="AJ1196" s="33">
        <v>59.125472146118902</v>
      </c>
      <c r="AK1196" s="33">
        <f t="shared" si="191"/>
        <v>59.125472146118902</v>
      </c>
      <c r="AL1196" s="33">
        <f t="shared" si="194"/>
        <v>7.0950566575342684</v>
      </c>
      <c r="AM1196" s="33">
        <f t="shared" si="195"/>
        <v>66.220528803653167</v>
      </c>
      <c r="AN1196" s="33">
        <f t="shared" si="196"/>
        <v>53.212924931507011</v>
      </c>
      <c r="AO1196" s="33">
        <f t="shared" si="197"/>
        <v>53.212924931507011</v>
      </c>
      <c r="AP1196" s="33">
        <f t="shared" si="192"/>
        <v>6.3855509917808408</v>
      </c>
      <c r="AQ1196" s="33">
        <f t="shared" si="193"/>
        <v>59.59847592328785</v>
      </c>
      <c r="AR1196" s="15" t="s">
        <v>6307</v>
      </c>
      <c r="AS1196" s="15" t="s">
        <v>6307</v>
      </c>
      <c r="AT1196" s="15" t="s">
        <v>6282</v>
      </c>
      <c r="AU1196" s="27" t="s">
        <v>6282</v>
      </c>
      <c r="AV1196" s="74"/>
      <c r="AW1196" s="75"/>
      <c r="AX1196" s="75"/>
      <c r="AY1196" s="75"/>
      <c r="AZ1196" s="52" t="s">
        <v>6389</v>
      </c>
    </row>
    <row r="1197" spans="1:52" s="52" customFormat="1" ht="39.950000000000003" customHeight="1" x14ac:dyDescent="0.25">
      <c r="A1197" s="9">
        <v>1706</v>
      </c>
      <c r="B1197" s="5">
        <v>80042000005948</v>
      </c>
      <c r="C1197" s="7" t="s">
        <v>5173</v>
      </c>
      <c r="D1197" s="5" t="s">
        <v>18</v>
      </c>
      <c r="E1197" s="5" t="s">
        <v>953</v>
      </c>
      <c r="F1197" s="5" t="s">
        <v>954</v>
      </c>
      <c r="G1197" s="5" t="s">
        <v>18</v>
      </c>
      <c r="H1197" s="7" t="s">
        <v>6173</v>
      </c>
      <c r="I1197" s="7" t="s">
        <v>6175</v>
      </c>
      <c r="J1197" s="7" t="s">
        <v>6175</v>
      </c>
      <c r="K1197" s="7" t="s">
        <v>6175</v>
      </c>
      <c r="L1197" s="5" t="s">
        <v>4973</v>
      </c>
      <c r="M1197" s="5" t="s">
        <v>4973</v>
      </c>
      <c r="N1197" s="8" t="s">
        <v>6175</v>
      </c>
      <c r="O1197" s="7" t="s">
        <v>1388</v>
      </c>
      <c r="P1197" s="7" t="s">
        <v>3899</v>
      </c>
      <c r="Q1197" s="5" t="s">
        <v>28</v>
      </c>
      <c r="R1197" s="5" t="s">
        <v>28</v>
      </c>
      <c r="S1197" s="5" t="s">
        <v>28</v>
      </c>
      <c r="T1197" s="7" t="s">
        <v>44</v>
      </c>
      <c r="U1197" s="7" t="s">
        <v>28</v>
      </c>
      <c r="V1197" s="7" t="s">
        <v>957</v>
      </c>
      <c r="W1197" s="7" t="s">
        <v>78</v>
      </c>
      <c r="X1197" s="7">
        <v>2012</v>
      </c>
      <c r="Y1197" s="5" t="s">
        <v>5174</v>
      </c>
      <c r="Z1197" s="7" t="s">
        <v>3900</v>
      </c>
      <c r="AA1197" s="7">
        <v>1</v>
      </c>
      <c r="AB1197" s="7">
        <v>1</v>
      </c>
      <c r="AC1197" s="7">
        <f t="shared" si="198"/>
        <v>0</v>
      </c>
      <c r="AD1197" s="7" t="s">
        <v>6175</v>
      </c>
      <c r="AE1197" s="7" t="s">
        <v>6175</v>
      </c>
      <c r="AF1197" s="7" t="s">
        <v>6175</v>
      </c>
      <c r="AG1197" s="7" t="s">
        <v>6175</v>
      </c>
      <c r="AH1197" s="7" t="s">
        <v>6175</v>
      </c>
      <c r="AI1197" s="7" t="s">
        <v>6175</v>
      </c>
      <c r="AJ1197" s="33">
        <v>30.723471232876886</v>
      </c>
      <c r="AK1197" s="33">
        <f t="shared" si="191"/>
        <v>30.723471232876886</v>
      </c>
      <c r="AL1197" s="33">
        <f t="shared" si="194"/>
        <v>3.686816547945226</v>
      </c>
      <c r="AM1197" s="33">
        <f t="shared" si="195"/>
        <v>34.410287780822109</v>
      </c>
      <c r="AN1197" s="33">
        <f t="shared" si="196"/>
        <v>27.651124109589198</v>
      </c>
      <c r="AO1197" s="33">
        <f t="shared" si="197"/>
        <v>27.651124109589198</v>
      </c>
      <c r="AP1197" s="33">
        <f t="shared" si="192"/>
        <v>3.3181348931507038</v>
      </c>
      <c r="AQ1197" s="33">
        <f t="shared" si="193"/>
        <v>30.9692590027399</v>
      </c>
      <c r="AR1197" s="15" t="s">
        <v>6307</v>
      </c>
      <c r="AS1197" s="15" t="s">
        <v>6307</v>
      </c>
      <c r="AT1197" s="15" t="s">
        <v>6292</v>
      </c>
      <c r="AU1197" s="27" t="s">
        <v>6276</v>
      </c>
      <c r="AV1197" s="74"/>
      <c r="AW1197" s="75"/>
      <c r="AX1197" s="75"/>
      <c r="AY1197" s="75"/>
      <c r="AZ1197" s="52" t="s">
        <v>6389</v>
      </c>
    </row>
    <row r="1198" spans="1:52" s="52" customFormat="1" ht="39.950000000000003" customHeight="1" x14ac:dyDescent="0.25">
      <c r="A1198" s="9">
        <v>1707</v>
      </c>
      <c r="B1198" s="5">
        <v>80042000005955</v>
      </c>
      <c r="C1198" s="7" t="s">
        <v>5175</v>
      </c>
      <c r="D1198" s="5" t="s">
        <v>18</v>
      </c>
      <c r="E1198" s="5" t="s">
        <v>953</v>
      </c>
      <c r="F1198" s="5" t="s">
        <v>954</v>
      </c>
      <c r="G1198" s="5" t="s">
        <v>18</v>
      </c>
      <c r="H1198" s="7" t="s">
        <v>6173</v>
      </c>
      <c r="I1198" s="7" t="s">
        <v>6175</v>
      </c>
      <c r="J1198" s="7" t="s">
        <v>6175</v>
      </c>
      <c r="K1198" s="7" t="s">
        <v>6175</v>
      </c>
      <c r="L1198" s="5" t="s">
        <v>4973</v>
      </c>
      <c r="M1198" s="5" t="s">
        <v>4973</v>
      </c>
      <c r="N1198" s="8" t="s">
        <v>6175</v>
      </c>
      <c r="O1198" s="7" t="s">
        <v>1388</v>
      </c>
      <c r="P1198" s="7" t="s">
        <v>3899</v>
      </c>
      <c r="Q1198" s="5" t="s">
        <v>28</v>
      </c>
      <c r="R1198" s="5" t="s">
        <v>28</v>
      </c>
      <c r="S1198" s="5" t="s">
        <v>28</v>
      </c>
      <c r="T1198" s="7" t="s">
        <v>44</v>
      </c>
      <c r="U1198" s="7" t="s">
        <v>28</v>
      </c>
      <c r="V1198" s="7" t="s">
        <v>957</v>
      </c>
      <c r="W1198" s="7" t="s">
        <v>771</v>
      </c>
      <c r="X1198" s="7">
        <v>2012</v>
      </c>
      <c r="Y1198" s="5" t="s">
        <v>5176</v>
      </c>
      <c r="Z1198" s="7" t="s">
        <v>3900</v>
      </c>
      <c r="AA1198" s="7">
        <v>1</v>
      </c>
      <c r="AB1198" s="7">
        <v>1</v>
      </c>
      <c r="AC1198" s="7">
        <f t="shared" si="198"/>
        <v>0</v>
      </c>
      <c r="AD1198" s="7" t="s">
        <v>6175</v>
      </c>
      <c r="AE1198" s="7" t="s">
        <v>6175</v>
      </c>
      <c r="AF1198" s="7" t="s">
        <v>6175</v>
      </c>
      <c r="AG1198" s="7" t="s">
        <v>6175</v>
      </c>
      <c r="AH1198" s="7" t="s">
        <v>6175</v>
      </c>
      <c r="AI1198" s="7" t="s">
        <v>6175</v>
      </c>
      <c r="AJ1198" s="33">
        <v>3</v>
      </c>
      <c r="AK1198" s="33">
        <f t="shared" si="191"/>
        <v>3</v>
      </c>
      <c r="AL1198" s="33">
        <f t="shared" si="194"/>
        <v>0.36</v>
      </c>
      <c r="AM1198" s="33">
        <f t="shared" si="195"/>
        <v>3.36</v>
      </c>
      <c r="AN1198" s="33">
        <f t="shared" si="196"/>
        <v>2.7</v>
      </c>
      <c r="AO1198" s="33">
        <f t="shared" si="197"/>
        <v>2.7</v>
      </c>
      <c r="AP1198" s="33">
        <f t="shared" si="192"/>
        <v>0.32400000000000001</v>
      </c>
      <c r="AQ1198" s="33">
        <f t="shared" si="193"/>
        <v>3.024</v>
      </c>
      <c r="AR1198" s="15" t="s">
        <v>6307</v>
      </c>
      <c r="AS1198" s="15" t="s">
        <v>6307</v>
      </c>
      <c r="AT1198" s="15" t="s">
        <v>6292</v>
      </c>
      <c r="AU1198" s="27" t="s">
        <v>6276</v>
      </c>
      <c r="AV1198" s="74"/>
      <c r="AW1198" s="75"/>
      <c r="AX1198" s="75"/>
      <c r="AY1198" s="75"/>
      <c r="AZ1198" s="52" t="s">
        <v>6389</v>
      </c>
    </row>
    <row r="1199" spans="1:52" s="52" customFormat="1" ht="39.950000000000003" customHeight="1" x14ac:dyDescent="0.25">
      <c r="A1199" s="9">
        <v>1708</v>
      </c>
      <c r="B1199" s="5">
        <v>80042000005962</v>
      </c>
      <c r="C1199" s="7" t="s">
        <v>5177</v>
      </c>
      <c r="D1199" s="5" t="s">
        <v>18</v>
      </c>
      <c r="E1199" s="5" t="s">
        <v>953</v>
      </c>
      <c r="F1199" s="5" t="s">
        <v>954</v>
      </c>
      <c r="G1199" s="5" t="s">
        <v>18</v>
      </c>
      <c r="H1199" s="7" t="s">
        <v>6173</v>
      </c>
      <c r="I1199" s="7" t="s">
        <v>6175</v>
      </c>
      <c r="J1199" s="7" t="s">
        <v>6175</v>
      </c>
      <c r="K1199" s="7" t="s">
        <v>6175</v>
      </c>
      <c r="L1199" s="5" t="s">
        <v>4973</v>
      </c>
      <c r="M1199" s="5" t="s">
        <v>4973</v>
      </c>
      <c r="N1199" s="8" t="s">
        <v>6175</v>
      </c>
      <c r="O1199" s="7" t="s">
        <v>1388</v>
      </c>
      <c r="P1199" s="7" t="s">
        <v>3899</v>
      </c>
      <c r="Q1199" s="5" t="s">
        <v>28</v>
      </c>
      <c r="R1199" s="5" t="s">
        <v>28</v>
      </c>
      <c r="S1199" s="5" t="s">
        <v>28</v>
      </c>
      <c r="T1199" s="7" t="s">
        <v>44</v>
      </c>
      <c r="U1199" s="7" t="s">
        <v>28</v>
      </c>
      <c r="V1199" s="7" t="s">
        <v>957</v>
      </c>
      <c r="W1199" s="7" t="s">
        <v>771</v>
      </c>
      <c r="X1199" s="7">
        <v>2012</v>
      </c>
      <c r="Y1199" s="5" t="s">
        <v>5178</v>
      </c>
      <c r="Z1199" s="7" t="s">
        <v>3900</v>
      </c>
      <c r="AA1199" s="7">
        <v>1</v>
      </c>
      <c r="AB1199" s="7">
        <v>1</v>
      </c>
      <c r="AC1199" s="7">
        <f t="shared" si="198"/>
        <v>0</v>
      </c>
      <c r="AD1199" s="7" t="s">
        <v>6175</v>
      </c>
      <c r="AE1199" s="7" t="s">
        <v>6175</v>
      </c>
      <c r="AF1199" s="7" t="s">
        <v>6175</v>
      </c>
      <c r="AG1199" s="7" t="s">
        <v>6175</v>
      </c>
      <c r="AH1199" s="7" t="s">
        <v>6175</v>
      </c>
      <c r="AI1199" s="7" t="s">
        <v>6175</v>
      </c>
      <c r="AJ1199" s="33">
        <v>3</v>
      </c>
      <c r="AK1199" s="33">
        <f t="shared" si="191"/>
        <v>3</v>
      </c>
      <c r="AL1199" s="33">
        <f t="shared" si="194"/>
        <v>0.36</v>
      </c>
      <c r="AM1199" s="33">
        <f t="shared" si="195"/>
        <v>3.36</v>
      </c>
      <c r="AN1199" s="33">
        <f t="shared" si="196"/>
        <v>2.7</v>
      </c>
      <c r="AO1199" s="33">
        <f t="shared" si="197"/>
        <v>2.7</v>
      </c>
      <c r="AP1199" s="33">
        <f t="shared" si="192"/>
        <v>0.32400000000000001</v>
      </c>
      <c r="AQ1199" s="33">
        <f t="shared" si="193"/>
        <v>3.024</v>
      </c>
      <c r="AR1199" s="15" t="s">
        <v>6307</v>
      </c>
      <c r="AS1199" s="15" t="s">
        <v>6307</v>
      </c>
      <c r="AT1199" s="15" t="s">
        <v>6292</v>
      </c>
      <c r="AU1199" s="27" t="s">
        <v>6276</v>
      </c>
      <c r="AV1199" s="74"/>
      <c r="AW1199" s="75"/>
      <c r="AX1199" s="75"/>
      <c r="AY1199" s="75"/>
      <c r="AZ1199" s="52" t="s">
        <v>6389</v>
      </c>
    </row>
    <row r="1200" spans="1:52" s="52" customFormat="1" ht="39.950000000000003" customHeight="1" x14ac:dyDescent="0.25">
      <c r="A1200" s="9">
        <v>1709</v>
      </c>
      <c r="B1200" s="5">
        <v>80042000005986</v>
      </c>
      <c r="C1200" s="7" t="s">
        <v>5179</v>
      </c>
      <c r="D1200" s="5" t="s">
        <v>18</v>
      </c>
      <c r="E1200" s="5" t="s">
        <v>953</v>
      </c>
      <c r="F1200" s="5" t="s">
        <v>954</v>
      </c>
      <c r="G1200" s="5" t="s">
        <v>18</v>
      </c>
      <c r="H1200" s="7" t="s">
        <v>6173</v>
      </c>
      <c r="I1200" s="7" t="s">
        <v>6175</v>
      </c>
      <c r="J1200" s="7" t="s">
        <v>6175</v>
      </c>
      <c r="K1200" s="7" t="s">
        <v>6175</v>
      </c>
      <c r="L1200" s="5" t="s">
        <v>4973</v>
      </c>
      <c r="M1200" s="5" t="s">
        <v>4973</v>
      </c>
      <c r="N1200" s="8" t="s">
        <v>6175</v>
      </c>
      <c r="O1200" s="7" t="s">
        <v>1388</v>
      </c>
      <c r="P1200" s="7" t="s">
        <v>3899</v>
      </c>
      <c r="Q1200" s="5" t="s">
        <v>28</v>
      </c>
      <c r="R1200" s="5" t="s">
        <v>28</v>
      </c>
      <c r="S1200" s="5" t="s">
        <v>28</v>
      </c>
      <c r="T1200" s="7" t="s">
        <v>44</v>
      </c>
      <c r="U1200" s="7" t="s">
        <v>28</v>
      </c>
      <c r="V1200" s="7" t="s">
        <v>957</v>
      </c>
      <c r="W1200" s="7" t="s">
        <v>78</v>
      </c>
      <c r="X1200" s="7">
        <v>2012</v>
      </c>
      <c r="Y1200" s="5" t="s">
        <v>319</v>
      </c>
      <c r="Z1200" s="7" t="s">
        <v>3900</v>
      </c>
      <c r="AA1200" s="7">
        <v>1</v>
      </c>
      <c r="AB1200" s="7">
        <v>1</v>
      </c>
      <c r="AC1200" s="7">
        <f t="shared" si="198"/>
        <v>0</v>
      </c>
      <c r="AD1200" s="7" t="s">
        <v>6175</v>
      </c>
      <c r="AE1200" s="7" t="s">
        <v>6175</v>
      </c>
      <c r="AF1200" s="7" t="s">
        <v>6175</v>
      </c>
      <c r="AG1200" s="7" t="s">
        <v>6175</v>
      </c>
      <c r="AH1200" s="7" t="s">
        <v>6175</v>
      </c>
      <c r="AI1200" s="7" t="s">
        <v>6175</v>
      </c>
      <c r="AJ1200" s="33">
        <v>30.723471232876886</v>
      </c>
      <c r="AK1200" s="33">
        <f t="shared" si="191"/>
        <v>30.723471232876886</v>
      </c>
      <c r="AL1200" s="33">
        <f t="shared" si="194"/>
        <v>3.686816547945226</v>
      </c>
      <c r="AM1200" s="33">
        <f t="shared" si="195"/>
        <v>34.410287780822109</v>
      </c>
      <c r="AN1200" s="33">
        <f t="shared" si="196"/>
        <v>27.651124109589198</v>
      </c>
      <c r="AO1200" s="33">
        <f t="shared" si="197"/>
        <v>27.651124109589198</v>
      </c>
      <c r="AP1200" s="33">
        <f t="shared" si="192"/>
        <v>3.3181348931507038</v>
      </c>
      <c r="AQ1200" s="33">
        <f t="shared" si="193"/>
        <v>30.9692590027399</v>
      </c>
      <c r="AR1200" s="15" t="s">
        <v>6307</v>
      </c>
      <c r="AS1200" s="15" t="s">
        <v>6307</v>
      </c>
      <c r="AT1200" s="15" t="s">
        <v>6292</v>
      </c>
      <c r="AU1200" s="27" t="s">
        <v>6276</v>
      </c>
      <c r="AV1200" s="74"/>
      <c r="AW1200" s="75"/>
      <c r="AX1200" s="75"/>
      <c r="AY1200" s="75"/>
      <c r="AZ1200" s="52" t="s">
        <v>6389</v>
      </c>
    </row>
    <row r="1201" spans="1:52" s="52" customFormat="1" ht="39.950000000000003" customHeight="1" x14ac:dyDescent="0.25">
      <c r="A1201" s="9">
        <v>1710</v>
      </c>
      <c r="B1201" s="5">
        <v>80042000006006</v>
      </c>
      <c r="C1201" s="7" t="s">
        <v>5180</v>
      </c>
      <c r="D1201" s="5" t="s">
        <v>18</v>
      </c>
      <c r="E1201" s="5" t="s">
        <v>933</v>
      </c>
      <c r="F1201" s="5" t="s">
        <v>933</v>
      </c>
      <c r="G1201" s="5" t="s">
        <v>18</v>
      </c>
      <c r="H1201" s="7" t="s">
        <v>6173</v>
      </c>
      <c r="I1201" s="7" t="s">
        <v>6175</v>
      </c>
      <c r="J1201" s="7" t="s">
        <v>6175</v>
      </c>
      <c r="K1201" s="7" t="s">
        <v>6175</v>
      </c>
      <c r="L1201" s="5" t="s">
        <v>4975</v>
      </c>
      <c r="M1201" s="5" t="s">
        <v>4975</v>
      </c>
      <c r="N1201" s="8" t="s">
        <v>6175</v>
      </c>
      <c r="O1201" s="7" t="s">
        <v>1388</v>
      </c>
      <c r="P1201" s="7" t="s">
        <v>3899</v>
      </c>
      <c r="Q1201" s="5" t="s">
        <v>28</v>
      </c>
      <c r="R1201" s="5" t="s">
        <v>28</v>
      </c>
      <c r="S1201" s="5" t="s">
        <v>28</v>
      </c>
      <c r="T1201" s="7" t="s">
        <v>44</v>
      </c>
      <c r="U1201" s="7" t="s">
        <v>28</v>
      </c>
      <c r="V1201" s="7" t="s">
        <v>28</v>
      </c>
      <c r="W1201" s="7" t="s">
        <v>3988</v>
      </c>
      <c r="X1201" s="7">
        <v>2012</v>
      </c>
      <c r="Y1201" s="7" t="s">
        <v>28</v>
      </c>
      <c r="Z1201" s="7" t="s">
        <v>3900</v>
      </c>
      <c r="AA1201" s="7">
        <v>1</v>
      </c>
      <c r="AB1201" s="7">
        <v>1</v>
      </c>
      <c r="AC1201" s="7">
        <f t="shared" si="198"/>
        <v>0</v>
      </c>
      <c r="AD1201" s="7" t="s">
        <v>6175</v>
      </c>
      <c r="AE1201" s="7" t="s">
        <v>6175</v>
      </c>
      <c r="AF1201" s="7" t="s">
        <v>6175</v>
      </c>
      <c r="AG1201" s="7" t="s">
        <v>6175</v>
      </c>
      <c r="AH1201" s="7" t="s">
        <v>6175</v>
      </c>
      <c r="AI1201" s="7" t="s">
        <v>6175</v>
      </c>
      <c r="AJ1201" s="33">
        <v>50.603364383561932</v>
      </c>
      <c r="AK1201" s="33">
        <f t="shared" si="191"/>
        <v>50.603364383561932</v>
      </c>
      <c r="AL1201" s="33">
        <f t="shared" si="194"/>
        <v>6.0724037260274315</v>
      </c>
      <c r="AM1201" s="33">
        <f t="shared" si="195"/>
        <v>56.675768109589363</v>
      </c>
      <c r="AN1201" s="33">
        <f t="shared" si="196"/>
        <v>45.543027945205736</v>
      </c>
      <c r="AO1201" s="33">
        <f t="shared" si="197"/>
        <v>45.543027945205736</v>
      </c>
      <c r="AP1201" s="33">
        <f t="shared" si="192"/>
        <v>5.4651633534246882</v>
      </c>
      <c r="AQ1201" s="33">
        <f t="shared" si="193"/>
        <v>51.008191298630422</v>
      </c>
      <c r="AR1201" s="15" t="s">
        <v>6307</v>
      </c>
      <c r="AS1201" s="15" t="s">
        <v>6307</v>
      </c>
      <c r="AT1201" s="15" t="s">
        <v>6292</v>
      </c>
      <c r="AU1201" s="27" t="s">
        <v>6276</v>
      </c>
      <c r="AV1201" s="74"/>
      <c r="AW1201" s="75"/>
      <c r="AX1201" s="75"/>
      <c r="AY1201" s="75"/>
      <c r="AZ1201" s="52" t="s">
        <v>6389</v>
      </c>
    </row>
    <row r="1202" spans="1:52" s="52" customFormat="1" ht="39.950000000000003" customHeight="1" x14ac:dyDescent="0.25">
      <c r="A1202" s="9">
        <v>1711</v>
      </c>
      <c r="B1202" s="5">
        <v>80042000006310</v>
      </c>
      <c r="C1202" s="7" t="s">
        <v>5181</v>
      </c>
      <c r="D1202" s="5" t="s">
        <v>18</v>
      </c>
      <c r="E1202" s="5" t="s">
        <v>953</v>
      </c>
      <c r="F1202" s="5" t="s">
        <v>954</v>
      </c>
      <c r="G1202" s="5" t="s">
        <v>18</v>
      </c>
      <c r="H1202" s="7" t="s">
        <v>6173</v>
      </c>
      <c r="I1202" s="7" t="s">
        <v>6175</v>
      </c>
      <c r="J1202" s="7" t="s">
        <v>6175</v>
      </c>
      <c r="K1202" s="7" t="s">
        <v>6175</v>
      </c>
      <c r="L1202" s="5" t="s">
        <v>4973</v>
      </c>
      <c r="M1202" s="5" t="s">
        <v>4973</v>
      </c>
      <c r="N1202" s="8" t="s">
        <v>6175</v>
      </c>
      <c r="O1202" s="7" t="s">
        <v>1388</v>
      </c>
      <c r="P1202" s="7" t="s">
        <v>3899</v>
      </c>
      <c r="Q1202" s="5" t="s">
        <v>28</v>
      </c>
      <c r="R1202" s="5" t="s">
        <v>28</v>
      </c>
      <c r="S1202" s="5" t="s">
        <v>28</v>
      </c>
      <c r="T1202" s="7" t="s">
        <v>44</v>
      </c>
      <c r="U1202" s="7" t="s">
        <v>28</v>
      </c>
      <c r="V1202" s="7" t="s">
        <v>957</v>
      </c>
      <c r="W1202" s="7" t="s">
        <v>29</v>
      </c>
      <c r="X1202" s="7">
        <v>2012</v>
      </c>
      <c r="Y1202" s="5" t="s">
        <v>140</v>
      </c>
      <c r="Z1202" s="7" t="s">
        <v>3900</v>
      </c>
      <c r="AA1202" s="7">
        <v>1</v>
      </c>
      <c r="AB1202" s="7">
        <v>1</v>
      </c>
      <c r="AC1202" s="7">
        <f t="shared" si="198"/>
        <v>0</v>
      </c>
      <c r="AD1202" s="7" t="s">
        <v>6175</v>
      </c>
      <c r="AE1202" s="7" t="s">
        <v>6175</v>
      </c>
      <c r="AF1202" s="7" t="s">
        <v>6175</v>
      </c>
      <c r="AG1202" s="7" t="s">
        <v>6175</v>
      </c>
      <c r="AH1202" s="7" t="s">
        <v>6175</v>
      </c>
      <c r="AI1202" s="7" t="s">
        <v>6175</v>
      </c>
      <c r="AJ1202" s="33">
        <v>41.560971232876888</v>
      </c>
      <c r="AK1202" s="33">
        <f t="shared" si="191"/>
        <v>41.560971232876888</v>
      </c>
      <c r="AL1202" s="33">
        <f t="shared" si="194"/>
        <v>4.9873165479452259</v>
      </c>
      <c r="AM1202" s="33">
        <f t="shared" si="195"/>
        <v>46.548287780822115</v>
      </c>
      <c r="AN1202" s="33">
        <f t="shared" si="196"/>
        <v>37.404874109589201</v>
      </c>
      <c r="AO1202" s="33">
        <f t="shared" si="197"/>
        <v>37.404874109589201</v>
      </c>
      <c r="AP1202" s="33">
        <f t="shared" si="192"/>
        <v>4.488584893150704</v>
      </c>
      <c r="AQ1202" s="33">
        <f t="shared" si="193"/>
        <v>41.893459002739903</v>
      </c>
      <c r="AR1202" s="15" t="s">
        <v>6307</v>
      </c>
      <c r="AS1202" s="15" t="s">
        <v>6307</v>
      </c>
      <c r="AT1202" s="15" t="s">
        <v>6292</v>
      </c>
      <c r="AU1202" s="27" t="s">
        <v>6276</v>
      </c>
      <c r="AV1202" s="74"/>
      <c r="AW1202" s="75"/>
      <c r="AX1202" s="75"/>
      <c r="AY1202" s="75"/>
      <c r="AZ1202" s="52" t="s">
        <v>6389</v>
      </c>
    </row>
    <row r="1203" spans="1:52" s="52" customFormat="1" ht="39.950000000000003" customHeight="1" x14ac:dyDescent="0.25">
      <c r="A1203" s="9">
        <v>1712</v>
      </c>
      <c r="B1203" s="5">
        <v>80042000006433</v>
      </c>
      <c r="C1203" s="7" t="s">
        <v>5182</v>
      </c>
      <c r="D1203" s="5" t="s">
        <v>18</v>
      </c>
      <c r="E1203" s="5" t="s">
        <v>18</v>
      </c>
      <c r="F1203" s="5" t="s">
        <v>18</v>
      </c>
      <c r="G1203" s="5" t="s">
        <v>18</v>
      </c>
      <c r="H1203" s="7" t="s">
        <v>6173</v>
      </c>
      <c r="I1203" s="7" t="s">
        <v>6175</v>
      </c>
      <c r="J1203" s="7" t="s">
        <v>6175</v>
      </c>
      <c r="K1203" s="7" t="s">
        <v>6175</v>
      </c>
      <c r="L1203" s="5" t="s">
        <v>5183</v>
      </c>
      <c r="M1203" s="5" t="s">
        <v>5183</v>
      </c>
      <c r="N1203" s="8" t="s">
        <v>6175</v>
      </c>
      <c r="O1203" s="7" t="s">
        <v>1388</v>
      </c>
      <c r="P1203" s="7" t="s">
        <v>3899</v>
      </c>
      <c r="Q1203" s="5" t="s">
        <v>28</v>
      </c>
      <c r="R1203" s="5" t="s">
        <v>28</v>
      </c>
      <c r="S1203" s="5" t="s">
        <v>28</v>
      </c>
      <c r="T1203" s="7" t="s">
        <v>707</v>
      </c>
      <c r="U1203" s="7" t="s">
        <v>28</v>
      </c>
      <c r="V1203" s="7" t="s">
        <v>930</v>
      </c>
      <c r="W1203" s="7" t="s">
        <v>78</v>
      </c>
      <c r="X1203" s="7">
        <v>2013</v>
      </c>
      <c r="Y1203" s="7" t="s">
        <v>28</v>
      </c>
      <c r="Z1203" s="7" t="s">
        <v>3900</v>
      </c>
      <c r="AA1203" s="7">
        <v>1</v>
      </c>
      <c r="AB1203" s="7">
        <v>1</v>
      </c>
      <c r="AC1203" s="7">
        <f t="shared" si="198"/>
        <v>0</v>
      </c>
      <c r="AD1203" s="7" t="s">
        <v>6175</v>
      </c>
      <c r="AE1203" s="7" t="s">
        <v>6175</v>
      </c>
      <c r="AF1203" s="7" t="s">
        <v>6175</v>
      </c>
      <c r="AG1203" s="7" t="s">
        <v>6175</v>
      </c>
      <c r="AH1203" s="7" t="s">
        <v>6175</v>
      </c>
      <c r="AI1203" s="7" t="s">
        <v>6175</v>
      </c>
      <c r="AJ1203" s="33">
        <v>55.450794063927241</v>
      </c>
      <c r="AK1203" s="33">
        <f t="shared" si="191"/>
        <v>55.450794063927241</v>
      </c>
      <c r="AL1203" s="33">
        <f t="shared" si="194"/>
        <v>6.6540952876712689</v>
      </c>
      <c r="AM1203" s="33">
        <f t="shared" si="195"/>
        <v>62.104889351598509</v>
      </c>
      <c r="AN1203" s="33">
        <f t="shared" si="196"/>
        <v>49.905714657534517</v>
      </c>
      <c r="AO1203" s="33">
        <f t="shared" si="197"/>
        <v>49.905714657534517</v>
      </c>
      <c r="AP1203" s="33">
        <f t="shared" si="192"/>
        <v>5.9886857589041416</v>
      </c>
      <c r="AQ1203" s="33">
        <f t="shared" si="193"/>
        <v>55.894400416438657</v>
      </c>
      <c r="AR1203" s="15" t="s">
        <v>6326</v>
      </c>
      <c r="AS1203" s="15" t="s">
        <v>6326</v>
      </c>
      <c r="AT1203" s="15" t="s">
        <v>6294</v>
      </c>
      <c r="AU1203" s="27" t="s">
        <v>6279</v>
      </c>
      <c r="AV1203" s="74"/>
      <c r="AW1203" s="75"/>
      <c r="AX1203" s="75"/>
      <c r="AY1203" s="75"/>
      <c r="AZ1203" s="52" t="s">
        <v>6389</v>
      </c>
    </row>
    <row r="1204" spans="1:52" s="52" customFormat="1" ht="39.950000000000003" customHeight="1" x14ac:dyDescent="0.25">
      <c r="A1204" s="9">
        <v>1713</v>
      </c>
      <c r="B1204" s="5">
        <v>80042000006815</v>
      </c>
      <c r="C1204" s="5" t="s">
        <v>5184</v>
      </c>
      <c r="D1204" s="28" t="s">
        <v>18</v>
      </c>
      <c r="E1204" s="5" t="s">
        <v>5185</v>
      </c>
      <c r="F1204" s="5" t="s">
        <v>5185</v>
      </c>
      <c r="G1204" s="5" t="s">
        <v>18</v>
      </c>
      <c r="H1204" s="7" t="s">
        <v>6173</v>
      </c>
      <c r="I1204" s="7" t="s">
        <v>6175</v>
      </c>
      <c r="J1204" s="7" t="s">
        <v>6175</v>
      </c>
      <c r="K1204" s="7" t="s">
        <v>6175</v>
      </c>
      <c r="L1204" s="7" t="s">
        <v>1040</v>
      </c>
      <c r="M1204" s="7" t="s">
        <v>1040</v>
      </c>
      <c r="N1204" s="8" t="s">
        <v>6175</v>
      </c>
      <c r="O1204" s="7" t="s">
        <v>1388</v>
      </c>
      <c r="P1204" s="7" t="s">
        <v>3899</v>
      </c>
      <c r="Q1204" s="7" t="s">
        <v>28</v>
      </c>
      <c r="R1204" s="7" t="s">
        <v>28</v>
      </c>
      <c r="S1204" s="7" t="s">
        <v>28</v>
      </c>
      <c r="T1204" s="7" t="s">
        <v>27</v>
      </c>
      <c r="U1204" s="7" t="s">
        <v>5186</v>
      </c>
      <c r="V1204" s="28" t="s">
        <v>28</v>
      </c>
      <c r="W1204" s="7" t="s">
        <v>29</v>
      </c>
      <c r="X1204" s="7">
        <v>2013</v>
      </c>
      <c r="Y1204" s="7" t="s">
        <v>28</v>
      </c>
      <c r="Z1204" s="7" t="s">
        <v>3900</v>
      </c>
      <c r="AA1204" s="7">
        <v>1</v>
      </c>
      <c r="AB1204" s="7">
        <v>1</v>
      </c>
      <c r="AC1204" s="7">
        <f t="shared" si="198"/>
        <v>0</v>
      </c>
      <c r="AD1204" s="7" t="s">
        <v>6175</v>
      </c>
      <c r="AE1204" s="7" t="s">
        <v>6175</v>
      </c>
      <c r="AF1204" s="7" t="s">
        <v>6175</v>
      </c>
      <c r="AG1204" s="7" t="s">
        <v>6175</v>
      </c>
      <c r="AH1204" s="7" t="s">
        <v>6175</v>
      </c>
      <c r="AI1204" s="7" t="s">
        <v>6175</v>
      </c>
      <c r="AJ1204" s="33">
        <v>66.289505022831321</v>
      </c>
      <c r="AK1204" s="33">
        <f t="shared" si="191"/>
        <v>66.289505022831321</v>
      </c>
      <c r="AL1204" s="33">
        <f t="shared" si="194"/>
        <v>7.9547406027397578</v>
      </c>
      <c r="AM1204" s="33">
        <f t="shared" si="195"/>
        <v>74.244245625571082</v>
      </c>
      <c r="AN1204" s="33">
        <f t="shared" si="196"/>
        <v>59.660554520548189</v>
      </c>
      <c r="AO1204" s="33">
        <f t="shared" si="197"/>
        <v>59.660554520548189</v>
      </c>
      <c r="AP1204" s="33">
        <f t="shared" si="192"/>
        <v>7.1592665424657822</v>
      </c>
      <c r="AQ1204" s="33">
        <f t="shared" si="193"/>
        <v>66.819821063013976</v>
      </c>
      <c r="AR1204" s="15" t="s">
        <v>6307</v>
      </c>
      <c r="AS1204" s="15" t="s">
        <v>6307</v>
      </c>
      <c r="AT1204" s="15" t="s">
        <v>6282</v>
      </c>
      <c r="AU1204" s="27" t="s">
        <v>6282</v>
      </c>
      <c r="AV1204" s="74"/>
      <c r="AW1204" s="75"/>
      <c r="AX1204" s="75"/>
      <c r="AY1204" s="75"/>
      <c r="AZ1204" s="52" t="s">
        <v>6389</v>
      </c>
    </row>
    <row r="1205" spans="1:52" s="52" customFormat="1" ht="39.950000000000003" customHeight="1" x14ac:dyDescent="0.25">
      <c r="A1205" s="9">
        <v>1714</v>
      </c>
      <c r="B1205" s="5">
        <v>80042000006822</v>
      </c>
      <c r="C1205" s="5" t="s">
        <v>5187</v>
      </c>
      <c r="D1205" s="28" t="s">
        <v>18</v>
      </c>
      <c r="E1205" s="5" t="s">
        <v>272</v>
      </c>
      <c r="F1205" s="5" t="s">
        <v>272</v>
      </c>
      <c r="G1205" s="5" t="s">
        <v>18</v>
      </c>
      <c r="H1205" s="7" t="s">
        <v>6173</v>
      </c>
      <c r="I1205" s="7" t="s">
        <v>6175</v>
      </c>
      <c r="J1205" s="7" t="s">
        <v>6175</v>
      </c>
      <c r="K1205" s="7" t="s">
        <v>6175</v>
      </c>
      <c r="L1205" s="7" t="s">
        <v>1040</v>
      </c>
      <c r="M1205" s="7" t="s">
        <v>1040</v>
      </c>
      <c r="N1205" s="8" t="s">
        <v>6175</v>
      </c>
      <c r="O1205" s="7" t="s">
        <v>1388</v>
      </c>
      <c r="P1205" s="7" t="s">
        <v>3899</v>
      </c>
      <c r="Q1205" s="7" t="s">
        <v>28</v>
      </c>
      <c r="R1205" s="7" t="s">
        <v>28</v>
      </c>
      <c r="S1205" s="7" t="s">
        <v>28</v>
      </c>
      <c r="T1205" s="7" t="s">
        <v>27</v>
      </c>
      <c r="U1205" s="7" t="s">
        <v>5186</v>
      </c>
      <c r="V1205" s="28" t="s">
        <v>28</v>
      </c>
      <c r="W1205" s="7" t="s">
        <v>29</v>
      </c>
      <c r="X1205" s="7">
        <v>2013</v>
      </c>
      <c r="Y1205" s="7" t="s">
        <v>28</v>
      </c>
      <c r="Z1205" s="7" t="s">
        <v>3900</v>
      </c>
      <c r="AA1205" s="7">
        <v>1</v>
      </c>
      <c r="AB1205" s="7">
        <v>1</v>
      </c>
      <c r="AC1205" s="7">
        <f t="shared" si="198"/>
        <v>0</v>
      </c>
      <c r="AD1205" s="7" t="s">
        <v>6175</v>
      </c>
      <c r="AE1205" s="7" t="s">
        <v>6175</v>
      </c>
      <c r="AF1205" s="7" t="s">
        <v>6175</v>
      </c>
      <c r="AG1205" s="7" t="s">
        <v>6175</v>
      </c>
      <c r="AH1205" s="7" t="s">
        <v>6175</v>
      </c>
      <c r="AI1205" s="7" t="s">
        <v>6175</v>
      </c>
      <c r="AJ1205" s="33">
        <v>66.289505022831321</v>
      </c>
      <c r="AK1205" s="33">
        <f t="shared" si="191"/>
        <v>66.289505022831321</v>
      </c>
      <c r="AL1205" s="33">
        <f t="shared" si="194"/>
        <v>7.9547406027397578</v>
      </c>
      <c r="AM1205" s="33">
        <f t="shared" si="195"/>
        <v>74.244245625571082</v>
      </c>
      <c r="AN1205" s="33">
        <f t="shared" si="196"/>
        <v>59.660554520548189</v>
      </c>
      <c r="AO1205" s="33">
        <f t="shared" si="197"/>
        <v>59.660554520548189</v>
      </c>
      <c r="AP1205" s="33">
        <f t="shared" si="192"/>
        <v>7.1592665424657822</v>
      </c>
      <c r="AQ1205" s="33">
        <f t="shared" si="193"/>
        <v>66.819821063013976</v>
      </c>
      <c r="AR1205" s="15" t="s">
        <v>6307</v>
      </c>
      <c r="AS1205" s="15" t="s">
        <v>6307</v>
      </c>
      <c r="AT1205" s="15" t="s">
        <v>6282</v>
      </c>
      <c r="AU1205" s="27" t="s">
        <v>6282</v>
      </c>
      <c r="AV1205" s="74"/>
      <c r="AW1205" s="75"/>
      <c r="AX1205" s="75"/>
      <c r="AY1205" s="75"/>
      <c r="AZ1205" s="52" t="s">
        <v>6389</v>
      </c>
    </row>
    <row r="1206" spans="1:52" s="52" customFormat="1" ht="39.950000000000003" customHeight="1" x14ac:dyDescent="0.25">
      <c r="A1206" s="9">
        <v>1715</v>
      </c>
      <c r="B1206" s="5">
        <v>80042000006839</v>
      </c>
      <c r="C1206" s="5" t="s">
        <v>5188</v>
      </c>
      <c r="D1206" s="28" t="s">
        <v>18</v>
      </c>
      <c r="E1206" s="5" t="s">
        <v>867</v>
      </c>
      <c r="F1206" s="5" t="s">
        <v>867</v>
      </c>
      <c r="G1206" s="5" t="s">
        <v>18</v>
      </c>
      <c r="H1206" s="7" t="s">
        <v>6173</v>
      </c>
      <c r="I1206" s="7" t="s">
        <v>6175</v>
      </c>
      <c r="J1206" s="7" t="s">
        <v>6175</v>
      </c>
      <c r="K1206" s="7" t="s">
        <v>6175</v>
      </c>
      <c r="L1206" s="7" t="s">
        <v>1040</v>
      </c>
      <c r="M1206" s="7" t="s">
        <v>1040</v>
      </c>
      <c r="N1206" s="8" t="s">
        <v>6175</v>
      </c>
      <c r="O1206" s="7" t="s">
        <v>1388</v>
      </c>
      <c r="P1206" s="7" t="s">
        <v>3899</v>
      </c>
      <c r="Q1206" s="7" t="s">
        <v>28</v>
      </c>
      <c r="R1206" s="7" t="s">
        <v>28</v>
      </c>
      <c r="S1206" s="7" t="s">
        <v>28</v>
      </c>
      <c r="T1206" s="7" t="s">
        <v>27</v>
      </c>
      <c r="U1206" s="7" t="s">
        <v>5189</v>
      </c>
      <c r="V1206" s="28" t="s">
        <v>28</v>
      </c>
      <c r="W1206" s="7" t="s">
        <v>29</v>
      </c>
      <c r="X1206" s="7">
        <v>2013</v>
      </c>
      <c r="Y1206" s="7" t="s">
        <v>28</v>
      </c>
      <c r="Z1206" s="7" t="s">
        <v>3900</v>
      </c>
      <c r="AA1206" s="7">
        <v>1</v>
      </c>
      <c r="AB1206" s="7">
        <v>1</v>
      </c>
      <c r="AC1206" s="7">
        <f t="shared" si="198"/>
        <v>0</v>
      </c>
      <c r="AD1206" s="7" t="s">
        <v>6175</v>
      </c>
      <c r="AE1206" s="7" t="s">
        <v>6175</v>
      </c>
      <c r="AF1206" s="7" t="s">
        <v>6175</v>
      </c>
      <c r="AG1206" s="7" t="s">
        <v>6175</v>
      </c>
      <c r="AH1206" s="7" t="s">
        <v>6175</v>
      </c>
      <c r="AI1206" s="7" t="s">
        <v>6175</v>
      </c>
      <c r="AJ1206" s="33">
        <v>66.289505022831321</v>
      </c>
      <c r="AK1206" s="33">
        <f t="shared" si="191"/>
        <v>66.289505022831321</v>
      </c>
      <c r="AL1206" s="33">
        <f t="shared" si="194"/>
        <v>7.9547406027397578</v>
      </c>
      <c r="AM1206" s="33">
        <f t="shared" si="195"/>
        <v>74.244245625571082</v>
      </c>
      <c r="AN1206" s="33">
        <f t="shared" si="196"/>
        <v>59.660554520548189</v>
      </c>
      <c r="AO1206" s="33">
        <f t="shared" si="197"/>
        <v>59.660554520548189</v>
      </c>
      <c r="AP1206" s="33">
        <f t="shared" si="192"/>
        <v>7.1592665424657822</v>
      </c>
      <c r="AQ1206" s="33">
        <f t="shared" si="193"/>
        <v>66.819821063013976</v>
      </c>
      <c r="AR1206" s="15" t="s">
        <v>6307</v>
      </c>
      <c r="AS1206" s="15" t="s">
        <v>6307</v>
      </c>
      <c r="AT1206" s="15" t="s">
        <v>6282</v>
      </c>
      <c r="AU1206" s="27" t="s">
        <v>6282</v>
      </c>
      <c r="AV1206" s="74"/>
      <c r="AW1206" s="75"/>
      <c r="AX1206" s="75"/>
      <c r="AY1206" s="75"/>
      <c r="AZ1206" s="52" t="s">
        <v>6389</v>
      </c>
    </row>
    <row r="1207" spans="1:52" s="52" customFormat="1" ht="39.950000000000003" customHeight="1" x14ac:dyDescent="0.25">
      <c r="A1207" s="9">
        <v>1716</v>
      </c>
      <c r="B1207" s="5">
        <v>80042000006846</v>
      </c>
      <c r="C1207" s="5" t="s">
        <v>5190</v>
      </c>
      <c r="D1207" s="28" t="s">
        <v>18</v>
      </c>
      <c r="E1207" s="5" t="s">
        <v>4070</v>
      </c>
      <c r="F1207" s="5" t="s">
        <v>4070</v>
      </c>
      <c r="G1207" s="5" t="s">
        <v>18</v>
      </c>
      <c r="H1207" s="7" t="s">
        <v>6173</v>
      </c>
      <c r="I1207" s="7" t="s">
        <v>6175</v>
      </c>
      <c r="J1207" s="7" t="s">
        <v>6175</v>
      </c>
      <c r="K1207" s="7" t="s">
        <v>6175</v>
      </c>
      <c r="L1207" s="7" t="s">
        <v>1040</v>
      </c>
      <c r="M1207" s="7" t="s">
        <v>1040</v>
      </c>
      <c r="N1207" s="8" t="s">
        <v>6175</v>
      </c>
      <c r="O1207" s="7" t="s">
        <v>1388</v>
      </c>
      <c r="P1207" s="7" t="s">
        <v>3899</v>
      </c>
      <c r="Q1207" s="7" t="s">
        <v>28</v>
      </c>
      <c r="R1207" s="7" t="s">
        <v>28</v>
      </c>
      <c r="S1207" s="7" t="s">
        <v>28</v>
      </c>
      <c r="T1207" s="7" t="s">
        <v>27</v>
      </c>
      <c r="U1207" s="7" t="s">
        <v>5189</v>
      </c>
      <c r="V1207" s="28" t="s">
        <v>28</v>
      </c>
      <c r="W1207" s="7" t="s">
        <v>29</v>
      </c>
      <c r="X1207" s="7">
        <v>2013</v>
      </c>
      <c r="Y1207" s="7" t="s">
        <v>28</v>
      </c>
      <c r="Z1207" s="7" t="s">
        <v>3900</v>
      </c>
      <c r="AA1207" s="7">
        <v>1</v>
      </c>
      <c r="AB1207" s="7">
        <v>1</v>
      </c>
      <c r="AC1207" s="7">
        <f t="shared" si="198"/>
        <v>0</v>
      </c>
      <c r="AD1207" s="7" t="s">
        <v>6175</v>
      </c>
      <c r="AE1207" s="7" t="s">
        <v>6175</v>
      </c>
      <c r="AF1207" s="7" t="s">
        <v>6175</v>
      </c>
      <c r="AG1207" s="7" t="s">
        <v>6175</v>
      </c>
      <c r="AH1207" s="7" t="s">
        <v>6175</v>
      </c>
      <c r="AI1207" s="7" t="s">
        <v>6175</v>
      </c>
      <c r="AJ1207" s="33">
        <v>66.289505022831321</v>
      </c>
      <c r="AK1207" s="33">
        <f t="shared" si="191"/>
        <v>66.289505022831321</v>
      </c>
      <c r="AL1207" s="33">
        <f t="shared" si="194"/>
        <v>7.9547406027397578</v>
      </c>
      <c r="AM1207" s="33">
        <f t="shared" si="195"/>
        <v>74.244245625571082</v>
      </c>
      <c r="AN1207" s="33">
        <f t="shared" si="196"/>
        <v>59.660554520548189</v>
      </c>
      <c r="AO1207" s="33">
        <f t="shared" si="197"/>
        <v>59.660554520548189</v>
      </c>
      <c r="AP1207" s="33">
        <f t="shared" si="192"/>
        <v>7.1592665424657822</v>
      </c>
      <c r="AQ1207" s="33">
        <f t="shared" si="193"/>
        <v>66.819821063013976</v>
      </c>
      <c r="AR1207" s="15" t="s">
        <v>6307</v>
      </c>
      <c r="AS1207" s="15" t="s">
        <v>6307</v>
      </c>
      <c r="AT1207" s="15" t="s">
        <v>6282</v>
      </c>
      <c r="AU1207" s="27" t="s">
        <v>6282</v>
      </c>
      <c r="AV1207" s="74"/>
      <c r="AW1207" s="75">
        <v>1</v>
      </c>
      <c r="AX1207" s="75" t="s">
        <v>6335</v>
      </c>
      <c r="AY1207" s="75"/>
      <c r="AZ1207" s="52" t="s">
        <v>6389</v>
      </c>
    </row>
    <row r="1208" spans="1:52" s="52" customFormat="1" ht="39.950000000000003" customHeight="1" x14ac:dyDescent="0.25">
      <c r="A1208" s="9">
        <v>1717</v>
      </c>
      <c r="B1208" s="5">
        <v>80042000006853</v>
      </c>
      <c r="C1208" s="5" t="s">
        <v>5191</v>
      </c>
      <c r="D1208" s="28" t="s">
        <v>18</v>
      </c>
      <c r="E1208" s="5" t="s">
        <v>3306</v>
      </c>
      <c r="F1208" s="5" t="s">
        <v>3306</v>
      </c>
      <c r="G1208" s="5" t="s">
        <v>18</v>
      </c>
      <c r="H1208" s="7" t="s">
        <v>6173</v>
      </c>
      <c r="I1208" s="7" t="s">
        <v>6175</v>
      </c>
      <c r="J1208" s="7" t="s">
        <v>6175</v>
      </c>
      <c r="K1208" s="7" t="s">
        <v>6175</v>
      </c>
      <c r="L1208" s="7" t="s">
        <v>1040</v>
      </c>
      <c r="M1208" s="7" t="s">
        <v>1040</v>
      </c>
      <c r="N1208" s="8" t="s">
        <v>6175</v>
      </c>
      <c r="O1208" s="7" t="s">
        <v>1388</v>
      </c>
      <c r="P1208" s="7" t="s">
        <v>3899</v>
      </c>
      <c r="Q1208" s="7" t="s">
        <v>28</v>
      </c>
      <c r="R1208" s="7" t="s">
        <v>28</v>
      </c>
      <c r="S1208" s="7" t="s">
        <v>28</v>
      </c>
      <c r="T1208" s="7" t="s">
        <v>27</v>
      </c>
      <c r="U1208" s="7" t="s">
        <v>5189</v>
      </c>
      <c r="V1208" s="28" t="s">
        <v>28</v>
      </c>
      <c r="W1208" s="7" t="s">
        <v>29</v>
      </c>
      <c r="X1208" s="7">
        <v>2013</v>
      </c>
      <c r="Y1208" s="7" t="s">
        <v>28</v>
      </c>
      <c r="Z1208" s="7" t="s">
        <v>3900</v>
      </c>
      <c r="AA1208" s="7">
        <v>1</v>
      </c>
      <c r="AB1208" s="7">
        <v>1</v>
      </c>
      <c r="AC1208" s="7">
        <f t="shared" si="198"/>
        <v>0</v>
      </c>
      <c r="AD1208" s="7" t="s">
        <v>6175</v>
      </c>
      <c r="AE1208" s="7" t="s">
        <v>6175</v>
      </c>
      <c r="AF1208" s="7" t="s">
        <v>6175</v>
      </c>
      <c r="AG1208" s="7" t="s">
        <v>6175</v>
      </c>
      <c r="AH1208" s="7" t="s">
        <v>6175</v>
      </c>
      <c r="AI1208" s="7" t="s">
        <v>6175</v>
      </c>
      <c r="AJ1208" s="33">
        <v>66.289505022831321</v>
      </c>
      <c r="AK1208" s="33">
        <f t="shared" si="191"/>
        <v>66.289505022831321</v>
      </c>
      <c r="AL1208" s="33">
        <f t="shared" si="194"/>
        <v>7.9547406027397578</v>
      </c>
      <c r="AM1208" s="33">
        <f t="shared" si="195"/>
        <v>74.244245625571082</v>
      </c>
      <c r="AN1208" s="33">
        <f t="shared" si="196"/>
        <v>59.660554520548189</v>
      </c>
      <c r="AO1208" s="33">
        <f t="shared" si="197"/>
        <v>59.660554520548189</v>
      </c>
      <c r="AP1208" s="33">
        <f t="shared" si="192"/>
        <v>7.1592665424657822</v>
      </c>
      <c r="AQ1208" s="33">
        <f t="shared" si="193"/>
        <v>66.819821063013976</v>
      </c>
      <c r="AR1208" s="15" t="s">
        <v>6307</v>
      </c>
      <c r="AS1208" s="15" t="s">
        <v>6307</v>
      </c>
      <c r="AT1208" s="15" t="s">
        <v>6282</v>
      </c>
      <c r="AU1208" s="27" t="s">
        <v>6282</v>
      </c>
      <c r="AV1208" s="74"/>
      <c r="AW1208" s="75"/>
      <c r="AX1208" s="75"/>
      <c r="AY1208" s="75"/>
      <c r="AZ1208" s="52" t="s">
        <v>6389</v>
      </c>
    </row>
    <row r="1209" spans="1:52" s="52" customFormat="1" ht="39.950000000000003" customHeight="1" x14ac:dyDescent="0.25">
      <c r="A1209" s="9">
        <v>1718</v>
      </c>
      <c r="B1209" s="5">
        <v>80042000006860</v>
      </c>
      <c r="C1209" s="5" t="s">
        <v>5192</v>
      </c>
      <c r="D1209" s="28" t="s">
        <v>18</v>
      </c>
      <c r="E1209" s="5" t="s">
        <v>149</v>
      </c>
      <c r="F1209" s="5" t="s">
        <v>149</v>
      </c>
      <c r="G1209" s="5" t="s">
        <v>18</v>
      </c>
      <c r="H1209" s="7" t="s">
        <v>6173</v>
      </c>
      <c r="I1209" s="7" t="s">
        <v>6175</v>
      </c>
      <c r="J1209" s="7" t="s">
        <v>6175</v>
      </c>
      <c r="K1209" s="7" t="s">
        <v>6175</v>
      </c>
      <c r="L1209" s="7" t="s">
        <v>1040</v>
      </c>
      <c r="M1209" s="7" t="s">
        <v>1040</v>
      </c>
      <c r="N1209" s="8" t="s">
        <v>6175</v>
      </c>
      <c r="O1209" s="7" t="s">
        <v>1388</v>
      </c>
      <c r="P1209" s="7" t="s">
        <v>3899</v>
      </c>
      <c r="Q1209" s="7" t="s">
        <v>28</v>
      </c>
      <c r="R1209" s="7" t="s">
        <v>28</v>
      </c>
      <c r="S1209" s="7" t="s">
        <v>28</v>
      </c>
      <c r="T1209" s="7" t="s">
        <v>27</v>
      </c>
      <c r="U1209" s="7" t="s">
        <v>5186</v>
      </c>
      <c r="V1209" s="28" t="s">
        <v>28</v>
      </c>
      <c r="W1209" s="7" t="s">
        <v>29</v>
      </c>
      <c r="X1209" s="7">
        <v>2013</v>
      </c>
      <c r="Y1209" s="7" t="s">
        <v>28</v>
      </c>
      <c r="Z1209" s="7" t="s">
        <v>3900</v>
      </c>
      <c r="AA1209" s="7">
        <v>1</v>
      </c>
      <c r="AB1209" s="7">
        <v>1</v>
      </c>
      <c r="AC1209" s="7">
        <f t="shared" si="198"/>
        <v>0</v>
      </c>
      <c r="AD1209" s="7" t="s">
        <v>6175</v>
      </c>
      <c r="AE1209" s="7" t="s">
        <v>6175</v>
      </c>
      <c r="AF1209" s="7" t="s">
        <v>6175</v>
      </c>
      <c r="AG1209" s="7" t="s">
        <v>6175</v>
      </c>
      <c r="AH1209" s="7" t="s">
        <v>6175</v>
      </c>
      <c r="AI1209" s="7" t="s">
        <v>6175</v>
      </c>
      <c r="AJ1209" s="33">
        <v>66.289505022831321</v>
      </c>
      <c r="AK1209" s="33">
        <f t="shared" si="191"/>
        <v>66.289505022831321</v>
      </c>
      <c r="AL1209" s="33">
        <f t="shared" si="194"/>
        <v>7.9547406027397578</v>
      </c>
      <c r="AM1209" s="33">
        <f t="shared" si="195"/>
        <v>74.244245625571082</v>
      </c>
      <c r="AN1209" s="33">
        <f t="shared" si="196"/>
        <v>59.660554520548189</v>
      </c>
      <c r="AO1209" s="33">
        <f t="shared" si="197"/>
        <v>59.660554520548189</v>
      </c>
      <c r="AP1209" s="33">
        <f t="shared" si="192"/>
        <v>7.1592665424657822</v>
      </c>
      <c r="AQ1209" s="33">
        <f t="shared" si="193"/>
        <v>66.819821063013976</v>
      </c>
      <c r="AR1209" s="15" t="s">
        <v>6307</v>
      </c>
      <c r="AS1209" s="15" t="s">
        <v>6307</v>
      </c>
      <c r="AT1209" s="15" t="s">
        <v>6282</v>
      </c>
      <c r="AU1209" s="27" t="s">
        <v>6282</v>
      </c>
      <c r="AV1209" s="74"/>
      <c r="AW1209" s="75"/>
      <c r="AX1209" s="75"/>
      <c r="AY1209" s="75"/>
      <c r="AZ1209" s="52" t="s">
        <v>6389</v>
      </c>
    </row>
    <row r="1210" spans="1:52" s="52" customFormat="1" ht="39.950000000000003" customHeight="1" x14ac:dyDescent="0.25">
      <c r="A1210" s="9">
        <v>1719</v>
      </c>
      <c r="B1210" s="5">
        <v>80042000006877</v>
      </c>
      <c r="C1210" s="5" t="s">
        <v>5193</v>
      </c>
      <c r="D1210" s="28" t="s">
        <v>18</v>
      </c>
      <c r="E1210" s="5" t="s">
        <v>156</v>
      </c>
      <c r="F1210" s="5" t="s">
        <v>156</v>
      </c>
      <c r="G1210" s="5" t="s">
        <v>18</v>
      </c>
      <c r="H1210" s="7" t="s">
        <v>6173</v>
      </c>
      <c r="I1210" s="7" t="s">
        <v>6175</v>
      </c>
      <c r="J1210" s="7" t="s">
        <v>6175</v>
      </c>
      <c r="K1210" s="7" t="s">
        <v>6175</v>
      </c>
      <c r="L1210" s="7" t="s">
        <v>1040</v>
      </c>
      <c r="M1210" s="7" t="s">
        <v>1040</v>
      </c>
      <c r="N1210" s="8" t="s">
        <v>6175</v>
      </c>
      <c r="O1210" s="7" t="s">
        <v>1388</v>
      </c>
      <c r="P1210" s="7" t="s">
        <v>3899</v>
      </c>
      <c r="Q1210" s="7" t="s">
        <v>28</v>
      </c>
      <c r="R1210" s="7" t="s">
        <v>28</v>
      </c>
      <c r="S1210" s="7" t="s">
        <v>28</v>
      </c>
      <c r="T1210" s="7" t="s">
        <v>27</v>
      </c>
      <c r="U1210" s="7" t="s">
        <v>5186</v>
      </c>
      <c r="V1210" s="28" t="s">
        <v>28</v>
      </c>
      <c r="W1210" s="7" t="s">
        <v>29</v>
      </c>
      <c r="X1210" s="7">
        <v>2013</v>
      </c>
      <c r="Y1210" s="7" t="s">
        <v>28</v>
      </c>
      <c r="Z1210" s="7" t="s">
        <v>3900</v>
      </c>
      <c r="AA1210" s="7">
        <v>1</v>
      </c>
      <c r="AB1210" s="7">
        <v>1</v>
      </c>
      <c r="AC1210" s="7">
        <f t="shared" si="198"/>
        <v>0</v>
      </c>
      <c r="AD1210" s="7" t="s">
        <v>6175</v>
      </c>
      <c r="AE1210" s="7" t="s">
        <v>6175</v>
      </c>
      <c r="AF1210" s="7" t="s">
        <v>6175</v>
      </c>
      <c r="AG1210" s="7" t="s">
        <v>6175</v>
      </c>
      <c r="AH1210" s="7" t="s">
        <v>6175</v>
      </c>
      <c r="AI1210" s="7" t="s">
        <v>6175</v>
      </c>
      <c r="AJ1210" s="33">
        <v>66.289505022831321</v>
      </c>
      <c r="AK1210" s="33">
        <f t="shared" si="191"/>
        <v>66.289505022831321</v>
      </c>
      <c r="AL1210" s="33">
        <f t="shared" si="194"/>
        <v>7.9547406027397578</v>
      </c>
      <c r="AM1210" s="33">
        <f t="shared" si="195"/>
        <v>74.244245625571082</v>
      </c>
      <c r="AN1210" s="33">
        <f t="shared" si="196"/>
        <v>59.660554520548189</v>
      </c>
      <c r="AO1210" s="33">
        <f t="shared" si="197"/>
        <v>59.660554520548189</v>
      </c>
      <c r="AP1210" s="33">
        <f t="shared" si="192"/>
        <v>7.1592665424657822</v>
      </c>
      <c r="AQ1210" s="33">
        <f t="shared" si="193"/>
        <v>66.819821063013976</v>
      </c>
      <c r="AR1210" s="15" t="s">
        <v>6307</v>
      </c>
      <c r="AS1210" s="15" t="s">
        <v>6307</v>
      </c>
      <c r="AT1210" s="15" t="s">
        <v>6282</v>
      </c>
      <c r="AU1210" s="27" t="s">
        <v>6282</v>
      </c>
      <c r="AV1210" s="74"/>
      <c r="AW1210" s="75"/>
      <c r="AX1210" s="75"/>
      <c r="AY1210" s="75"/>
      <c r="AZ1210" s="52" t="s">
        <v>6389</v>
      </c>
    </row>
    <row r="1211" spans="1:52" s="52" customFormat="1" ht="39.950000000000003" customHeight="1" x14ac:dyDescent="0.25">
      <c r="A1211" s="9">
        <v>1720</v>
      </c>
      <c r="B1211" s="5">
        <v>80042000006884</v>
      </c>
      <c r="C1211" s="5" t="s">
        <v>5194</v>
      </c>
      <c r="D1211" s="28" t="s">
        <v>18</v>
      </c>
      <c r="E1211" s="5" t="s">
        <v>883</v>
      </c>
      <c r="F1211" s="5" t="s">
        <v>883</v>
      </c>
      <c r="G1211" s="5" t="s">
        <v>18</v>
      </c>
      <c r="H1211" s="7" t="s">
        <v>6173</v>
      </c>
      <c r="I1211" s="7" t="s">
        <v>6175</v>
      </c>
      <c r="J1211" s="7" t="s">
        <v>6175</v>
      </c>
      <c r="K1211" s="7" t="s">
        <v>6175</v>
      </c>
      <c r="L1211" s="7" t="s">
        <v>1040</v>
      </c>
      <c r="M1211" s="7" t="s">
        <v>1040</v>
      </c>
      <c r="N1211" s="8" t="s">
        <v>6175</v>
      </c>
      <c r="O1211" s="7" t="s">
        <v>1388</v>
      </c>
      <c r="P1211" s="7" t="s">
        <v>3899</v>
      </c>
      <c r="Q1211" s="7" t="s">
        <v>28</v>
      </c>
      <c r="R1211" s="7" t="s">
        <v>28</v>
      </c>
      <c r="S1211" s="7" t="s">
        <v>28</v>
      </c>
      <c r="T1211" s="7" t="s">
        <v>27</v>
      </c>
      <c r="U1211" s="7" t="s">
        <v>5186</v>
      </c>
      <c r="V1211" s="28" t="s">
        <v>28</v>
      </c>
      <c r="W1211" s="7" t="s">
        <v>29</v>
      </c>
      <c r="X1211" s="7">
        <v>2013</v>
      </c>
      <c r="Y1211" s="7" t="s">
        <v>28</v>
      </c>
      <c r="Z1211" s="7" t="s">
        <v>3900</v>
      </c>
      <c r="AA1211" s="7">
        <v>1</v>
      </c>
      <c r="AB1211" s="7">
        <v>1</v>
      </c>
      <c r="AC1211" s="7">
        <f t="shared" si="198"/>
        <v>0</v>
      </c>
      <c r="AD1211" s="7" t="s">
        <v>6175</v>
      </c>
      <c r="AE1211" s="7" t="s">
        <v>6175</v>
      </c>
      <c r="AF1211" s="7" t="s">
        <v>6175</v>
      </c>
      <c r="AG1211" s="7" t="s">
        <v>6175</v>
      </c>
      <c r="AH1211" s="7" t="s">
        <v>6175</v>
      </c>
      <c r="AI1211" s="7" t="s">
        <v>6175</v>
      </c>
      <c r="AJ1211" s="33">
        <v>66.289505022831321</v>
      </c>
      <c r="AK1211" s="33">
        <f t="shared" si="191"/>
        <v>66.289505022831321</v>
      </c>
      <c r="AL1211" s="33">
        <f t="shared" si="194"/>
        <v>7.9547406027397578</v>
      </c>
      <c r="AM1211" s="33">
        <f t="shared" si="195"/>
        <v>74.244245625571082</v>
      </c>
      <c r="AN1211" s="33">
        <f t="shared" si="196"/>
        <v>59.660554520548189</v>
      </c>
      <c r="AO1211" s="33">
        <f t="shared" si="197"/>
        <v>59.660554520548189</v>
      </c>
      <c r="AP1211" s="33">
        <f t="shared" si="192"/>
        <v>7.1592665424657822</v>
      </c>
      <c r="AQ1211" s="33">
        <f t="shared" si="193"/>
        <v>66.819821063013976</v>
      </c>
      <c r="AR1211" s="15" t="s">
        <v>6307</v>
      </c>
      <c r="AS1211" s="15" t="s">
        <v>6307</v>
      </c>
      <c r="AT1211" s="15" t="s">
        <v>6282</v>
      </c>
      <c r="AU1211" s="27" t="s">
        <v>6282</v>
      </c>
      <c r="AV1211" s="74"/>
      <c r="AW1211" s="75"/>
      <c r="AX1211" s="75"/>
      <c r="AY1211" s="75"/>
      <c r="AZ1211" s="52" t="s">
        <v>6389</v>
      </c>
    </row>
    <row r="1212" spans="1:52" s="52" customFormat="1" ht="39.950000000000003" customHeight="1" x14ac:dyDescent="0.25">
      <c r="A1212" s="9">
        <v>1721</v>
      </c>
      <c r="B1212" s="5">
        <v>80042000006891</v>
      </c>
      <c r="C1212" s="5" t="s">
        <v>5195</v>
      </c>
      <c r="D1212" s="28" t="s">
        <v>18</v>
      </c>
      <c r="E1212" s="5" t="s">
        <v>831</v>
      </c>
      <c r="F1212" s="5" t="s">
        <v>831</v>
      </c>
      <c r="G1212" s="5" t="s">
        <v>18</v>
      </c>
      <c r="H1212" s="7" t="s">
        <v>6173</v>
      </c>
      <c r="I1212" s="7" t="s">
        <v>6175</v>
      </c>
      <c r="J1212" s="7" t="s">
        <v>6175</v>
      </c>
      <c r="K1212" s="7" t="s">
        <v>6175</v>
      </c>
      <c r="L1212" s="7" t="s">
        <v>1040</v>
      </c>
      <c r="M1212" s="7" t="s">
        <v>1040</v>
      </c>
      <c r="N1212" s="8" t="s">
        <v>6175</v>
      </c>
      <c r="O1212" s="7" t="s">
        <v>1388</v>
      </c>
      <c r="P1212" s="7" t="s">
        <v>3899</v>
      </c>
      <c r="Q1212" s="7" t="s">
        <v>28</v>
      </c>
      <c r="R1212" s="7" t="s">
        <v>28</v>
      </c>
      <c r="S1212" s="7" t="s">
        <v>28</v>
      </c>
      <c r="T1212" s="7" t="s">
        <v>27</v>
      </c>
      <c r="U1212" s="7" t="s">
        <v>5189</v>
      </c>
      <c r="V1212" s="28" t="s">
        <v>28</v>
      </c>
      <c r="W1212" s="7" t="s">
        <v>29</v>
      </c>
      <c r="X1212" s="7">
        <v>2013</v>
      </c>
      <c r="Y1212" s="7" t="s">
        <v>28</v>
      </c>
      <c r="Z1212" s="7" t="s">
        <v>3900</v>
      </c>
      <c r="AA1212" s="7">
        <v>1</v>
      </c>
      <c r="AB1212" s="7">
        <v>1</v>
      </c>
      <c r="AC1212" s="7">
        <f t="shared" si="198"/>
        <v>0</v>
      </c>
      <c r="AD1212" s="7" t="s">
        <v>6175</v>
      </c>
      <c r="AE1212" s="7" t="s">
        <v>6175</v>
      </c>
      <c r="AF1212" s="7" t="s">
        <v>6175</v>
      </c>
      <c r="AG1212" s="7" t="s">
        <v>6175</v>
      </c>
      <c r="AH1212" s="7" t="s">
        <v>6175</v>
      </c>
      <c r="AI1212" s="7" t="s">
        <v>6175</v>
      </c>
      <c r="AJ1212" s="33">
        <v>66.289505022831321</v>
      </c>
      <c r="AK1212" s="33">
        <f t="shared" si="191"/>
        <v>66.289505022831321</v>
      </c>
      <c r="AL1212" s="33">
        <f t="shared" si="194"/>
        <v>7.9547406027397578</v>
      </c>
      <c r="AM1212" s="33">
        <f t="shared" si="195"/>
        <v>74.244245625571082</v>
      </c>
      <c r="AN1212" s="33">
        <f t="shared" si="196"/>
        <v>59.660554520548189</v>
      </c>
      <c r="AO1212" s="33">
        <f t="shared" si="197"/>
        <v>59.660554520548189</v>
      </c>
      <c r="AP1212" s="33">
        <f t="shared" si="192"/>
        <v>7.1592665424657822</v>
      </c>
      <c r="AQ1212" s="33">
        <f t="shared" si="193"/>
        <v>66.819821063013976</v>
      </c>
      <c r="AR1212" s="15" t="s">
        <v>6307</v>
      </c>
      <c r="AS1212" s="15" t="s">
        <v>6307</v>
      </c>
      <c r="AT1212" s="15" t="s">
        <v>6282</v>
      </c>
      <c r="AU1212" s="27" t="s">
        <v>6282</v>
      </c>
      <c r="AV1212" s="74"/>
      <c r="AW1212" s="75"/>
      <c r="AX1212" s="75"/>
      <c r="AY1212" s="75"/>
      <c r="AZ1212" s="52" t="s">
        <v>6389</v>
      </c>
    </row>
    <row r="1213" spans="1:52" s="52" customFormat="1" ht="39.950000000000003" customHeight="1" x14ac:dyDescent="0.25">
      <c r="A1213" s="9">
        <v>1722</v>
      </c>
      <c r="B1213" s="5">
        <v>80042000006907</v>
      </c>
      <c r="C1213" s="5" t="s">
        <v>5196</v>
      </c>
      <c r="D1213" s="28" t="s">
        <v>18</v>
      </c>
      <c r="E1213" s="5" t="s">
        <v>874</v>
      </c>
      <c r="F1213" s="5" t="s">
        <v>874</v>
      </c>
      <c r="G1213" s="5" t="s">
        <v>18</v>
      </c>
      <c r="H1213" s="7" t="s">
        <v>6173</v>
      </c>
      <c r="I1213" s="7" t="s">
        <v>6175</v>
      </c>
      <c r="J1213" s="7" t="s">
        <v>6175</v>
      </c>
      <c r="K1213" s="7" t="s">
        <v>6175</v>
      </c>
      <c r="L1213" s="7" t="s">
        <v>1040</v>
      </c>
      <c r="M1213" s="7" t="s">
        <v>1040</v>
      </c>
      <c r="N1213" s="8" t="s">
        <v>6175</v>
      </c>
      <c r="O1213" s="7" t="s">
        <v>1388</v>
      </c>
      <c r="P1213" s="7" t="s">
        <v>3899</v>
      </c>
      <c r="Q1213" s="7" t="s">
        <v>28</v>
      </c>
      <c r="R1213" s="7" t="s">
        <v>28</v>
      </c>
      <c r="S1213" s="7" t="s">
        <v>28</v>
      </c>
      <c r="T1213" s="7" t="s">
        <v>27</v>
      </c>
      <c r="U1213" s="7" t="s">
        <v>5189</v>
      </c>
      <c r="V1213" s="28" t="s">
        <v>28</v>
      </c>
      <c r="W1213" s="7" t="s">
        <v>29</v>
      </c>
      <c r="X1213" s="7">
        <v>2013</v>
      </c>
      <c r="Y1213" s="7" t="s">
        <v>28</v>
      </c>
      <c r="Z1213" s="7" t="s">
        <v>3900</v>
      </c>
      <c r="AA1213" s="7">
        <v>1</v>
      </c>
      <c r="AB1213" s="7">
        <v>1</v>
      </c>
      <c r="AC1213" s="7">
        <f t="shared" si="198"/>
        <v>0</v>
      </c>
      <c r="AD1213" s="7" t="s">
        <v>6175</v>
      </c>
      <c r="AE1213" s="7" t="s">
        <v>6175</v>
      </c>
      <c r="AF1213" s="7" t="s">
        <v>6175</v>
      </c>
      <c r="AG1213" s="7" t="s">
        <v>6175</v>
      </c>
      <c r="AH1213" s="7" t="s">
        <v>6175</v>
      </c>
      <c r="AI1213" s="7" t="s">
        <v>6175</v>
      </c>
      <c r="AJ1213" s="33">
        <v>66.289505022831321</v>
      </c>
      <c r="AK1213" s="33">
        <f t="shared" si="191"/>
        <v>66.289505022831321</v>
      </c>
      <c r="AL1213" s="33">
        <f t="shared" si="194"/>
        <v>7.9547406027397578</v>
      </c>
      <c r="AM1213" s="33">
        <f t="shared" si="195"/>
        <v>74.244245625571082</v>
      </c>
      <c r="AN1213" s="33">
        <f t="shared" si="196"/>
        <v>59.660554520548189</v>
      </c>
      <c r="AO1213" s="33">
        <f t="shared" si="197"/>
        <v>59.660554520548189</v>
      </c>
      <c r="AP1213" s="33">
        <f t="shared" si="192"/>
        <v>7.1592665424657822</v>
      </c>
      <c r="AQ1213" s="33">
        <f t="shared" si="193"/>
        <v>66.819821063013976</v>
      </c>
      <c r="AR1213" s="15" t="s">
        <v>6307</v>
      </c>
      <c r="AS1213" s="15" t="s">
        <v>6307</v>
      </c>
      <c r="AT1213" s="15" t="s">
        <v>6282</v>
      </c>
      <c r="AU1213" s="27" t="s">
        <v>6282</v>
      </c>
      <c r="AV1213" s="74"/>
      <c r="AW1213" s="75"/>
      <c r="AX1213" s="75"/>
      <c r="AY1213" s="75"/>
      <c r="AZ1213" s="52" t="s">
        <v>6389</v>
      </c>
    </row>
    <row r="1214" spans="1:52" s="52" customFormat="1" ht="39.950000000000003" customHeight="1" x14ac:dyDescent="0.25">
      <c r="A1214" s="9">
        <v>1723</v>
      </c>
      <c r="B1214" s="5">
        <v>80042000007218</v>
      </c>
      <c r="C1214" s="7" t="s">
        <v>5197</v>
      </c>
      <c r="D1214" s="5" t="s">
        <v>18</v>
      </c>
      <c r="E1214" s="5" t="s">
        <v>1194</v>
      </c>
      <c r="F1214" s="5" t="s">
        <v>926</v>
      </c>
      <c r="G1214" s="5" t="s">
        <v>18</v>
      </c>
      <c r="H1214" s="7" t="s">
        <v>6173</v>
      </c>
      <c r="I1214" s="7" t="s">
        <v>6175</v>
      </c>
      <c r="J1214" s="7" t="s">
        <v>6175</v>
      </c>
      <c r="K1214" s="7" t="s">
        <v>6175</v>
      </c>
      <c r="L1214" s="5" t="s">
        <v>5093</v>
      </c>
      <c r="M1214" s="5" t="s">
        <v>5093</v>
      </c>
      <c r="N1214" s="8" t="s">
        <v>6175</v>
      </c>
      <c r="O1214" s="7" t="s">
        <v>1388</v>
      </c>
      <c r="P1214" s="7" t="s">
        <v>3899</v>
      </c>
      <c r="Q1214" s="5" t="s">
        <v>28</v>
      </c>
      <c r="R1214" s="5" t="s">
        <v>28</v>
      </c>
      <c r="S1214" s="5" t="s">
        <v>28</v>
      </c>
      <c r="T1214" s="7" t="s">
        <v>326</v>
      </c>
      <c r="U1214" s="7" t="s">
        <v>28</v>
      </c>
      <c r="V1214" s="28" t="s">
        <v>28</v>
      </c>
      <c r="W1214" s="7" t="s">
        <v>29</v>
      </c>
      <c r="X1214" s="7">
        <v>2012</v>
      </c>
      <c r="Y1214" s="5" t="s">
        <v>5094</v>
      </c>
      <c r="Z1214" s="7" t="s">
        <v>3900</v>
      </c>
      <c r="AA1214" s="7">
        <v>1</v>
      </c>
      <c r="AB1214" s="7">
        <v>1</v>
      </c>
      <c r="AC1214" s="7">
        <f t="shared" si="198"/>
        <v>0</v>
      </c>
      <c r="AD1214" s="7" t="s">
        <v>6175</v>
      </c>
      <c r="AE1214" s="7" t="s">
        <v>6175</v>
      </c>
      <c r="AF1214" s="7" t="s">
        <v>6175</v>
      </c>
      <c r="AG1214" s="7" t="s">
        <v>6175</v>
      </c>
      <c r="AH1214" s="7" t="s">
        <v>6175</v>
      </c>
      <c r="AI1214" s="7" t="s">
        <v>6175</v>
      </c>
      <c r="AJ1214" s="33">
        <v>70.898127397260581</v>
      </c>
      <c r="AK1214" s="33">
        <f t="shared" si="191"/>
        <v>70.898127397260581</v>
      </c>
      <c r="AL1214" s="33">
        <f t="shared" si="194"/>
        <v>8.5077752876712687</v>
      </c>
      <c r="AM1214" s="33">
        <f t="shared" si="195"/>
        <v>79.405902684931846</v>
      </c>
      <c r="AN1214" s="33">
        <f t="shared" si="196"/>
        <v>63.808314657534524</v>
      </c>
      <c r="AO1214" s="33">
        <f t="shared" si="197"/>
        <v>63.808314657534524</v>
      </c>
      <c r="AP1214" s="33">
        <f t="shared" si="192"/>
        <v>7.6569977589041427</v>
      </c>
      <c r="AQ1214" s="33">
        <f t="shared" si="193"/>
        <v>71.465312416438664</v>
      </c>
      <c r="AR1214" s="15" t="s">
        <v>6307</v>
      </c>
      <c r="AS1214" s="15" t="s">
        <v>6307</v>
      </c>
      <c r="AT1214" s="15" t="s">
        <v>6292</v>
      </c>
      <c r="AU1214" s="27" t="s">
        <v>6276</v>
      </c>
      <c r="AV1214" s="74"/>
      <c r="AW1214" s="75"/>
      <c r="AX1214" s="75"/>
      <c r="AY1214" s="75"/>
      <c r="AZ1214" s="52" t="s">
        <v>6389</v>
      </c>
    </row>
    <row r="1215" spans="1:52" s="52" customFormat="1" ht="39.950000000000003" customHeight="1" x14ac:dyDescent="0.25">
      <c r="A1215" s="9">
        <v>1724</v>
      </c>
      <c r="B1215" s="5">
        <v>80042000007225</v>
      </c>
      <c r="C1215" s="7" t="s">
        <v>5198</v>
      </c>
      <c r="D1215" s="5" t="s">
        <v>18</v>
      </c>
      <c r="E1215" s="5" t="s">
        <v>1194</v>
      </c>
      <c r="F1215" s="5" t="s">
        <v>926</v>
      </c>
      <c r="G1215" s="5" t="s">
        <v>18</v>
      </c>
      <c r="H1215" s="7" t="s">
        <v>6173</v>
      </c>
      <c r="I1215" s="7" t="s">
        <v>6175</v>
      </c>
      <c r="J1215" s="7" t="s">
        <v>6175</v>
      </c>
      <c r="K1215" s="7" t="s">
        <v>6175</v>
      </c>
      <c r="L1215" s="5" t="s">
        <v>5093</v>
      </c>
      <c r="M1215" s="5" t="s">
        <v>5093</v>
      </c>
      <c r="N1215" s="8" t="s">
        <v>6175</v>
      </c>
      <c r="O1215" s="7" t="s">
        <v>1388</v>
      </c>
      <c r="P1215" s="7" t="s">
        <v>3899</v>
      </c>
      <c r="Q1215" s="5" t="s">
        <v>28</v>
      </c>
      <c r="R1215" s="5" t="s">
        <v>28</v>
      </c>
      <c r="S1215" s="5" t="s">
        <v>28</v>
      </c>
      <c r="T1215" s="7" t="s">
        <v>326</v>
      </c>
      <c r="U1215" s="7" t="s">
        <v>28</v>
      </c>
      <c r="V1215" s="28" t="s">
        <v>28</v>
      </c>
      <c r="W1215" s="7" t="s">
        <v>29</v>
      </c>
      <c r="X1215" s="7">
        <v>2012</v>
      </c>
      <c r="Y1215" s="5" t="s">
        <v>5094</v>
      </c>
      <c r="Z1215" s="7" t="s">
        <v>3900</v>
      </c>
      <c r="AA1215" s="7">
        <v>1</v>
      </c>
      <c r="AB1215" s="7">
        <v>1</v>
      </c>
      <c r="AC1215" s="7">
        <f t="shared" si="198"/>
        <v>0</v>
      </c>
      <c r="AD1215" s="7" t="s">
        <v>6175</v>
      </c>
      <c r="AE1215" s="7" t="s">
        <v>6175</v>
      </c>
      <c r="AF1215" s="7" t="s">
        <v>6175</v>
      </c>
      <c r="AG1215" s="7" t="s">
        <v>6175</v>
      </c>
      <c r="AH1215" s="7" t="s">
        <v>6175</v>
      </c>
      <c r="AI1215" s="7" t="s">
        <v>6175</v>
      </c>
      <c r="AJ1215" s="33">
        <v>70.898127397260581</v>
      </c>
      <c r="AK1215" s="33">
        <f t="shared" si="191"/>
        <v>70.898127397260581</v>
      </c>
      <c r="AL1215" s="33">
        <f t="shared" si="194"/>
        <v>8.5077752876712687</v>
      </c>
      <c r="AM1215" s="33">
        <f t="shared" si="195"/>
        <v>79.405902684931846</v>
      </c>
      <c r="AN1215" s="33">
        <f t="shared" si="196"/>
        <v>63.808314657534524</v>
      </c>
      <c r="AO1215" s="33">
        <f t="shared" si="197"/>
        <v>63.808314657534524</v>
      </c>
      <c r="AP1215" s="33">
        <f t="shared" si="192"/>
        <v>7.6569977589041427</v>
      </c>
      <c r="AQ1215" s="33">
        <f t="shared" si="193"/>
        <v>71.465312416438664</v>
      </c>
      <c r="AR1215" s="15" t="s">
        <v>6307</v>
      </c>
      <c r="AS1215" s="15" t="s">
        <v>6307</v>
      </c>
      <c r="AT1215" s="15" t="s">
        <v>6292</v>
      </c>
      <c r="AU1215" s="27" t="s">
        <v>6276</v>
      </c>
      <c r="AV1215" s="74"/>
      <c r="AW1215" s="75"/>
      <c r="AX1215" s="75"/>
      <c r="AY1215" s="75"/>
      <c r="AZ1215" s="52" t="s">
        <v>6389</v>
      </c>
    </row>
    <row r="1216" spans="1:52" s="52" customFormat="1" ht="39.950000000000003" customHeight="1" x14ac:dyDescent="0.25">
      <c r="A1216" s="9">
        <v>1725</v>
      </c>
      <c r="B1216" s="5">
        <v>80042000007249</v>
      </c>
      <c r="C1216" s="7" t="s">
        <v>5199</v>
      </c>
      <c r="D1216" s="39" t="s">
        <v>18</v>
      </c>
      <c r="E1216" s="7" t="s">
        <v>64</v>
      </c>
      <c r="F1216" s="7" t="s">
        <v>65</v>
      </c>
      <c r="G1216" s="5" t="s">
        <v>18</v>
      </c>
      <c r="H1216" s="7" t="s">
        <v>6173</v>
      </c>
      <c r="I1216" s="7" t="s">
        <v>6175</v>
      </c>
      <c r="J1216" s="7" t="s">
        <v>6175</v>
      </c>
      <c r="K1216" s="7" t="s">
        <v>6175</v>
      </c>
      <c r="L1216" s="5" t="s">
        <v>1140</v>
      </c>
      <c r="M1216" s="5" t="s">
        <v>1140</v>
      </c>
      <c r="N1216" s="8" t="s">
        <v>6175</v>
      </c>
      <c r="O1216" s="7" t="s">
        <v>1388</v>
      </c>
      <c r="P1216" s="7" t="s">
        <v>3899</v>
      </c>
      <c r="Q1216" s="5" t="s">
        <v>28</v>
      </c>
      <c r="R1216" s="5" t="s">
        <v>28</v>
      </c>
      <c r="S1216" s="5" t="s">
        <v>28</v>
      </c>
      <c r="T1216" s="7" t="s">
        <v>44</v>
      </c>
      <c r="U1216" s="7" t="s">
        <v>28</v>
      </c>
      <c r="V1216" s="7" t="s">
        <v>930</v>
      </c>
      <c r="W1216" s="7" t="s">
        <v>29</v>
      </c>
      <c r="X1216" s="7">
        <v>2013</v>
      </c>
      <c r="Y1216" s="7" t="s">
        <v>28</v>
      </c>
      <c r="Z1216" s="7" t="s">
        <v>3900</v>
      </c>
      <c r="AA1216" s="7">
        <v>1</v>
      </c>
      <c r="AB1216" s="7">
        <v>1</v>
      </c>
      <c r="AC1216" s="7">
        <f t="shared" si="198"/>
        <v>0</v>
      </c>
      <c r="AD1216" s="7" t="s">
        <v>6175</v>
      </c>
      <c r="AE1216" s="7" t="s">
        <v>6175</v>
      </c>
      <c r="AF1216" s="7" t="s">
        <v>6175</v>
      </c>
      <c r="AG1216" s="7" t="s">
        <v>6175</v>
      </c>
      <c r="AH1216" s="7" t="s">
        <v>6175</v>
      </c>
      <c r="AI1216" s="7" t="s">
        <v>6175</v>
      </c>
      <c r="AJ1216" s="33">
        <v>63.739908675799356</v>
      </c>
      <c r="AK1216" s="33">
        <f t="shared" si="191"/>
        <v>63.739908675799356</v>
      </c>
      <c r="AL1216" s="33">
        <f t="shared" si="194"/>
        <v>7.6487890410959221</v>
      </c>
      <c r="AM1216" s="33">
        <f t="shared" si="195"/>
        <v>71.38869771689528</v>
      </c>
      <c r="AN1216" s="33">
        <f t="shared" si="196"/>
        <v>57.365917808219422</v>
      </c>
      <c r="AO1216" s="33">
        <f t="shared" si="197"/>
        <v>57.365917808219422</v>
      </c>
      <c r="AP1216" s="33">
        <f t="shared" si="192"/>
        <v>6.88391013698633</v>
      </c>
      <c r="AQ1216" s="33">
        <f t="shared" si="193"/>
        <v>64.249827945205752</v>
      </c>
      <c r="AR1216" s="15" t="s">
        <v>6303</v>
      </c>
      <c r="AS1216" s="15" t="s">
        <v>6304</v>
      </c>
      <c r="AT1216" s="15" t="s">
        <v>6292</v>
      </c>
      <c r="AU1216" s="27" t="s">
        <v>6281</v>
      </c>
      <c r="AV1216" s="74"/>
      <c r="AW1216" s="75"/>
      <c r="AX1216" s="75"/>
      <c r="AY1216" s="75"/>
      <c r="AZ1216" s="52" t="s">
        <v>6389</v>
      </c>
    </row>
    <row r="1217" spans="1:52" s="52" customFormat="1" ht="39.950000000000003" customHeight="1" x14ac:dyDescent="0.25">
      <c r="A1217" s="9">
        <v>1726</v>
      </c>
      <c r="B1217" s="5">
        <v>80042000007409</v>
      </c>
      <c r="C1217" s="7" t="s">
        <v>5200</v>
      </c>
      <c r="D1217" s="39" t="s">
        <v>18</v>
      </c>
      <c r="E1217" s="7" t="s">
        <v>64</v>
      </c>
      <c r="F1217" s="7" t="s">
        <v>703</v>
      </c>
      <c r="G1217" s="5" t="s">
        <v>18</v>
      </c>
      <c r="H1217" s="7" t="s">
        <v>6173</v>
      </c>
      <c r="I1217" s="7" t="s">
        <v>6175</v>
      </c>
      <c r="J1217" s="7" t="s">
        <v>6175</v>
      </c>
      <c r="K1217" s="7" t="s">
        <v>6175</v>
      </c>
      <c r="L1217" s="5" t="s">
        <v>5144</v>
      </c>
      <c r="M1217" s="5" t="s">
        <v>5144</v>
      </c>
      <c r="N1217" s="8" t="s">
        <v>6175</v>
      </c>
      <c r="O1217" s="7" t="s">
        <v>1388</v>
      </c>
      <c r="P1217" s="7" t="s">
        <v>3899</v>
      </c>
      <c r="Q1217" s="5" t="s">
        <v>28</v>
      </c>
      <c r="R1217" s="5" t="s">
        <v>28</v>
      </c>
      <c r="S1217" s="5" t="s">
        <v>28</v>
      </c>
      <c r="T1217" s="7" t="s">
        <v>993</v>
      </c>
      <c r="U1217" s="7" t="s">
        <v>5201</v>
      </c>
      <c r="V1217" s="7" t="s">
        <v>1003</v>
      </c>
      <c r="W1217" s="7" t="s">
        <v>78</v>
      </c>
      <c r="X1217" s="7">
        <v>2012</v>
      </c>
      <c r="Y1217" s="5" t="s">
        <v>28</v>
      </c>
      <c r="Z1217" s="7" t="s">
        <v>3900</v>
      </c>
      <c r="AA1217" s="7">
        <v>1</v>
      </c>
      <c r="AB1217" s="7">
        <v>1</v>
      </c>
      <c r="AC1217" s="7">
        <f t="shared" si="198"/>
        <v>0</v>
      </c>
      <c r="AD1217" s="7" t="s">
        <v>6175</v>
      </c>
      <c r="AE1217" s="7" t="s">
        <v>6175</v>
      </c>
      <c r="AF1217" s="7" t="s">
        <v>6175</v>
      </c>
      <c r="AG1217" s="7" t="s">
        <v>6175</v>
      </c>
      <c r="AH1217" s="7" t="s">
        <v>6175</v>
      </c>
      <c r="AI1217" s="7" t="s">
        <v>6175</v>
      </c>
      <c r="AJ1217" s="33">
        <v>59.639679452055134</v>
      </c>
      <c r="AK1217" s="33">
        <f t="shared" si="191"/>
        <v>59.639679452055134</v>
      </c>
      <c r="AL1217" s="33">
        <f t="shared" si="194"/>
        <v>7.1567615342466162</v>
      </c>
      <c r="AM1217" s="33">
        <f t="shared" si="195"/>
        <v>66.796440986301747</v>
      </c>
      <c r="AN1217" s="33">
        <f t="shared" si="196"/>
        <v>53.675711506849623</v>
      </c>
      <c r="AO1217" s="33">
        <f t="shared" si="197"/>
        <v>53.675711506849623</v>
      </c>
      <c r="AP1217" s="33">
        <f t="shared" si="192"/>
        <v>6.4410853808219546</v>
      </c>
      <c r="AQ1217" s="33">
        <f t="shared" si="193"/>
        <v>60.116796887671576</v>
      </c>
      <c r="AR1217" s="15" t="s">
        <v>6307</v>
      </c>
      <c r="AS1217" s="15" t="s">
        <v>6307</v>
      </c>
      <c r="AT1217" s="15" t="s">
        <v>6292</v>
      </c>
      <c r="AU1217" s="27" t="s">
        <v>6276</v>
      </c>
      <c r="AV1217" s="74"/>
      <c r="AW1217" s="75"/>
      <c r="AX1217" s="75"/>
      <c r="AY1217" s="75"/>
      <c r="AZ1217" s="52" t="s">
        <v>6389</v>
      </c>
    </row>
    <row r="1218" spans="1:52" s="52" customFormat="1" ht="39.950000000000003" customHeight="1" x14ac:dyDescent="0.25">
      <c r="A1218" s="9">
        <v>1727</v>
      </c>
      <c r="B1218" s="5">
        <v>80042000007416</v>
      </c>
      <c r="C1218" s="7" t="s">
        <v>5202</v>
      </c>
      <c r="D1218" s="39" t="s">
        <v>18</v>
      </c>
      <c r="E1218" s="7" t="s">
        <v>64</v>
      </c>
      <c r="F1218" s="7" t="s">
        <v>703</v>
      </c>
      <c r="G1218" s="5" t="s">
        <v>18</v>
      </c>
      <c r="H1218" s="7" t="s">
        <v>6173</v>
      </c>
      <c r="I1218" s="7" t="s">
        <v>6175</v>
      </c>
      <c r="J1218" s="7" t="s">
        <v>6175</v>
      </c>
      <c r="K1218" s="7" t="s">
        <v>6175</v>
      </c>
      <c r="L1218" s="5" t="s">
        <v>5144</v>
      </c>
      <c r="M1218" s="5" t="s">
        <v>5144</v>
      </c>
      <c r="N1218" s="8" t="s">
        <v>6175</v>
      </c>
      <c r="O1218" s="7" t="s">
        <v>1388</v>
      </c>
      <c r="P1218" s="7" t="s">
        <v>3899</v>
      </c>
      <c r="Q1218" s="5" t="s">
        <v>28</v>
      </c>
      <c r="R1218" s="5" t="s">
        <v>28</v>
      </c>
      <c r="S1218" s="5" t="s">
        <v>28</v>
      </c>
      <c r="T1218" s="7" t="s">
        <v>993</v>
      </c>
      <c r="U1218" s="7" t="s">
        <v>5201</v>
      </c>
      <c r="V1218" s="7" t="s">
        <v>1003</v>
      </c>
      <c r="W1218" s="7" t="s">
        <v>78</v>
      </c>
      <c r="X1218" s="7">
        <v>2012</v>
      </c>
      <c r="Y1218" s="5" t="s">
        <v>28</v>
      </c>
      <c r="Z1218" s="7" t="s">
        <v>3900</v>
      </c>
      <c r="AA1218" s="7">
        <v>1</v>
      </c>
      <c r="AB1218" s="7">
        <v>1</v>
      </c>
      <c r="AC1218" s="7">
        <f t="shared" si="198"/>
        <v>0</v>
      </c>
      <c r="AD1218" s="7" t="s">
        <v>6175</v>
      </c>
      <c r="AE1218" s="7" t="s">
        <v>6175</v>
      </c>
      <c r="AF1218" s="7" t="s">
        <v>6175</v>
      </c>
      <c r="AG1218" s="7" t="s">
        <v>6175</v>
      </c>
      <c r="AH1218" s="7" t="s">
        <v>6175</v>
      </c>
      <c r="AI1218" s="7" t="s">
        <v>6175</v>
      </c>
      <c r="AJ1218" s="33">
        <v>59.639679452055134</v>
      </c>
      <c r="AK1218" s="33">
        <f t="shared" si="191"/>
        <v>59.639679452055134</v>
      </c>
      <c r="AL1218" s="33">
        <f t="shared" si="194"/>
        <v>7.1567615342466162</v>
      </c>
      <c r="AM1218" s="33">
        <f t="shared" si="195"/>
        <v>66.796440986301747</v>
      </c>
      <c r="AN1218" s="33">
        <f t="shared" si="196"/>
        <v>53.675711506849623</v>
      </c>
      <c r="AO1218" s="33">
        <f t="shared" si="197"/>
        <v>53.675711506849623</v>
      </c>
      <c r="AP1218" s="33">
        <f t="shared" si="192"/>
        <v>6.4410853808219546</v>
      </c>
      <c r="AQ1218" s="33">
        <f t="shared" si="193"/>
        <v>60.116796887671576</v>
      </c>
      <c r="AR1218" s="15" t="s">
        <v>6307</v>
      </c>
      <c r="AS1218" s="15" t="s">
        <v>6307</v>
      </c>
      <c r="AT1218" s="15" t="s">
        <v>6292</v>
      </c>
      <c r="AU1218" s="27" t="s">
        <v>6276</v>
      </c>
      <c r="AV1218" s="74"/>
      <c r="AW1218" s="75"/>
      <c r="AX1218" s="75"/>
      <c r="AY1218" s="75"/>
      <c r="AZ1218" s="52" t="s">
        <v>6389</v>
      </c>
    </row>
    <row r="1219" spans="1:52" s="52" customFormat="1" ht="39.950000000000003" customHeight="1" x14ac:dyDescent="0.25">
      <c r="A1219" s="9">
        <v>1728</v>
      </c>
      <c r="B1219" s="5">
        <v>80042000007423</v>
      </c>
      <c r="C1219" s="7" t="s">
        <v>5203</v>
      </c>
      <c r="D1219" s="39" t="s">
        <v>18</v>
      </c>
      <c r="E1219" s="7" t="s">
        <v>64</v>
      </c>
      <c r="F1219" s="7" t="s">
        <v>703</v>
      </c>
      <c r="G1219" s="5" t="s">
        <v>18</v>
      </c>
      <c r="H1219" s="7" t="s">
        <v>6173</v>
      </c>
      <c r="I1219" s="7" t="s">
        <v>6175</v>
      </c>
      <c r="J1219" s="7" t="s">
        <v>6175</v>
      </c>
      <c r="K1219" s="7" t="s">
        <v>6175</v>
      </c>
      <c r="L1219" s="5" t="s">
        <v>5144</v>
      </c>
      <c r="M1219" s="5" t="s">
        <v>5144</v>
      </c>
      <c r="N1219" s="8" t="s">
        <v>6175</v>
      </c>
      <c r="O1219" s="7" t="s">
        <v>1388</v>
      </c>
      <c r="P1219" s="7" t="s">
        <v>3899</v>
      </c>
      <c r="Q1219" s="5" t="s">
        <v>28</v>
      </c>
      <c r="R1219" s="5" t="s">
        <v>28</v>
      </c>
      <c r="S1219" s="5" t="s">
        <v>28</v>
      </c>
      <c r="T1219" s="7" t="s">
        <v>993</v>
      </c>
      <c r="U1219" s="7" t="s">
        <v>5201</v>
      </c>
      <c r="V1219" s="7" t="s">
        <v>1003</v>
      </c>
      <c r="W1219" s="7" t="s">
        <v>78</v>
      </c>
      <c r="X1219" s="7">
        <v>2012</v>
      </c>
      <c r="Y1219" s="5" t="s">
        <v>28</v>
      </c>
      <c r="Z1219" s="7" t="s">
        <v>3900</v>
      </c>
      <c r="AA1219" s="7">
        <v>1</v>
      </c>
      <c r="AB1219" s="7">
        <v>1</v>
      </c>
      <c r="AC1219" s="7">
        <f t="shared" si="198"/>
        <v>0</v>
      </c>
      <c r="AD1219" s="7" t="s">
        <v>6175</v>
      </c>
      <c r="AE1219" s="7" t="s">
        <v>6175</v>
      </c>
      <c r="AF1219" s="7" t="s">
        <v>6175</v>
      </c>
      <c r="AG1219" s="7" t="s">
        <v>6175</v>
      </c>
      <c r="AH1219" s="7" t="s">
        <v>6175</v>
      </c>
      <c r="AI1219" s="7" t="s">
        <v>6175</v>
      </c>
      <c r="AJ1219" s="33">
        <v>59.639679452055134</v>
      </c>
      <c r="AK1219" s="33">
        <f t="shared" ref="AK1219:AK1282" si="199">AJ1219*AB1219</f>
        <v>59.639679452055134</v>
      </c>
      <c r="AL1219" s="33">
        <f t="shared" si="194"/>
        <v>7.1567615342466162</v>
      </c>
      <c r="AM1219" s="33">
        <f t="shared" si="195"/>
        <v>66.796440986301747</v>
      </c>
      <c r="AN1219" s="33">
        <f t="shared" si="196"/>
        <v>53.675711506849623</v>
      </c>
      <c r="AO1219" s="33">
        <f t="shared" si="197"/>
        <v>53.675711506849623</v>
      </c>
      <c r="AP1219" s="33">
        <f t="shared" ref="AP1219:AP1282" si="200">AO1219*0.12</f>
        <v>6.4410853808219546</v>
      </c>
      <c r="AQ1219" s="33">
        <f t="shared" ref="AQ1219:AQ1282" si="201">AO1219+AP1219</f>
        <v>60.116796887671576</v>
      </c>
      <c r="AR1219" s="15" t="s">
        <v>6307</v>
      </c>
      <c r="AS1219" s="15" t="s">
        <v>6307</v>
      </c>
      <c r="AT1219" s="15" t="s">
        <v>6292</v>
      </c>
      <c r="AU1219" s="27" t="s">
        <v>6276</v>
      </c>
      <c r="AV1219" s="74"/>
      <c r="AW1219" s="75"/>
      <c r="AX1219" s="75"/>
      <c r="AY1219" s="75"/>
      <c r="AZ1219" s="52" t="s">
        <v>6389</v>
      </c>
    </row>
    <row r="1220" spans="1:52" s="52" customFormat="1" ht="39.950000000000003" customHeight="1" x14ac:dyDescent="0.25">
      <c r="A1220" s="9">
        <v>1729</v>
      </c>
      <c r="B1220" s="5">
        <v>80042000007430</v>
      </c>
      <c r="C1220" s="7" t="s">
        <v>5204</v>
      </c>
      <c r="D1220" s="5" t="s">
        <v>18</v>
      </c>
      <c r="E1220" s="5" t="s">
        <v>471</v>
      </c>
      <c r="F1220" s="5" t="s">
        <v>471</v>
      </c>
      <c r="G1220" s="5" t="s">
        <v>6285</v>
      </c>
      <c r="H1220" s="7" t="s">
        <v>6173</v>
      </c>
      <c r="I1220" s="7" t="s">
        <v>6175</v>
      </c>
      <c r="J1220" s="7" t="s">
        <v>6175</v>
      </c>
      <c r="K1220" s="7" t="s">
        <v>6175</v>
      </c>
      <c r="L1220" s="5" t="s">
        <v>4975</v>
      </c>
      <c r="M1220" s="5" t="s">
        <v>4975</v>
      </c>
      <c r="N1220" s="8" t="s">
        <v>6175</v>
      </c>
      <c r="O1220" s="7" t="s">
        <v>1388</v>
      </c>
      <c r="P1220" s="7" t="s">
        <v>3899</v>
      </c>
      <c r="Q1220" s="5" t="s">
        <v>28</v>
      </c>
      <c r="R1220" s="5" t="s">
        <v>28</v>
      </c>
      <c r="S1220" s="5" t="s">
        <v>28</v>
      </c>
      <c r="T1220" s="7" t="s">
        <v>993</v>
      </c>
      <c r="U1220" s="7" t="s">
        <v>5205</v>
      </c>
      <c r="V1220" s="28" t="s">
        <v>28</v>
      </c>
      <c r="W1220" s="7" t="s">
        <v>29</v>
      </c>
      <c r="X1220" s="7">
        <v>2012</v>
      </c>
      <c r="Y1220" s="5" t="s">
        <v>5206</v>
      </c>
      <c r="Z1220" s="7" t="s">
        <v>3900</v>
      </c>
      <c r="AA1220" s="7">
        <v>1</v>
      </c>
      <c r="AB1220" s="7">
        <v>1</v>
      </c>
      <c r="AC1220" s="7">
        <f t="shared" si="198"/>
        <v>0</v>
      </c>
      <c r="AD1220" s="7" t="s">
        <v>6175</v>
      </c>
      <c r="AE1220" s="7" t="s">
        <v>6175</v>
      </c>
      <c r="AF1220" s="7" t="s">
        <v>6175</v>
      </c>
      <c r="AG1220" s="7" t="s">
        <v>6175</v>
      </c>
      <c r="AH1220" s="7" t="s">
        <v>6175</v>
      </c>
      <c r="AI1220" s="7" t="s">
        <v>6175</v>
      </c>
      <c r="AJ1220" s="33">
        <v>36.671445205479607</v>
      </c>
      <c r="AK1220" s="33">
        <f t="shared" si="199"/>
        <v>36.671445205479607</v>
      </c>
      <c r="AL1220" s="33">
        <f t="shared" si="194"/>
        <v>4.4005734246575523</v>
      </c>
      <c r="AM1220" s="33">
        <f t="shared" si="195"/>
        <v>41.072018630137158</v>
      </c>
      <c r="AN1220" s="33">
        <f t="shared" si="196"/>
        <v>33.00430068493165</v>
      </c>
      <c r="AO1220" s="33">
        <f t="shared" si="197"/>
        <v>33.00430068493165</v>
      </c>
      <c r="AP1220" s="33">
        <f t="shared" si="200"/>
        <v>3.960516082191798</v>
      </c>
      <c r="AQ1220" s="33">
        <f t="shared" si="201"/>
        <v>36.964816767123445</v>
      </c>
      <c r="AR1220" s="26" t="s">
        <v>6307</v>
      </c>
      <c r="AS1220" s="26" t="s">
        <v>6307</v>
      </c>
      <c r="AT1220" s="15" t="s">
        <v>6282</v>
      </c>
      <c r="AU1220" s="27" t="s">
        <v>6282</v>
      </c>
      <c r="AV1220" s="74" t="s">
        <v>6287</v>
      </c>
      <c r="AW1220" s="75"/>
      <c r="AX1220" s="75"/>
      <c r="AY1220" s="75"/>
      <c r="AZ1220" s="52" t="s">
        <v>6389</v>
      </c>
    </row>
    <row r="1221" spans="1:52" s="52" customFormat="1" ht="39.950000000000003" customHeight="1" x14ac:dyDescent="0.25">
      <c r="A1221" s="9">
        <v>1730</v>
      </c>
      <c r="B1221" s="5">
        <v>80042000007447</v>
      </c>
      <c r="C1221" s="7" t="s">
        <v>5207</v>
      </c>
      <c r="D1221" s="5" t="s">
        <v>241</v>
      </c>
      <c r="E1221" s="5" t="s">
        <v>242</v>
      </c>
      <c r="F1221" s="5" t="s">
        <v>242</v>
      </c>
      <c r="G1221" s="5" t="s">
        <v>6285</v>
      </c>
      <c r="H1221" s="7" t="s">
        <v>6173</v>
      </c>
      <c r="I1221" s="7" t="s">
        <v>6175</v>
      </c>
      <c r="J1221" s="7" t="s">
        <v>6175</v>
      </c>
      <c r="K1221" s="7" t="s">
        <v>6175</v>
      </c>
      <c r="L1221" s="5" t="s">
        <v>4975</v>
      </c>
      <c r="M1221" s="5" t="s">
        <v>4975</v>
      </c>
      <c r="N1221" s="8" t="s">
        <v>6175</v>
      </c>
      <c r="O1221" s="7" t="s">
        <v>1388</v>
      </c>
      <c r="P1221" s="7" t="s">
        <v>3899</v>
      </c>
      <c r="Q1221" s="5" t="s">
        <v>28</v>
      </c>
      <c r="R1221" s="5" t="s">
        <v>28</v>
      </c>
      <c r="S1221" s="5" t="s">
        <v>28</v>
      </c>
      <c r="T1221" s="7" t="s">
        <v>993</v>
      </c>
      <c r="U1221" s="7" t="s">
        <v>5205</v>
      </c>
      <c r="V1221" s="28" t="s">
        <v>28</v>
      </c>
      <c r="W1221" s="7" t="s">
        <v>29</v>
      </c>
      <c r="X1221" s="7">
        <v>2012</v>
      </c>
      <c r="Y1221" s="5" t="s">
        <v>5206</v>
      </c>
      <c r="Z1221" s="7" t="s">
        <v>3900</v>
      </c>
      <c r="AA1221" s="7">
        <v>1</v>
      </c>
      <c r="AB1221" s="7">
        <v>1</v>
      </c>
      <c r="AC1221" s="7">
        <f t="shared" si="198"/>
        <v>0</v>
      </c>
      <c r="AD1221" s="7" t="s">
        <v>6175</v>
      </c>
      <c r="AE1221" s="7" t="s">
        <v>6175</v>
      </c>
      <c r="AF1221" s="7" t="s">
        <v>6175</v>
      </c>
      <c r="AG1221" s="7" t="s">
        <v>6175</v>
      </c>
      <c r="AH1221" s="7" t="s">
        <v>6175</v>
      </c>
      <c r="AI1221" s="7" t="s">
        <v>6175</v>
      </c>
      <c r="AJ1221" s="33">
        <v>36.671445205479607</v>
      </c>
      <c r="AK1221" s="33">
        <f t="shared" si="199"/>
        <v>36.671445205479607</v>
      </c>
      <c r="AL1221" s="33">
        <f t="shared" si="194"/>
        <v>4.4005734246575523</v>
      </c>
      <c r="AM1221" s="33">
        <f t="shared" si="195"/>
        <v>41.072018630137158</v>
      </c>
      <c r="AN1221" s="33">
        <f t="shared" si="196"/>
        <v>33.00430068493165</v>
      </c>
      <c r="AO1221" s="33">
        <f t="shared" si="197"/>
        <v>33.00430068493165</v>
      </c>
      <c r="AP1221" s="33">
        <f t="shared" si="200"/>
        <v>3.960516082191798</v>
      </c>
      <c r="AQ1221" s="33">
        <f t="shared" si="201"/>
        <v>36.964816767123445</v>
      </c>
      <c r="AR1221" s="26" t="s">
        <v>6307</v>
      </c>
      <c r="AS1221" s="26" t="s">
        <v>6307</v>
      </c>
      <c r="AT1221" s="15" t="s">
        <v>6282</v>
      </c>
      <c r="AU1221" s="27" t="s">
        <v>6282</v>
      </c>
      <c r="AV1221" s="74" t="s">
        <v>6287</v>
      </c>
      <c r="AW1221" s="75"/>
      <c r="AX1221" s="75"/>
      <c r="AY1221" s="75"/>
      <c r="AZ1221" s="52" t="s">
        <v>6389</v>
      </c>
    </row>
    <row r="1222" spans="1:52" s="52" customFormat="1" ht="39.950000000000003" customHeight="1" x14ac:dyDescent="0.25">
      <c r="A1222" s="9">
        <v>1731</v>
      </c>
      <c r="B1222" s="5">
        <v>80042000007454</v>
      </c>
      <c r="C1222" s="7" t="s">
        <v>5208</v>
      </c>
      <c r="D1222" s="5" t="s">
        <v>18</v>
      </c>
      <c r="E1222" s="5" t="s">
        <v>471</v>
      </c>
      <c r="F1222" s="5" t="s">
        <v>471</v>
      </c>
      <c r="G1222" s="5" t="s">
        <v>18</v>
      </c>
      <c r="H1222" s="7" t="s">
        <v>6173</v>
      </c>
      <c r="I1222" s="7" t="s">
        <v>6175</v>
      </c>
      <c r="J1222" s="7" t="s">
        <v>6175</v>
      </c>
      <c r="K1222" s="7" t="s">
        <v>6175</v>
      </c>
      <c r="L1222" s="5" t="s">
        <v>4975</v>
      </c>
      <c r="M1222" s="5" t="s">
        <v>4975</v>
      </c>
      <c r="N1222" s="8" t="s">
        <v>6175</v>
      </c>
      <c r="O1222" s="7" t="s">
        <v>1388</v>
      </c>
      <c r="P1222" s="7" t="s">
        <v>3899</v>
      </c>
      <c r="Q1222" s="5" t="s">
        <v>28</v>
      </c>
      <c r="R1222" s="5" t="s">
        <v>28</v>
      </c>
      <c r="S1222" s="5" t="s">
        <v>28</v>
      </c>
      <c r="T1222" s="7" t="s">
        <v>993</v>
      </c>
      <c r="U1222" s="7" t="s">
        <v>5205</v>
      </c>
      <c r="V1222" s="7" t="s">
        <v>28</v>
      </c>
      <c r="W1222" s="7" t="s">
        <v>29</v>
      </c>
      <c r="X1222" s="7">
        <v>2012</v>
      </c>
      <c r="Y1222" s="5" t="s">
        <v>5206</v>
      </c>
      <c r="Z1222" s="7" t="s">
        <v>3900</v>
      </c>
      <c r="AA1222" s="7">
        <v>1</v>
      </c>
      <c r="AB1222" s="7">
        <v>1</v>
      </c>
      <c r="AC1222" s="7">
        <f t="shared" si="198"/>
        <v>0</v>
      </c>
      <c r="AD1222" s="7" t="s">
        <v>6175</v>
      </c>
      <c r="AE1222" s="7" t="s">
        <v>6175</v>
      </c>
      <c r="AF1222" s="7" t="s">
        <v>6175</v>
      </c>
      <c r="AG1222" s="7" t="s">
        <v>6175</v>
      </c>
      <c r="AH1222" s="7" t="s">
        <v>6175</v>
      </c>
      <c r="AI1222" s="7" t="s">
        <v>6175</v>
      </c>
      <c r="AJ1222" s="33">
        <v>36.671445205479607</v>
      </c>
      <c r="AK1222" s="33">
        <f t="shared" si="199"/>
        <v>36.671445205479607</v>
      </c>
      <c r="AL1222" s="33">
        <f t="shared" si="194"/>
        <v>4.4005734246575523</v>
      </c>
      <c r="AM1222" s="33">
        <f t="shared" si="195"/>
        <v>41.072018630137158</v>
      </c>
      <c r="AN1222" s="33">
        <f t="shared" si="196"/>
        <v>33.00430068493165</v>
      </c>
      <c r="AO1222" s="33">
        <f t="shared" si="197"/>
        <v>33.00430068493165</v>
      </c>
      <c r="AP1222" s="33">
        <f t="shared" si="200"/>
        <v>3.960516082191798</v>
      </c>
      <c r="AQ1222" s="33">
        <f t="shared" si="201"/>
        <v>36.964816767123445</v>
      </c>
      <c r="AR1222" s="15" t="s">
        <v>6307</v>
      </c>
      <c r="AS1222" s="15" t="s">
        <v>6307</v>
      </c>
      <c r="AT1222" s="15" t="s">
        <v>6292</v>
      </c>
      <c r="AU1222" s="27" t="s">
        <v>6276</v>
      </c>
      <c r="AV1222" s="74"/>
      <c r="AW1222" s="75"/>
      <c r="AX1222" s="75"/>
      <c r="AY1222" s="75"/>
      <c r="AZ1222" s="52" t="s">
        <v>6389</v>
      </c>
    </row>
    <row r="1223" spans="1:52" s="52" customFormat="1" ht="39.950000000000003" customHeight="1" x14ac:dyDescent="0.25">
      <c r="A1223" s="9">
        <v>1732</v>
      </c>
      <c r="B1223" s="5">
        <v>80042000007461</v>
      </c>
      <c r="C1223" s="7" t="s">
        <v>5209</v>
      </c>
      <c r="D1223" s="5" t="s">
        <v>18</v>
      </c>
      <c r="E1223" s="5" t="s">
        <v>471</v>
      </c>
      <c r="F1223" s="5" t="s">
        <v>471</v>
      </c>
      <c r="G1223" s="5" t="s">
        <v>18</v>
      </c>
      <c r="H1223" s="7" t="s">
        <v>6173</v>
      </c>
      <c r="I1223" s="7" t="s">
        <v>6175</v>
      </c>
      <c r="J1223" s="7" t="s">
        <v>6175</v>
      </c>
      <c r="K1223" s="7" t="s">
        <v>6175</v>
      </c>
      <c r="L1223" s="5" t="s">
        <v>4975</v>
      </c>
      <c r="M1223" s="5" t="s">
        <v>4975</v>
      </c>
      <c r="N1223" s="8" t="s">
        <v>6175</v>
      </c>
      <c r="O1223" s="7" t="s">
        <v>1388</v>
      </c>
      <c r="P1223" s="7" t="s">
        <v>3899</v>
      </c>
      <c r="Q1223" s="5" t="s">
        <v>28</v>
      </c>
      <c r="R1223" s="5" t="s">
        <v>28</v>
      </c>
      <c r="S1223" s="5" t="s">
        <v>28</v>
      </c>
      <c r="T1223" s="7" t="s">
        <v>993</v>
      </c>
      <c r="U1223" s="7" t="s">
        <v>5205</v>
      </c>
      <c r="V1223" s="7" t="s">
        <v>28</v>
      </c>
      <c r="W1223" s="7" t="s">
        <v>29</v>
      </c>
      <c r="X1223" s="7">
        <v>2012</v>
      </c>
      <c r="Y1223" s="5" t="s">
        <v>5206</v>
      </c>
      <c r="Z1223" s="7" t="s">
        <v>3900</v>
      </c>
      <c r="AA1223" s="7">
        <v>1</v>
      </c>
      <c r="AB1223" s="7">
        <v>1</v>
      </c>
      <c r="AC1223" s="7">
        <f t="shared" si="198"/>
        <v>0</v>
      </c>
      <c r="AD1223" s="7" t="s">
        <v>6175</v>
      </c>
      <c r="AE1223" s="7" t="s">
        <v>6175</v>
      </c>
      <c r="AF1223" s="7" t="s">
        <v>6175</v>
      </c>
      <c r="AG1223" s="7" t="s">
        <v>6175</v>
      </c>
      <c r="AH1223" s="7" t="s">
        <v>6175</v>
      </c>
      <c r="AI1223" s="7" t="s">
        <v>6175</v>
      </c>
      <c r="AJ1223" s="33">
        <v>36.671445205479607</v>
      </c>
      <c r="AK1223" s="33">
        <f t="shared" si="199"/>
        <v>36.671445205479607</v>
      </c>
      <c r="AL1223" s="33">
        <f t="shared" ref="AL1223:AL1286" si="202">AK1223*0.12</f>
        <v>4.4005734246575523</v>
      </c>
      <c r="AM1223" s="33">
        <f t="shared" ref="AM1223:AM1286" si="203">AL1223+AK1223</f>
        <v>41.072018630137158</v>
      </c>
      <c r="AN1223" s="33">
        <f t="shared" ref="AN1223:AN1286" si="204">AJ1223*0.9</f>
        <v>33.00430068493165</v>
      </c>
      <c r="AO1223" s="33">
        <f t="shared" ref="AO1223:AO1286" si="205">AN1223*AB1223</f>
        <v>33.00430068493165</v>
      </c>
      <c r="AP1223" s="33">
        <f t="shared" si="200"/>
        <v>3.960516082191798</v>
      </c>
      <c r="AQ1223" s="33">
        <f t="shared" si="201"/>
        <v>36.964816767123445</v>
      </c>
      <c r="AR1223" s="15" t="s">
        <v>6307</v>
      </c>
      <c r="AS1223" s="15" t="s">
        <v>6307</v>
      </c>
      <c r="AT1223" s="15" t="s">
        <v>6292</v>
      </c>
      <c r="AU1223" s="27" t="s">
        <v>6276</v>
      </c>
      <c r="AV1223" s="74"/>
      <c r="AW1223" s="75"/>
      <c r="AX1223" s="75"/>
      <c r="AY1223" s="75"/>
      <c r="AZ1223" s="52" t="s">
        <v>6389</v>
      </c>
    </row>
    <row r="1224" spans="1:52" s="52" customFormat="1" ht="39.950000000000003" customHeight="1" x14ac:dyDescent="0.25">
      <c r="A1224" s="9">
        <v>1733</v>
      </c>
      <c r="B1224" s="5">
        <v>80042000007478</v>
      </c>
      <c r="C1224" s="7" t="s">
        <v>5210</v>
      </c>
      <c r="D1224" s="5" t="s">
        <v>18</v>
      </c>
      <c r="E1224" s="5" t="s">
        <v>471</v>
      </c>
      <c r="F1224" s="5" t="s">
        <v>471</v>
      </c>
      <c r="G1224" s="5" t="s">
        <v>18</v>
      </c>
      <c r="H1224" s="7" t="s">
        <v>6173</v>
      </c>
      <c r="I1224" s="7" t="s">
        <v>6175</v>
      </c>
      <c r="J1224" s="7" t="s">
        <v>6175</v>
      </c>
      <c r="K1224" s="7" t="s">
        <v>6175</v>
      </c>
      <c r="L1224" s="5" t="s">
        <v>4975</v>
      </c>
      <c r="M1224" s="5" t="s">
        <v>4975</v>
      </c>
      <c r="N1224" s="8" t="s">
        <v>6175</v>
      </c>
      <c r="O1224" s="7" t="s">
        <v>1388</v>
      </c>
      <c r="P1224" s="7" t="s">
        <v>3899</v>
      </c>
      <c r="Q1224" s="5" t="s">
        <v>28</v>
      </c>
      <c r="R1224" s="5" t="s">
        <v>28</v>
      </c>
      <c r="S1224" s="5" t="s">
        <v>28</v>
      </c>
      <c r="T1224" s="7" t="s">
        <v>993</v>
      </c>
      <c r="U1224" s="7" t="s">
        <v>5205</v>
      </c>
      <c r="V1224" s="28" t="s">
        <v>28</v>
      </c>
      <c r="W1224" s="5" t="s">
        <v>29</v>
      </c>
      <c r="X1224" s="7">
        <v>2012</v>
      </c>
      <c r="Y1224" s="5" t="s">
        <v>5206</v>
      </c>
      <c r="Z1224" s="7" t="s">
        <v>3900</v>
      </c>
      <c r="AA1224" s="7">
        <v>1</v>
      </c>
      <c r="AB1224" s="7">
        <v>1</v>
      </c>
      <c r="AC1224" s="7">
        <f t="shared" si="198"/>
        <v>0</v>
      </c>
      <c r="AD1224" s="7" t="s">
        <v>6175</v>
      </c>
      <c r="AE1224" s="7" t="s">
        <v>6175</v>
      </c>
      <c r="AF1224" s="7" t="s">
        <v>6175</v>
      </c>
      <c r="AG1224" s="7" t="s">
        <v>6175</v>
      </c>
      <c r="AH1224" s="7" t="s">
        <v>6175</v>
      </c>
      <c r="AI1224" s="7" t="s">
        <v>6175</v>
      </c>
      <c r="AJ1224" s="33">
        <v>36.671445205479607</v>
      </c>
      <c r="AK1224" s="33">
        <f t="shared" si="199"/>
        <v>36.671445205479607</v>
      </c>
      <c r="AL1224" s="33">
        <f t="shared" si="202"/>
        <v>4.4005734246575523</v>
      </c>
      <c r="AM1224" s="33">
        <f t="shared" si="203"/>
        <v>41.072018630137158</v>
      </c>
      <c r="AN1224" s="33">
        <f t="shared" si="204"/>
        <v>33.00430068493165</v>
      </c>
      <c r="AO1224" s="33">
        <f t="shared" si="205"/>
        <v>33.00430068493165</v>
      </c>
      <c r="AP1224" s="33">
        <f t="shared" si="200"/>
        <v>3.960516082191798</v>
      </c>
      <c r="AQ1224" s="33">
        <f t="shared" si="201"/>
        <v>36.964816767123445</v>
      </c>
      <c r="AR1224" s="15" t="s">
        <v>6307</v>
      </c>
      <c r="AS1224" s="15" t="s">
        <v>6307</v>
      </c>
      <c r="AT1224" s="15" t="s">
        <v>6292</v>
      </c>
      <c r="AU1224" s="27" t="s">
        <v>6276</v>
      </c>
      <c r="AV1224" s="74"/>
      <c r="AW1224" s="75"/>
      <c r="AX1224" s="75"/>
      <c r="AY1224" s="75"/>
      <c r="AZ1224" s="52" t="s">
        <v>6389</v>
      </c>
    </row>
    <row r="1225" spans="1:52" s="52" customFormat="1" ht="39.950000000000003" customHeight="1" x14ac:dyDescent="0.25">
      <c r="A1225" s="9">
        <v>1734</v>
      </c>
      <c r="B1225" s="5">
        <v>80042000007508</v>
      </c>
      <c r="C1225" s="7" t="s">
        <v>5211</v>
      </c>
      <c r="D1225" s="5" t="s">
        <v>18</v>
      </c>
      <c r="E1225" s="5" t="s">
        <v>953</v>
      </c>
      <c r="F1225" s="5" t="s">
        <v>954</v>
      </c>
      <c r="G1225" s="5" t="s">
        <v>18</v>
      </c>
      <c r="H1225" s="7" t="s">
        <v>6173</v>
      </c>
      <c r="I1225" s="7" t="s">
        <v>6175</v>
      </c>
      <c r="J1225" s="7" t="s">
        <v>6175</v>
      </c>
      <c r="K1225" s="7" t="s">
        <v>6175</v>
      </c>
      <c r="L1225" s="5" t="s">
        <v>4973</v>
      </c>
      <c r="M1225" s="5" t="s">
        <v>4973</v>
      </c>
      <c r="N1225" s="8" t="s">
        <v>6175</v>
      </c>
      <c r="O1225" s="7" t="s">
        <v>1388</v>
      </c>
      <c r="P1225" s="7" t="s">
        <v>3899</v>
      </c>
      <c r="Q1225" s="5" t="s">
        <v>28</v>
      </c>
      <c r="R1225" s="5" t="s">
        <v>28</v>
      </c>
      <c r="S1225" s="5" t="s">
        <v>28</v>
      </c>
      <c r="T1225" s="7" t="s">
        <v>44</v>
      </c>
      <c r="U1225" s="7" t="s">
        <v>28</v>
      </c>
      <c r="V1225" s="7" t="s">
        <v>957</v>
      </c>
      <c r="W1225" s="7" t="s">
        <v>771</v>
      </c>
      <c r="X1225" s="7">
        <v>2012</v>
      </c>
      <c r="Y1225" s="5" t="s">
        <v>5212</v>
      </c>
      <c r="Z1225" s="7" t="s">
        <v>3900</v>
      </c>
      <c r="AA1225" s="7">
        <v>1</v>
      </c>
      <c r="AB1225" s="7">
        <v>1</v>
      </c>
      <c r="AC1225" s="7">
        <f t="shared" si="198"/>
        <v>0</v>
      </c>
      <c r="AD1225" s="7" t="s">
        <v>6175</v>
      </c>
      <c r="AE1225" s="7" t="s">
        <v>6175</v>
      </c>
      <c r="AF1225" s="7" t="s">
        <v>6175</v>
      </c>
      <c r="AG1225" s="7" t="s">
        <v>6175</v>
      </c>
      <c r="AH1225" s="7" t="s">
        <v>6175</v>
      </c>
      <c r="AI1225" s="7" t="s">
        <v>6175</v>
      </c>
      <c r="AJ1225" s="33">
        <v>3</v>
      </c>
      <c r="AK1225" s="33">
        <f t="shared" si="199"/>
        <v>3</v>
      </c>
      <c r="AL1225" s="33">
        <f t="shared" si="202"/>
        <v>0.36</v>
      </c>
      <c r="AM1225" s="33">
        <f t="shared" si="203"/>
        <v>3.36</v>
      </c>
      <c r="AN1225" s="33">
        <f t="shared" si="204"/>
        <v>2.7</v>
      </c>
      <c r="AO1225" s="33">
        <f t="shared" si="205"/>
        <v>2.7</v>
      </c>
      <c r="AP1225" s="33">
        <f t="shared" si="200"/>
        <v>0.32400000000000001</v>
      </c>
      <c r="AQ1225" s="33">
        <f t="shared" si="201"/>
        <v>3.024</v>
      </c>
      <c r="AR1225" s="15" t="s">
        <v>6307</v>
      </c>
      <c r="AS1225" s="15" t="s">
        <v>6307</v>
      </c>
      <c r="AT1225" s="15" t="s">
        <v>6292</v>
      </c>
      <c r="AU1225" s="27" t="s">
        <v>6276</v>
      </c>
      <c r="AV1225" s="74"/>
      <c r="AW1225" s="75"/>
      <c r="AX1225" s="75"/>
      <c r="AY1225" s="75"/>
      <c r="AZ1225" s="52" t="s">
        <v>6389</v>
      </c>
    </row>
    <row r="1226" spans="1:52" s="52" customFormat="1" ht="39.950000000000003" customHeight="1" x14ac:dyDescent="0.25">
      <c r="A1226" s="9">
        <v>1735</v>
      </c>
      <c r="B1226" s="5">
        <v>80042000007522</v>
      </c>
      <c r="C1226" s="7" t="s">
        <v>5213</v>
      </c>
      <c r="D1226" s="5" t="s">
        <v>18</v>
      </c>
      <c r="E1226" s="5" t="s">
        <v>953</v>
      </c>
      <c r="F1226" s="5" t="s">
        <v>954</v>
      </c>
      <c r="G1226" s="5" t="s">
        <v>18</v>
      </c>
      <c r="H1226" s="7" t="s">
        <v>6173</v>
      </c>
      <c r="I1226" s="7" t="s">
        <v>6175</v>
      </c>
      <c r="J1226" s="7" t="s">
        <v>6175</v>
      </c>
      <c r="K1226" s="7" t="s">
        <v>6175</v>
      </c>
      <c r="L1226" s="5" t="s">
        <v>4983</v>
      </c>
      <c r="M1226" s="5" t="s">
        <v>4983</v>
      </c>
      <c r="N1226" s="8" t="s">
        <v>6175</v>
      </c>
      <c r="O1226" s="7" t="s">
        <v>1388</v>
      </c>
      <c r="P1226" s="7" t="s">
        <v>3899</v>
      </c>
      <c r="Q1226" s="5" t="s">
        <v>28</v>
      </c>
      <c r="R1226" s="5" t="s">
        <v>28</v>
      </c>
      <c r="S1226" s="5" t="s">
        <v>28</v>
      </c>
      <c r="T1226" s="7" t="s">
        <v>44</v>
      </c>
      <c r="U1226" s="7" t="s">
        <v>28</v>
      </c>
      <c r="V1226" s="7" t="s">
        <v>957</v>
      </c>
      <c r="W1226" s="7" t="s">
        <v>3988</v>
      </c>
      <c r="X1226" s="7">
        <v>2012</v>
      </c>
      <c r="Y1226" s="5" t="s">
        <v>28</v>
      </c>
      <c r="Z1226" s="7" t="s">
        <v>3900</v>
      </c>
      <c r="AA1226" s="7">
        <v>1</v>
      </c>
      <c r="AB1226" s="7">
        <v>1</v>
      </c>
      <c r="AC1226" s="7">
        <f t="shared" si="198"/>
        <v>0</v>
      </c>
      <c r="AD1226" s="7" t="s">
        <v>6175</v>
      </c>
      <c r="AE1226" s="7" t="s">
        <v>6175</v>
      </c>
      <c r="AF1226" s="7" t="s">
        <v>6175</v>
      </c>
      <c r="AG1226" s="7" t="s">
        <v>6175</v>
      </c>
      <c r="AH1226" s="7" t="s">
        <v>6175</v>
      </c>
      <c r="AI1226" s="7" t="s">
        <v>6175</v>
      </c>
      <c r="AJ1226" s="33">
        <v>19.879893150685042</v>
      </c>
      <c r="AK1226" s="33">
        <f t="shared" si="199"/>
        <v>19.879893150685042</v>
      </c>
      <c r="AL1226" s="33">
        <f t="shared" si="202"/>
        <v>2.3855871780822051</v>
      </c>
      <c r="AM1226" s="33">
        <f t="shared" si="203"/>
        <v>22.265480328767246</v>
      </c>
      <c r="AN1226" s="33">
        <f t="shared" si="204"/>
        <v>17.891903835616539</v>
      </c>
      <c r="AO1226" s="33">
        <f t="shared" si="205"/>
        <v>17.891903835616539</v>
      </c>
      <c r="AP1226" s="33">
        <f t="shared" si="200"/>
        <v>2.1470284602739844</v>
      </c>
      <c r="AQ1226" s="33">
        <f t="shared" si="201"/>
        <v>20.038932295890522</v>
      </c>
      <c r="AR1226" s="15" t="s">
        <v>6307</v>
      </c>
      <c r="AS1226" s="15" t="s">
        <v>6307</v>
      </c>
      <c r="AT1226" s="15" t="s">
        <v>6292</v>
      </c>
      <c r="AU1226" s="27" t="s">
        <v>6276</v>
      </c>
      <c r="AV1226" s="74"/>
      <c r="AW1226" s="75"/>
      <c r="AX1226" s="75"/>
      <c r="AY1226" s="75"/>
      <c r="AZ1226" s="52" t="s">
        <v>6389</v>
      </c>
    </row>
    <row r="1227" spans="1:52" s="52" customFormat="1" ht="39.950000000000003" customHeight="1" x14ac:dyDescent="0.25">
      <c r="A1227" s="9">
        <v>1736</v>
      </c>
      <c r="B1227" s="5">
        <v>80042000007539</v>
      </c>
      <c r="C1227" s="5" t="s">
        <v>5214</v>
      </c>
      <c r="D1227" s="5" t="s">
        <v>18</v>
      </c>
      <c r="E1227" s="5" t="s">
        <v>64</v>
      </c>
      <c r="F1227" s="5" t="s">
        <v>65</v>
      </c>
      <c r="G1227" s="5" t="s">
        <v>18</v>
      </c>
      <c r="H1227" s="7" t="s">
        <v>6173</v>
      </c>
      <c r="I1227" s="7" t="s">
        <v>6175</v>
      </c>
      <c r="J1227" s="7" t="s">
        <v>6175</v>
      </c>
      <c r="K1227" s="7" t="s">
        <v>6175</v>
      </c>
      <c r="L1227" s="5" t="s">
        <v>5121</v>
      </c>
      <c r="M1227" s="5" t="s">
        <v>5121</v>
      </c>
      <c r="N1227" s="8" t="s">
        <v>6175</v>
      </c>
      <c r="O1227" s="7" t="s">
        <v>1388</v>
      </c>
      <c r="P1227" s="7" t="s">
        <v>3899</v>
      </c>
      <c r="Q1227" s="5" t="s">
        <v>28</v>
      </c>
      <c r="R1227" s="5" t="s">
        <v>28</v>
      </c>
      <c r="S1227" s="5" t="s">
        <v>28</v>
      </c>
      <c r="T1227" s="7" t="s">
        <v>3905</v>
      </c>
      <c r="U1227" s="7" t="s">
        <v>28</v>
      </c>
      <c r="V1227" s="7" t="s">
        <v>28</v>
      </c>
      <c r="W1227" s="7" t="s">
        <v>29</v>
      </c>
      <c r="X1227" s="7">
        <v>2012</v>
      </c>
      <c r="Y1227" s="5" t="s">
        <v>28</v>
      </c>
      <c r="Z1227" s="7" t="s">
        <v>3900</v>
      </c>
      <c r="AA1227" s="7">
        <v>1</v>
      </c>
      <c r="AB1227" s="7">
        <v>1</v>
      </c>
      <c r="AC1227" s="7">
        <f t="shared" si="198"/>
        <v>0</v>
      </c>
      <c r="AD1227" s="7" t="s">
        <v>6175</v>
      </c>
      <c r="AE1227" s="7" t="s">
        <v>6175</v>
      </c>
      <c r="AF1227" s="7" t="s">
        <v>6175</v>
      </c>
      <c r="AG1227" s="7" t="s">
        <v>6175</v>
      </c>
      <c r="AH1227" s="7" t="s">
        <v>6175</v>
      </c>
      <c r="AI1227" s="7" t="s">
        <v>6175</v>
      </c>
      <c r="AJ1227" s="33">
        <v>73.342890410959214</v>
      </c>
      <c r="AK1227" s="33">
        <f t="shared" si="199"/>
        <v>73.342890410959214</v>
      </c>
      <c r="AL1227" s="33">
        <f t="shared" si="202"/>
        <v>8.8011468493151046</v>
      </c>
      <c r="AM1227" s="33">
        <f t="shared" si="203"/>
        <v>82.144037260274317</v>
      </c>
      <c r="AN1227" s="33">
        <f t="shared" si="204"/>
        <v>66.0086013698633</v>
      </c>
      <c r="AO1227" s="33">
        <f t="shared" si="205"/>
        <v>66.0086013698633</v>
      </c>
      <c r="AP1227" s="33">
        <f t="shared" si="200"/>
        <v>7.9210321643835959</v>
      </c>
      <c r="AQ1227" s="33">
        <f t="shared" si="201"/>
        <v>73.929633534246889</v>
      </c>
      <c r="AR1227" s="15" t="s">
        <v>6303</v>
      </c>
      <c r="AS1227" s="15" t="s">
        <v>6304</v>
      </c>
      <c r="AT1227" s="15" t="s">
        <v>6292</v>
      </c>
      <c r="AU1227" s="27" t="s">
        <v>6281</v>
      </c>
      <c r="AV1227" s="74"/>
      <c r="AW1227" s="75"/>
      <c r="AX1227" s="75"/>
      <c r="AY1227" s="75"/>
      <c r="AZ1227" s="52" t="s">
        <v>6389</v>
      </c>
    </row>
    <row r="1228" spans="1:52" s="52" customFormat="1" ht="39.950000000000003" customHeight="1" x14ac:dyDescent="0.25">
      <c r="A1228" s="9">
        <v>1737</v>
      </c>
      <c r="B1228" s="5">
        <v>80042000007584</v>
      </c>
      <c r="C1228" s="7" t="s">
        <v>5215</v>
      </c>
      <c r="D1228" s="5" t="s">
        <v>18</v>
      </c>
      <c r="E1228" s="5" t="s">
        <v>1205</v>
      </c>
      <c r="F1228" s="7" t="s">
        <v>926</v>
      </c>
      <c r="G1228" s="5" t="s">
        <v>18</v>
      </c>
      <c r="H1228" s="7" t="s">
        <v>6173</v>
      </c>
      <c r="I1228" s="7" t="s">
        <v>6175</v>
      </c>
      <c r="J1228" s="7" t="s">
        <v>6175</v>
      </c>
      <c r="K1228" s="7" t="s">
        <v>6175</v>
      </c>
      <c r="L1228" s="7" t="s">
        <v>5216</v>
      </c>
      <c r="M1228" s="7" t="s">
        <v>5216</v>
      </c>
      <c r="N1228" s="8" t="s">
        <v>6175</v>
      </c>
      <c r="O1228" s="7" t="s">
        <v>1388</v>
      </c>
      <c r="P1228" s="7" t="s">
        <v>3899</v>
      </c>
      <c r="Q1228" s="7" t="s">
        <v>5217</v>
      </c>
      <c r="R1228" s="28" t="s">
        <v>28</v>
      </c>
      <c r="S1228" s="5" t="s">
        <v>28</v>
      </c>
      <c r="T1228" s="7" t="s">
        <v>3909</v>
      </c>
      <c r="U1228" s="7" t="s">
        <v>28</v>
      </c>
      <c r="V1228" s="28" t="s">
        <v>28</v>
      </c>
      <c r="W1228" s="5" t="s">
        <v>29</v>
      </c>
      <c r="X1228" s="7">
        <v>2012</v>
      </c>
      <c r="Y1228" s="7" t="s">
        <v>5218</v>
      </c>
      <c r="Z1228" s="7" t="s">
        <v>3900</v>
      </c>
      <c r="AA1228" s="7">
        <v>1</v>
      </c>
      <c r="AB1228" s="7">
        <v>3</v>
      </c>
      <c r="AC1228" s="7">
        <f t="shared" si="198"/>
        <v>-2</v>
      </c>
      <c r="AD1228" s="7" t="s">
        <v>6175</v>
      </c>
      <c r="AE1228" s="7" t="s">
        <v>6175</v>
      </c>
      <c r="AF1228" s="7" t="s">
        <v>6175</v>
      </c>
      <c r="AG1228" s="7" t="s">
        <v>6175</v>
      </c>
      <c r="AH1228" s="7" t="s">
        <v>6175</v>
      </c>
      <c r="AI1228" s="7" t="s">
        <v>6175</v>
      </c>
      <c r="AJ1228" s="33">
        <v>97.301567945205889</v>
      </c>
      <c r="AK1228" s="33">
        <f t="shared" si="199"/>
        <v>291.90470383561768</v>
      </c>
      <c r="AL1228" s="33">
        <f t="shared" si="202"/>
        <v>35.028564460274119</v>
      </c>
      <c r="AM1228" s="33">
        <f t="shared" si="203"/>
        <v>326.93326829589182</v>
      </c>
      <c r="AN1228" s="33">
        <f t="shared" si="204"/>
        <v>87.571411150685307</v>
      </c>
      <c r="AO1228" s="33">
        <f t="shared" si="205"/>
        <v>262.71423345205591</v>
      </c>
      <c r="AP1228" s="33">
        <f t="shared" si="200"/>
        <v>31.525708014246707</v>
      </c>
      <c r="AQ1228" s="33">
        <f t="shared" si="201"/>
        <v>294.23994146630264</v>
      </c>
      <c r="AR1228" s="15" t="s">
        <v>6290</v>
      </c>
      <c r="AS1228" s="26" t="s">
        <v>6302</v>
      </c>
      <c r="AT1228" s="15" t="s">
        <v>6294</v>
      </c>
      <c r="AU1228" s="27" t="s">
        <v>6279</v>
      </c>
      <c r="AV1228" s="74"/>
      <c r="AW1228" s="75"/>
      <c r="AX1228" s="75"/>
      <c r="AY1228" s="75"/>
      <c r="AZ1228" s="52" t="s">
        <v>6389</v>
      </c>
    </row>
    <row r="1229" spans="1:52" s="52" customFormat="1" ht="39.950000000000003" customHeight="1" x14ac:dyDescent="0.25">
      <c r="A1229" s="9">
        <v>1738</v>
      </c>
      <c r="B1229" s="5">
        <v>80042000007799</v>
      </c>
      <c r="C1229" s="7" t="s">
        <v>5219</v>
      </c>
      <c r="D1229" s="5" t="s">
        <v>18</v>
      </c>
      <c r="E1229" s="5" t="s">
        <v>1179</v>
      </c>
      <c r="F1229" s="5" t="s">
        <v>926</v>
      </c>
      <c r="G1229" s="5" t="s">
        <v>18</v>
      </c>
      <c r="H1229" s="7" t="s">
        <v>6173</v>
      </c>
      <c r="I1229" s="7" t="s">
        <v>6175</v>
      </c>
      <c r="J1229" s="7" t="s">
        <v>6175</v>
      </c>
      <c r="K1229" s="7" t="s">
        <v>6175</v>
      </c>
      <c r="L1229" s="5" t="s">
        <v>4977</v>
      </c>
      <c r="M1229" s="5" t="s">
        <v>4977</v>
      </c>
      <c r="N1229" s="8" t="s">
        <v>6175</v>
      </c>
      <c r="O1229" s="7" t="s">
        <v>1388</v>
      </c>
      <c r="P1229" s="7" t="s">
        <v>3899</v>
      </c>
      <c r="Q1229" s="5" t="s">
        <v>28</v>
      </c>
      <c r="R1229" s="7" t="s">
        <v>4978</v>
      </c>
      <c r="S1229" s="5" t="s">
        <v>28</v>
      </c>
      <c r="T1229" s="7" t="s">
        <v>44</v>
      </c>
      <c r="U1229" s="7" t="s">
        <v>28</v>
      </c>
      <c r="V1229" s="5" t="s">
        <v>4979</v>
      </c>
      <c r="W1229" s="7" t="s">
        <v>29</v>
      </c>
      <c r="X1229" s="7">
        <v>2012</v>
      </c>
      <c r="Y1229" s="5" t="s">
        <v>28</v>
      </c>
      <c r="Z1229" s="7" t="s">
        <v>3900</v>
      </c>
      <c r="AA1229" s="7">
        <v>1</v>
      </c>
      <c r="AB1229" s="7">
        <v>1</v>
      </c>
      <c r="AC1229" s="7">
        <f t="shared" si="198"/>
        <v>0</v>
      </c>
      <c r="AD1229" s="7" t="s">
        <v>6175</v>
      </c>
      <c r="AE1229" s="7" t="s">
        <v>6175</v>
      </c>
      <c r="AF1229" s="7" t="s">
        <v>6175</v>
      </c>
      <c r="AG1229" s="7" t="s">
        <v>6175</v>
      </c>
      <c r="AH1229" s="7" t="s">
        <v>6175</v>
      </c>
      <c r="AI1229" s="7" t="s">
        <v>6175</v>
      </c>
      <c r="AJ1229" s="33">
        <v>8.85820630136989</v>
      </c>
      <c r="AK1229" s="33">
        <f t="shared" si="199"/>
        <v>8.85820630136989</v>
      </c>
      <c r="AL1229" s="33">
        <f t="shared" si="202"/>
        <v>1.0629847561643868</v>
      </c>
      <c r="AM1229" s="33">
        <f t="shared" si="203"/>
        <v>9.9211910575342763</v>
      </c>
      <c r="AN1229" s="33">
        <f t="shared" si="204"/>
        <v>7.9723856712329013</v>
      </c>
      <c r="AO1229" s="33">
        <f t="shared" si="205"/>
        <v>7.9723856712329013</v>
      </c>
      <c r="AP1229" s="33">
        <f t="shared" si="200"/>
        <v>0.95668628054794813</v>
      </c>
      <c r="AQ1229" s="33">
        <f t="shared" si="201"/>
        <v>8.9290719517808501</v>
      </c>
      <c r="AR1229" s="15" t="s">
        <v>6307</v>
      </c>
      <c r="AS1229" s="15" t="s">
        <v>6307</v>
      </c>
      <c r="AT1229" s="15" t="s">
        <v>6292</v>
      </c>
      <c r="AU1229" s="27" t="s">
        <v>6276</v>
      </c>
      <c r="AV1229" s="74"/>
      <c r="AW1229" s="75"/>
      <c r="AX1229" s="75"/>
      <c r="AY1229" s="75"/>
      <c r="AZ1229" s="52" t="s">
        <v>6389</v>
      </c>
    </row>
    <row r="1230" spans="1:52" s="52" customFormat="1" ht="39.950000000000003" customHeight="1" x14ac:dyDescent="0.25">
      <c r="A1230" s="9">
        <v>1739</v>
      </c>
      <c r="B1230" s="5">
        <v>80042000008895</v>
      </c>
      <c r="C1230" s="5" t="s">
        <v>5220</v>
      </c>
      <c r="D1230" s="28" t="s">
        <v>18</v>
      </c>
      <c r="E1230" s="5" t="s">
        <v>5221</v>
      </c>
      <c r="F1230" s="5" t="s">
        <v>5221</v>
      </c>
      <c r="G1230" s="5" t="s">
        <v>18</v>
      </c>
      <c r="H1230" s="7" t="s">
        <v>6173</v>
      </c>
      <c r="I1230" s="7" t="s">
        <v>6175</v>
      </c>
      <c r="J1230" s="7" t="s">
        <v>6175</v>
      </c>
      <c r="K1230" s="7" t="s">
        <v>6175</v>
      </c>
      <c r="L1230" s="7" t="s">
        <v>1040</v>
      </c>
      <c r="M1230" s="7" t="s">
        <v>1040</v>
      </c>
      <c r="N1230" s="8" t="s">
        <v>6175</v>
      </c>
      <c r="O1230" s="7" t="s">
        <v>1388</v>
      </c>
      <c r="P1230" s="7" t="s">
        <v>3899</v>
      </c>
      <c r="Q1230" s="7" t="s">
        <v>28</v>
      </c>
      <c r="R1230" s="7" t="s">
        <v>28</v>
      </c>
      <c r="S1230" s="7" t="s">
        <v>28</v>
      </c>
      <c r="T1230" s="7" t="s">
        <v>27</v>
      </c>
      <c r="U1230" s="7" t="s">
        <v>5186</v>
      </c>
      <c r="V1230" s="28" t="s">
        <v>28</v>
      </c>
      <c r="W1230" s="7" t="s">
        <v>29</v>
      </c>
      <c r="X1230" s="7">
        <v>2013</v>
      </c>
      <c r="Y1230" s="7" t="s">
        <v>28</v>
      </c>
      <c r="Z1230" s="7" t="s">
        <v>3900</v>
      </c>
      <c r="AA1230" s="7">
        <v>1</v>
      </c>
      <c r="AB1230" s="7">
        <v>1</v>
      </c>
      <c r="AC1230" s="7">
        <f t="shared" si="198"/>
        <v>0</v>
      </c>
      <c r="AD1230" s="7" t="s">
        <v>6175</v>
      </c>
      <c r="AE1230" s="7" t="s">
        <v>6175</v>
      </c>
      <c r="AF1230" s="7" t="s">
        <v>6175</v>
      </c>
      <c r="AG1230" s="7" t="s">
        <v>6175</v>
      </c>
      <c r="AH1230" s="7" t="s">
        <v>6175</v>
      </c>
      <c r="AI1230" s="7" t="s">
        <v>6175</v>
      </c>
      <c r="AJ1230" s="33">
        <v>69.87555799086779</v>
      </c>
      <c r="AK1230" s="33">
        <f t="shared" si="199"/>
        <v>69.87555799086779</v>
      </c>
      <c r="AL1230" s="33">
        <f t="shared" si="202"/>
        <v>8.3850669589041349</v>
      </c>
      <c r="AM1230" s="33">
        <f t="shared" si="203"/>
        <v>78.260624949771923</v>
      </c>
      <c r="AN1230" s="33">
        <f t="shared" si="204"/>
        <v>62.888002191781013</v>
      </c>
      <c r="AO1230" s="33">
        <f t="shared" si="205"/>
        <v>62.888002191781013</v>
      </c>
      <c r="AP1230" s="33">
        <f t="shared" si="200"/>
        <v>7.5465602630137214</v>
      </c>
      <c r="AQ1230" s="33">
        <f t="shared" si="201"/>
        <v>70.43456245479473</v>
      </c>
      <c r="AR1230" s="15" t="s">
        <v>6307</v>
      </c>
      <c r="AS1230" s="15" t="s">
        <v>6307</v>
      </c>
      <c r="AT1230" s="15" t="s">
        <v>6282</v>
      </c>
      <c r="AU1230" s="27" t="s">
        <v>6282</v>
      </c>
      <c r="AV1230" s="74"/>
      <c r="AW1230" s="75"/>
      <c r="AX1230" s="75"/>
      <c r="AY1230" s="75"/>
      <c r="AZ1230" s="52" t="s">
        <v>6389</v>
      </c>
    </row>
    <row r="1231" spans="1:52" s="52" customFormat="1" ht="39.950000000000003" customHeight="1" x14ac:dyDescent="0.25">
      <c r="A1231" s="9">
        <v>1740</v>
      </c>
      <c r="B1231" s="5">
        <v>80042000008901</v>
      </c>
      <c r="C1231" s="5" t="s">
        <v>5222</v>
      </c>
      <c r="D1231" s="28" t="s">
        <v>18</v>
      </c>
      <c r="E1231" s="5" t="s">
        <v>4760</v>
      </c>
      <c r="F1231" s="5" t="s">
        <v>4760</v>
      </c>
      <c r="G1231" s="5" t="s">
        <v>18</v>
      </c>
      <c r="H1231" s="7" t="s">
        <v>6173</v>
      </c>
      <c r="I1231" s="7" t="s">
        <v>6175</v>
      </c>
      <c r="J1231" s="7" t="s">
        <v>6175</v>
      </c>
      <c r="K1231" s="7" t="s">
        <v>6175</v>
      </c>
      <c r="L1231" s="7" t="s">
        <v>1040</v>
      </c>
      <c r="M1231" s="7" t="s">
        <v>1040</v>
      </c>
      <c r="N1231" s="8" t="s">
        <v>6175</v>
      </c>
      <c r="O1231" s="7" t="s">
        <v>1388</v>
      </c>
      <c r="P1231" s="7" t="s">
        <v>3899</v>
      </c>
      <c r="Q1231" s="7" t="s">
        <v>28</v>
      </c>
      <c r="R1231" s="7" t="s">
        <v>28</v>
      </c>
      <c r="S1231" s="7" t="s">
        <v>28</v>
      </c>
      <c r="T1231" s="7" t="s">
        <v>27</v>
      </c>
      <c r="U1231" s="7" t="s">
        <v>5186</v>
      </c>
      <c r="V1231" s="28" t="s">
        <v>28</v>
      </c>
      <c r="W1231" s="7" t="s">
        <v>29</v>
      </c>
      <c r="X1231" s="7">
        <v>2013</v>
      </c>
      <c r="Y1231" s="7" t="s">
        <v>28</v>
      </c>
      <c r="Z1231" s="7" t="s">
        <v>3900</v>
      </c>
      <c r="AA1231" s="7">
        <v>1</v>
      </c>
      <c r="AB1231" s="7">
        <v>1</v>
      </c>
      <c r="AC1231" s="7">
        <f t="shared" si="198"/>
        <v>0</v>
      </c>
      <c r="AD1231" s="7" t="s">
        <v>6175</v>
      </c>
      <c r="AE1231" s="7" t="s">
        <v>6175</v>
      </c>
      <c r="AF1231" s="7" t="s">
        <v>6175</v>
      </c>
      <c r="AG1231" s="7" t="s">
        <v>6175</v>
      </c>
      <c r="AH1231" s="7" t="s">
        <v>6175</v>
      </c>
      <c r="AI1231" s="7" t="s">
        <v>6175</v>
      </c>
      <c r="AJ1231" s="33">
        <v>69.87555799086779</v>
      </c>
      <c r="AK1231" s="33">
        <f t="shared" si="199"/>
        <v>69.87555799086779</v>
      </c>
      <c r="AL1231" s="33">
        <f t="shared" si="202"/>
        <v>8.3850669589041349</v>
      </c>
      <c r="AM1231" s="33">
        <f t="shared" si="203"/>
        <v>78.260624949771923</v>
      </c>
      <c r="AN1231" s="33">
        <f t="shared" si="204"/>
        <v>62.888002191781013</v>
      </c>
      <c r="AO1231" s="33">
        <f t="shared" si="205"/>
        <v>62.888002191781013</v>
      </c>
      <c r="AP1231" s="33">
        <f t="shared" si="200"/>
        <v>7.5465602630137214</v>
      </c>
      <c r="AQ1231" s="33">
        <f t="shared" si="201"/>
        <v>70.43456245479473</v>
      </c>
      <c r="AR1231" s="15" t="s">
        <v>6307</v>
      </c>
      <c r="AS1231" s="15" t="s">
        <v>6307</v>
      </c>
      <c r="AT1231" s="15" t="s">
        <v>6282</v>
      </c>
      <c r="AU1231" s="27" t="s">
        <v>6282</v>
      </c>
      <c r="AV1231" s="74"/>
      <c r="AW1231" s="75"/>
      <c r="AX1231" s="75"/>
      <c r="AY1231" s="75"/>
      <c r="AZ1231" s="52" t="s">
        <v>6389</v>
      </c>
    </row>
    <row r="1232" spans="1:52" s="52" customFormat="1" ht="39.950000000000003" customHeight="1" x14ac:dyDescent="0.25">
      <c r="A1232" s="9">
        <v>1741</v>
      </c>
      <c r="B1232" s="5">
        <v>80042000008918</v>
      </c>
      <c r="C1232" s="5" t="s">
        <v>5223</v>
      </c>
      <c r="D1232" s="28" t="s">
        <v>18</v>
      </c>
      <c r="E1232" s="5" t="s">
        <v>233</v>
      </c>
      <c r="F1232" s="5" t="s">
        <v>233</v>
      </c>
      <c r="G1232" s="5" t="s">
        <v>18</v>
      </c>
      <c r="H1232" s="7" t="s">
        <v>6173</v>
      </c>
      <c r="I1232" s="7" t="s">
        <v>6175</v>
      </c>
      <c r="J1232" s="7" t="s">
        <v>6175</v>
      </c>
      <c r="K1232" s="7" t="s">
        <v>6175</v>
      </c>
      <c r="L1232" s="7" t="s">
        <v>1040</v>
      </c>
      <c r="M1232" s="7" t="s">
        <v>1040</v>
      </c>
      <c r="N1232" s="8" t="s">
        <v>6175</v>
      </c>
      <c r="O1232" s="7" t="s">
        <v>1388</v>
      </c>
      <c r="P1232" s="7" t="s">
        <v>3899</v>
      </c>
      <c r="Q1232" s="7" t="s">
        <v>28</v>
      </c>
      <c r="R1232" s="7" t="s">
        <v>28</v>
      </c>
      <c r="S1232" s="7" t="s">
        <v>28</v>
      </c>
      <c r="T1232" s="7" t="s">
        <v>27</v>
      </c>
      <c r="U1232" s="7" t="s">
        <v>5186</v>
      </c>
      <c r="V1232" s="28" t="s">
        <v>28</v>
      </c>
      <c r="W1232" s="7" t="s">
        <v>29</v>
      </c>
      <c r="X1232" s="7">
        <v>2013</v>
      </c>
      <c r="Y1232" s="7" t="s">
        <v>28</v>
      </c>
      <c r="Z1232" s="7" t="s">
        <v>3900</v>
      </c>
      <c r="AA1232" s="7">
        <v>1</v>
      </c>
      <c r="AB1232" s="7">
        <v>1</v>
      </c>
      <c r="AC1232" s="7">
        <f t="shared" si="198"/>
        <v>0</v>
      </c>
      <c r="AD1232" s="7" t="s">
        <v>6175</v>
      </c>
      <c r="AE1232" s="7" t="s">
        <v>6175</v>
      </c>
      <c r="AF1232" s="7" t="s">
        <v>6175</v>
      </c>
      <c r="AG1232" s="7" t="s">
        <v>6175</v>
      </c>
      <c r="AH1232" s="7" t="s">
        <v>6175</v>
      </c>
      <c r="AI1232" s="7" t="s">
        <v>6175</v>
      </c>
      <c r="AJ1232" s="33">
        <v>69.87555799086779</v>
      </c>
      <c r="AK1232" s="33">
        <f t="shared" si="199"/>
        <v>69.87555799086779</v>
      </c>
      <c r="AL1232" s="33">
        <f t="shared" si="202"/>
        <v>8.3850669589041349</v>
      </c>
      <c r="AM1232" s="33">
        <f t="shared" si="203"/>
        <v>78.260624949771923</v>
      </c>
      <c r="AN1232" s="33">
        <f t="shared" si="204"/>
        <v>62.888002191781013</v>
      </c>
      <c r="AO1232" s="33">
        <f t="shared" si="205"/>
        <v>62.888002191781013</v>
      </c>
      <c r="AP1232" s="33">
        <f t="shared" si="200"/>
        <v>7.5465602630137214</v>
      </c>
      <c r="AQ1232" s="33">
        <f t="shared" si="201"/>
        <v>70.43456245479473</v>
      </c>
      <c r="AR1232" s="15" t="s">
        <v>6307</v>
      </c>
      <c r="AS1232" s="15" t="s">
        <v>6307</v>
      </c>
      <c r="AT1232" s="15" t="s">
        <v>6282</v>
      </c>
      <c r="AU1232" s="27" t="s">
        <v>6282</v>
      </c>
      <c r="AV1232" s="74"/>
      <c r="AW1232" s="75"/>
      <c r="AX1232" s="75"/>
      <c r="AY1232" s="75"/>
      <c r="AZ1232" s="52" t="s">
        <v>6389</v>
      </c>
    </row>
    <row r="1233" spans="1:52" s="52" customFormat="1" ht="39.950000000000003" customHeight="1" x14ac:dyDescent="0.25">
      <c r="A1233" s="9">
        <v>1742</v>
      </c>
      <c r="B1233" s="5">
        <v>80042000009311</v>
      </c>
      <c r="C1233" s="5" t="s">
        <v>5224</v>
      </c>
      <c r="D1233" s="5" t="s">
        <v>18</v>
      </c>
      <c r="E1233" s="5" t="s">
        <v>64</v>
      </c>
      <c r="F1233" s="5" t="s">
        <v>65</v>
      </c>
      <c r="G1233" s="5" t="s">
        <v>18</v>
      </c>
      <c r="H1233" s="7" t="s">
        <v>6173</v>
      </c>
      <c r="I1233" s="7" t="s">
        <v>6175</v>
      </c>
      <c r="J1233" s="7" t="s">
        <v>6175</v>
      </c>
      <c r="K1233" s="7" t="s">
        <v>6175</v>
      </c>
      <c r="L1233" s="5" t="s">
        <v>5121</v>
      </c>
      <c r="M1233" s="5" t="s">
        <v>5121</v>
      </c>
      <c r="N1233" s="8" t="s">
        <v>6175</v>
      </c>
      <c r="O1233" s="7" t="s">
        <v>1388</v>
      </c>
      <c r="P1233" s="7" t="s">
        <v>3899</v>
      </c>
      <c r="Q1233" s="5" t="s">
        <v>28</v>
      </c>
      <c r="R1233" s="5" t="s">
        <v>28</v>
      </c>
      <c r="S1233" s="5" t="s">
        <v>28</v>
      </c>
      <c r="T1233" s="7" t="s">
        <v>3905</v>
      </c>
      <c r="U1233" s="7" t="s">
        <v>28</v>
      </c>
      <c r="V1233" s="28" t="s">
        <v>28</v>
      </c>
      <c r="W1233" s="7" t="s">
        <v>29</v>
      </c>
      <c r="X1233" s="7">
        <v>2013</v>
      </c>
      <c r="Y1233" s="5" t="s">
        <v>28</v>
      </c>
      <c r="Z1233" s="7" t="s">
        <v>3900</v>
      </c>
      <c r="AA1233" s="7">
        <v>1</v>
      </c>
      <c r="AB1233" s="7">
        <v>1</v>
      </c>
      <c r="AC1233" s="7">
        <f t="shared" si="198"/>
        <v>0</v>
      </c>
      <c r="AD1233" s="7" t="s">
        <v>6175</v>
      </c>
      <c r="AE1233" s="7" t="s">
        <v>6175</v>
      </c>
      <c r="AF1233" s="7" t="s">
        <v>6175</v>
      </c>
      <c r="AG1233" s="7" t="s">
        <v>6175</v>
      </c>
      <c r="AH1233" s="7" t="s">
        <v>6175</v>
      </c>
      <c r="AI1233" s="7" t="s">
        <v>6175</v>
      </c>
      <c r="AJ1233" s="33">
        <v>76.487890410959224</v>
      </c>
      <c r="AK1233" s="33">
        <f t="shared" si="199"/>
        <v>76.487890410959224</v>
      </c>
      <c r="AL1233" s="33">
        <f t="shared" si="202"/>
        <v>9.1785468493151061</v>
      </c>
      <c r="AM1233" s="33">
        <f t="shared" si="203"/>
        <v>85.666437260274336</v>
      </c>
      <c r="AN1233" s="33">
        <f t="shared" si="204"/>
        <v>68.8391013698633</v>
      </c>
      <c r="AO1233" s="33">
        <f t="shared" si="205"/>
        <v>68.8391013698633</v>
      </c>
      <c r="AP1233" s="33">
        <f t="shared" si="200"/>
        <v>8.2606921643835953</v>
      </c>
      <c r="AQ1233" s="33">
        <f t="shared" si="201"/>
        <v>77.099793534246899</v>
      </c>
      <c r="AR1233" s="15" t="s">
        <v>6303</v>
      </c>
      <c r="AS1233" s="15" t="s">
        <v>6304</v>
      </c>
      <c r="AT1233" s="15" t="s">
        <v>6292</v>
      </c>
      <c r="AU1233" s="27" t="s">
        <v>6281</v>
      </c>
      <c r="AV1233" s="74"/>
      <c r="AW1233" s="75"/>
      <c r="AX1233" s="75"/>
      <c r="AY1233" s="75"/>
      <c r="AZ1233" s="52" t="s">
        <v>6389</v>
      </c>
    </row>
    <row r="1234" spans="1:52" s="52" customFormat="1" ht="39.950000000000003" customHeight="1" x14ac:dyDescent="0.25">
      <c r="A1234" s="9">
        <v>1743</v>
      </c>
      <c r="B1234" s="5">
        <v>80042000009359</v>
      </c>
      <c r="C1234" s="7" t="s">
        <v>5225</v>
      </c>
      <c r="D1234" s="5" t="s">
        <v>18</v>
      </c>
      <c r="E1234" s="5" t="s">
        <v>933</v>
      </c>
      <c r="F1234" s="5" t="s">
        <v>933</v>
      </c>
      <c r="G1234" s="5" t="s">
        <v>18</v>
      </c>
      <c r="H1234" s="7" t="s">
        <v>6173</v>
      </c>
      <c r="I1234" s="7" t="s">
        <v>6175</v>
      </c>
      <c r="J1234" s="7" t="s">
        <v>6175</v>
      </c>
      <c r="K1234" s="7" t="s">
        <v>6175</v>
      </c>
      <c r="L1234" s="5" t="s">
        <v>4975</v>
      </c>
      <c r="M1234" s="5" t="s">
        <v>4975</v>
      </c>
      <c r="N1234" s="8" t="s">
        <v>6175</v>
      </c>
      <c r="O1234" s="7" t="s">
        <v>1388</v>
      </c>
      <c r="P1234" s="7" t="s">
        <v>3899</v>
      </c>
      <c r="Q1234" s="5" t="s">
        <v>28</v>
      </c>
      <c r="R1234" s="5" t="s">
        <v>28</v>
      </c>
      <c r="S1234" s="5" t="s">
        <v>28</v>
      </c>
      <c r="T1234" s="7" t="s">
        <v>44</v>
      </c>
      <c r="U1234" s="7" t="s">
        <v>28</v>
      </c>
      <c r="V1234" s="7" t="s">
        <v>28</v>
      </c>
      <c r="W1234" s="7" t="s">
        <v>29</v>
      </c>
      <c r="X1234" s="7">
        <v>2013</v>
      </c>
      <c r="Y1234" s="7" t="s">
        <v>28</v>
      </c>
      <c r="Z1234" s="7" t="s">
        <v>3900</v>
      </c>
      <c r="AA1234" s="7">
        <v>1</v>
      </c>
      <c r="AB1234" s="7">
        <v>1</v>
      </c>
      <c r="AC1234" s="7">
        <f t="shared" si="198"/>
        <v>0</v>
      </c>
      <c r="AD1234" s="7" t="s">
        <v>6175</v>
      </c>
      <c r="AE1234" s="7" t="s">
        <v>6175</v>
      </c>
      <c r="AF1234" s="7" t="s">
        <v>6175</v>
      </c>
      <c r="AG1234" s="7" t="s">
        <v>6175</v>
      </c>
      <c r="AH1234" s="7" t="s">
        <v>6175</v>
      </c>
      <c r="AI1234" s="7" t="s">
        <v>6175</v>
      </c>
      <c r="AJ1234" s="33">
        <v>71.388697716895265</v>
      </c>
      <c r="AK1234" s="33">
        <f t="shared" si="199"/>
        <v>71.388697716895265</v>
      </c>
      <c r="AL1234" s="33">
        <f t="shared" si="202"/>
        <v>8.5666437260274311</v>
      </c>
      <c r="AM1234" s="33">
        <f t="shared" si="203"/>
        <v>79.955341442922702</v>
      </c>
      <c r="AN1234" s="33">
        <f t="shared" si="204"/>
        <v>64.249827945205737</v>
      </c>
      <c r="AO1234" s="33">
        <f t="shared" si="205"/>
        <v>64.249827945205737</v>
      </c>
      <c r="AP1234" s="33">
        <f t="shared" si="200"/>
        <v>7.7099793534246883</v>
      </c>
      <c r="AQ1234" s="33">
        <f t="shared" si="201"/>
        <v>71.959807298630423</v>
      </c>
      <c r="AR1234" s="15" t="s">
        <v>6307</v>
      </c>
      <c r="AS1234" s="15" t="s">
        <v>6307</v>
      </c>
      <c r="AT1234" s="15" t="s">
        <v>6292</v>
      </c>
      <c r="AU1234" s="27" t="s">
        <v>6276</v>
      </c>
      <c r="AV1234" s="74"/>
      <c r="AW1234" s="75"/>
      <c r="AX1234" s="75"/>
      <c r="AY1234" s="75"/>
      <c r="AZ1234" s="52" t="s">
        <v>6389</v>
      </c>
    </row>
    <row r="1235" spans="1:52" s="52" customFormat="1" ht="39.950000000000003" customHeight="1" x14ac:dyDescent="0.25">
      <c r="A1235" s="9">
        <v>1744</v>
      </c>
      <c r="B1235" s="5">
        <v>80042000009373</v>
      </c>
      <c r="C1235" s="7" t="s">
        <v>5226</v>
      </c>
      <c r="D1235" s="28" t="s">
        <v>18</v>
      </c>
      <c r="E1235" s="5" t="s">
        <v>5227</v>
      </c>
      <c r="F1235" s="5" t="s">
        <v>5227</v>
      </c>
      <c r="G1235" s="5" t="s">
        <v>18</v>
      </c>
      <c r="H1235" s="7" t="s">
        <v>6173</v>
      </c>
      <c r="I1235" s="7" t="s">
        <v>6175</v>
      </c>
      <c r="J1235" s="7" t="s">
        <v>6175</v>
      </c>
      <c r="K1235" s="7" t="s">
        <v>6175</v>
      </c>
      <c r="L1235" s="5" t="s">
        <v>1040</v>
      </c>
      <c r="M1235" s="5" t="s">
        <v>1040</v>
      </c>
      <c r="N1235" s="8" t="s">
        <v>6175</v>
      </c>
      <c r="O1235" s="7" t="s">
        <v>1388</v>
      </c>
      <c r="P1235" s="7" t="s">
        <v>3899</v>
      </c>
      <c r="Q1235" s="5" t="s">
        <v>28</v>
      </c>
      <c r="R1235" s="5" t="s">
        <v>28</v>
      </c>
      <c r="S1235" s="5" t="s">
        <v>28</v>
      </c>
      <c r="T1235" s="7" t="s">
        <v>27</v>
      </c>
      <c r="U1235" s="7" t="s">
        <v>28</v>
      </c>
      <c r="V1235" s="28" t="s">
        <v>28</v>
      </c>
      <c r="W1235" s="5" t="s">
        <v>29</v>
      </c>
      <c r="X1235" s="7">
        <v>2012</v>
      </c>
      <c r="Y1235" s="7" t="s">
        <v>28</v>
      </c>
      <c r="Z1235" s="7" t="s">
        <v>3900</v>
      </c>
      <c r="AA1235" s="7">
        <v>1</v>
      </c>
      <c r="AB1235" s="7">
        <v>1</v>
      </c>
      <c r="AC1235" s="7">
        <f t="shared" si="198"/>
        <v>0</v>
      </c>
      <c r="AD1235" s="7" t="s">
        <v>6175</v>
      </c>
      <c r="AE1235" s="7" t="s">
        <v>6175</v>
      </c>
      <c r="AF1235" s="7" t="s">
        <v>6175</v>
      </c>
      <c r="AG1235" s="7" t="s">
        <v>6175</v>
      </c>
      <c r="AH1235" s="7" t="s">
        <v>6175</v>
      </c>
      <c r="AI1235" s="7" t="s">
        <v>6175</v>
      </c>
      <c r="AJ1235" s="33">
        <v>53.78478630137009</v>
      </c>
      <c r="AK1235" s="33">
        <f t="shared" si="199"/>
        <v>53.78478630137009</v>
      </c>
      <c r="AL1235" s="33">
        <f t="shared" si="202"/>
        <v>6.4541743561644109</v>
      </c>
      <c r="AM1235" s="33">
        <f t="shared" si="203"/>
        <v>60.238960657534498</v>
      </c>
      <c r="AN1235" s="33">
        <f t="shared" si="204"/>
        <v>48.40630767123308</v>
      </c>
      <c r="AO1235" s="33">
        <f t="shared" si="205"/>
        <v>48.40630767123308</v>
      </c>
      <c r="AP1235" s="33">
        <f t="shared" si="200"/>
        <v>5.8087569205479692</v>
      </c>
      <c r="AQ1235" s="33">
        <f t="shared" si="201"/>
        <v>54.215064591781051</v>
      </c>
      <c r="AR1235" s="15" t="s">
        <v>6307</v>
      </c>
      <c r="AS1235" s="15" t="s">
        <v>6307</v>
      </c>
      <c r="AT1235" s="15" t="s">
        <v>6282</v>
      </c>
      <c r="AU1235" s="27" t="s">
        <v>6282</v>
      </c>
      <c r="AV1235" s="74"/>
      <c r="AW1235" s="75"/>
      <c r="AX1235" s="75"/>
      <c r="AY1235" s="75"/>
      <c r="AZ1235" s="52" t="s">
        <v>6389</v>
      </c>
    </row>
    <row r="1236" spans="1:52" s="52" customFormat="1" ht="39.950000000000003" customHeight="1" x14ac:dyDescent="0.25">
      <c r="A1236" s="9">
        <v>1745</v>
      </c>
      <c r="B1236" s="4">
        <v>80042000009380</v>
      </c>
      <c r="C1236" s="7" t="s">
        <v>6219</v>
      </c>
      <c r="D1236" s="28" t="s">
        <v>18</v>
      </c>
      <c r="E1236" s="5" t="s">
        <v>6124</v>
      </c>
      <c r="F1236" s="5" t="s">
        <v>6124</v>
      </c>
      <c r="G1236" s="5" t="s">
        <v>18</v>
      </c>
      <c r="H1236" s="7" t="s">
        <v>6173</v>
      </c>
      <c r="I1236" s="7" t="s">
        <v>6175</v>
      </c>
      <c r="J1236" s="7" t="s">
        <v>6175</v>
      </c>
      <c r="K1236" s="7" t="s">
        <v>6175</v>
      </c>
      <c r="L1236" s="5" t="s">
        <v>1040</v>
      </c>
      <c r="M1236" s="5" t="s">
        <v>1040</v>
      </c>
      <c r="N1236" s="8" t="s">
        <v>6175</v>
      </c>
      <c r="O1236" s="7" t="s">
        <v>1388</v>
      </c>
      <c r="P1236" s="7" t="s">
        <v>3899</v>
      </c>
      <c r="Q1236" s="5" t="s">
        <v>28</v>
      </c>
      <c r="R1236" s="5" t="s">
        <v>28</v>
      </c>
      <c r="S1236" s="5" t="s">
        <v>28</v>
      </c>
      <c r="T1236" s="7" t="s">
        <v>27</v>
      </c>
      <c r="U1236" s="7" t="s">
        <v>28</v>
      </c>
      <c r="V1236" s="28" t="s">
        <v>28</v>
      </c>
      <c r="W1236" s="5" t="s">
        <v>29</v>
      </c>
      <c r="X1236" s="7">
        <v>2012</v>
      </c>
      <c r="Y1236" s="7" t="s">
        <v>28</v>
      </c>
      <c r="Z1236" s="7" t="s">
        <v>3900</v>
      </c>
      <c r="AA1236" s="7">
        <v>1</v>
      </c>
      <c r="AB1236" s="7">
        <v>1</v>
      </c>
      <c r="AC1236" s="7">
        <f t="shared" si="198"/>
        <v>0</v>
      </c>
      <c r="AD1236" s="7" t="s">
        <v>6175</v>
      </c>
      <c r="AE1236" s="7" t="s">
        <v>6175</v>
      </c>
      <c r="AF1236" s="7" t="s">
        <v>6175</v>
      </c>
      <c r="AG1236" s="7" t="s">
        <v>6175</v>
      </c>
      <c r="AH1236" s="7" t="s">
        <v>6175</v>
      </c>
      <c r="AI1236" s="7" t="s">
        <v>6175</v>
      </c>
      <c r="AJ1236" s="33">
        <v>53.78478630137009</v>
      </c>
      <c r="AK1236" s="33">
        <f t="shared" si="199"/>
        <v>53.78478630137009</v>
      </c>
      <c r="AL1236" s="33">
        <f t="shared" si="202"/>
        <v>6.4541743561644109</v>
      </c>
      <c r="AM1236" s="33">
        <f t="shared" si="203"/>
        <v>60.238960657534498</v>
      </c>
      <c r="AN1236" s="33">
        <f t="shared" si="204"/>
        <v>48.40630767123308</v>
      </c>
      <c r="AO1236" s="33">
        <f t="shared" si="205"/>
        <v>48.40630767123308</v>
      </c>
      <c r="AP1236" s="33">
        <f t="shared" si="200"/>
        <v>5.8087569205479692</v>
      </c>
      <c r="AQ1236" s="33">
        <f t="shared" si="201"/>
        <v>54.215064591781051</v>
      </c>
      <c r="AR1236" s="15" t="s">
        <v>6307</v>
      </c>
      <c r="AS1236" s="15" t="s">
        <v>6307</v>
      </c>
      <c r="AT1236" s="15" t="s">
        <v>6282</v>
      </c>
      <c r="AU1236" s="27" t="s">
        <v>6282</v>
      </c>
      <c r="AV1236" s="74"/>
      <c r="AW1236" s="75"/>
      <c r="AX1236" s="75"/>
      <c r="AY1236" s="75"/>
      <c r="AZ1236" s="52" t="s">
        <v>6389</v>
      </c>
    </row>
    <row r="1237" spans="1:52" s="52" customFormat="1" ht="39.950000000000003" customHeight="1" x14ac:dyDescent="0.25">
      <c r="A1237" s="9">
        <v>1746</v>
      </c>
      <c r="B1237" s="5">
        <v>80042000009403</v>
      </c>
      <c r="C1237" s="7" t="s">
        <v>5228</v>
      </c>
      <c r="D1237" s="5" t="s">
        <v>18</v>
      </c>
      <c r="E1237" s="5" t="s">
        <v>953</v>
      </c>
      <c r="F1237" s="5" t="s">
        <v>954</v>
      </c>
      <c r="G1237" s="5" t="s">
        <v>18</v>
      </c>
      <c r="H1237" s="7" t="s">
        <v>6173</v>
      </c>
      <c r="I1237" s="7" t="s">
        <v>6175</v>
      </c>
      <c r="J1237" s="7" t="s">
        <v>6175</v>
      </c>
      <c r="K1237" s="7" t="s">
        <v>6175</v>
      </c>
      <c r="L1237" s="5" t="s">
        <v>4973</v>
      </c>
      <c r="M1237" s="5" t="s">
        <v>4973</v>
      </c>
      <c r="N1237" s="8" t="s">
        <v>6175</v>
      </c>
      <c r="O1237" s="7" t="s">
        <v>1388</v>
      </c>
      <c r="P1237" s="7" t="s">
        <v>3899</v>
      </c>
      <c r="Q1237" s="5" t="s">
        <v>28</v>
      </c>
      <c r="R1237" s="5" t="s">
        <v>28</v>
      </c>
      <c r="S1237" s="5" t="s">
        <v>28</v>
      </c>
      <c r="T1237" s="7" t="s">
        <v>44</v>
      </c>
      <c r="U1237" s="7" t="s">
        <v>28</v>
      </c>
      <c r="V1237" s="7" t="s">
        <v>957</v>
      </c>
      <c r="W1237" s="7" t="s">
        <v>78</v>
      </c>
      <c r="X1237" s="7">
        <v>2013</v>
      </c>
      <c r="Y1237" s="5" t="s">
        <v>319</v>
      </c>
      <c r="Z1237" s="7" t="s">
        <v>3900</v>
      </c>
      <c r="AA1237" s="7">
        <v>1</v>
      </c>
      <c r="AB1237" s="7">
        <v>1</v>
      </c>
      <c r="AC1237" s="7">
        <f t="shared" si="198"/>
        <v>0</v>
      </c>
      <c r="AD1237" s="7" t="s">
        <v>6175</v>
      </c>
      <c r="AE1237" s="7" t="s">
        <v>6175</v>
      </c>
      <c r="AF1237" s="7" t="s">
        <v>6175</v>
      </c>
      <c r="AG1237" s="7" t="s">
        <v>6175</v>
      </c>
      <c r="AH1237" s="7" t="s">
        <v>6175</v>
      </c>
      <c r="AI1237" s="7" t="s">
        <v>6175</v>
      </c>
      <c r="AJ1237" s="33">
        <v>32.505637899543558</v>
      </c>
      <c r="AK1237" s="33">
        <f t="shared" si="199"/>
        <v>32.505637899543558</v>
      </c>
      <c r="AL1237" s="33">
        <f t="shared" si="202"/>
        <v>3.9006765479452268</v>
      </c>
      <c r="AM1237" s="33">
        <f t="shared" si="203"/>
        <v>36.406314447488782</v>
      </c>
      <c r="AN1237" s="33">
        <f t="shared" si="204"/>
        <v>29.255074109589202</v>
      </c>
      <c r="AO1237" s="33">
        <f t="shared" si="205"/>
        <v>29.255074109589202</v>
      </c>
      <c r="AP1237" s="33">
        <f t="shared" si="200"/>
        <v>3.510608893150704</v>
      </c>
      <c r="AQ1237" s="33">
        <f t="shared" si="201"/>
        <v>32.765683002739905</v>
      </c>
      <c r="AR1237" s="15" t="s">
        <v>6307</v>
      </c>
      <c r="AS1237" s="15" t="s">
        <v>6307</v>
      </c>
      <c r="AT1237" s="15" t="s">
        <v>6292</v>
      </c>
      <c r="AU1237" s="27" t="s">
        <v>6276</v>
      </c>
      <c r="AV1237" s="74"/>
      <c r="AW1237" s="75"/>
      <c r="AX1237" s="75"/>
      <c r="AY1237" s="75"/>
      <c r="AZ1237" s="52" t="s">
        <v>6389</v>
      </c>
    </row>
    <row r="1238" spans="1:52" s="52" customFormat="1" ht="39.950000000000003" customHeight="1" x14ac:dyDescent="0.25">
      <c r="A1238" s="9">
        <v>1747</v>
      </c>
      <c r="B1238" s="5">
        <v>80042000009472</v>
      </c>
      <c r="C1238" s="5" t="s">
        <v>5229</v>
      </c>
      <c r="D1238" s="5" t="s">
        <v>18</v>
      </c>
      <c r="E1238" s="5" t="s">
        <v>64</v>
      </c>
      <c r="F1238" s="5" t="s">
        <v>65</v>
      </c>
      <c r="G1238" s="5" t="s">
        <v>18</v>
      </c>
      <c r="H1238" s="7" t="s">
        <v>6173</v>
      </c>
      <c r="I1238" s="7" t="s">
        <v>6175</v>
      </c>
      <c r="J1238" s="7" t="s">
        <v>6175</v>
      </c>
      <c r="K1238" s="7" t="s">
        <v>6175</v>
      </c>
      <c r="L1238" s="5" t="s">
        <v>5119</v>
      </c>
      <c r="M1238" s="5" t="s">
        <v>5119</v>
      </c>
      <c r="N1238" s="8" t="s">
        <v>6175</v>
      </c>
      <c r="O1238" s="7" t="s">
        <v>1388</v>
      </c>
      <c r="P1238" s="7" t="s">
        <v>3899</v>
      </c>
      <c r="Q1238" s="5" t="s">
        <v>28</v>
      </c>
      <c r="R1238" s="5" t="s">
        <v>28</v>
      </c>
      <c r="S1238" s="5" t="s">
        <v>28</v>
      </c>
      <c r="T1238" s="7" t="s">
        <v>326</v>
      </c>
      <c r="U1238" s="7" t="s">
        <v>28</v>
      </c>
      <c r="V1238" s="7" t="s">
        <v>28</v>
      </c>
      <c r="W1238" s="7" t="s">
        <v>29</v>
      </c>
      <c r="X1238" s="7">
        <v>2013</v>
      </c>
      <c r="Y1238" s="5" t="s">
        <v>28</v>
      </c>
      <c r="Z1238" s="7" t="s">
        <v>3900</v>
      </c>
      <c r="AA1238" s="7">
        <v>1</v>
      </c>
      <c r="AB1238" s="7">
        <v>1</v>
      </c>
      <c r="AC1238" s="7">
        <f t="shared" si="198"/>
        <v>0</v>
      </c>
      <c r="AD1238" s="7" t="s">
        <v>6175</v>
      </c>
      <c r="AE1238" s="7" t="s">
        <v>6175</v>
      </c>
      <c r="AF1238" s="7" t="s">
        <v>6175</v>
      </c>
      <c r="AG1238" s="7" t="s">
        <v>6175</v>
      </c>
      <c r="AH1238" s="7" t="s">
        <v>6175</v>
      </c>
      <c r="AI1238" s="7" t="s">
        <v>6175</v>
      </c>
      <c r="AJ1238" s="33">
        <v>22.946367123287768</v>
      </c>
      <c r="AK1238" s="33">
        <f t="shared" si="199"/>
        <v>22.946367123287768</v>
      </c>
      <c r="AL1238" s="33">
        <f t="shared" si="202"/>
        <v>2.7535640547945319</v>
      </c>
      <c r="AM1238" s="33">
        <f t="shared" si="203"/>
        <v>25.699931178082299</v>
      </c>
      <c r="AN1238" s="33">
        <f t="shared" si="204"/>
        <v>20.65173041095899</v>
      </c>
      <c r="AO1238" s="33">
        <f t="shared" si="205"/>
        <v>20.65173041095899</v>
      </c>
      <c r="AP1238" s="33">
        <f t="shared" si="200"/>
        <v>2.4782076493150789</v>
      </c>
      <c r="AQ1238" s="33">
        <f t="shared" si="201"/>
        <v>23.129938060274068</v>
      </c>
      <c r="AR1238" s="15" t="s">
        <v>6303</v>
      </c>
      <c r="AS1238" s="15" t="s">
        <v>6304</v>
      </c>
      <c r="AT1238" s="15" t="s">
        <v>6292</v>
      </c>
      <c r="AU1238" s="27" t="s">
        <v>6281</v>
      </c>
      <c r="AV1238" s="74"/>
      <c r="AW1238" s="75"/>
      <c r="AX1238" s="75"/>
      <c r="AY1238" s="75"/>
      <c r="AZ1238" s="52" t="s">
        <v>6389</v>
      </c>
    </row>
    <row r="1239" spans="1:52" s="52" customFormat="1" ht="39.950000000000003" customHeight="1" x14ac:dyDescent="0.25">
      <c r="A1239" s="9">
        <v>1748</v>
      </c>
      <c r="B1239" s="5">
        <v>80042000009496</v>
      </c>
      <c r="C1239" s="5" t="s">
        <v>5230</v>
      </c>
      <c r="D1239" s="5" t="s">
        <v>18</v>
      </c>
      <c r="E1239" s="7" t="s">
        <v>64</v>
      </c>
      <c r="F1239" s="7" t="s">
        <v>65</v>
      </c>
      <c r="G1239" s="5" t="s">
        <v>18</v>
      </c>
      <c r="H1239" s="7" t="s">
        <v>6173</v>
      </c>
      <c r="I1239" s="7" t="s">
        <v>6175</v>
      </c>
      <c r="J1239" s="7" t="s">
        <v>6175</v>
      </c>
      <c r="K1239" s="7" t="s">
        <v>6175</v>
      </c>
      <c r="L1239" s="5" t="s">
        <v>5231</v>
      </c>
      <c r="M1239" s="5" t="s">
        <v>5231</v>
      </c>
      <c r="N1239" s="8" t="s">
        <v>6175</v>
      </c>
      <c r="O1239" s="7" t="s">
        <v>1388</v>
      </c>
      <c r="P1239" s="7" t="s">
        <v>3899</v>
      </c>
      <c r="Q1239" s="5" t="s">
        <v>28</v>
      </c>
      <c r="R1239" s="5" t="s">
        <v>28</v>
      </c>
      <c r="S1239" s="5" t="s">
        <v>28</v>
      </c>
      <c r="T1239" s="7" t="s">
        <v>50</v>
      </c>
      <c r="U1239" s="7" t="s">
        <v>28</v>
      </c>
      <c r="V1239" s="5" t="s">
        <v>5232</v>
      </c>
      <c r="W1239" s="7" t="s">
        <v>29</v>
      </c>
      <c r="X1239" s="7">
        <v>2013</v>
      </c>
      <c r="Y1239" s="5" t="s">
        <v>28</v>
      </c>
      <c r="Z1239" s="7" t="s">
        <v>3900</v>
      </c>
      <c r="AA1239" s="7">
        <v>1</v>
      </c>
      <c r="AB1239" s="7">
        <v>1</v>
      </c>
      <c r="AC1239" s="7">
        <f t="shared" ref="AC1239:AC1302" si="206">AA1239-AB1239</f>
        <v>0</v>
      </c>
      <c r="AD1239" s="7" t="s">
        <v>6175</v>
      </c>
      <c r="AE1239" s="7" t="s">
        <v>6175</v>
      </c>
      <c r="AF1239" s="7" t="s">
        <v>6175</v>
      </c>
      <c r="AG1239" s="7" t="s">
        <v>6175</v>
      </c>
      <c r="AH1239" s="7" t="s">
        <v>6175</v>
      </c>
      <c r="AI1239" s="7" t="s">
        <v>6175</v>
      </c>
      <c r="AJ1239" s="33">
        <v>40.793541552511584</v>
      </c>
      <c r="AK1239" s="33">
        <f t="shared" si="199"/>
        <v>40.793541552511584</v>
      </c>
      <c r="AL1239" s="33">
        <f t="shared" si="202"/>
        <v>4.8952249863013897</v>
      </c>
      <c r="AM1239" s="33">
        <f t="shared" si="203"/>
        <v>45.68876653881297</v>
      </c>
      <c r="AN1239" s="33">
        <f t="shared" si="204"/>
        <v>36.714187397260424</v>
      </c>
      <c r="AO1239" s="33">
        <f t="shared" si="205"/>
        <v>36.714187397260424</v>
      </c>
      <c r="AP1239" s="33">
        <f t="shared" si="200"/>
        <v>4.4057024876712507</v>
      </c>
      <c r="AQ1239" s="33">
        <f t="shared" si="201"/>
        <v>41.119889884931673</v>
      </c>
      <c r="AR1239" s="15" t="s">
        <v>6303</v>
      </c>
      <c r="AS1239" s="15" t="s">
        <v>6304</v>
      </c>
      <c r="AT1239" s="15" t="s">
        <v>6292</v>
      </c>
      <c r="AU1239" s="27" t="s">
        <v>6281</v>
      </c>
      <c r="AV1239" s="74"/>
      <c r="AW1239" s="75"/>
      <c r="AX1239" s="75"/>
      <c r="AY1239" s="75"/>
      <c r="AZ1239" s="52" t="s">
        <v>6389</v>
      </c>
    </row>
    <row r="1240" spans="1:52" s="52" customFormat="1" ht="39.950000000000003" customHeight="1" x14ac:dyDescent="0.25">
      <c r="A1240" s="9">
        <v>1749</v>
      </c>
      <c r="B1240" s="5">
        <v>80042000009533</v>
      </c>
      <c r="C1240" s="7" t="s">
        <v>5233</v>
      </c>
      <c r="D1240" s="5" t="s">
        <v>18</v>
      </c>
      <c r="E1240" s="5" t="s">
        <v>1194</v>
      </c>
      <c r="F1240" s="5" t="s">
        <v>926</v>
      </c>
      <c r="G1240" s="5" t="s">
        <v>18</v>
      </c>
      <c r="H1240" s="7" t="s">
        <v>6173</v>
      </c>
      <c r="I1240" s="7" t="s">
        <v>6175</v>
      </c>
      <c r="J1240" s="7" t="s">
        <v>6175</v>
      </c>
      <c r="K1240" s="7" t="s">
        <v>6175</v>
      </c>
      <c r="L1240" s="5" t="s">
        <v>5045</v>
      </c>
      <c r="M1240" s="5" t="s">
        <v>5045</v>
      </c>
      <c r="N1240" s="8" t="s">
        <v>6175</v>
      </c>
      <c r="O1240" s="7" t="s">
        <v>1388</v>
      </c>
      <c r="P1240" s="7" t="s">
        <v>3899</v>
      </c>
      <c r="Q1240" s="5" t="s">
        <v>28</v>
      </c>
      <c r="R1240" s="5" t="s">
        <v>28</v>
      </c>
      <c r="S1240" s="5" t="s">
        <v>28</v>
      </c>
      <c r="T1240" s="7" t="s">
        <v>326</v>
      </c>
      <c r="U1240" s="7" t="s">
        <v>28</v>
      </c>
      <c r="V1240" s="28" t="s">
        <v>28</v>
      </c>
      <c r="W1240" s="7" t="s">
        <v>29</v>
      </c>
      <c r="X1240" s="7">
        <v>2013</v>
      </c>
      <c r="Y1240" s="5" t="s">
        <v>28</v>
      </c>
      <c r="Z1240" s="7" t="s">
        <v>3900</v>
      </c>
      <c r="AA1240" s="7">
        <v>1</v>
      </c>
      <c r="AB1240" s="7">
        <v>1</v>
      </c>
      <c r="AC1240" s="7">
        <f t="shared" si="206"/>
        <v>0</v>
      </c>
      <c r="AD1240" s="7" t="s">
        <v>6175</v>
      </c>
      <c r="AE1240" s="7" t="s">
        <v>6175</v>
      </c>
      <c r="AF1240" s="7" t="s">
        <v>6175</v>
      </c>
      <c r="AG1240" s="7" t="s">
        <v>6175</v>
      </c>
      <c r="AH1240" s="7" t="s">
        <v>6175</v>
      </c>
      <c r="AI1240" s="7" t="s">
        <v>6175</v>
      </c>
      <c r="AJ1240" s="33">
        <v>43.343137899543557</v>
      </c>
      <c r="AK1240" s="33">
        <f t="shared" si="199"/>
        <v>43.343137899543557</v>
      </c>
      <c r="AL1240" s="33">
        <f t="shared" si="202"/>
        <v>5.2011765479452263</v>
      </c>
      <c r="AM1240" s="33">
        <f t="shared" si="203"/>
        <v>48.54431444748878</v>
      </c>
      <c r="AN1240" s="33">
        <f t="shared" si="204"/>
        <v>39.008824109589199</v>
      </c>
      <c r="AO1240" s="33">
        <f t="shared" si="205"/>
        <v>39.008824109589199</v>
      </c>
      <c r="AP1240" s="33">
        <f t="shared" si="200"/>
        <v>4.6810588931507038</v>
      </c>
      <c r="AQ1240" s="33">
        <f t="shared" si="201"/>
        <v>43.689883002739904</v>
      </c>
      <c r="AR1240" s="15" t="s">
        <v>6307</v>
      </c>
      <c r="AS1240" s="15" t="s">
        <v>6307</v>
      </c>
      <c r="AT1240" s="15" t="s">
        <v>6292</v>
      </c>
      <c r="AU1240" s="27" t="s">
        <v>6276</v>
      </c>
      <c r="AV1240" s="74"/>
      <c r="AW1240" s="75"/>
      <c r="AX1240" s="75"/>
      <c r="AY1240" s="75"/>
      <c r="AZ1240" s="52" t="s">
        <v>6389</v>
      </c>
    </row>
    <row r="1241" spans="1:52" s="52" customFormat="1" ht="39.950000000000003" customHeight="1" x14ac:dyDescent="0.25">
      <c r="A1241" s="9">
        <v>1750</v>
      </c>
      <c r="B1241" s="5">
        <v>80042000009540</v>
      </c>
      <c r="C1241" s="7" t="s">
        <v>5234</v>
      </c>
      <c r="D1241" s="5" t="s">
        <v>18</v>
      </c>
      <c r="E1241" s="5" t="s">
        <v>1194</v>
      </c>
      <c r="F1241" s="5" t="s">
        <v>926</v>
      </c>
      <c r="G1241" s="5" t="s">
        <v>18</v>
      </c>
      <c r="H1241" s="7" t="s">
        <v>6173</v>
      </c>
      <c r="I1241" s="7" t="s">
        <v>6175</v>
      </c>
      <c r="J1241" s="7" t="s">
        <v>6175</v>
      </c>
      <c r="K1241" s="7" t="s">
        <v>6175</v>
      </c>
      <c r="L1241" s="5" t="s">
        <v>5093</v>
      </c>
      <c r="M1241" s="5" t="s">
        <v>5093</v>
      </c>
      <c r="N1241" s="8" t="s">
        <v>6175</v>
      </c>
      <c r="O1241" s="7" t="s">
        <v>1388</v>
      </c>
      <c r="P1241" s="7" t="s">
        <v>3899</v>
      </c>
      <c r="Q1241" s="5" t="s">
        <v>28</v>
      </c>
      <c r="R1241" s="5" t="s">
        <v>28</v>
      </c>
      <c r="S1241" s="5" t="s">
        <v>28</v>
      </c>
      <c r="T1241" s="7" t="s">
        <v>326</v>
      </c>
      <c r="U1241" s="7" t="s">
        <v>28</v>
      </c>
      <c r="V1241" s="28" t="s">
        <v>28</v>
      </c>
      <c r="W1241" s="7" t="s">
        <v>29</v>
      </c>
      <c r="X1241" s="7">
        <v>2013</v>
      </c>
      <c r="Y1241" s="5" t="s">
        <v>5094</v>
      </c>
      <c r="Z1241" s="7" t="s">
        <v>3900</v>
      </c>
      <c r="AA1241" s="7">
        <v>1</v>
      </c>
      <c r="AB1241" s="7">
        <v>1</v>
      </c>
      <c r="AC1241" s="7">
        <f t="shared" si="206"/>
        <v>0</v>
      </c>
      <c r="AD1241" s="7" t="s">
        <v>6175</v>
      </c>
      <c r="AE1241" s="7" t="s">
        <v>6175</v>
      </c>
      <c r="AF1241" s="7" t="s">
        <v>6175</v>
      </c>
      <c r="AG1241" s="7" t="s">
        <v>6175</v>
      </c>
      <c r="AH1241" s="7" t="s">
        <v>6175</v>
      </c>
      <c r="AI1241" s="7" t="s">
        <v>6175</v>
      </c>
      <c r="AJ1241" s="33">
        <v>73.938294063927259</v>
      </c>
      <c r="AK1241" s="33">
        <f t="shared" si="199"/>
        <v>73.938294063927259</v>
      </c>
      <c r="AL1241" s="33">
        <f t="shared" si="202"/>
        <v>8.8725952876712704</v>
      </c>
      <c r="AM1241" s="33">
        <f t="shared" si="203"/>
        <v>82.810889351598533</v>
      </c>
      <c r="AN1241" s="33">
        <f t="shared" si="204"/>
        <v>66.544464657534533</v>
      </c>
      <c r="AO1241" s="33">
        <f t="shared" si="205"/>
        <v>66.544464657534533</v>
      </c>
      <c r="AP1241" s="33">
        <f t="shared" si="200"/>
        <v>7.985335758904144</v>
      </c>
      <c r="AQ1241" s="33">
        <f t="shared" si="201"/>
        <v>74.529800416438675</v>
      </c>
      <c r="AR1241" s="15" t="s">
        <v>6307</v>
      </c>
      <c r="AS1241" s="15" t="s">
        <v>6307</v>
      </c>
      <c r="AT1241" s="15" t="s">
        <v>6292</v>
      </c>
      <c r="AU1241" s="27" t="s">
        <v>6276</v>
      </c>
      <c r="AV1241" s="74"/>
      <c r="AW1241" s="75"/>
      <c r="AX1241" s="75"/>
      <c r="AY1241" s="75"/>
      <c r="AZ1241" s="52" t="s">
        <v>6389</v>
      </c>
    </row>
    <row r="1242" spans="1:52" s="52" customFormat="1" ht="39.950000000000003" customHeight="1" x14ac:dyDescent="0.25">
      <c r="A1242" s="9">
        <v>1751</v>
      </c>
      <c r="B1242" s="5">
        <v>80042000009861</v>
      </c>
      <c r="C1242" s="7" t="s">
        <v>5235</v>
      </c>
      <c r="D1242" s="39" t="s">
        <v>18</v>
      </c>
      <c r="E1242" s="7" t="s">
        <v>64</v>
      </c>
      <c r="F1242" s="7" t="s">
        <v>65</v>
      </c>
      <c r="G1242" s="5" t="s">
        <v>18</v>
      </c>
      <c r="H1242" s="7" t="s">
        <v>6173</v>
      </c>
      <c r="I1242" s="7" t="s">
        <v>6175</v>
      </c>
      <c r="J1242" s="7" t="s">
        <v>6175</v>
      </c>
      <c r="K1242" s="7" t="s">
        <v>6175</v>
      </c>
      <c r="L1242" s="5" t="s">
        <v>1140</v>
      </c>
      <c r="M1242" s="5" t="s">
        <v>1140</v>
      </c>
      <c r="N1242" s="8" t="s">
        <v>6175</v>
      </c>
      <c r="O1242" s="7" t="s">
        <v>1388</v>
      </c>
      <c r="P1242" s="7" t="s">
        <v>3899</v>
      </c>
      <c r="Q1242" s="5" t="s">
        <v>28</v>
      </c>
      <c r="R1242" s="5" t="s">
        <v>28</v>
      </c>
      <c r="S1242" s="5" t="s">
        <v>28</v>
      </c>
      <c r="T1242" s="7" t="s">
        <v>44</v>
      </c>
      <c r="U1242" s="7" t="s">
        <v>28</v>
      </c>
      <c r="V1242" s="7" t="s">
        <v>930</v>
      </c>
      <c r="W1242" s="7" t="s">
        <v>29</v>
      </c>
      <c r="X1242" s="7">
        <v>2013</v>
      </c>
      <c r="Y1242" s="5" t="s">
        <v>5236</v>
      </c>
      <c r="Z1242" s="7" t="s">
        <v>3900</v>
      </c>
      <c r="AA1242" s="7">
        <v>1</v>
      </c>
      <c r="AB1242" s="7">
        <v>1</v>
      </c>
      <c r="AC1242" s="7">
        <f t="shared" si="206"/>
        <v>0</v>
      </c>
      <c r="AD1242" s="7" t="s">
        <v>6175</v>
      </c>
      <c r="AE1242" s="7" t="s">
        <v>6175</v>
      </c>
      <c r="AF1242" s="7" t="s">
        <v>6175</v>
      </c>
      <c r="AG1242" s="7" t="s">
        <v>6175</v>
      </c>
      <c r="AH1242" s="7" t="s">
        <v>6175</v>
      </c>
      <c r="AI1242" s="7" t="s">
        <v>6175</v>
      </c>
      <c r="AJ1242" s="33">
        <v>63.739908675799356</v>
      </c>
      <c r="AK1242" s="33">
        <f t="shared" si="199"/>
        <v>63.739908675799356</v>
      </c>
      <c r="AL1242" s="33">
        <f t="shared" si="202"/>
        <v>7.6487890410959221</v>
      </c>
      <c r="AM1242" s="33">
        <f t="shared" si="203"/>
        <v>71.38869771689528</v>
      </c>
      <c r="AN1242" s="33">
        <f t="shared" si="204"/>
        <v>57.365917808219422</v>
      </c>
      <c r="AO1242" s="33">
        <f t="shared" si="205"/>
        <v>57.365917808219422</v>
      </c>
      <c r="AP1242" s="33">
        <f t="shared" si="200"/>
        <v>6.88391013698633</v>
      </c>
      <c r="AQ1242" s="33">
        <f t="shared" si="201"/>
        <v>64.249827945205752</v>
      </c>
      <c r="AR1242" s="15" t="s">
        <v>6303</v>
      </c>
      <c r="AS1242" s="15" t="s">
        <v>6304</v>
      </c>
      <c r="AT1242" s="15" t="s">
        <v>6292</v>
      </c>
      <c r="AU1242" s="27" t="s">
        <v>6281</v>
      </c>
      <c r="AV1242" s="74"/>
      <c r="AW1242" s="75"/>
      <c r="AX1242" s="75"/>
      <c r="AY1242" s="75"/>
      <c r="AZ1242" s="52" t="s">
        <v>6389</v>
      </c>
    </row>
    <row r="1243" spans="1:52" s="52" customFormat="1" ht="39.950000000000003" customHeight="1" x14ac:dyDescent="0.25">
      <c r="A1243" s="9">
        <v>1752</v>
      </c>
      <c r="B1243" s="5">
        <v>80042000010058</v>
      </c>
      <c r="C1243" s="5" t="s">
        <v>5237</v>
      </c>
      <c r="D1243" s="5" t="s">
        <v>18</v>
      </c>
      <c r="E1243" s="5" t="s">
        <v>4760</v>
      </c>
      <c r="F1243" s="5" t="s">
        <v>142</v>
      </c>
      <c r="G1243" s="5" t="s">
        <v>18</v>
      </c>
      <c r="H1243" s="7" t="s">
        <v>6173</v>
      </c>
      <c r="I1243" s="7" t="s">
        <v>6175</v>
      </c>
      <c r="J1243" s="7" t="s">
        <v>6175</v>
      </c>
      <c r="K1243" s="7" t="s">
        <v>6175</v>
      </c>
      <c r="L1243" s="7" t="s">
        <v>4977</v>
      </c>
      <c r="M1243" s="7" t="s">
        <v>4977</v>
      </c>
      <c r="N1243" s="8" t="s">
        <v>6175</v>
      </c>
      <c r="O1243" s="7" t="s">
        <v>1388</v>
      </c>
      <c r="P1243" s="7" t="s">
        <v>3899</v>
      </c>
      <c r="Q1243" s="7" t="s">
        <v>28</v>
      </c>
      <c r="R1243" s="7" t="s">
        <v>4978</v>
      </c>
      <c r="S1243" s="7" t="s">
        <v>28</v>
      </c>
      <c r="T1243" s="7" t="s">
        <v>44</v>
      </c>
      <c r="U1243" s="7" t="s">
        <v>4992</v>
      </c>
      <c r="V1243" s="5" t="s">
        <v>4979</v>
      </c>
      <c r="W1243" s="7" t="s">
        <v>29</v>
      </c>
      <c r="X1243" s="7">
        <v>2012</v>
      </c>
      <c r="Y1243" s="5" t="s">
        <v>28</v>
      </c>
      <c r="Z1243" s="7" t="s">
        <v>3900</v>
      </c>
      <c r="AA1243" s="7">
        <v>1</v>
      </c>
      <c r="AB1243" s="7">
        <v>1</v>
      </c>
      <c r="AC1243" s="7">
        <f t="shared" si="206"/>
        <v>0</v>
      </c>
      <c r="AD1243" s="7" t="s">
        <v>6175</v>
      </c>
      <c r="AE1243" s="7" t="s">
        <v>6175</v>
      </c>
      <c r="AF1243" s="7" t="s">
        <v>6175</v>
      </c>
      <c r="AG1243" s="7" t="s">
        <v>6175</v>
      </c>
      <c r="AH1243" s="7" t="s">
        <v>6175</v>
      </c>
      <c r="AI1243" s="7" t="s">
        <v>6175</v>
      </c>
      <c r="AJ1243" s="33">
        <v>8.3121942465753769</v>
      </c>
      <c r="AK1243" s="33">
        <f t="shared" si="199"/>
        <v>8.3121942465753769</v>
      </c>
      <c r="AL1243" s="33">
        <f t="shared" si="202"/>
        <v>0.99746330958904517</v>
      </c>
      <c r="AM1243" s="33">
        <f t="shared" si="203"/>
        <v>9.3096575561644226</v>
      </c>
      <c r="AN1243" s="33">
        <f t="shared" si="204"/>
        <v>7.4809748219178394</v>
      </c>
      <c r="AO1243" s="33">
        <f t="shared" si="205"/>
        <v>7.4809748219178394</v>
      </c>
      <c r="AP1243" s="33">
        <f t="shared" si="200"/>
        <v>0.89771697863014066</v>
      </c>
      <c r="AQ1243" s="33">
        <f t="shared" si="201"/>
        <v>8.3786918005479798</v>
      </c>
      <c r="AR1243" s="15" t="s">
        <v>1404</v>
      </c>
      <c r="AS1243" s="15" t="s">
        <v>1404</v>
      </c>
      <c r="AT1243" s="15" t="s">
        <v>6292</v>
      </c>
      <c r="AU1243" s="27" t="s">
        <v>6276</v>
      </c>
      <c r="AV1243" s="74"/>
      <c r="AW1243" s="75"/>
      <c r="AX1243" s="75"/>
      <c r="AY1243" s="75"/>
      <c r="AZ1243" s="52" t="s">
        <v>6389</v>
      </c>
    </row>
    <row r="1244" spans="1:52" s="52" customFormat="1" ht="39.950000000000003" customHeight="1" x14ac:dyDescent="0.25">
      <c r="A1244" s="9">
        <v>1753</v>
      </c>
      <c r="B1244" s="5">
        <v>80042000010065</v>
      </c>
      <c r="C1244" s="7" t="s">
        <v>5238</v>
      </c>
      <c r="D1244" s="5" t="s">
        <v>18</v>
      </c>
      <c r="E1244" s="5" t="s">
        <v>1179</v>
      </c>
      <c r="F1244" s="5" t="s">
        <v>926</v>
      </c>
      <c r="G1244" s="5" t="s">
        <v>18</v>
      </c>
      <c r="H1244" s="7" t="s">
        <v>6173</v>
      </c>
      <c r="I1244" s="7" t="s">
        <v>6175</v>
      </c>
      <c r="J1244" s="7" t="s">
        <v>6175</v>
      </c>
      <c r="K1244" s="7" t="s">
        <v>6175</v>
      </c>
      <c r="L1244" s="5" t="s">
        <v>4977</v>
      </c>
      <c r="M1244" s="5" t="s">
        <v>4977</v>
      </c>
      <c r="N1244" s="8" t="s">
        <v>6175</v>
      </c>
      <c r="O1244" s="7" t="s">
        <v>1388</v>
      </c>
      <c r="P1244" s="7" t="s">
        <v>3899</v>
      </c>
      <c r="Q1244" s="5" t="s">
        <v>28</v>
      </c>
      <c r="R1244" s="7" t="s">
        <v>4978</v>
      </c>
      <c r="S1244" s="5" t="s">
        <v>28</v>
      </c>
      <c r="T1244" s="7" t="s">
        <v>44</v>
      </c>
      <c r="U1244" s="7" t="s">
        <v>2399</v>
      </c>
      <c r="V1244" s="5" t="s">
        <v>4979</v>
      </c>
      <c r="W1244" s="7" t="s">
        <v>771</v>
      </c>
      <c r="X1244" s="7">
        <v>2012</v>
      </c>
      <c r="Y1244" s="5" t="s">
        <v>28</v>
      </c>
      <c r="Z1244" s="7" t="s">
        <v>3900</v>
      </c>
      <c r="AA1244" s="7">
        <v>1</v>
      </c>
      <c r="AB1244" s="7">
        <v>1</v>
      </c>
      <c r="AC1244" s="7">
        <f t="shared" si="206"/>
        <v>0</v>
      </c>
      <c r="AD1244" s="7" t="s">
        <v>6175</v>
      </c>
      <c r="AE1244" s="7" t="s">
        <v>6175</v>
      </c>
      <c r="AF1244" s="7" t="s">
        <v>6175</v>
      </c>
      <c r="AG1244" s="7" t="s">
        <v>6175</v>
      </c>
      <c r="AH1244" s="7" t="s">
        <v>6175</v>
      </c>
      <c r="AI1244" s="7" t="s">
        <v>6175</v>
      </c>
      <c r="AJ1244" s="33">
        <v>0.5</v>
      </c>
      <c r="AK1244" s="33">
        <f t="shared" si="199"/>
        <v>0.5</v>
      </c>
      <c r="AL1244" s="33">
        <f t="shared" si="202"/>
        <v>0.06</v>
      </c>
      <c r="AM1244" s="33">
        <f t="shared" si="203"/>
        <v>0.56000000000000005</v>
      </c>
      <c r="AN1244" s="33">
        <f t="shared" si="204"/>
        <v>0.45</v>
      </c>
      <c r="AO1244" s="33">
        <f t="shared" si="205"/>
        <v>0.45</v>
      </c>
      <c r="AP1244" s="33">
        <f t="shared" si="200"/>
        <v>5.3999999999999999E-2</v>
      </c>
      <c r="AQ1244" s="33">
        <f t="shared" si="201"/>
        <v>0.504</v>
      </c>
      <c r="AR1244" s="15" t="s">
        <v>6307</v>
      </c>
      <c r="AS1244" s="15" t="s">
        <v>6307</v>
      </c>
      <c r="AT1244" s="15" t="s">
        <v>6292</v>
      </c>
      <c r="AU1244" s="27" t="s">
        <v>6276</v>
      </c>
      <c r="AV1244" s="74"/>
      <c r="AW1244" s="75"/>
      <c r="AX1244" s="75"/>
      <c r="AY1244" s="75"/>
      <c r="AZ1244" s="52" t="s">
        <v>6389</v>
      </c>
    </row>
    <row r="1245" spans="1:52" s="52" customFormat="1" ht="39.950000000000003" customHeight="1" x14ac:dyDescent="0.25">
      <c r="A1245" s="9">
        <v>1754</v>
      </c>
      <c r="B1245" s="5">
        <v>80042000010072</v>
      </c>
      <c r="C1245" s="7" t="s">
        <v>5239</v>
      </c>
      <c r="D1245" s="5" t="s">
        <v>18</v>
      </c>
      <c r="E1245" s="5" t="s">
        <v>1179</v>
      </c>
      <c r="F1245" s="5" t="s">
        <v>926</v>
      </c>
      <c r="G1245" s="5" t="s">
        <v>18</v>
      </c>
      <c r="H1245" s="7" t="s">
        <v>6173</v>
      </c>
      <c r="I1245" s="7" t="s">
        <v>6175</v>
      </c>
      <c r="J1245" s="7" t="s">
        <v>6175</v>
      </c>
      <c r="K1245" s="7" t="s">
        <v>6175</v>
      </c>
      <c r="L1245" s="5" t="s">
        <v>4977</v>
      </c>
      <c r="M1245" s="5" t="s">
        <v>4977</v>
      </c>
      <c r="N1245" s="8" t="s">
        <v>6175</v>
      </c>
      <c r="O1245" s="7" t="s">
        <v>1388</v>
      </c>
      <c r="P1245" s="7" t="s">
        <v>3899</v>
      </c>
      <c r="Q1245" s="5" t="s">
        <v>28</v>
      </c>
      <c r="R1245" s="7" t="s">
        <v>4978</v>
      </c>
      <c r="S1245" s="5" t="s">
        <v>28</v>
      </c>
      <c r="T1245" s="7" t="s">
        <v>44</v>
      </c>
      <c r="U1245" s="7" t="s">
        <v>28</v>
      </c>
      <c r="V1245" s="5" t="s">
        <v>4979</v>
      </c>
      <c r="W1245" s="7" t="s">
        <v>29</v>
      </c>
      <c r="X1245" s="7">
        <v>2012</v>
      </c>
      <c r="Y1245" s="5" t="s">
        <v>28</v>
      </c>
      <c r="Z1245" s="7" t="s">
        <v>3900</v>
      </c>
      <c r="AA1245" s="7">
        <v>1</v>
      </c>
      <c r="AB1245" s="7">
        <v>1</v>
      </c>
      <c r="AC1245" s="7">
        <f t="shared" si="206"/>
        <v>0</v>
      </c>
      <c r="AD1245" s="7" t="s">
        <v>6175</v>
      </c>
      <c r="AE1245" s="7" t="s">
        <v>6175</v>
      </c>
      <c r="AF1245" s="7" t="s">
        <v>6175</v>
      </c>
      <c r="AG1245" s="7" t="s">
        <v>6175</v>
      </c>
      <c r="AH1245" s="7" t="s">
        <v>6175</v>
      </c>
      <c r="AI1245" s="7" t="s">
        <v>6175</v>
      </c>
      <c r="AJ1245" s="33">
        <v>8.3121942465753769</v>
      </c>
      <c r="AK1245" s="33">
        <f t="shared" si="199"/>
        <v>8.3121942465753769</v>
      </c>
      <c r="AL1245" s="33">
        <f t="shared" si="202"/>
        <v>0.99746330958904517</v>
      </c>
      <c r="AM1245" s="33">
        <f t="shared" si="203"/>
        <v>9.3096575561644226</v>
      </c>
      <c r="AN1245" s="33">
        <f t="shared" si="204"/>
        <v>7.4809748219178394</v>
      </c>
      <c r="AO1245" s="33">
        <f t="shared" si="205"/>
        <v>7.4809748219178394</v>
      </c>
      <c r="AP1245" s="33">
        <f t="shared" si="200"/>
        <v>0.89771697863014066</v>
      </c>
      <c r="AQ1245" s="33">
        <f t="shared" si="201"/>
        <v>8.3786918005479798</v>
      </c>
      <c r="AR1245" s="15" t="s">
        <v>6307</v>
      </c>
      <c r="AS1245" s="15" t="s">
        <v>6307</v>
      </c>
      <c r="AT1245" s="15" t="s">
        <v>6292</v>
      </c>
      <c r="AU1245" s="27" t="s">
        <v>6276</v>
      </c>
      <c r="AV1245" s="74"/>
      <c r="AW1245" s="75"/>
      <c r="AX1245" s="75"/>
      <c r="AY1245" s="75"/>
      <c r="AZ1245" s="52" t="s">
        <v>6389</v>
      </c>
    </row>
    <row r="1246" spans="1:52" s="52" customFormat="1" ht="39.950000000000003" customHeight="1" x14ac:dyDescent="0.25">
      <c r="A1246" s="9">
        <v>1755</v>
      </c>
      <c r="B1246" s="5">
        <v>80042000010089</v>
      </c>
      <c r="C1246" s="7" t="s">
        <v>5240</v>
      </c>
      <c r="D1246" s="5" t="s">
        <v>18</v>
      </c>
      <c r="E1246" s="5" t="s">
        <v>831</v>
      </c>
      <c r="F1246" s="5" t="s">
        <v>831</v>
      </c>
      <c r="G1246" s="5" t="s">
        <v>18</v>
      </c>
      <c r="H1246" s="7" t="s">
        <v>6173</v>
      </c>
      <c r="I1246" s="7" t="s">
        <v>6175</v>
      </c>
      <c r="J1246" s="7" t="s">
        <v>6175</v>
      </c>
      <c r="K1246" s="7" t="s">
        <v>6175</v>
      </c>
      <c r="L1246" s="5" t="s">
        <v>4977</v>
      </c>
      <c r="M1246" s="5" t="s">
        <v>4977</v>
      </c>
      <c r="N1246" s="8" t="s">
        <v>6175</v>
      </c>
      <c r="O1246" s="7" t="s">
        <v>1388</v>
      </c>
      <c r="P1246" s="7" t="s">
        <v>3899</v>
      </c>
      <c r="Q1246" s="5" t="s">
        <v>1896</v>
      </c>
      <c r="R1246" s="7" t="s">
        <v>4978</v>
      </c>
      <c r="S1246" s="5" t="s">
        <v>28</v>
      </c>
      <c r="T1246" s="7" t="s">
        <v>44</v>
      </c>
      <c r="U1246" s="7" t="s">
        <v>28</v>
      </c>
      <c r="V1246" s="5" t="s">
        <v>4979</v>
      </c>
      <c r="W1246" s="7" t="s">
        <v>29</v>
      </c>
      <c r="X1246" s="7">
        <v>2012</v>
      </c>
      <c r="Y1246" s="5" t="s">
        <v>28</v>
      </c>
      <c r="Z1246" s="7" t="s">
        <v>3900</v>
      </c>
      <c r="AA1246" s="7">
        <v>1</v>
      </c>
      <c r="AB1246" s="7">
        <v>1</v>
      </c>
      <c r="AC1246" s="7">
        <f t="shared" si="206"/>
        <v>0</v>
      </c>
      <c r="AD1246" s="7" t="s">
        <v>6175</v>
      </c>
      <c r="AE1246" s="7" t="s">
        <v>6175</v>
      </c>
      <c r="AF1246" s="7" t="s">
        <v>6175</v>
      </c>
      <c r="AG1246" s="7" t="s">
        <v>6175</v>
      </c>
      <c r="AH1246" s="7" t="s">
        <v>6175</v>
      </c>
      <c r="AI1246" s="7" t="s">
        <v>6175</v>
      </c>
      <c r="AJ1246" s="33">
        <v>8.3121942465753769</v>
      </c>
      <c r="AK1246" s="33">
        <f t="shared" si="199"/>
        <v>8.3121942465753769</v>
      </c>
      <c r="AL1246" s="33">
        <f t="shared" si="202"/>
        <v>0.99746330958904517</v>
      </c>
      <c r="AM1246" s="33">
        <f t="shared" si="203"/>
        <v>9.3096575561644226</v>
      </c>
      <c r="AN1246" s="33">
        <f t="shared" si="204"/>
        <v>7.4809748219178394</v>
      </c>
      <c r="AO1246" s="33">
        <f t="shared" si="205"/>
        <v>7.4809748219178394</v>
      </c>
      <c r="AP1246" s="33">
        <f t="shared" si="200"/>
        <v>0.89771697863014066</v>
      </c>
      <c r="AQ1246" s="33">
        <f t="shared" si="201"/>
        <v>8.3786918005479798</v>
      </c>
      <c r="AR1246" s="15" t="s">
        <v>6307</v>
      </c>
      <c r="AS1246" s="15" t="s">
        <v>6307</v>
      </c>
      <c r="AT1246" s="15" t="s">
        <v>6292</v>
      </c>
      <c r="AU1246" s="27" t="s">
        <v>6276</v>
      </c>
      <c r="AV1246" s="74"/>
      <c r="AW1246" s="75"/>
      <c r="AX1246" s="75"/>
      <c r="AY1246" s="75"/>
      <c r="AZ1246" s="52" t="s">
        <v>6389</v>
      </c>
    </row>
    <row r="1247" spans="1:52" s="52" customFormat="1" ht="39.950000000000003" customHeight="1" x14ac:dyDescent="0.25">
      <c r="A1247" s="9">
        <v>1756</v>
      </c>
      <c r="B1247" s="5">
        <v>80042000010393</v>
      </c>
      <c r="C1247" s="7" t="s">
        <v>5241</v>
      </c>
      <c r="D1247" s="5" t="s">
        <v>241</v>
      </c>
      <c r="E1247" s="5" t="s">
        <v>242</v>
      </c>
      <c r="F1247" s="5" t="s">
        <v>242</v>
      </c>
      <c r="G1247" s="5" t="s">
        <v>428</v>
      </c>
      <c r="H1247" s="7" t="s">
        <v>6173</v>
      </c>
      <c r="I1247" s="7" t="s">
        <v>6175</v>
      </c>
      <c r="J1247" s="7" t="s">
        <v>6175</v>
      </c>
      <c r="K1247" s="7" t="s">
        <v>6175</v>
      </c>
      <c r="L1247" s="5" t="s">
        <v>4977</v>
      </c>
      <c r="M1247" s="5" t="s">
        <v>4977</v>
      </c>
      <c r="N1247" s="8" t="s">
        <v>6175</v>
      </c>
      <c r="O1247" s="7" t="s">
        <v>1388</v>
      </c>
      <c r="P1247" s="7" t="s">
        <v>3899</v>
      </c>
      <c r="Q1247" s="5" t="s">
        <v>28</v>
      </c>
      <c r="R1247" s="7" t="s">
        <v>4978</v>
      </c>
      <c r="S1247" s="5" t="s">
        <v>28</v>
      </c>
      <c r="T1247" s="7" t="s">
        <v>44</v>
      </c>
      <c r="U1247" s="7" t="s">
        <v>2399</v>
      </c>
      <c r="V1247" s="5" t="s">
        <v>4979</v>
      </c>
      <c r="W1247" s="5" t="s">
        <v>29</v>
      </c>
      <c r="X1247" s="7">
        <v>2012</v>
      </c>
      <c r="Y1247" s="5" t="s">
        <v>28</v>
      </c>
      <c r="Z1247" s="7" t="s">
        <v>3900</v>
      </c>
      <c r="AA1247" s="7">
        <v>1</v>
      </c>
      <c r="AB1247" s="7">
        <v>1</v>
      </c>
      <c r="AC1247" s="7">
        <f t="shared" si="206"/>
        <v>0</v>
      </c>
      <c r="AD1247" s="7" t="s">
        <v>6175</v>
      </c>
      <c r="AE1247" s="7" t="s">
        <v>6175</v>
      </c>
      <c r="AF1247" s="7" t="s">
        <v>6175</v>
      </c>
      <c r="AG1247" s="7" t="s">
        <v>6175</v>
      </c>
      <c r="AH1247" s="7" t="s">
        <v>6175</v>
      </c>
      <c r="AI1247" s="7" t="s">
        <v>6175</v>
      </c>
      <c r="AJ1247" s="33">
        <v>8.3121942465753769</v>
      </c>
      <c r="AK1247" s="33">
        <f t="shared" si="199"/>
        <v>8.3121942465753769</v>
      </c>
      <c r="AL1247" s="33">
        <f t="shared" si="202"/>
        <v>0.99746330958904517</v>
      </c>
      <c r="AM1247" s="33">
        <f t="shared" si="203"/>
        <v>9.3096575561644226</v>
      </c>
      <c r="AN1247" s="33">
        <f t="shared" si="204"/>
        <v>7.4809748219178394</v>
      </c>
      <c r="AO1247" s="33">
        <f t="shared" si="205"/>
        <v>7.4809748219178394</v>
      </c>
      <c r="AP1247" s="33">
        <f t="shared" si="200"/>
        <v>0.89771697863014066</v>
      </c>
      <c r="AQ1247" s="33">
        <f t="shared" si="201"/>
        <v>8.3786918005479798</v>
      </c>
      <c r="AR1247" s="26" t="s">
        <v>1404</v>
      </c>
      <c r="AS1247" s="26" t="s">
        <v>1404</v>
      </c>
      <c r="AT1247" s="15" t="s">
        <v>6282</v>
      </c>
      <c r="AU1247" s="27" t="s">
        <v>6282</v>
      </c>
      <c r="AV1247" s="74" t="s">
        <v>6322</v>
      </c>
      <c r="AW1247" s="75"/>
      <c r="AX1247" s="75"/>
      <c r="AY1247" s="75"/>
      <c r="AZ1247" s="52" t="s">
        <v>6389</v>
      </c>
    </row>
    <row r="1248" spans="1:52" s="52" customFormat="1" ht="39.950000000000003" customHeight="1" x14ac:dyDescent="0.25">
      <c r="A1248" s="9">
        <v>1757</v>
      </c>
      <c r="B1248" s="5">
        <v>80042000010492</v>
      </c>
      <c r="C1248" s="40" t="s">
        <v>5242</v>
      </c>
      <c r="D1248" s="5" t="s">
        <v>18</v>
      </c>
      <c r="E1248" s="5" t="s">
        <v>1179</v>
      </c>
      <c r="F1248" s="5" t="s">
        <v>926</v>
      </c>
      <c r="G1248" s="5" t="s">
        <v>18</v>
      </c>
      <c r="H1248" s="7" t="s">
        <v>6173</v>
      </c>
      <c r="I1248" s="7" t="s">
        <v>6175</v>
      </c>
      <c r="J1248" s="7" t="s">
        <v>6175</v>
      </c>
      <c r="K1248" s="7" t="s">
        <v>6175</v>
      </c>
      <c r="L1248" s="5" t="s">
        <v>4977</v>
      </c>
      <c r="M1248" s="5" t="s">
        <v>4977</v>
      </c>
      <c r="N1248" s="8" t="s">
        <v>6175</v>
      </c>
      <c r="O1248" s="7" t="s">
        <v>1388</v>
      </c>
      <c r="P1248" s="7" t="s">
        <v>3899</v>
      </c>
      <c r="Q1248" s="7" t="s">
        <v>4978</v>
      </c>
      <c r="R1248" s="7" t="s">
        <v>28</v>
      </c>
      <c r="S1248" s="5" t="s">
        <v>881</v>
      </c>
      <c r="T1248" s="7" t="s">
        <v>44</v>
      </c>
      <c r="U1248" s="7" t="s">
        <v>28</v>
      </c>
      <c r="V1248" s="5" t="s">
        <v>4979</v>
      </c>
      <c r="W1248" s="41" t="s">
        <v>29</v>
      </c>
      <c r="X1248" s="7">
        <v>2012</v>
      </c>
      <c r="Y1248" s="5" t="s">
        <v>28</v>
      </c>
      <c r="Z1248" s="7" t="s">
        <v>3900</v>
      </c>
      <c r="AA1248" s="7">
        <v>1</v>
      </c>
      <c r="AB1248" s="7">
        <v>1</v>
      </c>
      <c r="AC1248" s="7">
        <f t="shared" si="206"/>
        <v>0</v>
      </c>
      <c r="AD1248" s="7" t="s">
        <v>6175</v>
      </c>
      <c r="AE1248" s="7" t="s">
        <v>6175</v>
      </c>
      <c r="AF1248" s="7" t="s">
        <v>6175</v>
      </c>
      <c r="AG1248" s="7" t="s">
        <v>6175</v>
      </c>
      <c r="AH1248" s="7" t="s">
        <v>6175</v>
      </c>
      <c r="AI1248" s="7" t="s">
        <v>6175</v>
      </c>
      <c r="AJ1248" s="33">
        <v>8.85820630136989</v>
      </c>
      <c r="AK1248" s="33">
        <f t="shared" si="199"/>
        <v>8.85820630136989</v>
      </c>
      <c r="AL1248" s="33">
        <f t="shared" si="202"/>
        <v>1.0629847561643868</v>
      </c>
      <c r="AM1248" s="33">
        <f t="shared" si="203"/>
        <v>9.9211910575342763</v>
      </c>
      <c r="AN1248" s="33">
        <f t="shared" si="204"/>
        <v>7.9723856712329013</v>
      </c>
      <c r="AO1248" s="33">
        <f t="shared" si="205"/>
        <v>7.9723856712329013</v>
      </c>
      <c r="AP1248" s="33">
        <f t="shared" si="200"/>
        <v>0.95668628054794813</v>
      </c>
      <c r="AQ1248" s="33">
        <f t="shared" si="201"/>
        <v>8.9290719517808501</v>
      </c>
      <c r="AR1248" s="15" t="s">
        <v>6307</v>
      </c>
      <c r="AS1248" s="15" t="s">
        <v>6307</v>
      </c>
      <c r="AT1248" s="15" t="s">
        <v>6292</v>
      </c>
      <c r="AU1248" s="27" t="s">
        <v>6276</v>
      </c>
      <c r="AV1248" s="74"/>
      <c r="AW1248" s="75"/>
      <c r="AX1248" s="75"/>
      <c r="AY1248" s="75"/>
      <c r="AZ1248" s="52" t="s">
        <v>6389</v>
      </c>
    </row>
    <row r="1249" spans="1:52" s="52" customFormat="1" ht="39.950000000000003" customHeight="1" x14ac:dyDescent="0.25">
      <c r="A1249" s="9">
        <v>1758</v>
      </c>
      <c r="B1249" s="5">
        <v>80042000010515</v>
      </c>
      <c r="C1249" s="7" t="s">
        <v>5243</v>
      </c>
      <c r="D1249" s="5" t="s">
        <v>18</v>
      </c>
      <c r="E1249" s="5" t="s">
        <v>1179</v>
      </c>
      <c r="F1249" s="5" t="s">
        <v>926</v>
      </c>
      <c r="G1249" s="5" t="s">
        <v>18</v>
      </c>
      <c r="H1249" s="7" t="s">
        <v>6173</v>
      </c>
      <c r="I1249" s="7" t="s">
        <v>6175</v>
      </c>
      <c r="J1249" s="7" t="s">
        <v>6175</v>
      </c>
      <c r="K1249" s="7" t="s">
        <v>6175</v>
      </c>
      <c r="L1249" s="5" t="s">
        <v>4977</v>
      </c>
      <c r="M1249" s="5" t="s">
        <v>4977</v>
      </c>
      <c r="N1249" s="8" t="s">
        <v>6175</v>
      </c>
      <c r="O1249" s="7" t="s">
        <v>1388</v>
      </c>
      <c r="P1249" s="7" t="s">
        <v>3899</v>
      </c>
      <c r="Q1249" s="5" t="s">
        <v>28</v>
      </c>
      <c r="R1249" s="7" t="s">
        <v>4978</v>
      </c>
      <c r="S1249" s="5" t="s">
        <v>28</v>
      </c>
      <c r="T1249" s="7" t="s">
        <v>44</v>
      </c>
      <c r="U1249" s="7" t="s">
        <v>2399</v>
      </c>
      <c r="V1249" s="5" t="s">
        <v>4979</v>
      </c>
      <c r="W1249" s="7" t="s">
        <v>29</v>
      </c>
      <c r="X1249" s="7">
        <v>2012</v>
      </c>
      <c r="Y1249" s="5" t="s">
        <v>28</v>
      </c>
      <c r="Z1249" s="7" t="s">
        <v>3900</v>
      </c>
      <c r="AA1249" s="7">
        <v>1</v>
      </c>
      <c r="AB1249" s="7">
        <v>1</v>
      </c>
      <c r="AC1249" s="7">
        <f t="shared" si="206"/>
        <v>0</v>
      </c>
      <c r="AD1249" s="7" t="s">
        <v>6175</v>
      </c>
      <c r="AE1249" s="7" t="s">
        <v>6175</v>
      </c>
      <c r="AF1249" s="7" t="s">
        <v>6175</v>
      </c>
      <c r="AG1249" s="7" t="s">
        <v>6175</v>
      </c>
      <c r="AH1249" s="7" t="s">
        <v>6175</v>
      </c>
      <c r="AI1249" s="7" t="s">
        <v>6175</v>
      </c>
      <c r="AJ1249" s="33">
        <v>8.3121942465753769</v>
      </c>
      <c r="AK1249" s="33">
        <f t="shared" si="199"/>
        <v>8.3121942465753769</v>
      </c>
      <c r="AL1249" s="33">
        <f t="shared" si="202"/>
        <v>0.99746330958904517</v>
      </c>
      <c r="AM1249" s="33">
        <f t="shared" si="203"/>
        <v>9.3096575561644226</v>
      </c>
      <c r="AN1249" s="33">
        <f t="shared" si="204"/>
        <v>7.4809748219178394</v>
      </c>
      <c r="AO1249" s="33">
        <f t="shared" si="205"/>
        <v>7.4809748219178394</v>
      </c>
      <c r="AP1249" s="33">
        <f t="shared" si="200"/>
        <v>0.89771697863014066</v>
      </c>
      <c r="AQ1249" s="33">
        <f t="shared" si="201"/>
        <v>8.3786918005479798</v>
      </c>
      <c r="AR1249" s="15" t="s">
        <v>6307</v>
      </c>
      <c r="AS1249" s="15" t="s">
        <v>6307</v>
      </c>
      <c r="AT1249" s="15" t="s">
        <v>6292</v>
      </c>
      <c r="AU1249" s="27" t="s">
        <v>6276</v>
      </c>
      <c r="AV1249" s="74"/>
      <c r="AW1249" s="75"/>
      <c r="AX1249" s="75"/>
      <c r="AY1249" s="75"/>
      <c r="AZ1249" s="52" t="s">
        <v>6389</v>
      </c>
    </row>
    <row r="1250" spans="1:52" s="52" customFormat="1" ht="39.950000000000003" customHeight="1" x14ac:dyDescent="0.25">
      <c r="A1250" s="9">
        <v>1759</v>
      </c>
      <c r="B1250" s="5">
        <v>80042000010539</v>
      </c>
      <c r="C1250" s="7" t="s">
        <v>5244</v>
      </c>
      <c r="D1250" s="5" t="s">
        <v>18</v>
      </c>
      <c r="E1250" s="5" t="s">
        <v>1179</v>
      </c>
      <c r="F1250" s="5" t="s">
        <v>926</v>
      </c>
      <c r="G1250" s="5" t="s">
        <v>18</v>
      </c>
      <c r="H1250" s="7" t="s">
        <v>6173</v>
      </c>
      <c r="I1250" s="7" t="s">
        <v>6175</v>
      </c>
      <c r="J1250" s="7" t="s">
        <v>6175</v>
      </c>
      <c r="K1250" s="7" t="s">
        <v>6175</v>
      </c>
      <c r="L1250" s="5" t="s">
        <v>4977</v>
      </c>
      <c r="M1250" s="5" t="s">
        <v>4977</v>
      </c>
      <c r="N1250" s="8" t="s">
        <v>6175</v>
      </c>
      <c r="O1250" s="7" t="s">
        <v>1388</v>
      </c>
      <c r="P1250" s="7" t="s">
        <v>3899</v>
      </c>
      <c r="Q1250" s="5" t="s">
        <v>28</v>
      </c>
      <c r="R1250" s="7" t="s">
        <v>4978</v>
      </c>
      <c r="S1250" s="5" t="s">
        <v>28</v>
      </c>
      <c r="T1250" s="7" t="s">
        <v>44</v>
      </c>
      <c r="U1250" s="7" t="s">
        <v>2399</v>
      </c>
      <c r="V1250" s="5" t="s">
        <v>4979</v>
      </c>
      <c r="W1250" s="7" t="s">
        <v>29</v>
      </c>
      <c r="X1250" s="7">
        <v>2012</v>
      </c>
      <c r="Y1250" s="5" t="s">
        <v>28</v>
      </c>
      <c r="Z1250" s="7" t="s">
        <v>3900</v>
      </c>
      <c r="AA1250" s="7">
        <v>1</v>
      </c>
      <c r="AB1250" s="7">
        <v>1</v>
      </c>
      <c r="AC1250" s="7">
        <f t="shared" si="206"/>
        <v>0</v>
      </c>
      <c r="AD1250" s="7" t="s">
        <v>6175</v>
      </c>
      <c r="AE1250" s="7" t="s">
        <v>6175</v>
      </c>
      <c r="AF1250" s="7" t="s">
        <v>6175</v>
      </c>
      <c r="AG1250" s="7" t="s">
        <v>6175</v>
      </c>
      <c r="AH1250" s="7" t="s">
        <v>6175</v>
      </c>
      <c r="AI1250" s="7" t="s">
        <v>6175</v>
      </c>
      <c r="AJ1250" s="33">
        <v>8.3121942465753769</v>
      </c>
      <c r="AK1250" s="33">
        <f t="shared" si="199"/>
        <v>8.3121942465753769</v>
      </c>
      <c r="AL1250" s="33">
        <f t="shared" si="202"/>
        <v>0.99746330958904517</v>
      </c>
      <c r="AM1250" s="33">
        <f t="shared" si="203"/>
        <v>9.3096575561644226</v>
      </c>
      <c r="AN1250" s="33">
        <f t="shared" si="204"/>
        <v>7.4809748219178394</v>
      </c>
      <c r="AO1250" s="33">
        <f t="shared" si="205"/>
        <v>7.4809748219178394</v>
      </c>
      <c r="AP1250" s="33">
        <f t="shared" si="200"/>
        <v>0.89771697863014066</v>
      </c>
      <c r="AQ1250" s="33">
        <f t="shared" si="201"/>
        <v>8.3786918005479798</v>
      </c>
      <c r="AR1250" s="15" t="s">
        <v>6307</v>
      </c>
      <c r="AS1250" s="15" t="s">
        <v>6307</v>
      </c>
      <c r="AT1250" s="15" t="s">
        <v>6292</v>
      </c>
      <c r="AU1250" s="27" t="s">
        <v>6276</v>
      </c>
      <c r="AV1250" s="74"/>
      <c r="AW1250" s="75"/>
      <c r="AX1250" s="75"/>
      <c r="AY1250" s="75"/>
      <c r="AZ1250" s="52" t="s">
        <v>6389</v>
      </c>
    </row>
    <row r="1251" spans="1:52" s="52" customFormat="1" ht="39.950000000000003" customHeight="1" x14ac:dyDescent="0.25">
      <c r="A1251" s="9">
        <v>1760</v>
      </c>
      <c r="B1251" s="5">
        <v>80042000010553</v>
      </c>
      <c r="C1251" s="7" t="s">
        <v>5245</v>
      </c>
      <c r="D1251" s="5" t="s">
        <v>18</v>
      </c>
      <c r="E1251" s="5" t="s">
        <v>38</v>
      </c>
      <c r="F1251" s="7" t="s">
        <v>3891</v>
      </c>
      <c r="G1251" s="5" t="s">
        <v>18</v>
      </c>
      <c r="H1251" s="7" t="s">
        <v>6173</v>
      </c>
      <c r="I1251" s="7" t="s">
        <v>6175</v>
      </c>
      <c r="J1251" s="7" t="s">
        <v>6175</v>
      </c>
      <c r="K1251" s="7" t="s">
        <v>6175</v>
      </c>
      <c r="L1251" s="5" t="s">
        <v>5246</v>
      </c>
      <c r="M1251" s="5" t="s">
        <v>5246</v>
      </c>
      <c r="N1251" s="8" t="s">
        <v>6175</v>
      </c>
      <c r="O1251" s="7" t="s">
        <v>1388</v>
      </c>
      <c r="P1251" s="7" t="s">
        <v>3899</v>
      </c>
      <c r="Q1251" s="5" t="s">
        <v>28</v>
      </c>
      <c r="R1251" s="5" t="s">
        <v>28</v>
      </c>
      <c r="S1251" s="5" t="s">
        <v>28</v>
      </c>
      <c r="T1251" s="7" t="s">
        <v>326</v>
      </c>
      <c r="U1251" s="7" t="s">
        <v>28</v>
      </c>
      <c r="V1251" s="7" t="s">
        <v>28</v>
      </c>
      <c r="W1251" s="7" t="s">
        <v>29</v>
      </c>
      <c r="X1251" s="7">
        <v>2012</v>
      </c>
      <c r="Y1251" s="5" t="s">
        <v>5247</v>
      </c>
      <c r="Z1251" s="7" t="s">
        <v>3900</v>
      </c>
      <c r="AA1251" s="7">
        <v>1</v>
      </c>
      <c r="AB1251" s="7">
        <v>1</v>
      </c>
      <c r="AC1251" s="7">
        <f t="shared" si="206"/>
        <v>0</v>
      </c>
      <c r="AD1251" s="7" t="s">
        <v>6175</v>
      </c>
      <c r="AE1251" s="7" t="s">
        <v>6175</v>
      </c>
      <c r="AF1251" s="7" t="s">
        <v>6175</v>
      </c>
      <c r="AG1251" s="7" t="s">
        <v>6175</v>
      </c>
      <c r="AH1251" s="7" t="s">
        <v>6175</v>
      </c>
      <c r="AI1251" s="7" t="s">
        <v>6175</v>
      </c>
      <c r="AJ1251" s="33">
        <v>44.005734246575528</v>
      </c>
      <c r="AK1251" s="33">
        <f t="shared" si="199"/>
        <v>44.005734246575528</v>
      </c>
      <c r="AL1251" s="33">
        <f t="shared" si="202"/>
        <v>5.2806881095890628</v>
      </c>
      <c r="AM1251" s="33">
        <f t="shared" si="203"/>
        <v>49.286422356164593</v>
      </c>
      <c r="AN1251" s="33">
        <f t="shared" si="204"/>
        <v>39.605160821917977</v>
      </c>
      <c r="AO1251" s="33">
        <f t="shared" si="205"/>
        <v>39.605160821917977</v>
      </c>
      <c r="AP1251" s="33">
        <f t="shared" si="200"/>
        <v>4.7526192986301572</v>
      </c>
      <c r="AQ1251" s="33">
        <f t="shared" si="201"/>
        <v>44.357780120548135</v>
      </c>
      <c r="AR1251" s="26" t="s">
        <v>6307</v>
      </c>
      <c r="AS1251" s="26" t="s">
        <v>6307</v>
      </c>
      <c r="AT1251" s="15" t="s">
        <v>6294</v>
      </c>
      <c r="AU1251" s="27" t="s">
        <v>6279</v>
      </c>
      <c r="AV1251" s="74"/>
      <c r="AW1251" s="75"/>
      <c r="AX1251" s="75"/>
      <c r="AY1251" s="75"/>
      <c r="AZ1251" s="52" t="s">
        <v>6389</v>
      </c>
    </row>
    <row r="1252" spans="1:52" s="52" customFormat="1" ht="39.950000000000003" customHeight="1" x14ac:dyDescent="0.25">
      <c r="A1252" s="9">
        <v>1761</v>
      </c>
      <c r="B1252" s="5">
        <v>80042000010560</v>
      </c>
      <c r="C1252" s="5" t="s">
        <v>5248</v>
      </c>
      <c r="D1252" s="5" t="s">
        <v>18</v>
      </c>
      <c r="E1252" s="5" t="s">
        <v>38</v>
      </c>
      <c r="F1252" s="7" t="s">
        <v>3891</v>
      </c>
      <c r="G1252" s="5" t="s">
        <v>18</v>
      </c>
      <c r="H1252" s="7" t="s">
        <v>6173</v>
      </c>
      <c r="I1252" s="7" t="s">
        <v>6175</v>
      </c>
      <c r="J1252" s="7" t="s">
        <v>6175</v>
      </c>
      <c r="K1252" s="7" t="s">
        <v>6175</v>
      </c>
      <c r="L1252" s="5" t="s">
        <v>5246</v>
      </c>
      <c r="M1252" s="5" t="s">
        <v>5246</v>
      </c>
      <c r="N1252" s="8" t="s">
        <v>6175</v>
      </c>
      <c r="O1252" s="7" t="s">
        <v>1388</v>
      </c>
      <c r="P1252" s="7" t="s">
        <v>3899</v>
      </c>
      <c r="Q1252" s="5" t="s">
        <v>28</v>
      </c>
      <c r="R1252" s="5" t="s">
        <v>28</v>
      </c>
      <c r="S1252" s="5" t="s">
        <v>28</v>
      </c>
      <c r="T1252" s="7" t="s">
        <v>326</v>
      </c>
      <c r="U1252" s="7" t="s">
        <v>28</v>
      </c>
      <c r="V1252" s="7" t="s">
        <v>28</v>
      </c>
      <c r="W1252" s="7" t="s">
        <v>29</v>
      </c>
      <c r="X1252" s="7">
        <v>2012</v>
      </c>
      <c r="Y1252" s="5" t="s">
        <v>5247</v>
      </c>
      <c r="Z1252" s="7" t="s">
        <v>3900</v>
      </c>
      <c r="AA1252" s="7">
        <v>1</v>
      </c>
      <c r="AB1252" s="7">
        <v>1</v>
      </c>
      <c r="AC1252" s="7">
        <f t="shared" si="206"/>
        <v>0</v>
      </c>
      <c r="AD1252" s="7" t="s">
        <v>6175</v>
      </c>
      <c r="AE1252" s="7" t="s">
        <v>6175</v>
      </c>
      <c r="AF1252" s="7" t="s">
        <v>6175</v>
      </c>
      <c r="AG1252" s="7" t="s">
        <v>6175</v>
      </c>
      <c r="AH1252" s="7" t="s">
        <v>6175</v>
      </c>
      <c r="AI1252" s="7" t="s">
        <v>6175</v>
      </c>
      <c r="AJ1252" s="33">
        <v>44.005734246575528</v>
      </c>
      <c r="AK1252" s="33">
        <f t="shared" si="199"/>
        <v>44.005734246575528</v>
      </c>
      <c r="AL1252" s="33">
        <f t="shared" si="202"/>
        <v>5.2806881095890628</v>
      </c>
      <c r="AM1252" s="33">
        <f t="shared" si="203"/>
        <v>49.286422356164593</v>
      </c>
      <c r="AN1252" s="33">
        <f t="shared" si="204"/>
        <v>39.605160821917977</v>
      </c>
      <c r="AO1252" s="33">
        <f t="shared" si="205"/>
        <v>39.605160821917977</v>
      </c>
      <c r="AP1252" s="33">
        <f t="shared" si="200"/>
        <v>4.7526192986301572</v>
      </c>
      <c r="AQ1252" s="33">
        <f t="shared" si="201"/>
        <v>44.357780120548135</v>
      </c>
      <c r="AR1252" s="26" t="s">
        <v>6307</v>
      </c>
      <c r="AS1252" s="26" t="s">
        <v>6307</v>
      </c>
      <c r="AT1252" s="15" t="s">
        <v>6294</v>
      </c>
      <c r="AU1252" s="27" t="s">
        <v>6279</v>
      </c>
      <c r="AV1252" s="74"/>
      <c r="AW1252" s="75"/>
      <c r="AX1252" s="75"/>
      <c r="AY1252" s="75"/>
      <c r="AZ1252" s="52" t="s">
        <v>6389</v>
      </c>
    </row>
    <row r="1253" spans="1:52" s="52" customFormat="1" ht="39.950000000000003" customHeight="1" x14ac:dyDescent="0.25">
      <c r="A1253" s="9">
        <v>1762</v>
      </c>
      <c r="B1253" s="5">
        <v>80042000010683</v>
      </c>
      <c r="C1253" s="5" t="s">
        <v>5249</v>
      </c>
      <c r="D1253" s="39" t="s">
        <v>18</v>
      </c>
      <c r="E1253" s="7" t="s">
        <v>64</v>
      </c>
      <c r="F1253" s="7" t="s">
        <v>65</v>
      </c>
      <c r="G1253" s="5" t="s">
        <v>18</v>
      </c>
      <c r="H1253" s="7" t="s">
        <v>6173</v>
      </c>
      <c r="I1253" s="7" t="s">
        <v>6175</v>
      </c>
      <c r="J1253" s="7" t="s">
        <v>6175</v>
      </c>
      <c r="K1253" s="7" t="s">
        <v>6175</v>
      </c>
      <c r="L1253" s="5" t="s">
        <v>5231</v>
      </c>
      <c r="M1253" s="5" t="s">
        <v>5231</v>
      </c>
      <c r="N1253" s="8" t="s">
        <v>6175</v>
      </c>
      <c r="O1253" s="7" t="s">
        <v>1388</v>
      </c>
      <c r="P1253" s="7" t="s">
        <v>3899</v>
      </c>
      <c r="Q1253" s="5" t="s">
        <v>28</v>
      </c>
      <c r="R1253" s="5" t="s">
        <v>28</v>
      </c>
      <c r="S1253" s="5" t="s">
        <v>28</v>
      </c>
      <c r="T1253" s="7" t="s">
        <v>50</v>
      </c>
      <c r="U1253" s="7" t="s">
        <v>28</v>
      </c>
      <c r="V1253" s="5" t="s">
        <v>5232</v>
      </c>
      <c r="W1253" s="7" t="s">
        <v>29</v>
      </c>
      <c r="X1253" s="7">
        <v>2012</v>
      </c>
      <c r="Y1253" s="5" t="s">
        <v>28</v>
      </c>
      <c r="Z1253" s="7" t="s">
        <v>3900</v>
      </c>
      <c r="AA1253" s="7">
        <v>1</v>
      </c>
      <c r="AB1253" s="7">
        <v>1</v>
      </c>
      <c r="AC1253" s="7">
        <f t="shared" si="206"/>
        <v>0</v>
      </c>
      <c r="AD1253" s="7" t="s">
        <v>6175</v>
      </c>
      <c r="AE1253" s="7" t="s">
        <v>6175</v>
      </c>
      <c r="AF1253" s="7" t="s">
        <v>6175</v>
      </c>
      <c r="AG1253" s="7" t="s">
        <v>6175</v>
      </c>
      <c r="AH1253" s="7" t="s">
        <v>6175</v>
      </c>
      <c r="AI1253" s="7" t="s">
        <v>6175</v>
      </c>
      <c r="AJ1253" s="33">
        <v>39.116208219178247</v>
      </c>
      <c r="AK1253" s="33">
        <f t="shared" si="199"/>
        <v>39.116208219178247</v>
      </c>
      <c r="AL1253" s="33">
        <f t="shared" si="202"/>
        <v>4.6939449863013891</v>
      </c>
      <c r="AM1253" s="33">
        <f t="shared" si="203"/>
        <v>43.810153205479637</v>
      </c>
      <c r="AN1253" s="33">
        <f t="shared" si="204"/>
        <v>35.204587397260426</v>
      </c>
      <c r="AO1253" s="33">
        <f t="shared" si="205"/>
        <v>35.204587397260426</v>
      </c>
      <c r="AP1253" s="33">
        <f t="shared" si="200"/>
        <v>4.2245504876712507</v>
      </c>
      <c r="AQ1253" s="33">
        <f t="shared" si="201"/>
        <v>39.429137884931677</v>
      </c>
      <c r="AR1253" s="15" t="s">
        <v>6303</v>
      </c>
      <c r="AS1253" s="15" t="s">
        <v>6304</v>
      </c>
      <c r="AT1253" s="15" t="s">
        <v>6292</v>
      </c>
      <c r="AU1253" s="27" t="s">
        <v>6281</v>
      </c>
      <c r="AV1253" s="74"/>
      <c r="AW1253" s="75"/>
      <c r="AX1253" s="75"/>
      <c r="AY1253" s="75"/>
      <c r="AZ1253" s="52" t="s">
        <v>6389</v>
      </c>
    </row>
    <row r="1254" spans="1:52" s="52" customFormat="1" ht="39.950000000000003" customHeight="1" x14ac:dyDescent="0.25">
      <c r="A1254" s="9">
        <v>1763</v>
      </c>
      <c r="B1254" s="5">
        <v>80042000010690</v>
      </c>
      <c r="C1254" s="5" t="s">
        <v>5250</v>
      </c>
      <c r="D1254" s="5" t="s">
        <v>18</v>
      </c>
      <c r="E1254" s="7" t="s">
        <v>64</v>
      </c>
      <c r="F1254" s="7" t="s">
        <v>65</v>
      </c>
      <c r="G1254" s="5" t="s">
        <v>18</v>
      </c>
      <c r="H1254" s="7" t="s">
        <v>6173</v>
      </c>
      <c r="I1254" s="7" t="s">
        <v>6175</v>
      </c>
      <c r="J1254" s="7" t="s">
        <v>6175</v>
      </c>
      <c r="K1254" s="7" t="s">
        <v>6175</v>
      </c>
      <c r="L1254" s="5" t="s">
        <v>5231</v>
      </c>
      <c r="M1254" s="5" t="s">
        <v>5231</v>
      </c>
      <c r="N1254" s="8" t="s">
        <v>6175</v>
      </c>
      <c r="O1254" s="7" t="s">
        <v>1388</v>
      </c>
      <c r="P1254" s="7" t="s">
        <v>3899</v>
      </c>
      <c r="Q1254" s="5" t="s">
        <v>28</v>
      </c>
      <c r="R1254" s="5" t="s">
        <v>28</v>
      </c>
      <c r="S1254" s="5" t="s">
        <v>28</v>
      </c>
      <c r="T1254" s="7" t="s">
        <v>50</v>
      </c>
      <c r="U1254" s="7" t="s">
        <v>28</v>
      </c>
      <c r="V1254" s="5" t="s">
        <v>5232</v>
      </c>
      <c r="W1254" s="7" t="s">
        <v>29</v>
      </c>
      <c r="X1254" s="7">
        <v>2012</v>
      </c>
      <c r="Y1254" s="5" t="s">
        <v>28</v>
      </c>
      <c r="Z1254" s="7" t="s">
        <v>3900</v>
      </c>
      <c r="AA1254" s="7">
        <v>1</v>
      </c>
      <c r="AB1254" s="7">
        <v>1</v>
      </c>
      <c r="AC1254" s="7">
        <f t="shared" si="206"/>
        <v>0</v>
      </c>
      <c r="AD1254" s="7" t="s">
        <v>6175</v>
      </c>
      <c r="AE1254" s="7" t="s">
        <v>6175</v>
      </c>
      <c r="AF1254" s="7" t="s">
        <v>6175</v>
      </c>
      <c r="AG1254" s="7" t="s">
        <v>6175</v>
      </c>
      <c r="AH1254" s="7" t="s">
        <v>6175</v>
      </c>
      <c r="AI1254" s="7" t="s">
        <v>6175</v>
      </c>
      <c r="AJ1254" s="33">
        <v>39.116208219178247</v>
      </c>
      <c r="AK1254" s="33">
        <f t="shared" si="199"/>
        <v>39.116208219178247</v>
      </c>
      <c r="AL1254" s="33">
        <f t="shared" si="202"/>
        <v>4.6939449863013891</v>
      </c>
      <c r="AM1254" s="33">
        <f t="shared" si="203"/>
        <v>43.810153205479637</v>
      </c>
      <c r="AN1254" s="33">
        <f t="shared" si="204"/>
        <v>35.204587397260426</v>
      </c>
      <c r="AO1254" s="33">
        <f t="shared" si="205"/>
        <v>35.204587397260426</v>
      </c>
      <c r="AP1254" s="33">
        <f t="shared" si="200"/>
        <v>4.2245504876712507</v>
      </c>
      <c r="AQ1254" s="33">
        <f t="shared" si="201"/>
        <v>39.429137884931677</v>
      </c>
      <c r="AR1254" s="15" t="s">
        <v>6303</v>
      </c>
      <c r="AS1254" s="15" t="s">
        <v>6304</v>
      </c>
      <c r="AT1254" s="15" t="s">
        <v>6292</v>
      </c>
      <c r="AU1254" s="27" t="s">
        <v>6281</v>
      </c>
      <c r="AV1254" s="74"/>
      <c r="AW1254" s="75"/>
      <c r="AX1254" s="75"/>
      <c r="AY1254" s="75"/>
      <c r="AZ1254" s="52" t="s">
        <v>6389</v>
      </c>
    </row>
    <row r="1255" spans="1:52" s="52" customFormat="1" ht="39.950000000000003" customHeight="1" x14ac:dyDescent="0.25">
      <c r="A1255" s="9">
        <v>1764</v>
      </c>
      <c r="B1255" s="5">
        <v>80042000011819</v>
      </c>
      <c r="C1255" s="7" t="s">
        <v>5251</v>
      </c>
      <c r="D1255" s="5" t="s">
        <v>18</v>
      </c>
      <c r="E1255" s="5" t="s">
        <v>1179</v>
      </c>
      <c r="F1255" s="5" t="s">
        <v>926</v>
      </c>
      <c r="G1255" s="5" t="s">
        <v>18</v>
      </c>
      <c r="H1255" s="7" t="s">
        <v>6173</v>
      </c>
      <c r="I1255" s="7" t="s">
        <v>6175</v>
      </c>
      <c r="J1255" s="7" t="s">
        <v>6175</v>
      </c>
      <c r="K1255" s="7" t="s">
        <v>6175</v>
      </c>
      <c r="L1255" s="5" t="s">
        <v>4977</v>
      </c>
      <c r="M1255" s="5" t="s">
        <v>4977</v>
      </c>
      <c r="N1255" s="8" t="s">
        <v>6175</v>
      </c>
      <c r="O1255" s="7" t="s">
        <v>1388</v>
      </c>
      <c r="P1255" s="7" t="s">
        <v>3899</v>
      </c>
      <c r="Q1255" s="5" t="s">
        <v>28</v>
      </c>
      <c r="R1255" s="7" t="s">
        <v>4978</v>
      </c>
      <c r="S1255" s="5" t="s">
        <v>28</v>
      </c>
      <c r="T1255" s="7" t="s">
        <v>44</v>
      </c>
      <c r="U1255" s="7" t="s">
        <v>28</v>
      </c>
      <c r="V1255" s="28" t="s">
        <v>28</v>
      </c>
      <c r="W1255" s="7" t="s">
        <v>771</v>
      </c>
      <c r="X1255" s="7">
        <v>2012</v>
      </c>
      <c r="Y1255" s="5" t="s">
        <v>5252</v>
      </c>
      <c r="Z1255" s="7" t="s">
        <v>3900</v>
      </c>
      <c r="AA1255" s="7">
        <v>1</v>
      </c>
      <c r="AB1255" s="7">
        <v>1</v>
      </c>
      <c r="AC1255" s="7">
        <f t="shared" si="206"/>
        <v>0</v>
      </c>
      <c r="AD1255" s="7" t="s">
        <v>6175</v>
      </c>
      <c r="AE1255" s="7" t="s">
        <v>6175</v>
      </c>
      <c r="AF1255" s="7" t="s">
        <v>6175</v>
      </c>
      <c r="AG1255" s="7" t="s">
        <v>6175</v>
      </c>
      <c r="AH1255" s="7" t="s">
        <v>6175</v>
      </c>
      <c r="AI1255" s="7" t="s">
        <v>6175</v>
      </c>
      <c r="AJ1255" s="33">
        <v>0.5</v>
      </c>
      <c r="AK1255" s="33">
        <f t="shared" si="199"/>
        <v>0.5</v>
      </c>
      <c r="AL1255" s="33">
        <f t="shared" si="202"/>
        <v>0.06</v>
      </c>
      <c r="AM1255" s="33">
        <f t="shared" si="203"/>
        <v>0.56000000000000005</v>
      </c>
      <c r="AN1255" s="33">
        <f t="shared" si="204"/>
        <v>0.45</v>
      </c>
      <c r="AO1255" s="33">
        <f t="shared" si="205"/>
        <v>0.45</v>
      </c>
      <c r="AP1255" s="33">
        <f t="shared" si="200"/>
        <v>5.3999999999999999E-2</v>
      </c>
      <c r="AQ1255" s="33">
        <f t="shared" si="201"/>
        <v>0.504</v>
      </c>
      <c r="AR1255" s="15" t="s">
        <v>6307</v>
      </c>
      <c r="AS1255" s="15" t="s">
        <v>6307</v>
      </c>
      <c r="AT1255" s="15" t="s">
        <v>6292</v>
      </c>
      <c r="AU1255" s="27" t="s">
        <v>6276</v>
      </c>
      <c r="AV1255" s="74"/>
      <c r="AW1255" s="75"/>
      <c r="AX1255" s="75"/>
      <c r="AY1255" s="75"/>
      <c r="AZ1255" s="52" t="s">
        <v>6389</v>
      </c>
    </row>
    <row r="1256" spans="1:52" s="52" customFormat="1" ht="39.950000000000003" customHeight="1" x14ac:dyDescent="0.25">
      <c r="A1256" s="9">
        <v>1765</v>
      </c>
      <c r="B1256" s="5">
        <v>80042000011918</v>
      </c>
      <c r="C1256" s="7" t="s">
        <v>5253</v>
      </c>
      <c r="D1256" s="5" t="s">
        <v>18</v>
      </c>
      <c r="E1256" s="5" t="s">
        <v>953</v>
      </c>
      <c r="F1256" s="5" t="s">
        <v>954</v>
      </c>
      <c r="G1256" s="5" t="s">
        <v>18</v>
      </c>
      <c r="H1256" s="7" t="s">
        <v>6173</v>
      </c>
      <c r="I1256" s="7" t="s">
        <v>6175</v>
      </c>
      <c r="J1256" s="7" t="s">
        <v>6175</v>
      </c>
      <c r="K1256" s="7" t="s">
        <v>6175</v>
      </c>
      <c r="L1256" s="5" t="s">
        <v>4973</v>
      </c>
      <c r="M1256" s="5" t="s">
        <v>4973</v>
      </c>
      <c r="N1256" s="8" t="s">
        <v>6175</v>
      </c>
      <c r="O1256" s="7" t="s">
        <v>1388</v>
      </c>
      <c r="P1256" s="7" t="s">
        <v>3899</v>
      </c>
      <c r="Q1256" s="5" t="s">
        <v>28</v>
      </c>
      <c r="R1256" s="5" t="s">
        <v>28</v>
      </c>
      <c r="S1256" s="5" t="s">
        <v>28</v>
      </c>
      <c r="T1256" s="7" t="s">
        <v>44</v>
      </c>
      <c r="U1256" s="7" t="s">
        <v>28</v>
      </c>
      <c r="V1256" s="7" t="s">
        <v>957</v>
      </c>
      <c r="W1256" s="5" t="s">
        <v>771</v>
      </c>
      <c r="X1256" s="7">
        <v>2012</v>
      </c>
      <c r="Y1256" s="5" t="s">
        <v>5254</v>
      </c>
      <c r="Z1256" s="7" t="s">
        <v>3900</v>
      </c>
      <c r="AA1256" s="7">
        <v>1</v>
      </c>
      <c r="AB1256" s="7">
        <v>1</v>
      </c>
      <c r="AC1256" s="7">
        <f t="shared" si="206"/>
        <v>0</v>
      </c>
      <c r="AD1256" s="7" t="s">
        <v>6175</v>
      </c>
      <c r="AE1256" s="7" t="s">
        <v>6175</v>
      </c>
      <c r="AF1256" s="7" t="s">
        <v>6175</v>
      </c>
      <c r="AG1256" s="7" t="s">
        <v>6175</v>
      </c>
      <c r="AH1256" s="7" t="s">
        <v>6175</v>
      </c>
      <c r="AI1256" s="7" t="s">
        <v>6175</v>
      </c>
      <c r="AJ1256" s="33">
        <v>3</v>
      </c>
      <c r="AK1256" s="33">
        <f t="shared" si="199"/>
        <v>3</v>
      </c>
      <c r="AL1256" s="33">
        <f t="shared" si="202"/>
        <v>0.36</v>
      </c>
      <c r="AM1256" s="33">
        <f t="shared" si="203"/>
        <v>3.36</v>
      </c>
      <c r="AN1256" s="33">
        <f t="shared" si="204"/>
        <v>2.7</v>
      </c>
      <c r="AO1256" s="33">
        <f t="shared" si="205"/>
        <v>2.7</v>
      </c>
      <c r="AP1256" s="33">
        <f t="shared" si="200"/>
        <v>0.32400000000000001</v>
      </c>
      <c r="AQ1256" s="33">
        <f t="shared" si="201"/>
        <v>3.024</v>
      </c>
      <c r="AR1256" s="15" t="s">
        <v>6307</v>
      </c>
      <c r="AS1256" s="15" t="s">
        <v>6307</v>
      </c>
      <c r="AT1256" s="15" t="s">
        <v>6292</v>
      </c>
      <c r="AU1256" s="27" t="s">
        <v>6276</v>
      </c>
      <c r="AV1256" s="74"/>
      <c r="AW1256" s="75"/>
      <c r="AX1256" s="75"/>
      <c r="AY1256" s="75"/>
      <c r="AZ1256" s="52" t="s">
        <v>6389</v>
      </c>
    </row>
    <row r="1257" spans="1:52" s="52" customFormat="1" ht="39.950000000000003" customHeight="1" x14ac:dyDescent="0.25">
      <c r="A1257" s="9">
        <v>1766</v>
      </c>
      <c r="B1257" s="5">
        <v>80042000011925</v>
      </c>
      <c r="C1257" s="7" t="s">
        <v>5255</v>
      </c>
      <c r="D1257" s="5" t="s">
        <v>18</v>
      </c>
      <c r="E1257" s="5" t="s">
        <v>953</v>
      </c>
      <c r="F1257" s="5" t="s">
        <v>954</v>
      </c>
      <c r="G1257" s="5" t="s">
        <v>18</v>
      </c>
      <c r="H1257" s="7" t="s">
        <v>6173</v>
      </c>
      <c r="I1257" s="7" t="s">
        <v>6175</v>
      </c>
      <c r="J1257" s="7" t="s">
        <v>6175</v>
      </c>
      <c r="K1257" s="7" t="s">
        <v>6175</v>
      </c>
      <c r="L1257" s="5" t="s">
        <v>4973</v>
      </c>
      <c r="M1257" s="5" t="s">
        <v>4973</v>
      </c>
      <c r="N1257" s="8" t="s">
        <v>6175</v>
      </c>
      <c r="O1257" s="7" t="s">
        <v>1388</v>
      </c>
      <c r="P1257" s="7" t="s">
        <v>3899</v>
      </c>
      <c r="Q1257" s="5" t="s">
        <v>28</v>
      </c>
      <c r="R1257" s="5" t="s">
        <v>28</v>
      </c>
      <c r="S1257" s="5" t="s">
        <v>28</v>
      </c>
      <c r="T1257" s="7" t="s">
        <v>44</v>
      </c>
      <c r="U1257" s="7" t="s">
        <v>28</v>
      </c>
      <c r="V1257" s="7" t="s">
        <v>957</v>
      </c>
      <c r="W1257" s="7" t="s">
        <v>771</v>
      </c>
      <c r="X1257" s="7">
        <v>2012</v>
      </c>
      <c r="Y1257" s="5" t="s">
        <v>5256</v>
      </c>
      <c r="Z1257" s="7" t="s">
        <v>3900</v>
      </c>
      <c r="AA1257" s="7">
        <v>1</v>
      </c>
      <c r="AB1257" s="7">
        <v>1</v>
      </c>
      <c r="AC1257" s="7">
        <f t="shared" si="206"/>
        <v>0</v>
      </c>
      <c r="AD1257" s="7" t="s">
        <v>6175</v>
      </c>
      <c r="AE1257" s="7" t="s">
        <v>6175</v>
      </c>
      <c r="AF1257" s="7" t="s">
        <v>6175</v>
      </c>
      <c r="AG1257" s="7" t="s">
        <v>6175</v>
      </c>
      <c r="AH1257" s="7" t="s">
        <v>6175</v>
      </c>
      <c r="AI1257" s="7" t="s">
        <v>6175</v>
      </c>
      <c r="AJ1257" s="33">
        <v>3</v>
      </c>
      <c r="AK1257" s="33">
        <f t="shared" si="199"/>
        <v>3</v>
      </c>
      <c r="AL1257" s="33">
        <f t="shared" si="202"/>
        <v>0.36</v>
      </c>
      <c r="AM1257" s="33">
        <f t="shared" si="203"/>
        <v>3.36</v>
      </c>
      <c r="AN1257" s="33">
        <f t="shared" si="204"/>
        <v>2.7</v>
      </c>
      <c r="AO1257" s="33">
        <f t="shared" si="205"/>
        <v>2.7</v>
      </c>
      <c r="AP1257" s="33">
        <f t="shared" si="200"/>
        <v>0.32400000000000001</v>
      </c>
      <c r="AQ1257" s="33">
        <f t="shared" si="201"/>
        <v>3.024</v>
      </c>
      <c r="AR1257" s="15" t="s">
        <v>6307</v>
      </c>
      <c r="AS1257" s="15" t="s">
        <v>6307</v>
      </c>
      <c r="AT1257" s="15" t="s">
        <v>6292</v>
      </c>
      <c r="AU1257" s="27" t="s">
        <v>6276</v>
      </c>
      <c r="AV1257" s="74"/>
      <c r="AW1257" s="75"/>
      <c r="AX1257" s="75"/>
      <c r="AY1257" s="75"/>
      <c r="AZ1257" s="52" t="s">
        <v>6389</v>
      </c>
    </row>
    <row r="1258" spans="1:52" s="52" customFormat="1" ht="39.950000000000003" customHeight="1" x14ac:dyDescent="0.25">
      <c r="A1258" s="9">
        <v>1767</v>
      </c>
      <c r="B1258" s="5">
        <v>80042000012793</v>
      </c>
      <c r="C1258" s="7" t="s">
        <v>5257</v>
      </c>
      <c r="D1258" s="5" t="s">
        <v>18</v>
      </c>
      <c r="E1258" s="5" t="s">
        <v>1194</v>
      </c>
      <c r="F1258" s="5" t="s">
        <v>926</v>
      </c>
      <c r="G1258" s="5" t="s">
        <v>18</v>
      </c>
      <c r="H1258" s="7" t="s">
        <v>6173</v>
      </c>
      <c r="I1258" s="7" t="s">
        <v>6175</v>
      </c>
      <c r="J1258" s="7" t="s">
        <v>6175</v>
      </c>
      <c r="K1258" s="7" t="s">
        <v>6175</v>
      </c>
      <c r="L1258" s="5" t="s">
        <v>5093</v>
      </c>
      <c r="M1258" s="5" t="s">
        <v>5093</v>
      </c>
      <c r="N1258" s="8" t="s">
        <v>6175</v>
      </c>
      <c r="O1258" s="7" t="s">
        <v>1388</v>
      </c>
      <c r="P1258" s="7" t="s">
        <v>3899</v>
      </c>
      <c r="Q1258" s="5" t="s">
        <v>28</v>
      </c>
      <c r="R1258" s="5" t="s">
        <v>28</v>
      </c>
      <c r="S1258" s="5" t="s">
        <v>28</v>
      </c>
      <c r="T1258" s="7" t="s">
        <v>326</v>
      </c>
      <c r="U1258" s="7" t="s">
        <v>28</v>
      </c>
      <c r="V1258" s="28" t="s">
        <v>28</v>
      </c>
      <c r="W1258" s="7" t="s">
        <v>1400</v>
      </c>
      <c r="X1258" s="7">
        <v>2012</v>
      </c>
      <c r="Y1258" s="5" t="s">
        <v>5094</v>
      </c>
      <c r="Z1258" s="7" t="s">
        <v>3900</v>
      </c>
      <c r="AA1258" s="7">
        <v>1</v>
      </c>
      <c r="AB1258" s="7">
        <v>1</v>
      </c>
      <c r="AC1258" s="7">
        <f t="shared" si="206"/>
        <v>0</v>
      </c>
      <c r="AD1258" s="7" t="s">
        <v>6175</v>
      </c>
      <c r="AE1258" s="7" t="s">
        <v>6175</v>
      </c>
      <c r="AF1258" s="7" t="s">
        <v>6175</v>
      </c>
      <c r="AG1258" s="7" t="s">
        <v>6175</v>
      </c>
      <c r="AH1258" s="7" t="s">
        <v>6175</v>
      </c>
      <c r="AI1258" s="7" t="s">
        <v>6175</v>
      </c>
      <c r="AJ1258" s="33">
        <v>95.548127397260586</v>
      </c>
      <c r="AK1258" s="33">
        <f t="shared" si="199"/>
        <v>95.548127397260586</v>
      </c>
      <c r="AL1258" s="33">
        <f t="shared" si="202"/>
        <v>11.465775287671271</v>
      </c>
      <c r="AM1258" s="33">
        <f t="shared" si="203"/>
        <v>107.01390268493185</v>
      </c>
      <c r="AN1258" s="33">
        <f t="shared" si="204"/>
        <v>85.993314657534526</v>
      </c>
      <c r="AO1258" s="33">
        <f t="shared" si="205"/>
        <v>85.993314657534526</v>
      </c>
      <c r="AP1258" s="33">
        <f t="shared" si="200"/>
        <v>10.319197758904142</v>
      </c>
      <c r="AQ1258" s="33">
        <f t="shared" si="201"/>
        <v>96.312512416438665</v>
      </c>
      <c r="AR1258" s="15" t="s">
        <v>6307</v>
      </c>
      <c r="AS1258" s="15" t="s">
        <v>6307</v>
      </c>
      <c r="AT1258" s="15" t="s">
        <v>6292</v>
      </c>
      <c r="AU1258" s="27" t="s">
        <v>6276</v>
      </c>
      <c r="AV1258" s="74"/>
      <c r="AW1258" s="75"/>
      <c r="AX1258" s="75"/>
      <c r="AY1258" s="75"/>
      <c r="AZ1258" s="52" t="s">
        <v>6389</v>
      </c>
    </row>
    <row r="1259" spans="1:52" s="52" customFormat="1" ht="39.950000000000003" customHeight="1" x14ac:dyDescent="0.25">
      <c r="A1259" s="9">
        <v>1768</v>
      </c>
      <c r="B1259" s="5">
        <v>80042000012809</v>
      </c>
      <c r="C1259" s="7" t="s">
        <v>5258</v>
      </c>
      <c r="D1259" s="5" t="s">
        <v>18</v>
      </c>
      <c r="E1259" s="5" t="s">
        <v>1194</v>
      </c>
      <c r="F1259" s="5" t="s">
        <v>926</v>
      </c>
      <c r="G1259" s="5" t="s">
        <v>18</v>
      </c>
      <c r="H1259" s="7" t="s">
        <v>6173</v>
      </c>
      <c r="I1259" s="7" t="s">
        <v>6175</v>
      </c>
      <c r="J1259" s="7" t="s">
        <v>6175</v>
      </c>
      <c r="K1259" s="7" t="s">
        <v>6175</v>
      </c>
      <c r="L1259" s="5" t="s">
        <v>5093</v>
      </c>
      <c r="M1259" s="5" t="s">
        <v>5093</v>
      </c>
      <c r="N1259" s="8" t="s">
        <v>6175</v>
      </c>
      <c r="O1259" s="7" t="s">
        <v>1388</v>
      </c>
      <c r="P1259" s="7" t="s">
        <v>3899</v>
      </c>
      <c r="Q1259" s="5" t="s">
        <v>28</v>
      </c>
      <c r="R1259" s="5" t="s">
        <v>28</v>
      </c>
      <c r="S1259" s="5" t="s">
        <v>28</v>
      </c>
      <c r="T1259" s="7" t="s">
        <v>326</v>
      </c>
      <c r="U1259" s="7" t="s">
        <v>28</v>
      </c>
      <c r="V1259" s="28" t="s">
        <v>28</v>
      </c>
      <c r="W1259" s="7" t="s">
        <v>1400</v>
      </c>
      <c r="X1259" s="7">
        <v>2012</v>
      </c>
      <c r="Y1259" s="5" t="s">
        <v>5094</v>
      </c>
      <c r="Z1259" s="7" t="s">
        <v>3900</v>
      </c>
      <c r="AA1259" s="7">
        <v>1</v>
      </c>
      <c r="AB1259" s="7">
        <v>1</v>
      </c>
      <c r="AC1259" s="7">
        <f t="shared" si="206"/>
        <v>0</v>
      </c>
      <c r="AD1259" s="7" t="s">
        <v>6175</v>
      </c>
      <c r="AE1259" s="7" t="s">
        <v>6175</v>
      </c>
      <c r="AF1259" s="7" t="s">
        <v>6175</v>
      </c>
      <c r="AG1259" s="7" t="s">
        <v>6175</v>
      </c>
      <c r="AH1259" s="7" t="s">
        <v>6175</v>
      </c>
      <c r="AI1259" s="7" t="s">
        <v>6175</v>
      </c>
      <c r="AJ1259" s="33">
        <v>95.548127397260586</v>
      </c>
      <c r="AK1259" s="33">
        <f t="shared" si="199"/>
        <v>95.548127397260586</v>
      </c>
      <c r="AL1259" s="33">
        <f t="shared" si="202"/>
        <v>11.465775287671271</v>
      </c>
      <c r="AM1259" s="33">
        <f t="shared" si="203"/>
        <v>107.01390268493185</v>
      </c>
      <c r="AN1259" s="33">
        <f t="shared" si="204"/>
        <v>85.993314657534526</v>
      </c>
      <c r="AO1259" s="33">
        <f t="shared" si="205"/>
        <v>85.993314657534526</v>
      </c>
      <c r="AP1259" s="33">
        <f t="shared" si="200"/>
        <v>10.319197758904142</v>
      </c>
      <c r="AQ1259" s="33">
        <f t="shared" si="201"/>
        <v>96.312512416438665</v>
      </c>
      <c r="AR1259" s="15" t="s">
        <v>6307</v>
      </c>
      <c r="AS1259" s="15" t="s">
        <v>6307</v>
      </c>
      <c r="AT1259" s="15" t="s">
        <v>6292</v>
      </c>
      <c r="AU1259" s="27" t="s">
        <v>6276</v>
      </c>
      <c r="AV1259" s="74"/>
      <c r="AW1259" s="75"/>
      <c r="AX1259" s="75"/>
      <c r="AY1259" s="75"/>
      <c r="AZ1259" s="52" t="s">
        <v>6389</v>
      </c>
    </row>
    <row r="1260" spans="1:52" s="52" customFormat="1" ht="39.950000000000003" customHeight="1" x14ac:dyDescent="0.25">
      <c r="A1260" s="9">
        <v>1769</v>
      </c>
      <c r="B1260" s="5">
        <v>80042000014865</v>
      </c>
      <c r="C1260" s="7" t="s">
        <v>5259</v>
      </c>
      <c r="D1260" s="5" t="s">
        <v>18</v>
      </c>
      <c r="E1260" s="7" t="s">
        <v>763</v>
      </c>
      <c r="F1260" s="7" t="s">
        <v>764</v>
      </c>
      <c r="G1260" s="5" t="s">
        <v>18</v>
      </c>
      <c r="H1260" s="7" t="s">
        <v>6173</v>
      </c>
      <c r="I1260" s="7" t="s">
        <v>6175</v>
      </c>
      <c r="J1260" s="7" t="s">
        <v>6175</v>
      </c>
      <c r="K1260" s="7" t="s">
        <v>6175</v>
      </c>
      <c r="L1260" s="7" t="s">
        <v>5260</v>
      </c>
      <c r="M1260" s="7" t="s">
        <v>5260</v>
      </c>
      <c r="N1260" s="8" t="s">
        <v>6175</v>
      </c>
      <c r="O1260" s="7" t="s">
        <v>1388</v>
      </c>
      <c r="P1260" s="7" t="s">
        <v>3899</v>
      </c>
      <c r="Q1260" s="7" t="s">
        <v>1579</v>
      </c>
      <c r="R1260" s="5" t="s">
        <v>28</v>
      </c>
      <c r="S1260" s="5" t="s">
        <v>28</v>
      </c>
      <c r="T1260" s="7" t="s">
        <v>3909</v>
      </c>
      <c r="U1260" s="7" t="s">
        <v>28</v>
      </c>
      <c r="V1260" s="28" t="s">
        <v>28</v>
      </c>
      <c r="W1260" s="5" t="s">
        <v>771</v>
      </c>
      <c r="X1260" s="7">
        <v>2012</v>
      </c>
      <c r="Y1260" s="7" t="s">
        <v>319</v>
      </c>
      <c r="Z1260" s="7" t="s">
        <v>3900</v>
      </c>
      <c r="AA1260" s="7">
        <v>1</v>
      </c>
      <c r="AB1260" s="7">
        <v>1</v>
      </c>
      <c r="AC1260" s="7">
        <f t="shared" si="206"/>
        <v>0</v>
      </c>
      <c r="AD1260" s="7" t="s">
        <v>6175</v>
      </c>
      <c r="AE1260" s="7" t="s">
        <v>6175</v>
      </c>
      <c r="AF1260" s="7" t="s">
        <v>6175</v>
      </c>
      <c r="AG1260" s="7" t="s">
        <v>6175</v>
      </c>
      <c r="AH1260" s="7" t="s">
        <v>6175</v>
      </c>
      <c r="AI1260" s="7" t="s">
        <v>6175</v>
      </c>
      <c r="AJ1260" s="33">
        <v>10</v>
      </c>
      <c r="AK1260" s="33">
        <f t="shared" si="199"/>
        <v>10</v>
      </c>
      <c r="AL1260" s="33">
        <f t="shared" si="202"/>
        <v>1.2</v>
      </c>
      <c r="AM1260" s="33">
        <f t="shared" si="203"/>
        <v>11.2</v>
      </c>
      <c r="AN1260" s="33">
        <f t="shared" si="204"/>
        <v>9</v>
      </c>
      <c r="AO1260" s="33">
        <f t="shared" si="205"/>
        <v>9</v>
      </c>
      <c r="AP1260" s="33">
        <f t="shared" si="200"/>
        <v>1.08</v>
      </c>
      <c r="AQ1260" s="33">
        <f t="shared" si="201"/>
        <v>10.08</v>
      </c>
      <c r="AR1260" s="26" t="s">
        <v>6307</v>
      </c>
      <c r="AS1260" s="26" t="s">
        <v>6307</v>
      </c>
      <c r="AT1260" s="15" t="s">
        <v>6294</v>
      </c>
      <c r="AU1260" s="27" t="s">
        <v>6279</v>
      </c>
      <c r="AV1260" s="74"/>
      <c r="AW1260" s="75"/>
      <c r="AX1260" s="75"/>
      <c r="AY1260" s="75"/>
      <c r="AZ1260" s="52" t="s">
        <v>6389</v>
      </c>
    </row>
    <row r="1261" spans="1:52" s="52" customFormat="1" ht="39.950000000000003" customHeight="1" x14ac:dyDescent="0.25">
      <c r="A1261" s="9">
        <v>1770</v>
      </c>
      <c r="B1261" s="5">
        <v>80042000014926</v>
      </c>
      <c r="C1261" s="7" t="s">
        <v>5261</v>
      </c>
      <c r="D1261" s="5" t="s">
        <v>18</v>
      </c>
      <c r="E1261" s="5" t="s">
        <v>1179</v>
      </c>
      <c r="F1261" s="5" t="s">
        <v>926</v>
      </c>
      <c r="G1261" s="5" t="s">
        <v>18</v>
      </c>
      <c r="H1261" s="7" t="s">
        <v>6173</v>
      </c>
      <c r="I1261" s="7" t="s">
        <v>6175</v>
      </c>
      <c r="J1261" s="7" t="s">
        <v>6175</v>
      </c>
      <c r="K1261" s="7" t="s">
        <v>6175</v>
      </c>
      <c r="L1261" s="5" t="s">
        <v>4977</v>
      </c>
      <c r="M1261" s="5" t="s">
        <v>4977</v>
      </c>
      <c r="N1261" s="8" t="s">
        <v>6175</v>
      </c>
      <c r="O1261" s="7" t="s">
        <v>1388</v>
      </c>
      <c r="P1261" s="7" t="s">
        <v>3899</v>
      </c>
      <c r="Q1261" s="5" t="s">
        <v>28</v>
      </c>
      <c r="R1261" s="7" t="s">
        <v>4978</v>
      </c>
      <c r="S1261" s="5" t="s">
        <v>28</v>
      </c>
      <c r="T1261" s="7" t="s">
        <v>44</v>
      </c>
      <c r="U1261" s="7" t="s">
        <v>28</v>
      </c>
      <c r="V1261" s="28" t="s">
        <v>28</v>
      </c>
      <c r="W1261" s="5" t="s">
        <v>29</v>
      </c>
      <c r="X1261" s="7">
        <v>2012</v>
      </c>
      <c r="Y1261" s="5" t="s">
        <v>4222</v>
      </c>
      <c r="Z1261" s="7" t="s">
        <v>3900</v>
      </c>
      <c r="AA1261" s="7">
        <v>1</v>
      </c>
      <c r="AB1261" s="7">
        <v>1</v>
      </c>
      <c r="AC1261" s="7">
        <f t="shared" si="206"/>
        <v>0</v>
      </c>
      <c r="AD1261" s="7" t="s">
        <v>6175</v>
      </c>
      <c r="AE1261" s="7" t="s">
        <v>6175</v>
      </c>
      <c r="AF1261" s="7" t="s">
        <v>6175</v>
      </c>
      <c r="AG1261" s="7" t="s">
        <v>6175</v>
      </c>
      <c r="AH1261" s="7" t="s">
        <v>6175</v>
      </c>
      <c r="AI1261" s="7" t="s">
        <v>6175</v>
      </c>
      <c r="AJ1261" s="33">
        <v>8.3121942465753769</v>
      </c>
      <c r="AK1261" s="33">
        <f t="shared" si="199"/>
        <v>8.3121942465753769</v>
      </c>
      <c r="AL1261" s="33">
        <f t="shared" si="202"/>
        <v>0.99746330958904517</v>
      </c>
      <c r="AM1261" s="33">
        <f t="shared" si="203"/>
        <v>9.3096575561644226</v>
      </c>
      <c r="AN1261" s="33">
        <f t="shared" si="204"/>
        <v>7.4809748219178394</v>
      </c>
      <c r="AO1261" s="33">
        <f t="shared" si="205"/>
        <v>7.4809748219178394</v>
      </c>
      <c r="AP1261" s="33">
        <f t="shared" si="200"/>
        <v>0.89771697863014066</v>
      </c>
      <c r="AQ1261" s="33">
        <f t="shared" si="201"/>
        <v>8.3786918005479798</v>
      </c>
      <c r="AR1261" s="15" t="s">
        <v>6307</v>
      </c>
      <c r="AS1261" s="15" t="s">
        <v>6307</v>
      </c>
      <c r="AT1261" s="15" t="s">
        <v>6292</v>
      </c>
      <c r="AU1261" s="27" t="s">
        <v>6276</v>
      </c>
      <c r="AV1261" s="74"/>
      <c r="AW1261" s="75"/>
      <c r="AX1261" s="75"/>
      <c r="AY1261" s="75"/>
      <c r="AZ1261" s="52" t="s">
        <v>6389</v>
      </c>
    </row>
    <row r="1262" spans="1:52" s="52" customFormat="1" ht="39.950000000000003" customHeight="1" x14ac:dyDescent="0.25">
      <c r="A1262" s="9">
        <v>1771</v>
      </c>
      <c r="B1262" s="5">
        <v>80042000016081</v>
      </c>
      <c r="C1262" s="7" t="s">
        <v>5262</v>
      </c>
      <c r="D1262" s="5" t="s">
        <v>18</v>
      </c>
      <c r="E1262" s="5" t="s">
        <v>953</v>
      </c>
      <c r="F1262" s="5" t="s">
        <v>954</v>
      </c>
      <c r="G1262" s="5" t="s">
        <v>18</v>
      </c>
      <c r="H1262" s="7" t="s">
        <v>6173</v>
      </c>
      <c r="I1262" s="7" t="s">
        <v>6175</v>
      </c>
      <c r="J1262" s="7" t="s">
        <v>6175</v>
      </c>
      <c r="K1262" s="7" t="s">
        <v>6175</v>
      </c>
      <c r="L1262" s="5" t="s">
        <v>4983</v>
      </c>
      <c r="M1262" s="5" t="s">
        <v>4983</v>
      </c>
      <c r="N1262" s="8" t="s">
        <v>6175</v>
      </c>
      <c r="O1262" s="7" t="s">
        <v>1388</v>
      </c>
      <c r="P1262" s="7" t="s">
        <v>3899</v>
      </c>
      <c r="Q1262" s="5" t="s">
        <v>28</v>
      </c>
      <c r="R1262" s="5" t="s">
        <v>28</v>
      </c>
      <c r="S1262" s="5" t="s">
        <v>28</v>
      </c>
      <c r="T1262" s="7" t="s">
        <v>44</v>
      </c>
      <c r="U1262" s="7" t="s">
        <v>28</v>
      </c>
      <c r="V1262" s="7" t="s">
        <v>957</v>
      </c>
      <c r="W1262" s="7" t="s">
        <v>3988</v>
      </c>
      <c r="X1262" s="7">
        <v>2012</v>
      </c>
      <c r="Y1262" s="5" t="s">
        <v>28</v>
      </c>
      <c r="Z1262" s="7" t="s">
        <v>3900</v>
      </c>
      <c r="AA1262" s="7">
        <v>1</v>
      </c>
      <c r="AB1262" s="7">
        <v>1</v>
      </c>
      <c r="AC1262" s="7">
        <f t="shared" si="206"/>
        <v>0</v>
      </c>
      <c r="AD1262" s="7" t="s">
        <v>6175</v>
      </c>
      <c r="AE1262" s="7" t="s">
        <v>6175</v>
      </c>
      <c r="AF1262" s="7" t="s">
        <v>6175</v>
      </c>
      <c r="AG1262" s="7" t="s">
        <v>6175</v>
      </c>
      <c r="AH1262" s="7" t="s">
        <v>6175</v>
      </c>
      <c r="AI1262" s="7" t="s">
        <v>6175</v>
      </c>
      <c r="AJ1262" s="33">
        <v>19.879893150685042</v>
      </c>
      <c r="AK1262" s="33">
        <f t="shared" si="199"/>
        <v>19.879893150685042</v>
      </c>
      <c r="AL1262" s="33">
        <f t="shared" si="202"/>
        <v>2.3855871780822051</v>
      </c>
      <c r="AM1262" s="33">
        <f t="shared" si="203"/>
        <v>22.265480328767246</v>
      </c>
      <c r="AN1262" s="33">
        <f t="shared" si="204"/>
        <v>17.891903835616539</v>
      </c>
      <c r="AO1262" s="33">
        <f t="shared" si="205"/>
        <v>17.891903835616539</v>
      </c>
      <c r="AP1262" s="33">
        <f t="shared" si="200"/>
        <v>2.1470284602739844</v>
      </c>
      <c r="AQ1262" s="33">
        <f t="shared" si="201"/>
        <v>20.038932295890522</v>
      </c>
      <c r="AR1262" s="15" t="s">
        <v>6307</v>
      </c>
      <c r="AS1262" s="15" t="s">
        <v>6307</v>
      </c>
      <c r="AT1262" s="15" t="s">
        <v>6292</v>
      </c>
      <c r="AU1262" s="27" t="s">
        <v>6276</v>
      </c>
      <c r="AV1262" s="74"/>
      <c r="AW1262" s="75"/>
      <c r="AX1262" s="75"/>
      <c r="AY1262" s="75"/>
      <c r="AZ1262" s="52" t="s">
        <v>6389</v>
      </c>
    </row>
    <row r="1263" spans="1:52" s="52" customFormat="1" ht="39.950000000000003" customHeight="1" x14ac:dyDescent="0.25">
      <c r="A1263" s="9">
        <v>1772</v>
      </c>
      <c r="B1263" s="5">
        <v>80042000016104</v>
      </c>
      <c r="C1263" s="7" t="s">
        <v>5263</v>
      </c>
      <c r="D1263" s="5" t="s">
        <v>241</v>
      </c>
      <c r="E1263" s="5" t="s">
        <v>242</v>
      </c>
      <c r="F1263" s="5" t="s">
        <v>242</v>
      </c>
      <c r="G1263" s="5" t="s">
        <v>428</v>
      </c>
      <c r="H1263" s="7" t="s">
        <v>6173</v>
      </c>
      <c r="I1263" s="7" t="s">
        <v>6175</v>
      </c>
      <c r="J1263" s="7" t="s">
        <v>6175</v>
      </c>
      <c r="K1263" s="7" t="s">
        <v>6175</v>
      </c>
      <c r="L1263" s="5" t="s">
        <v>5264</v>
      </c>
      <c r="M1263" s="5" t="s">
        <v>5264</v>
      </c>
      <c r="N1263" s="8" t="s">
        <v>6175</v>
      </c>
      <c r="O1263" s="7" t="s">
        <v>1388</v>
      </c>
      <c r="P1263" s="7" t="s">
        <v>3899</v>
      </c>
      <c r="Q1263" s="5" t="s">
        <v>28</v>
      </c>
      <c r="R1263" s="5" t="s">
        <v>28</v>
      </c>
      <c r="S1263" s="5" t="s">
        <v>28</v>
      </c>
      <c r="T1263" s="7" t="s">
        <v>44</v>
      </c>
      <c r="U1263" s="7" t="s">
        <v>28</v>
      </c>
      <c r="V1263" s="28" t="s">
        <v>28</v>
      </c>
      <c r="W1263" s="7" t="s">
        <v>29</v>
      </c>
      <c r="X1263" s="7">
        <v>2013</v>
      </c>
      <c r="Y1263" s="5" t="s">
        <v>4375</v>
      </c>
      <c r="Z1263" s="7" t="s">
        <v>3900</v>
      </c>
      <c r="AA1263" s="7">
        <v>1</v>
      </c>
      <c r="AB1263" s="7">
        <v>1</v>
      </c>
      <c r="AC1263" s="7">
        <f t="shared" si="206"/>
        <v>0</v>
      </c>
      <c r="AD1263" s="7" t="s">
        <v>6175</v>
      </c>
      <c r="AE1263" s="7" t="s">
        <v>6175</v>
      </c>
      <c r="AF1263" s="7" t="s">
        <v>6175</v>
      </c>
      <c r="AG1263" s="7" t="s">
        <v>6175</v>
      </c>
      <c r="AH1263" s="7" t="s">
        <v>6175</v>
      </c>
      <c r="AI1263" s="7" t="s">
        <v>6175</v>
      </c>
      <c r="AJ1263" s="33">
        <v>73.938294063927259</v>
      </c>
      <c r="AK1263" s="33">
        <f t="shared" si="199"/>
        <v>73.938294063927259</v>
      </c>
      <c r="AL1263" s="33">
        <f t="shared" si="202"/>
        <v>8.8725952876712704</v>
      </c>
      <c r="AM1263" s="33">
        <f t="shared" si="203"/>
        <v>82.810889351598533</v>
      </c>
      <c r="AN1263" s="33">
        <f t="shared" si="204"/>
        <v>66.544464657534533</v>
      </c>
      <c r="AO1263" s="33">
        <f t="shared" si="205"/>
        <v>66.544464657534533</v>
      </c>
      <c r="AP1263" s="33">
        <f t="shared" si="200"/>
        <v>7.985335758904144</v>
      </c>
      <c r="AQ1263" s="33">
        <f t="shared" si="201"/>
        <v>74.529800416438675</v>
      </c>
      <c r="AR1263" s="26" t="s">
        <v>6307</v>
      </c>
      <c r="AS1263" s="26" t="s">
        <v>6307</v>
      </c>
      <c r="AT1263" s="15" t="s">
        <v>6282</v>
      </c>
      <c r="AU1263" s="27" t="s">
        <v>6282</v>
      </c>
      <c r="AV1263" s="74" t="s">
        <v>6322</v>
      </c>
      <c r="AW1263" s="75"/>
      <c r="AX1263" s="75"/>
      <c r="AY1263" s="75"/>
      <c r="AZ1263" s="52" t="s">
        <v>6389</v>
      </c>
    </row>
    <row r="1264" spans="1:52" s="52" customFormat="1" ht="39.950000000000003" customHeight="1" x14ac:dyDescent="0.25">
      <c r="A1264" s="9">
        <v>1773</v>
      </c>
      <c r="B1264" s="5">
        <v>80042000017927</v>
      </c>
      <c r="C1264" s="7" t="s">
        <v>5265</v>
      </c>
      <c r="D1264" s="5" t="s">
        <v>18</v>
      </c>
      <c r="E1264" s="7" t="s">
        <v>763</v>
      </c>
      <c r="F1264" s="7" t="s">
        <v>764</v>
      </c>
      <c r="G1264" s="5" t="s">
        <v>18</v>
      </c>
      <c r="H1264" s="7" t="s">
        <v>6173</v>
      </c>
      <c r="I1264" s="7" t="s">
        <v>6175</v>
      </c>
      <c r="J1264" s="7" t="s">
        <v>6175</v>
      </c>
      <c r="K1264" s="7" t="s">
        <v>6175</v>
      </c>
      <c r="L1264" s="7" t="s">
        <v>5260</v>
      </c>
      <c r="M1264" s="7" t="s">
        <v>5260</v>
      </c>
      <c r="N1264" s="8" t="s">
        <v>6175</v>
      </c>
      <c r="O1264" s="7" t="s">
        <v>1388</v>
      </c>
      <c r="P1264" s="7" t="s">
        <v>3899</v>
      </c>
      <c r="Q1264" s="7" t="s">
        <v>1579</v>
      </c>
      <c r="R1264" s="5" t="s">
        <v>28</v>
      </c>
      <c r="S1264" s="5" t="s">
        <v>28</v>
      </c>
      <c r="T1264" s="7" t="s">
        <v>3909</v>
      </c>
      <c r="U1264" s="7" t="s">
        <v>28</v>
      </c>
      <c r="V1264" s="28" t="s">
        <v>28</v>
      </c>
      <c r="W1264" s="7" t="s">
        <v>78</v>
      </c>
      <c r="X1264" s="7">
        <v>2012</v>
      </c>
      <c r="Y1264" s="7" t="s">
        <v>319</v>
      </c>
      <c r="Z1264" s="7" t="s">
        <v>3900</v>
      </c>
      <c r="AA1264" s="7">
        <v>1</v>
      </c>
      <c r="AB1264" s="7">
        <v>1</v>
      </c>
      <c r="AC1264" s="7">
        <f t="shared" si="206"/>
        <v>0</v>
      </c>
      <c r="AD1264" s="7" t="s">
        <v>6175</v>
      </c>
      <c r="AE1264" s="7" t="s">
        <v>6175</v>
      </c>
      <c r="AF1264" s="7" t="s">
        <v>6175</v>
      </c>
      <c r="AG1264" s="7" t="s">
        <v>6175</v>
      </c>
      <c r="AH1264" s="7" t="s">
        <v>6175</v>
      </c>
      <c r="AI1264" s="7" t="s">
        <v>6175</v>
      </c>
      <c r="AJ1264" s="33">
        <v>64.939208219178354</v>
      </c>
      <c r="AK1264" s="33">
        <f t="shared" si="199"/>
        <v>64.939208219178354</v>
      </c>
      <c r="AL1264" s="33">
        <f t="shared" si="202"/>
        <v>7.792704986301402</v>
      </c>
      <c r="AM1264" s="33">
        <f t="shared" si="203"/>
        <v>72.731913205479756</v>
      </c>
      <c r="AN1264" s="33">
        <f t="shared" si="204"/>
        <v>58.445287397260522</v>
      </c>
      <c r="AO1264" s="33">
        <f t="shared" si="205"/>
        <v>58.445287397260522</v>
      </c>
      <c r="AP1264" s="33">
        <f t="shared" si="200"/>
        <v>7.0134344876712627</v>
      </c>
      <c r="AQ1264" s="33">
        <f t="shared" si="201"/>
        <v>65.458721884931791</v>
      </c>
      <c r="AR1264" s="26" t="s">
        <v>6307</v>
      </c>
      <c r="AS1264" s="26" t="s">
        <v>6307</v>
      </c>
      <c r="AT1264" s="15" t="s">
        <v>6294</v>
      </c>
      <c r="AU1264" s="27" t="s">
        <v>6279</v>
      </c>
      <c r="AV1264" s="74"/>
      <c r="AW1264" s="75"/>
      <c r="AX1264" s="75"/>
      <c r="AY1264" s="75"/>
      <c r="AZ1264" s="52" t="s">
        <v>6389</v>
      </c>
    </row>
    <row r="1265" spans="1:52" s="52" customFormat="1" ht="39.950000000000003" customHeight="1" x14ac:dyDescent="0.25">
      <c r="A1265" s="9">
        <v>1774</v>
      </c>
      <c r="B1265" s="5" t="s">
        <v>28</v>
      </c>
      <c r="C1265" s="7" t="s">
        <v>5266</v>
      </c>
      <c r="D1265" s="5" t="s">
        <v>18</v>
      </c>
      <c r="E1265" s="7" t="s">
        <v>1695</v>
      </c>
      <c r="F1265" s="7" t="s">
        <v>5267</v>
      </c>
      <c r="G1265" s="5" t="s">
        <v>18</v>
      </c>
      <c r="H1265" s="7" t="s">
        <v>6173</v>
      </c>
      <c r="I1265" s="7" t="s">
        <v>6175</v>
      </c>
      <c r="J1265" s="7" t="s">
        <v>6175</v>
      </c>
      <c r="K1265" s="7" t="s">
        <v>6175</v>
      </c>
      <c r="L1265" s="7" t="s">
        <v>1696</v>
      </c>
      <c r="M1265" s="7" t="s">
        <v>1696</v>
      </c>
      <c r="N1265" s="8" t="s">
        <v>6175</v>
      </c>
      <c r="O1265" s="7" t="s">
        <v>1388</v>
      </c>
      <c r="P1265" s="7" t="s">
        <v>3899</v>
      </c>
      <c r="Q1265" s="7" t="s">
        <v>1697</v>
      </c>
      <c r="R1265" s="28" t="s">
        <v>28</v>
      </c>
      <c r="S1265" s="5" t="s">
        <v>28</v>
      </c>
      <c r="T1265" s="7" t="s">
        <v>326</v>
      </c>
      <c r="U1265" s="7" t="s">
        <v>28</v>
      </c>
      <c r="V1265" s="28" t="s">
        <v>28</v>
      </c>
      <c r="W1265" s="7" t="s">
        <v>29</v>
      </c>
      <c r="X1265" s="7">
        <v>2012</v>
      </c>
      <c r="Y1265" s="7" t="s">
        <v>28</v>
      </c>
      <c r="Z1265" s="7" t="s">
        <v>3900</v>
      </c>
      <c r="AA1265" s="7">
        <v>33</v>
      </c>
      <c r="AB1265" s="7">
        <v>33</v>
      </c>
      <c r="AC1265" s="7">
        <f t="shared" si="206"/>
        <v>0</v>
      </c>
      <c r="AD1265" s="7" t="s">
        <v>6175</v>
      </c>
      <c r="AE1265" s="7" t="s">
        <v>6175</v>
      </c>
      <c r="AF1265" s="7" t="s">
        <v>6175</v>
      </c>
      <c r="AG1265" s="7" t="s">
        <v>6175</v>
      </c>
      <c r="AH1265" s="7" t="s">
        <v>6175</v>
      </c>
      <c r="AI1265" s="7" t="s">
        <v>6175</v>
      </c>
      <c r="AJ1265" s="33">
        <v>2.9337156164383682</v>
      </c>
      <c r="AK1265" s="33">
        <f t="shared" si="199"/>
        <v>96.812615342466145</v>
      </c>
      <c r="AL1265" s="33">
        <f t="shared" si="202"/>
        <v>11.617513841095937</v>
      </c>
      <c r="AM1265" s="33">
        <f t="shared" si="203"/>
        <v>108.43012918356209</v>
      </c>
      <c r="AN1265" s="33">
        <f t="shared" si="204"/>
        <v>2.6403440547945314</v>
      </c>
      <c r="AO1265" s="33">
        <f t="shared" si="205"/>
        <v>87.131353808219529</v>
      </c>
      <c r="AP1265" s="33">
        <f t="shared" si="200"/>
        <v>10.455762456986344</v>
      </c>
      <c r="AQ1265" s="33">
        <f t="shared" si="201"/>
        <v>97.587116265205879</v>
      </c>
      <c r="AR1265" s="15" t="s">
        <v>6307</v>
      </c>
      <c r="AS1265" s="15" t="s">
        <v>6307</v>
      </c>
      <c r="AT1265" s="15" t="s">
        <v>6292</v>
      </c>
      <c r="AU1265" s="27" t="s">
        <v>6276</v>
      </c>
      <c r="AV1265" s="74"/>
      <c r="AW1265" s="75"/>
      <c r="AX1265" s="75"/>
      <c r="AY1265" s="75"/>
      <c r="AZ1265" s="52" t="s">
        <v>6389</v>
      </c>
    </row>
    <row r="1266" spans="1:52" s="52" customFormat="1" ht="39.950000000000003" customHeight="1" x14ac:dyDescent="0.25">
      <c r="A1266" s="9">
        <v>1775</v>
      </c>
      <c r="B1266" s="5" t="s">
        <v>28</v>
      </c>
      <c r="C1266" s="7" t="s">
        <v>5268</v>
      </c>
      <c r="D1266" s="5" t="s">
        <v>241</v>
      </c>
      <c r="E1266" s="5" t="s">
        <v>242</v>
      </c>
      <c r="F1266" s="5" t="s">
        <v>242</v>
      </c>
      <c r="G1266" s="5" t="s">
        <v>6285</v>
      </c>
      <c r="H1266" s="7" t="s">
        <v>6173</v>
      </c>
      <c r="I1266" s="7" t="s">
        <v>6175</v>
      </c>
      <c r="J1266" s="7" t="s">
        <v>6175</v>
      </c>
      <c r="K1266" s="7" t="s">
        <v>6175</v>
      </c>
      <c r="L1266" s="5" t="s">
        <v>5269</v>
      </c>
      <c r="M1266" s="5" t="s">
        <v>5269</v>
      </c>
      <c r="N1266" s="8" t="s">
        <v>6175</v>
      </c>
      <c r="O1266" s="7" t="s">
        <v>1388</v>
      </c>
      <c r="P1266" s="7" t="s">
        <v>3899</v>
      </c>
      <c r="Q1266" s="5" t="s">
        <v>4551</v>
      </c>
      <c r="R1266" s="5" t="s">
        <v>4784</v>
      </c>
      <c r="S1266" s="7" t="s">
        <v>28</v>
      </c>
      <c r="T1266" s="7" t="s">
        <v>5270</v>
      </c>
      <c r="U1266" s="7" t="s">
        <v>28</v>
      </c>
      <c r="V1266" s="28" t="s">
        <v>28</v>
      </c>
      <c r="W1266" s="7" t="s">
        <v>78</v>
      </c>
      <c r="X1266" s="7">
        <v>2012</v>
      </c>
      <c r="Y1266" s="5" t="s">
        <v>319</v>
      </c>
      <c r="Z1266" s="7" t="s">
        <v>3900</v>
      </c>
      <c r="AA1266" s="7">
        <v>1</v>
      </c>
      <c r="AB1266" s="7">
        <v>1</v>
      </c>
      <c r="AC1266" s="7">
        <f t="shared" si="206"/>
        <v>0</v>
      </c>
      <c r="AD1266" s="7" t="s">
        <v>6175</v>
      </c>
      <c r="AE1266" s="7" t="s">
        <v>6175</v>
      </c>
      <c r="AF1266" s="7" t="s">
        <v>6175</v>
      </c>
      <c r="AG1266" s="7" t="s">
        <v>6175</v>
      </c>
      <c r="AH1266" s="7" t="s">
        <v>6175</v>
      </c>
      <c r="AI1266" s="7" t="s">
        <v>6175</v>
      </c>
      <c r="AJ1266" s="33">
        <v>43.374312328767367</v>
      </c>
      <c r="AK1266" s="33">
        <f t="shared" si="199"/>
        <v>43.374312328767367</v>
      </c>
      <c r="AL1266" s="33">
        <f t="shared" si="202"/>
        <v>5.2049174794520843</v>
      </c>
      <c r="AM1266" s="33">
        <f t="shared" si="203"/>
        <v>48.579229808219452</v>
      </c>
      <c r="AN1266" s="33">
        <f t="shared" si="204"/>
        <v>39.036881095890628</v>
      </c>
      <c r="AO1266" s="33">
        <f t="shared" si="205"/>
        <v>39.036881095890628</v>
      </c>
      <c r="AP1266" s="33">
        <f t="shared" si="200"/>
        <v>4.6844257315068756</v>
      </c>
      <c r="AQ1266" s="33">
        <f t="shared" si="201"/>
        <v>43.721306827397505</v>
      </c>
      <c r="AR1266" s="26" t="s">
        <v>6307</v>
      </c>
      <c r="AS1266" s="26" t="s">
        <v>6307</v>
      </c>
      <c r="AT1266" s="15" t="s">
        <v>6282</v>
      </c>
      <c r="AU1266" s="27" t="s">
        <v>6282</v>
      </c>
      <c r="AV1266" s="74" t="s">
        <v>6287</v>
      </c>
      <c r="AW1266" s="75"/>
      <c r="AX1266" s="75"/>
      <c r="AY1266" s="75"/>
      <c r="AZ1266" s="52" t="s">
        <v>6389</v>
      </c>
    </row>
    <row r="1267" spans="1:52" s="52" customFormat="1" ht="39.950000000000003" customHeight="1" x14ac:dyDescent="0.25">
      <c r="A1267" s="9">
        <v>1776</v>
      </c>
      <c r="B1267" s="5" t="s">
        <v>28</v>
      </c>
      <c r="C1267" s="7" t="s">
        <v>5271</v>
      </c>
      <c r="D1267" s="5" t="s">
        <v>18</v>
      </c>
      <c r="E1267" s="7" t="s">
        <v>4760</v>
      </c>
      <c r="F1267" s="5" t="s">
        <v>113</v>
      </c>
      <c r="G1267" s="5" t="s">
        <v>18</v>
      </c>
      <c r="H1267" s="7" t="s">
        <v>6173</v>
      </c>
      <c r="I1267" s="7" t="s">
        <v>6175</v>
      </c>
      <c r="J1267" s="7" t="s">
        <v>6175</v>
      </c>
      <c r="K1267" s="7" t="s">
        <v>6175</v>
      </c>
      <c r="L1267" s="7" t="s">
        <v>2082</v>
      </c>
      <c r="M1267" s="7" t="s">
        <v>2082</v>
      </c>
      <c r="N1267" s="8" t="s">
        <v>6175</v>
      </c>
      <c r="O1267" s="7" t="s">
        <v>1388</v>
      </c>
      <c r="P1267" s="7" t="s">
        <v>3899</v>
      </c>
      <c r="Q1267" s="7" t="s">
        <v>28</v>
      </c>
      <c r="R1267" s="7" t="s">
        <v>28</v>
      </c>
      <c r="S1267" s="7" t="s">
        <v>28</v>
      </c>
      <c r="T1267" s="7" t="s">
        <v>3909</v>
      </c>
      <c r="U1267" s="7" t="s">
        <v>28</v>
      </c>
      <c r="V1267" s="28" t="s">
        <v>28</v>
      </c>
      <c r="W1267" s="5" t="s">
        <v>29</v>
      </c>
      <c r="X1267" s="7">
        <v>2012</v>
      </c>
      <c r="Y1267" s="7" t="s">
        <v>28</v>
      </c>
      <c r="Z1267" s="7" t="s">
        <v>3900</v>
      </c>
      <c r="AA1267" s="7">
        <v>1</v>
      </c>
      <c r="AB1267" s="7">
        <v>5</v>
      </c>
      <c r="AC1267" s="7">
        <f t="shared" si="206"/>
        <v>-4</v>
      </c>
      <c r="AD1267" s="7" t="s">
        <v>6175</v>
      </c>
      <c r="AE1267" s="7" t="s">
        <v>6175</v>
      </c>
      <c r="AF1267" s="7" t="s">
        <v>6175</v>
      </c>
      <c r="AG1267" s="7" t="s">
        <v>6175</v>
      </c>
      <c r="AH1267" s="7" t="s">
        <v>6175</v>
      </c>
      <c r="AI1267" s="7" t="s">
        <v>6175</v>
      </c>
      <c r="AJ1267" s="33">
        <v>12.223815068493202</v>
      </c>
      <c r="AK1267" s="33">
        <f t="shared" si="199"/>
        <v>61.119075342466012</v>
      </c>
      <c r="AL1267" s="33">
        <f t="shared" si="202"/>
        <v>7.3342890410959214</v>
      </c>
      <c r="AM1267" s="33">
        <f t="shared" si="203"/>
        <v>68.453364383561933</v>
      </c>
      <c r="AN1267" s="33">
        <f t="shared" si="204"/>
        <v>11.001433561643882</v>
      </c>
      <c r="AO1267" s="33">
        <f t="shared" si="205"/>
        <v>55.007167808219407</v>
      </c>
      <c r="AP1267" s="33">
        <f t="shared" si="200"/>
        <v>6.6008601369863289</v>
      </c>
      <c r="AQ1267" s="33">
        <f t="shared" si="201"/>
        <v>61.608027945205734</v>
      </c>
      <c r="AR1267" s="26" t="s">
        <v>1404</v>
      </c>
      <c r="AS1267" s="26" t="s">
        <v>1404</v>
      </c>
      <c r="AT1267" s="15" t="s">
        <v>6294</v>
      </c>
      <c r="AU1267" s="27" t="s">
        <v>6279</v>
      </c>
      <c r="AV1267" s="74"/>
      <c r="AW1267" s="75"/>
      <c r="AX1267" s="75"/>
      <c r="AY1267" s="75"/>
      <c r="AZ1267" s="52" t="s">
        <v>6389</v>
      </c>
    </row>
    <row r="1268" spans="1:52" s="52" customFormat="1" ht="39.950000000000003" customHeight="1" x14ac:dyDescent="0.25">
      <c r="A1268" s="9">
        <v>1777</v>
      </c>
      <c r="B1268" s="5" t="s">
        <v>28</v>
      </c>
      <c r="C1268" s="7" t="s">
        <v>5272</v>
      </c>
      <c r="D1268" s="5" t="s">
        <v>18</v>
      </c>
      <c r="E1268" s="5" t="s">
        <v>1212</v>
      </c>
      <c r="F1268" s="5" t="s">
        <v>5273</v>
      </c>
      <c r="G1268" s="5" t="s">
        <v>18</v>
      </c>
      <c r="H1268" s="7" t="s">
        <v>6173</v>
      </c>
      <c r="I1268" s="7" t="s">
        <v>6175</v>
      </c>
      <c r="J1268" s="7" t="s">
        <v>6175</v>
      </c>
      <c r="K1268" s="7" t="s">
        <v>6175</v>
      </c>
      <c r="L1268" s="7" t="s">
        <v>5274</v>
      </c>
      <c r="M1268" s="7" t="s">
        <v>5274</v>
      </c>
      <c r="N1268" s="8" t="s">
        <v>6175</v>
      </c>
      <c r="O1268" s="7" t="s">
        <v>1388</v>
      </c>
      <c r="P1268" s="7" t="s">
        <v>3899</v>
      </c>
      <c r="Q1268" s="7" t="s">
        <v>28</v>
      </c>
      <c r="R1268" s="7" t="s">
        <v>28</v>
      </c>
      <c r="S1268" s="7" t="s">
        <v>28</v>
      </c>
      <c r="T1268" s="7" t="s">
        <v>3909</v>
      </c>
      <c r="U1268" s="7" t="s">
        <v>28</v>
      </c>
      <c r="V1268" s="28" t="s">
        <v>28</v>
      </c>
      <c r="W1268" s="7" t="s">
        <v>78</v>
      </c>
      <c r="X1268" s="7">
        <v>2012</v>
      </c>
      <c r="Y1268" s="7" t="s">
        <v>5275</v>
      </c>
      <c r="Z1268" s="7" t="s">
        <v>3900</v>
      </c>
      <c r="AA1268" s="7">
        <v>1</v>
      </c>
      <c r="AB1268" s="7">
        <v>1</v>
      </c>
      <c r="AC1268" s="7">
        <f t="shared" si="206"/>
        <v>0</v>
      </c>
      <c r="AD1268" s="7" t="s">
        <v>6175</v>
      </c>
      <c r="AE1268" s="7" t="s">
        <v>6175</v>
      </c>
      <c r="AF1268" s="7" t="s">
        <v>6175</v>
      </c>
      <c r="AG1268" s="7" t="s">
        <v>6175</v>
      </c>
      <c r="AH1268" s="7" t="s">
        <v>6175</v>
      </c>
      <c r="AI1268" s="7" t="s">
        <v>6175</v>
      </c>
      <c r="AJ1268" s="33">
        <v>5.4217890410959209</v>
      </c>
      <c r="AK1268" s="33">
        <f t="shared" si="199"/>
        <v>5.4217890410959209</v>
      </c>
      <c r="AL1268" s="33">
        <f t="shared" si="202"/>
        <v>0.65061468493151053</v>
      </c>
      <c r="AM1268" s="33">
        <f t="shared" si="203"/>
        <v>6.0724037260274315</v>
      </c>
      <c r="AN1268" s="33">
        <f t="shared" si="204"/>
        <v>4.8796101369863285</v>
      </c>
      <c r="AO1268" s="33">
        <f t="shared" si="205"/>
        <v>4.8796101369863285</v>
      </c>
      <c r="AP1268" s="33">
        <f t="shared" si="200"/>
        <v>0.58555321643835945</v>
      </c>
      <c r="AQ1268" s="33">
        <f t="shared" si="201"/>
        <v>5.4651633534246882</v>
      </c>
      <c r="AR1268" s="26" t="s">
        <v>1404</v>
      </c>
      <c r="AS1268" s="26" t="s">
        <v>1404</v>
      </c>
      <c r="AT1268" s="15" t="s">
        <v>6294</v>
      </c>
      <c r="AU1268" s="27" t="s">
        <v>6279</v>
      </c>
      <c r="AV1268" s="74"/>
      <c r="AW1268" s="75"/>
      <c r="AX1268" s="75"/>
      <c r="AY1268" s="75"/>
      <c r="AZ1268" s="52" t="s">
        <v>6389</v>
      </c>
    </row>
    <row r="1269" spans="1:52" s="52" customFormat="1" ht="39.950000000000003" customHeight="1" x14ac:dyDescent="0.25">
      <c r="A1269" s="9">
        <v>1778</v>
      </c>
      <c r="B1269" s="5" t="s">
        <v>28</v>
      </c>
      <c r="C1269" s="7" t="s">
        <v>5276</v>
      </c>
      <c r="D1269" s="5" t="s">
        <v>18</v>
      </c>
      <c r="E1269" s="5" t="s">
        <v>1264</v>
      </c>
      <c r="F1269" s="5" t="s">
        <v>5277</v>
      </c>
      <c r="G1269" s="5" t="s">
        <v>18</v>
      </c>
      <c r="H1269" s="7" t="s">
        <v>6173</v>
      </c>
      <c r="I1269" s="7" t="s">
        <v>6175</v>
      </c>
      <c r="J1269" s="7" t="s">
        <v>6175</v>
      </c>
      <c r="K1269" s="7" t="s">
        <v>6175</v>
      </c>
      <c r="L1269" s="5" t="s">
        <v>5045</v>
      </c>
      <c r="M1269" s="5" t="s">
        <v>5045</v>
      </c>
      <c r="N1269" s="8" t="s">
        <v>6175</v>
      </c>
      <c r="O1269" s="7" t="s">
        <v>1388</v>
      </c>
      <c r="P1269" s="7" t="s">
        <v>3899</v>
      </c>
      <c r="Q1269" s="7" t="s">
        <v>28</v>
      </c>
      <c r="R1269" s="7" t="s">
        <v>28</v>
      </c>
      <c r="S1269" s="7" t="s">
        <v>28</v>
      </c>
      <c r="T1269" s="7" t="s">
        <v>3909</v>
      </c>
      <c r="U1269" s="7" t="s">
        <v>28</v>
      </c>
      <c r="V1269" s="28" t="s">
        <v>28</v>
      </c>
      <c r="W1269" s="7" t="s">
        <v>78</v>
      </c>
      <c r="X1269" s="7">
        <v>2012</v>
      </c>
      <c r="Y1269" s="7" t="s">
        <v>5278</v>
      </c>
      <c r="Z1269" s="7" t="s">
        <v>3900</v>
      </c>
      <c r="AA1269" s="7">
        <v>1</v>
      </c>
      <c r="AB1269" s="7">
        <v>3</v>
      </c>
      <c r="AC1269" s="7">
        <f t="shared" si="206"/>
        <v>-2</v>
      </c>
      <c r="AD1269" s="7" t="s">
        <v>6175</v>
      </c>
      <c r="AE1269" s="7" t="s">
        <v>6175</v>
      </c>
      <c r="AF1269" s="7" t="s">
        <v>6175</v>
      </c>
      <c r="AG1269" s="7" t="s">
        <v>6175</v>
      </c>
      <c r="AH1269" s="7" t="s">
        <v>6175</v>
      </c>
      <c r="AI1269" s="7" t="s">
        <v>6175</v>
      </c>
      <c r="AJ1269" s="33">
        <v>52.410627397260576</v>
      </c>
      <c r="AK1269" s="33">
        <f t="shared" si="199"/>
        <v>157.23188219178172</v>
      </c>
      <c r="AL1269" s="33">
        <f t="shared" si="202"/>
        <v>18.867825863013806</v>
      </c>
      <c r="AM1269" s="33">
        <f t="shared" si="203"/>
        <v>176.09970805479554</v>
      </c>
      <c r="AN1269" s="33">
        <f t="shared" si="204"/>
        <v>47.169564657534522</v>
      </c>
      <c r="AO1269" s="33">
        <f t="shared" si="205"/>
        <v>141.50869397260357</v>
      </c>
      <c r="AP1269" s="33">
        <f t="shared" si="200"/>
        <v>16.981043276712427</v>
      </c>
      <c r="AQ1269" s="33">
        <f t="shared" si="201"/>
        <v>158.48973724931599</v>
      </c>
      <c r="AR1269" s="15" t="s">
        <v>6307</v>
      </c>
      <c r="AS1269" s="15" t="s">
        <v>6307</v>
      </c>
      <c r="AT1269" s="15" t="s">
        <v>6292</v>
      </c>
      <c r="AU1269" s="27" t="s">
        <v>6276</v>
      </c>
      <c r="AV1269" s="74"/>
      <c r="AW1269" s="75"/>
      <c r="AX1269" s="75"/>
      <c r="AY1269" s="75"/>
      <c r="AZ1269" s="52" t="s">
        <v>6389</v>
      </c>
    </row>
    <row r="1270" spans="1:52" s="52" customFormat="1" ht="39.950000000000003" customHeight="1" x14ac:dyDescent="0.25">
      <c r="A1270" s="9">
        <v>1779</v>
      </c>
      <c r="B1270" s="5" t="s">
        <v>28</v>
      </c>
      <c r="C1270" s="7" t="s">
        <v>5279</v>
      </c>
      <c r="D1270" s="5" t="s">
        <v>18</v>
      </c>
      <c r="E1270" s="5" t="s">
        <v>1212</v>
      </c>
      <c r="F1270" s="5" t="s">
        <v>5273</v>
      </c>
      <c r="G1270" s="5" t="s">
        <v>18</v>
      </c>
      <c r="H1270" s="7" t="s">
        <v>6173</v>
      </c>
      <c r="I1270" s="7" t="s">
        <v>6175</v>
      </c>
      <c r="J1270" s="7" t="s">
        <v>6175</v>
      </c>
      <c r="K1270" s="7" t="s">
        <v>6175</v>
      </c>
      <c r="L1270" s="7" t="s">
        <v>5280</v>
      </c>
      <c r="M1270" s="7" t="s">
        <v>5280</v>
      </c>
      <c r="N1270" s="8" t="s">
        <v>6175</v>
      </c>
      <c r="O1270" s="7" t="s">
        <v>1388</v>
      </c>
      <c r="P1270" s="7" t="s">
        <v>3899</v>
      </c>
      <c r="Q1270" s="7" t="s">
        <v>28</v>
      </c>
      <c r="R1270" s="7" t="s">
        <v>28</v>
      </c>
      <c r="S1270" s="7" t="s">
        <v>28</v>
      </c>
      <c r="T1270" s="7" t="s">
        <v>3909</v>
      </c>
      <c r="U1270" s="7" t="s">
        <v>28</v>
      </c>
      <c r="V1270" s="28" t="s">
        <v>28</v>
      </c>
      <c r="W1270" s="7" t="s">
        <v>78</v>
      </c>
      <c r="X1270" s="7">
        <v>2012</v>
      </c>
      <c r="Y1270" s="7" t="s">
        <v>5281</v>
      </c>
      <c r="Z1270" s="7" t="s">
        <v>3900</v>
      </c>
      <c r="AA1270" s="7">
        <v>1</v>
      </c>
      <c r="AB1270" s="7">
        <v>1</v>
      </c>
      <c r="AC1270" s="7">
        <f t="shared" si="206"/>
        <v>0</v>
      </c>
      <c r="AD1270" s="7" t="s">
        <v>6175</v>
      </c>
      <c r="AE1270" s="7" t="s">
        <v>6175</v>
      </c>
      <c r="AF1270" s="7" t="s">
        <v>6175</v>
      </c>
      <c r="AG1270" s="7" t="s">
        <v>6175</v>
      </c>
      <c r="AH1270" s="7" t="s">
        <v>6175</v>
      </c>
      <c r="AI1270" s="7" t="s">
        <v>6175</v>
      </c>
      <c r="AJ1270" s="33">
        <v>43.374312328767367</v>
      </c>
      <c r="AK1270" s="33">
        <f t="shared" si="199"/>
        <v>43.374312328767367</v>
      </c>
      <c r="AL1270" s="33">
        <f t="shared" si="202"/>
        <v>5.2049174794520843</v>
      </c>
      <c r="AM1270" s="33">
        <f t="shared" si="203"/>
        <v>48.579229808219452</v>
      </c>
      <c r="AN1270" s="33">
        <f t="shared" si="204"/>
        <v>39.036881095890628</v>
      </c>
      <c r="AO1270" s="33">
        <f t="shared" si="205"/>
        <v>39.036881095890628</v>
      </c>
      <c r="AP1270" s="33">
        <f t="shared" si="200"/>
        <v>4.6844257315068756</v>
      </c>
      <c r="AQ1270" s="33">
        <f t="shared" si="201"/>
        <v>43.721306827397505</v>
      </c>
      <c r="AR1270" s="26" t="s">
        <v>1404</v>
      </c>
      <c r="AS1270" s="26" t="s">
        <v>1404</v>
      </c>
      <c r="AT1270" s="15" t="s">
        <v>6294</v>
      </c>
      <c r="AU1270" s="27" t="s">
        <v>6279</v>
      </c>
      <c r="AV1270" s="74"/>
      <c r="AW1270" s="75"/>
      <c r="AX1270" s="75"/>
      <c r="AY1270" s="75"/>
      <c r="AZ1270" s="52" t="s">
        <v>6389</v>
      </c>
    </row>
    <row r="1271" spans="1:52" s="52" customFormat="1" ht="39.950000000000003" customHeight="1" x14ac:dyDescent="0.25">
      <c r="A1271" s="9">
        <v>1780</v>
      </c>
      <c r="B1271" s="5" t="s">
        <v>28</v>
      </c>
      <c r="C1271" s="7" t="s">
        <v>5282</v>
      </c>
      <c r="D1271" s="5" t="s">
        <v>18</v>
      </c>
      <c r="E1271" s="5" t="s">
        <v>1212</v>
      </c>
      <c r="F1271" s="5" t="s">
        <v>5273</v>
      </c>
      <c r="G1271" s="5" t="s">
        <v>18</v>
      </c>
      <c r="H1271" s="7" t="s">
        <v>6173</v>
      </c>
      <c r="I1271" s="7" t="s">
        <v>6175</v>
      </c>
      <c r="J1271" s="7" t="s">
        <v>6175</v>
      </c>
      <c r="K1271" s="7" t="s">
        <v>6175</v>
      </c>
      <c r="L1271" s="7" t="s">
        <v>5283</v>
      </c>
      <c r="M1271" s="7" t="s">
        <v>5283</v>
      </c>
      <c r="N1271" s="8" t="s">
        <v>6175</v>
      </c>
      <c r="O1271" s="7" t="s">
        <v>1388</v>
      </c>
      <c r="P1271" s="7" t="s">
        <v>3899</v>
      </c>
      <c r="Q1271" s="7" t="s">
        <v>28</v>
      </c>
      <c r="R1271" s="7" t="s">
        <v>28</v>
      </c>
      <c r="S1271" s="7" t="s">
        <v>28</v>
      </c>
      <c r="T1271" s="7" t="s">
        <v>3909</v>
      </c>
      <c r="U1271" s="7" t="s">
        <v>28</v>
      </c>
      <c r="V1271" s="28" t="s">
        <v>28</v>
      </c>
      <c r="W1271" s="7" t="s">
        <v>78</v>
      </c>
      <c r="X1271" s="7">
        <v>2012</v>
      </c>
      <c r="Y1271" s="7" t="s">
        <v>5284</v>
      </c>
      <c r="Z1271" s="7" t="s">
        <v>3900</v>
      </c>
      <c r="AA1271" s="7">
        <v>1</v>
      </c>
      <c r="AB1271" s="7">
        <v>1</v>
      </c>
      <c r="AC1271" s="7">
        <f t="shared" si="206"/>
        <v>0</v>
      </c>
      <c r="AD1271" s="7" t="s">
        <v>6175</v>
      </c>
      <c r="AE1271" s="7" t="s">
        <v>6175</v>
      </c>
      <c r="AF1271" s="7" t="s">
        <v>6175</v>
      </c>
      <c r="AG1271" s="7" t="s">
        <v>6175</v>
      </c>
      <c r="AH1271" s="7" t="s">
        <v>6175</v>
      </c>
      <c r="AI1271" s="7" t="s">
        <v>6175</v>
      </c>
      <c r="AJ1271" s="33">
        <v>5.4217890410959209</v>
      </c>
      <c r="AK1271" s="33">
        <f t="shared" si="199"/>
        <v>5.4217890410959209</v>
      </c>
      <c r="AL1271" s="33">
        <f t="shared" si="202"/>
        <v>0.65061468493151053</v>
      </c>
      <c r="AM1271" s="33">
        <f t="shared" si="203"/>
        <v>6.0724037260274315</v>
      </c>
      <c r="AN1271" s="33">
        <f t="shared" si="204"/>
        <v>4.8796101369863285</v>
      </c>
      <c r="AO1271" s="33">
        <f t="shared" si="205"/>
        <v>4.8796101369863285</v>
      </c>
      <c r="AP1271" s="33">
        <f t="shared" si="200"/>
        <v>0.58555321643835945</v>
      </c>
      <c r="AQ1271" s="33">
        <f t="shared" si="201"/>
        <v>5.4651633534246882</v>
      </c>
      <c r="AR1271" s="26" t="s">
        <v>1404</v>
      </c>
      <c r="AS1271" s="26" t="s">
        <v>1404</v>
      </c>
      <c r="AT1271" s="15" t="s">
        <v>6294</v>
      </c>
      <c r="AU1271" s="27" t="s">
        <v>6279</v>
      </c>
      <c r="AV1271" s="74"/>
      <c r="AW1271" s="75"/>
      <c r="AX1271" s="75"/>
      <c r="AY1271" s="75"/>
      <c r="AZ1271" s="52" t="s">
        <v>6389</v>
      </c>
    </row>
    <row r="1272" spans="1:52" s="52" customFormat="1" ht="39.950000000000003" customHeight="1" x14ac:dyDescent="0.25">
      <c r="A1272" s="9">
        <v>1781</v>
      </c>
      <c r="B1272" s="4">
        <v>80042000001278</v>
      </c>
      <c r="C1272" s="7" t="s">
        <v>5285</v>
      </c>
      <c r="D1272" s="5" t="s">
        <v>18</v>
      </c>
      <c r="E1272" s="5" t="s">
        <v>1264</v>
      </c>
      <c r="F1272" s="5" t="s">
        <v>5277</v>
      </c>
      <c r="G1272" s="5" t="s">
        <v>18</v>
      </c>
      <c r="H1272" s="7" t="s">
        <v>6173</v>
      </c>
      <c r="I1272" s="7" t="s">
        <v>6175</v>
      </c>
      <c r="J1272" s="7" t="s">
        <v>6175</v>
      </c>
      <c r="K1272" s="7" t="s">
        <v>6175</v>
      </c>
      <c r="L1272" s="7" t="s">
        <v>5286</v>
      </c>
      <c r="M1272" s="7" t="s">
        <v>5286</v>
      </c>
      <c r="N1272" s="8" t="s">
        <v>6175</v>
      </c>
      <c r="O1272" s="7" t="s">
        <v>1388</v>
      </c>
      <c r="P1272" s="7" t="s">
        <v>3899</v>
      </c>
      <c r="Q1272" s="7" t="s">
        <v>28</v>
      </c>
      <c r="R1272" s="7" t="s">
        <v>28</v>
      </c>
      <c r="S1272" s="7" t="s">
        <v>28</v>
      </c>
      <c r="T1272" s="7" t="s">
        <v>3909</v>
      </c>
      <c r="U1272" s="7" t="s">
        <v>28</v>
      </c>
      <c r="V1272" s="28" t="s">
        <v>28</v>
      </c>
      <c r="W1272" s="7" t="s">
        <v>78</v>
      </c>
      <c r="X1272" s="7">
        <v>2012</v>
      </c>
      <c r="Y1272" s="7" t="s">
        <v>5287</v>
      </c>
      <c r="Z1272" s="7" t="s">
        <v>3900</v>
      </c>
      <c r="AA1272" s="7">
        <v>1</v>
      </c>
      <c r="AB1272" s="7">
        <v>1</v>
      </c>
      <c r="AC1272" s="7">
        <f t="shared" si="206"/>
        <v>0</v>
      </c>
      <c r="AD1272" s="7" t="s">
        <v>6175</v>
      </c>
      <c r="AE1272" s="7" t="s">
        <v>6175</v>
      </c>
      <c r="AF1272" s="7" t="s">
        <v>6175</v>
      </c>
      <c r="AG1272" s="7" t="s">
        <v>6175</v>
      </c>
      <c r="AH1272" s="7" t="s">
        <v>6175</v>
      </c>
      <c r="AI1272" s="7" t="s">
        <v>6175</v>
      </c>
      <c r="AJ1272" s="33">
        <v>9.0363150684932023</v>
      </c>
      <c r="AK1272" s="33">
        <f t="shared" si="199"/>
        <v>9.0363150684932023</v>
      </c>
      <c r="AL1272" s="33">
        <f t="shared" si="202"/>
        <v>1.0843578082191843</v>
      </c>
      <c r="AM1272" s="33">
        <f t="shared" si="203"/>
        <v>10.120672876712387</v>
      </c>
      <c r="AN1272" s="33">
        <f t="shared" si="204"/>
        <v>8.1326835616438817</v>
      </c>
      <c r="AO1272" s="33">
        <f t="shared" si="205"/>
        <v>8.1326835616438817</v>
      </c>
      <c r="AP1272" s="33">
        <f t="shared" si="200"/>
        <v>0.97592202739726575</v>
      </c>
      <c r="AQ1272" s="33">
        <f t="shared" si="201"/>
        <v>9.1086055890411473</v>
      </c>
      <c r="AR1272" s="15" t="s">
        <v>6307</v>
      </c>
      <c r="AS1272" s="15" t="s">
        <v>6307</v>
      </c>
      <c r="AT1272" s="15" t="s">
        <v>6292</v>
      </c>
      <c r="AU1272" s="27" t="s">
        <v>6276</v>
      </c>
      <c r="AV1272" s="74"/>
      <c r="AW1272" s="75"/>
      <c r="AX1272" s="75"/>
      <c r="AY1272" s="75"/>
      <c r="AZ1272" s="52" t="s">
        <v>6389</v>
      </c>
    </row>
    <row r="1273" spans="1:52" s="52" customFormat="1" ht="39.950000000000003" customHeight="1" x14ac:dyDescent="0.25">
      <c r="A1273" s="9">
        <v>1782</v>
      </c>
      <c r="B1273" s="5" t="s">
        <v>28</v>
      </c>
      <c r="C1273" s="7" t="s">
        <v>5288</v>
      </c>
      <c r="D1273" s="5" t="s">
        <v>18</v>
      </c>
      <c r="E1273" s="5" t="s">
        <v>1212</v>
      </c>
      <c r="F1273" s="5" t="s">
        <v>5273</v>
      </c>
      <c r="G1273" s="5" t="s">
        <v>18</v>
      </c>
      <c r="H1273" s="7" t="s">
        <v>6173</v>
      </c>
      <c r="I1273" s="7" t="s">
        <v>6175</v>
      </c>
      <c r="J1273" s="7" t="s">
        <v>6175</v>
      </c>
      <c r="K1273" s="7" t="s">
        <v>6175</v>
      </c>
      <c r="L1273" s="7" t="s">
        <v>5289</v>
      </c>
      <c r="M1273" s="7" t="s">
        <v>5289</v>
      </c>
      <c r="N1273" s="8" t="s">
        <v>6175</v>
      </c>
      <c r="O1273" s="7" t="s">
        <v>1388</v>
      </c>
      <c r="P1273" s="7" t="s">
        <v>3899</v>
      </c>
      <c r="Q1273" s="7" t="s">
        <v>28</v>
      </c>
      <c r="R1273" s="7" t="s">
        <v>28</v>
      </c>
      <c r="S1273" s="7" t="s">
        <v>28</v>
      </c>
      <c r="T1273" s="7" t="s">
        <v>3909</v>
      </c>
      <c r="U1273" s="7" t="s">
        <v>28</v>
      </c>
      <c r="V1273" s="28" t="s">
        <v>28</v>
      </c>
      <c r="W1273" s="7" t="s">
        <v>78</v>
      </c>
      <c r="X1273" s="7">
        <v>2012</v>
      </c>
      <c r="Y1273" s="7" t="s">
        <v>5275</v>
      </c>
      <c r="Z1273" s="7" t="s">
        <v>3900</v>
      </c>
      <c r="AA1273" s="7">
        <v>1</v>
      </c>
      <c r="AB1273" s="7">
        <v>1</v>
      </c>
      <c r="AC1273" s="7">
        <f t="shared" si="206"/>
        <v>0</v>
      </c>
      <c r="AD1273" s="7" t="s">
        <v>6175</v>
      </c>
      <c r="AE1273" s="7" t="s">
        <v>6175</v>
      </c>
      <c r="AF1273" s="7" t="s">
        <v>6175</v>
      </c>
      <c r="AG1273" s="7" t="s">
        <v>6175</v>
      </c>
      <c r="AH1273" s="7" t="s">
        <v>6175</v>
      </c>
      <c r="AI1273" s="7" t="s">
        <v>6175</v>
      </c>
      <c r="AJ1273" s="33">
        <v>5.4217890410959209</v>
      </c>
      <c r="AK1273" s="33">
        <f t="shared" si="199"/>
        <v>5.4217890410959209</v>
      </c>
      <c r="AL1273" s="33">
        <f t="shared" si="202"/>
        <v>0.65061468493151053</v>
      </c>
      <c r="AM1273" s="33">
        <f t="shared" si="203"/>
        <v>6.0724037260274315</v>
      </c>
      <c r="AN1273" s="33">
        <f t="shared" si="204"/>
        <v>4.8796101369863285</v>
      </c>
      <c r="AO1273" s="33">
        <f t="shared" si="205"/>
        <v>4.8796101369863285</v>
      </c>
      <c r="AP1273" s="33">
        <f t="shared" si="200"/>
        <v>0.58555321643835945</v>
      </c>
      <c r="AQ1273" s="33">
        <f t="shared" si="201"/>
        <v>5.4651633534246882</v>
      </c>
      <c r="AR1273" s="26" t="s">
        <v>1404</v>
      </c>
      <c r="AS1273" s="26" t="s">
        <v>1404</v>
      </c>
      <c r="AT1273" s="15" t="s">
        <v>6294</v>
      </c>
      <c r="AU1273" s="27" t="s">
        <v>6279</v>
      </c>
      <c r="AV1273" s="74"/>
      <c r="AW1273" s="75"/>
      <c r="AX1273" s="75"/>
      <c r="AY1273" s="75"/>
      <c r="AZ1273" s="52" t="s">
        <v>6389</v>
      </c>
    </row>
    <row r="1274" spans="1:52" s="52" customFormat="1" ht="39.950000000000003" customHeight="1" x14ac:dyDescent="0.25">
      <c r="A1274" s="9">
        <v>1783</v>
      </c>
      <c r="B1274" s="5" t="s">
        <v>28</v>
      </c>
      <c r="C1274" s="7" t="s">
        <v>5290</v>
      </c>
      <c r="D1274" s="5" t="s">
        <v>18</v>
      </c>
      <c r="E1274" s="5" t="s">
        <v>1212</v>
      </c>
      <c r="F1274" s="5" t="s">
        <v>5273</v>
      </c>
      <c r="G1274" s="5" t="s">
        <v>18</v>
      </c>
      <c r="H1274" s="7" t="s">
        <v>6173</v>
      </c>
      <c r="I1274" s="7" t="s">
        <v>6175</v>
      </c>
      <c r="J1274" s="7" t="s">
        <v>6175</v>
      </c>
      <c r="K1274" s="7" t="s">
        <v>6175</v>
      </c>
      <c r="L1274" s="7" t="s">
        <v>5291</v>
      </c>
      <c r="M1274" s="7" t="s">
        <v>5291</v>
      </c>
      <c r="N1274" s="8" t="s">
        <v>6175</v>
      </c>
      <c r="O1274" s="7" t="s">
        <v>1388</v>
      </c>
      <c r="P1274" s="7" t="s">
        <v>3899</v>
      </c>
      <c r="Q1274" s="7" t="s">
        <v>28</v>
      </c>
      <c r="R1274" s="7" t="s">
        <v>28</v>
      </c>
      <c r="S1274" s="7" t="s">
        <v>28</v>
      </c>
      <c r="T1274" s="7" t="s">
        <v>3909</v>
      </c>
      <c r="U1274" s="7" t="s">
        <v>28</v>
      </c>
      <c r="V1274" s="28" t="s">
        <v>28</v>
      </c>
      <c r="W1274" s="7" t="s">
        <v>78</v>
      </c>
      <c r="X1274" s="7">
        <v>2012</v>
      </c>
      <c r="Y1274" s="7" t="s">
        <v>5292</v>
      </c>
      <c r="Z1274" s="7" t="s">
        <v>3900</v>
      </c>
      <c r="AA1274" s="7">
        <v>1</v>
      </c>
      <c r="AB1274" s="7">
        <v>1</v>
      </c>
      <c r="AC1274" s="7">
        <f t="shared" si="206"/>
        <v>0</v>
      </c>
      <c r="AD1274" s="7" t="s">
        <v>6175</v>
      </c>
      <c r="AE1274" s="7" t="s">
        <v>6175</v>
      </c>
      <c r="AF1274" s="7" t="s">
        <v>6175</v>
      </c>
      <c r="AG1274" s="7" t="s">
        <v>6175</v>
      </c>
      <c r="AH1274" s="7" t="s">
        <v>6175</v>
      </c>
      <c r="AI1274" s="7" t="s">
        <v>6175</v>
      </c>
      <c r="AJ1274" s="33">
        <v>43.374312328767367</v>
      </c>
      <c r="AK1274" s="33">
        <f t="shared" si="199"/>
        <v>43.374312328767367</v>
      </c>
      <c r="AL1274" s="33">
        <f t="shared" si="202"/>
        <v>5.2049174794520843</v>
      </c>
      <c r="AM1274" s="33">
        <f t="shared" si="203"/>
        <v>48.579229808219452</v>
      </c>
      <c r="AN1274" s="33">
        <f t="shared" si="204"/>
        <v>39.036881095890628</v>
      </c>
      <c r="AO1274" s="33">
        <f t="shared" si="205"/>
        <v>39.036881095890628</v>
      </c>
      <c r="AP1274" s="33">
        <f t="shared" si="200"/>
        <v>4.6844257315068756</v>
      </c>
      <c r="AQ1274" s="33">
        <f t="shared" si="201"/>
        <v>43.721306827397505</v>
      </c>
      <c r="AR1274" s="26" t="s">
        <v>1404</v>
      </c>
      <c r="AS1274" s="26" t="s">
        <v>1404</v>
      </c>
      <c r="AT1274" s="15" t="s">
        <v>6294</v>
      </c>
      <c r="AU1274" s="27" t="s">
        <v>6279</v>
      </c>
      <c r="AV1274" s="74"/>
      <c r="AW1274" s="75"/>
      <c r="AX1274" s="75"/>
      <c r="AY1274" s="75"/>
      <c r="AZ1274" s="52" t="s">
        <v>6389</v>
      </c>
    </row>
    <row r="1275" spans="1:52" s="52" customFormat="1" ht="39.950000000000003" customHeight="1" x14ac:dyDescent="0.25">
      <c r="A1275" s="9">
        <v>1784</v>
      </c>
      <c r="B1275" s="5" t="s">
        <v>28</v>
      </c>
      <c r="C1275" s="7" t="s">
        <v>5293</v>
      </c>
      <c r="D1275" s="5" t="s">
        <v>18</v>
      </c>
      <c r="E1275" s="5" t="s">
        <v>1212</v>
      </c>
      <c r="F1275" s="5" t="s">
        <v>5273</v>
      </c>
      <c r="G1275" s="5" t="s">
        <v>18</v>
      </c>
      <c r="H1275" s="7" t="s">
        <v>6173</v>
      </c>
      <c r="I1275" s="7" t="s">
        <v>6175</v>
      </c>
      <c r="J1275" s="7" t="s">
        <v>6175</v>
      </c>
      <c r="K1275" s="7" t="s">
        <v>6175</v>
      </c>
      <c r="L1275" s="7" t="s">
        <v>5294</v>
      </c>
      <c r="M1275" s="7" t="s">
        <v>5294</v>
      </c>
      <c r="N1275" s="8" t="s">
        <v>6175</v>
      </c>
      <c r="O1275" s="7" t="s">
        <v>1388</v>
      </c>
      <c r="P1275" s="7" t="s">
        <v>3899</v>
      </c>
      <c r="Q1275" s="7" t="s">
        <v>28</v>
      </c>
      <c r="R1275" s="7" t="s">
        <v>28</v>
      </c>
      <c r="S1275" s="7" t="s">
        <v>28</v>
      </c>
      <c r="T1275" s="7" t="s">
        <v>3909</v>
      </c>
      <c r="U1275" s="7" t="s">
        <v>28</v>
      </c>
      <c r="V1275" s="28" t="s">
        <v>28</v>
      </c>
      <c r="W1275" s="7" t="s">
        <v>78</v>
      </c>
      <c r="X1275" s="7">
        <v>2012</v>
      </c>
      <c r="Y1275" s="7" t="s">
        <v>5295</v>
      </c>
      <c r="Z1275" s="7" t="s">
        <v>3900</v>
      </c>
      <c r="AA1275" s="7">
        <v>1</v>
      </c>
      <c r="AB1275" s="7">
        <v>1</v>
      </c>
      <c r="AC1275" s="7">
        <f t="shared" si="206"/>
        <v>0</v>
      </c>
      <c r="AD1275" s="7" t="s">
        <v>6175</v>
      </c>
      <c r="AE1275" s="7" t="s">
        <v>6175</v>
      </c>
      <c r="AF1275" s="7" t="s">
        <v>6175</v>
      </c>
      <c r="AG1275" s="7" t="s">
        <v>6175</v>
      </c>
      <c r="AH1275" s="7" t="s">
        <v>6175</v>
      </c>
      <c r="AI1275" s="7" t="s">
        <v>6175</v>
      </c>
      <c r="AJ1275" s="33">
        <v>43.374312328767367</v>
      </c>
      <c r="AK1275" s="33">
        <f t="shared" si="199"/>
        <v>43.374312328767367</v>
      </c>
      <c r="AL1275" s="33">
        <f t="shared" si="202"/>
        <v>5.2049174794520843</v>
      </c>
      <c r="AM1275" s="33">
        <f t="shared" si="203"/>
        <v>48.579229808219452</v>
      </c>
      <c r="AN1275" s="33">
        <f t="shared" si="204"/>
        <v>39.036881095890628</v>
      </c>
      <c r="AO1275" s="33">
        <f t="shared" si="205"/>
        <v>39.036881095890628</v>
      </c>
      <c r="AP1275" s="33">
        <f t="shared" si="200"/>
        <v>4.6844257315068756</v>
      </c>
      <c r="AQ1275" s="33">
        <f t="shared" si="201"/>
        <v>43.721306827397505</v>
      </c>
      <c r="AR1275" s="26" t="s">
        <v>1404</v>
      </c>
      <c r="AS1275" s="26" t="s">
        <v>1404</v>
      </c>
      <c r="AT1275" s="15" t="s">
        <v>6294</v>
      </c>
      <c r="AU1275" s="27" t="s">
        <v>6279</v>
      </c>
      <c r="AV1275" s="74"/>
      <c r="AW1275" s="75"/>
      <c r="AX1275" s="75"/>
      <c r="AY1275" s="75"/>
      <c r="AZ1275" s="52" t="s">
        <v>6389</v>
      </c>
    </row>
    <row r="1276" spans="1:52" s="52" customFormat="1" ht="39.950000000000003" customHeight="1" x14ac:dyDescent="0.25">
      <c r="A1276" s="9">
        <v>1785</v>
      </c>
      <c r="B1276" s="5" t="s">
        <v>28</v>
      </c>
      <c r="C1276" s="7" t="s">
        <v>5296</v>
      </c>
      <c r="D1276" s="5" t="s">
        <v>18</v>
      </c>
      <c r="E1276" s="5" t="s">
        <v>1212</v>
      </c>
      <c r="F1276" s="5" t="s">
        <v>5273</v>
      </c>
      <c r="G1276" s="5" t="s">
        <v>18</v>
      </c>
      <c r="H1276" s="7" t="s">
        <v>6173</v>
      </c>
      <c r="I1276" s="7" t="s">
        <v>6175</v>
      </c>
      <c r="J1276" s="7" t="s">
        <v>6175</v>
      </c>
      <c r="K1276" s="7" t="s">
        <v>6175</v>
      </c>
      <c r="L1276" s="7" t="s">
        <v>5297</v>
      </c>
      <c r="M1276" s="7" t="s">
        <v>5297</v>
      </c>
      <c r="N1276" s="8" t="s">
        <v>6175</v>
      </c>
      <c r="O1276" s="7" t="s">
        <v>1388</v>
      </c>
      <c r="P1276" s="7" t="s">
        <v>3899</v>
      </c>
      <c r="Q1276" s="7" t="s">
        <v>28</v>
      </c>
      <c r="R1276" s="7" t="s">
        <v>28</v>
      </c>
      <c r="S1276" s="7" t="s">
        <v>28</v>
      </c>
      <c r="T1276" s="7" t="s">
        <v>3909</v>
      </c>
      <c r="U1276" s="7" t="s">
        <v>28</v>
      </c>
      <c r="V1276" s="28" t="s">
        <v>28</v>
      </c>
      <c r="W1276" s="7" t="s">
        <v>78</v>
      </c>
      <c r="X1276" s="7">
        <v>2012</v>
      </c>
      <c r="Y1276" s="7" t="s">
        <v>5295</v>
      </c>
      <c r="Z1276" s="7" t="s">
        <v>3900</v>
      </c>
      <c r="AA1276" s="7">
        <v>1</v>
      </c>
      <c r="AB1276" s="7">
        <v>1</v>
      </c>
      <c r="AC1276" s="7">
        <f t="shared" si="206"/>
        <v>0</v>
      </c>
      <c r="AD1276" s="7" t="s">
        <v>6175</v>
      </c>
      <c r="AE1276" s="7" t="s">
        <v>6175</v>
      </c>
      <c r="AF1276" s="7" t="s">
        <v>6175</v>
      </c>
      <c r="AG1276" s="7" t="s">
        <v>6175</v>
      </c>
      <c r="AH1276" s="7" t="s">
        <v>6175</v>
      </c>
      <c r="AI1276" s="7" t="s">
        <v>6175</v>
      </c>
      <c r="AJ1276" s="33">
        <v>43.374312328767367</v>
      </c>
      <c r="AK1276" s="33">
        <f t="shared" si="199"/>
        <v>43.374312328767367</v>
      </c>
      <c r="AL1276" s="33">
        <f t="shared" si="202"/>
        <v>5.2049174794520843</v>
      </c>
      <c r="AM1276" s="33">
        <f t="shared" si="203"/>
        <v>48.579229808219452</v>
      </c>
      <c r="AN1276" s="33">
        <f t="shared" si="204"/>
        <v>39.036881095890628</v>
      </c>
      <c r="AO1276" s="33">
        <f t="shared" si="205"/>
        <v>39.036881095890628</v>
      </c>
      <c r="AP1276" s="33">
        <f t="shared" si="200"/>
        <v>4.6844257315068756</v>
      </c>
      <c r="AQ1276" s="33">
        <f t="shared" si="201"/>
        <v>43.721306827397505</v>
      </c>
      <c r="AR1276" s="26" t="s">
        <v>1404</v>
      </c>
      <c r="AS1276" s="26" t="s">
        <v>1404</v>
      </c>
      <c r="AT1276" s="15" t="s">
        <v>6294</v>
      </c>
      <c r="AU1276" s="27" t="s">
        <v>6279</v>
      </c>
      <c r="AV1276" s="74"/>
      <c r="AW1276" s="75"/>
      <c r="AX1276" s="75"/>
      <c r="AY1276" s="75"/>
      <c r="AZ1276" s="52" t="s">
        <v>6389</v>
      </c>
    </row>
    <row r="1277" spans="1:52" s="52" customFormat="1" ht="39.950000000000003" customHeight="1" x14ac:dyDescent="0.25">
      <c r="A1277" s="9">
        <v>1786</v>
      </c>
      <c r="B1277" s="5" t="s">
        <v>28</v>
      </c>
      <c r="C1277" s="7" t="s">
        <v>5298</v>
      </c>
      <c r="D1277" s="5" t="s">
        <v>18</v>
      </c>
      <c r="E1277" s="5" t="s">
        <v>1212</v>
      </c>
      <c r="F1277" s="5" t="s">
        <v>5273</v>
      </c>
      <c r="G1277" s="5" t="s">
        <v>18</v>
      </c>
      <c r="H1277" s="7" t="s">
        <v>6173</v>
      </c>
      <c r="I1277" s="7" t="s">
        <v>6175</v>
      </c>
      <c r="J1277" s="7" t="s">
        <v>6175</v>
      </c>
      <c r="K1277" s="7" t="s">
        <v>6175</v>
      </c>
      <c r="L1277" s="7" t="s">
        <v>5299</v>
      </c>
      <c r="M1277" s="7" t="s">
        <v>5299</v>
      </c>
      <c r="N1277" s="8" t="s">
        <v>6175</v>
      </c>
      <c r="O1277" s="7" t="s">
        <v>1388</v>
      </c>
      <c r="P1277" s="7" t="s">
        <v>3899</v>
      </c>
      <c r="Q1277" s="7" t="s">
        <v>28</v>
      </c>
      <c r="R1277" s="7" t="s">
        <v>28</v>
      </c>
      <c r="S1277" s="7" t="s">
        <v>28</v>
      </c>
      <c r="T1277" s="7" t="s">
        <v>3909</v>
      </c>
      <c r="U1277" s="7" t="s">
        <v>28</v>
      </c>
      <c r="V1277" s="28" t="s">
        <v>28</v>
      </c>
      <c r="W1277" s="7" t="s">
        <v>78</v>
      </c>
      <c r="X1277" s="7">
        <v>2012</v>
      </c>
      <c r="Y1277" s="7" t="s">
        <v>5300</v>
      </c>
      <c r="Z1277" s="7" t="s">
        <v>3900</v>
      </c>
      <c r="AA1277" s="7">
        <v>1</v>
      </c>
      <c r="AB1277" s="7">
        <v>1</v>
      </c>
      <c r="AC1277" s="7">
        <f t="shared" si="206"/>
        <v>0</v>
      </c>
      <c r="AD1277" s="7" t="s">
        <v>6175</v>
      </c>
      <c r="AE1277" s="7" t="s">
        <v>6175</v>
      </c>
      <c r="AF1277" s="7" t="s">
        <v>6175</v>
      </c>
      <c r="AG1277" s="7" t="s">
        <v>6175</v>
      </c>
      <c r="AH1277" s="7" t="s">
        <v>6175</v>
      </c>
      <c r="AI1277" s="7" t="s">
        <v>6175</v>
      </c>
      <c r="AJ1277" s="33">
        <v>43.374312328767367</v>
      </c>
      <c r="AK1277" s="33">
        <f t="shared" si="199"/>
        <v>43.374312328767367</v>
      </c>
      <c r="AL1277" s="33">
        <f t="shared" si="202"/>
        <v>5.2049174794520843</v>
      </c>
      <c r="AM1277" s="33">
        <f t="shared" si="203"/>
        <v>48.579229808219452</v>
      </c>
      <c r="AN1277" s="33">
        <f t="shared" si="204"/>
        <v>39.036881095890628</v>
      </c>
      <c r="AO1277" s="33">
        <f t="shared" si="205"/>
        <v>39.036881095890628</v>
      </c>
      <c r="AP1277" s="33">
        <f t="shared" si="200"/>
        <v>4.6844257315068756</v>
      </c>
      <c r="AQ1277" s="33">
        <f t="shared" si="201"/>
        <v>43.721306827397505</v>
      </c>
      <c r="AR1277" s="26" t="s">
        <v>1404</v>
      </c>
      <c r="AS1277" s="26" t="s">
        <v>1404</v>
      </c>
      <c r="AT1277" s="15" t="s">
        <v>6294</v>
      </c>
      <c r="AU1277" s="27" t="s">
        <v>6279</v>
      </c>
      <c r="AV1277" s="74"/>
      <c r="AW1277" s="75"/>
      <c r="AX1277" s="75"/>
      <c r="AY1277" s="75"/>
      <c r="AZ1277" s="52" t="s">
        <v>6389</v>
      </c>
    </row>
    <row r="1278" spans="1:52" s="52" customFormat="1" ht="39.950000000000003" customHeight="1" x14ac:dyDescent="0.25">
      <c r="A1278" s="9">
        <v>1787</v>
      </c>
      <c r="B1278" s="5" t="s">
        <v>28</v>
      </c>
      <c r="C1278" s="7" t="s">
        <v>5301</v>
      </c>
      <c r="D1278" s="28" t="s">
        <v>18</v>
      </c>
      <c r="E1278" s="7" t="s">
        <v>138</v>
      </c>
      <c r="F1278" s="5" t="s">
        <v>591</v>
      </c>
      <c r="G1278" s="5" t="s">
        <v>18</v>
      </c>
      <c r="H1278" s="7" t="s">
        <v>6173</v>
      </c>
      <c r="I1278" s="7" t="s">
        <v>6175</v>
      </c>
      <c r="J1278" s="7" t="s">
        <v>6175</v>
      </c>
      <c r="K1278" s="7" t="s">
        <v>6175</v>
      </c>
      <c r="L1278" s="7" t="s">
        <v>5302</v>
      </c>
      <c r="M1278" s="7" t="s">
        <v>5302</v>
      </c>
      <c r="N1278" s="8" t="s">
        <v>6175</v>
      </c>
      <c r="O1278" s="7" t="s">
        <v>1388</v>
      </c>
      <c r="P1278" s="7" t="s">
        <v>3899</v>
      </c>
      <c r="Q1278" s="7" t="s">
        <v>28</v>
      </c>
      <c r="R1278" s="28" t="s">
        <v>28</v>
      </c>
      <c r="S1278" s="5" t="s">
        <v>28</v>
      </c>
      <c r="T1278" s="7" t="s">
        <v>3909</v>
      </c>
      <c r="U1278" s="7" t="s">
        <v>28</v>
      </c>
      <c r="V1278" s="28" t="s">
        <v>28</v>
      </c>
      <c r="W1278" s="7" t="s">
        <v>78</v>
      </c>
      <c r="X1278" s="7">
        <v>2012</v>
      </c>
      <c r="Y1278" s="7" t="s">
        <v>28</v>
      </c>
      <c r="Z1278" s="7" t="s">
        <v>3900</v>
      </c>
      <c r="AA1278" s="7">
        <v>1</v>
      </c>
      <c r="AB1278" s="7">
        <v>24</v>
      </c>
      <c r="AC1278" s="7">
        <f t="shared" si="206"/>
        <v>-23</v>
      </c>
      <c r="AD1278" s="7" t="s">
        <v>6175</v>
      </c>
      <c r="AE1278" s="7" t="s">
        <v>6175</v>
      </c>
      <c r="AF1278" s="7" t="s">
        <v>6175</v>
      </c>
      <c r="AG1278" s="7" t="s">
        <v>6175</v>
      </c>
      <c r="AH1278" s="7" t="s">
        <v>6175</v>
      </c>
      <c r="AI1278" s="7" t="s">
        <v>6175</v>
      </c>
      <c r="AJ1278" s="33">
        <v>0.54217890410959213</v>
      </c>
      <c r="AK1278" s="33">
        <f t="shared" si="199"/>
        <v>13.012293698630211</v>
      </c>
      <c r="AL1278" s="33">
        <f t="shared" si="202"/>
        <v>1.5614752438356252</v>
      </c>
      <c r="AM1278" s="33">
        <f t="shared" si="203"/>
        <v>14.573768942465836</v>
      </c>
      <c r="AN1278" s="33">
        <f t="shared" si="204"/>
        <v>0.48796101369863293</v>
      </c>
      <c r="AO1278" s="33">
        <f t="shared" si="205"/>
        <v>11.71106432876719</v>
      </c>
      <c r="AP1278" s="33">
        <f t="shared" si="200"/>
        <v>1.4053277194520628</v>
      </c>
      <c r="AQ1278" s="33">
        <f t="shared" si="201"/>
        <v>13.116392048219252</v>
      </c>
      <c r="AR1278" s="26" t="s">
        <v>1404</v>
      </c>
      <c r="AS1278" s="26" t="s">
        <v>1404</v>
      </c>
      <c r="AT1278" s="15" t="s">
        <v>6294</v>
      </c>
      <c r="AU1278" s="27" t="s">
        <v>6279</v>
      </c>
      <c r="AV1278" s="74"/>
      <c r="AW1278" s="75"/>
      <c r="AX1278" s="75"/>
      <c r="AY1278" s="75"/>
      <c r="AZ1278" s="52" t="s">
        <v>6389</v>
      </c>
    </row>
    <row r="1279" spans="1:52" s="52" customFormat="1" ht="39.950000000000003" customHeight="1" x14ac:dyDescent="0.25">
      <c r="A1279" s="9">
        <v>1788</v>
      </c>
      <c r="B1279" s="5" t="s">
        <v>28</v>
      </c>
      <c r="C1279" s="7" t="s">
        <v>5303</v>
      </c>
      <c r="D1279" s="28" t="s">
        <v>18</v>
      </c>
      <c r="E1279" s="7" t="s">
        <v>138</v>
      </c>
      <c r="F1279" s="5" t="s">
        <v>591</v>
      </c>
      <c r="G1279" s="5" t="s">
        <v>18</v>
      </c>
      <c r="H1279" s="7" t="s">
        <v>6173</v>
      </c>
      <c r="I1279" s="7" t="s">
        <v>6175</v>
      </c>
      <c r="J1279" s="7" t="s">
        <v>6175</v>
      </c>
      <c r="K1279" s="7" t="s">
        <v>6175</v>
      </c>
      <c r="L1279" s="7" t="s">
        <v>5304</v>
      </c>
      <c r="M1279" s="7" t="s">
        <v>5304</v>
      </c>
      <c r="N1279" s="8" t="s">
        <v>6175</v>
      </c>
      <c r="O1279" s="7" t="s">
        <v>1388</v>
      </c>
      <c r="P1279" s="7" t="s">
        <v>3899</v>
      </c>
      <c r="Q1279" s="7" t="s">
        <v>28</v>
      </c>
      <c r="R1279" s="28" t="s">
        <v>28</v>
      </c>
      <c r="S1279" s="5" t="s">
        <v>28</v>
      </c>
      <c r="T1279" s="7" t="s">
        <v>3909</v>
      </c>
      <c r="U1279" s="7" t="s">
        <v>28</v>
      </c>
      <c r="V1279" s="28" t="s">
        <v>28</v>
      </c>
      <c r="W1279" s="7" t="s">
        <v>78</v>
      </c>
      <c r="X1279" s="7">
        <v>2012</v>
      </c>
      <c r="Y1279" s="7" t="s">
        <v>28</v>
      </c>
      <c r="Z1279" s="7" t="s">
        <v>3900</v>
      </c>
      <c r="AA1279" s="7">
        <v>1</v>
      </c>
      <c r="AB1279" s="7">
        <v>16</v>
      </c>
      <c r="AC1279" s="7">
        <f t="shared" si="206"/>
        <v>-15</v>
      </c>
      <c r="AD1279" s="7" t="s">
        <v>6175</v>
      </c>
      <c r="AE1279" s="7" t="s">
        <v>6175</v>
      </c>
      <c r="AF1279" s="7" t="s">
        <v>6175</v>
      </c>
      <c r="AG1279" s="7" t="s">
        <v>6175</v>
      </c>
      <c r="AH1279" s="7" t="s">
        <v>6175</v>
      </c>
      <c r="AI1279" s="7" t="s">
        <v>6175</v>
      </c>
      <c r="AJ1279" s="33">
        <v>0.72290520547945614</v>
      </c>
      <c r="AK1279" s="33">
        <f t="shared" si="199"/>
        <v>11.566483287671298</v>
      </c>
      <c r="AL1279" s="33">
        <f t="shared" si="202"/>
        <v>1.3879779945205557</v>
      </c>
      <c r="AM1279" s="33">
        <f t="shared" si="203"/>
        <v>12.954461282191854</v>
      </c>
      <c r="AN1279" s="33">
        <f t="shared" si="204"/>
        <v>0.65061468493151053</v>
      </c>
      <c r="AO1279" s="33">
        <f t="shared" si="205"/>
        <v>10.409834958904169</v>
      </c>
      <c r="AP1279" s="33">
        <f t="shared" si="200"/>
        <v>1.2491801950685002</v>
      </c>
      <c r="AQ1279" s="33">
        <f t="shared" si="201"/>
        <v>11.659015153972669</v>
      </c>
      <c r="AR1279" s="26" t="s">
        <v>1404</v>
      </c>
      <c r="AS1279" s="26" t="s">
        <v>1404</v>
      </c>
      <c r="AT1279" s="15" t="s">
        <v>6294</v>
      </c>
      <c r="AU1279" s="27" t="s">
        <v>6279</v>
      </c>
      <c r="AV1279" s="74"/>
      <c r="AW1279" s="75"/>
      <c r="AX1279" s="75"/>
      <c r="AY1279" s="75"/>
      <c r="AZ1279" s="52" t="s">
        <v>6389</v>
      </c>
    </row>
    <row r="1280" spans="1:52" s="52" customFormat="1" ht="39.950000000000003" customHeight="1" x14ac:dyDescent="0.25">
      <c r="A1280" s="9">
        <v>1789</v>
      </c>
      <c r="B1280" s="5" t="s">
        <v>28</v>
      </c>
      <c r="C1280" s="7" t="s">
        <v>5305</v>
      </c>
      <c r="D1280" s="28" t="s">
        <v>18</v>
      </c>
      <c r="E1280" s="7" t="s">
        <v>138</v>
      </c>
      <c r="F1280" s="5" t="s">
        <v>591</v>
      </c>
      <c r="G1280" s="5" t="s">
        <v>18</v>
      </c>
      <c r="H1280" s="7" t="s">
        <v>6173</v>
      </c>
      <c r="I1280" s="7" t="s">
        <v>6175</v>
      </c>
      <c r="J1280" s="7" t="s">
        <v>6175</v>
      </c>
      <c r="K1280" s="7" t="s">
        <v>6175</v>
      </c>
      <c r="L1280" s="7" t="s">
        <v>5306</v>
      </c>
      <c r="M1280" s="7" t="s">
        <v>5306</v>
      </c>
      <c r="N1280" s="8" t="s">
        <v>6175</v>
      </c>
      <c r="O1280" s="7" t="s">
        <v>1388</v>
      </c>
      <c r="P1280" s="7" t="s">
        <v>3899</v>
      </c>
      <c r="Q1280" s="7" t="s">
        <v>28</v>
      </c>
      <c r="R1280" s="28" t="s">
        <v>28</v>
      </c>
      <c r="S1280" s="5" t="s">
        <v>28</v>
      </c>
      <c r="T1280" s="7" t="s">
        <v>3909</v>
      </c>
      <c r="U1280" s="7" t="s">
        <v>28</v>
      </c>
      <c r="V1280" s="28" t="s">
        <v>28</v>
      </c>
      <c r="W1280" s="7" t="s">
        <v>78</v>
      </c>
      <c r="X1280" s="7">
        <v>2012</v>
      </c>
      <c r="Y1280" s="7" t="s">
        <v>5307</v>
      </c>
      <c r="Z1280" s="7" t="s">
        <v>3900</v>
      </c>
      <c r="AA1280" s="7">
        <v>1</v>
      </c>
      <c r="AB1280" s="7">
        <v>12</v>
      </c>
      <c r="AC1280" s="7">
        <f t="shared" si="206"/>
        <v>-11</v>
      </c>
      <c r="AD1280" s="7" t="s">
        <v>6175</v>
      </c>
      <c r="AE1280" s="7" t="s">
        <v>6175</v>
      </c>
      <c r="AF1280" s="7" t="s">
        <v>6175</v>
      </c>
      <c r="AG1280" s="7" t="s">
        <v>6175</v>
      </c>
      <c r="AH1280" s="7" t="s">
        <v>6175</v>
      </c>
      <c r="AI1280" s="7" t="s">
        <v>6175</v>
      </c>
      <c r="AJ1280" s="33">
        <v>5.903564383561668</v>
      </c>
      <c r="AK1280" s="33">
        <f t="shared" si="199"/>
        <v>70.842772602740013</v>
      </c>
      <c r="AL1280" s="33">
        <f t="shared" si="202"/>
        <v>8.5011327123288005</v>
      </c>
      <c r="AM1280" s="33">
        <f t="shared" si="203"/>
        <v>79.34390531506881</v>
      </c>
      <c r="AN1280" s="33">
        <f t="shared" si="204"/>
        <v>5.3132079452055017</v>
      </c>
      <c r="AO1280" s="33">
        <f t="shared" si="205"/>
        <v>63.75849534246602</v>
      </c>
      <c r="AP1280" s="33">
        <f t="shared" si="200"/>
        <v>7.6510194410959222</v>
      </c>
      <c r="AQ1280" s="33">
        <f t="shared" si="201"/>
        <v>71.409514783561946</v>
      </c>
      <c r="AR1280" s="26" t="s">
        <v>1404</v>
      </c>
      <c r="AS1280" s="26" t="s">
        <v>1404</v>
      </c>
      <c r="AT1280" s="15" t="s">
        <v>6294</v>
      </c>
      <c r="AU1280" s="27" t="s">
        <v>6279</v>
      </c>
      <c r="AV1280" s="74"/>
      <c r="AW1280" s="75"/>
      <c r="AX1280" s="75"/>
      <c r="AY1280" s="75"/>
      <c r="AZ1280" s="52" t="s">
        <v>6389</v>
      </c>
    </row>
    <row r="1281" spans="1:52" s="52" customFormat="1" ht="39.950000000000003" customHeight="1" x14ac:dyDescent="0.25">
      <c r="A1281" s="9">
        <v>1790</v>
      </c>
      <c r="B1281" s="7" t="s">
        <v>28</v>
      </c>
      <c r="C1281" s="7" t="s">
        <v>5308</v>
      </c>
      <c r="D1281" s="5" t="s">
        <v>18</v>
      </c>
      <c r="E1281" s="5" t="s">
        <v>774</v>
      </c>
      <c r="F1281" s="5" t="s">
        <v>775</v>
      </c>
      <c r="G1281" s="5" t="s">
        <v>18</v>
      </c>
      <c r="H1281" s="7" t="s">
        <v>6173</v>
      </c>
      <c r="I1281" s="7" t="s">
        <v>6175</v>
      </c>
      <c r="J1281" s="7" t="s">
        <v>6175</v>
      </c>
      <c r="K1281" s="7" t="s">
        <v>6175</v>
      </c>
      <c r="L1281" s="5" t="s">
        <v>5309</v>
      </c>
      <c r="M1281" s="5" t="s">
        <v>5309</v>
      </c>
      <c r="N1281" s="8" t="s">
        <v>6175</v>
      </c>
      <c r="O1281" s="7" t="s">
        <v>1388</v>
      </c>
      <c r="P1281" s="7" t="s">
        <v>3899</v>
      </c>
      <c r="Q1281" s="7" t="s">
        <v>28</v>
      </c>
      <c r="R1281" s="7" t="s">
        <v>28</v>
      </c>
      <c r="S1281" s="7" t="s">
        <v>28</v>
      </c>
      <c r="T1281" s="7" t="s">
        <v>3909</v>
      </c>
      <c r="U1281" s="7" t="s">
        <v>28</v>
      </c>
      <c r="V1281" s="28" t="s">
        <v>28</v>
      </c>
      <c r="W1281" s="7" t="s">
        <v>29</v>
      </c>
      <c r="X1281" s="7">
        <v>2012</v>
      </c>
      <c r="Y1281" s="7" t="s">
        <v>28</v>
      </c>
      <c r="Z1281" s="7" t="s">
        <v>3900</v>
      </c>
      <c r="AA1281" s="7">
        <v>1</v>
      </c>
      <c r="AB1281" s="7">
        <v>15</v>
      </c>
      <c r="AC1281" s="7">
        <f t="shared" si="206"/>
        <v>-14</v>
      </c>
      <c r="AD1281" s="7" t="s">
        <v>6175</v>
      </c>
      <c r="AE1281" s="7" t="s">
        <v>6175</v>
      </c>
      <c r="AF1281" s="7" t="s">
        <v>6175</v>
      </c>
      <c r="AG1281" s="7" t="s">
        <v>6175</v>
      </c>
      <c r="AH1281" s="7" t="s">
        <v>6175</v>
      </c>
      <c r="AI1281" s="7" t="s">
        <v>6175</v>
      </c>
      <c r="AJ1281" s="33">
        <v>22.002867123287764</v>
      </c>
      <c r="AK1281" s="33">
        <f t="shared" si="199"/>
        <v>330.04300684931644</v>
      </c>
      <c r="AL1281" s="33">
        <f t="shared" si="202"/>
        <v>39.60516082191797</v>
      </c>
      <c r="AM1281" s="33">
        <f t="shared" si="203"/>
        <v>369.64816767123443</v>
      </c>
      <c r="AN1281" s="33">
        <f t="shared" si="204"/>
        <v>19.802580410958988</v>
      </c>
      <c r="AO1281" s="33">
        <f t="shared" si="205"/>
        <v>297.03870616438485</v>
      </c>
      <c r="AP1281" s="33">
        <f t="shared" si="200"/>
        <v>35.644644739726182</v>
      </c>
      <c r="AQ1281" s="33">
        <f t="shared" si="201"/>
        <v>332.68335090411102</v>
      </c>
      <c r="AR1281" s="15" t="s">
        <v>6290</v>
      </c>
      <c r="AS1281" s="26" t="s">
        <v>6302</v>
      </c>
      <c r="AT1281" s="15" t="s">
        <v>6294</v>
      </c>
      <c r="AU1281" s="27" t="s">
        <v>6279</v>
      </c>
      <c r="AV1281" s="74"/>
      <c r="AW1281" s="75"/>
      <c r="AX1281" s="75"/>
      <c r="AY1281" s="75"/>
      <c r="AZ1281" s="52" t="s">
        <v>6389</v>
      </c>
    </row>
    <row r="1282" spans="1:52" s="52" customFormat="1" ht="39.950000000000003" customHeight="1" x14ac:dyDescent="0.25">
      <c r="A1282" s="9">
        <v>1791</v>
      </c>
      <c r="B1282" s="7" t="s">
        <v>28</v>
      </c>
      <c r="C1282" s="7" t="s">
        <v>5310</v>
      </c>
      <c r="D1282" s="5" t="s">
        <v>18</v>
      </c>
      <c r="E1282" s="5" t="s">
        <v>38</v>
      </c>
      <c r="F1282" s="7" t="s">
        <v>3891</v>
      </c>
      <c r="G1282" s="5" t="s">
        <v>18</v>
      </c>
      <c r="H1282" s="7" t="s">
        <v>6173</v>
      </c>
      <c r="I1282" s="7" t="s">
        <v>6175</v>
      </c>
      <c r="J1282" s="7" t="s">
        <v>6175</v>
      </c>
      <c r="K1282" s="7" t="s">
        <v>6175</v>
      </c>
      <c r="L1282" s="7" t="s">
        <v>5216</v>
      </c>
      <c r="M1282" s="7" t="s">
        <v>5216</v>
      </c>
      <c r="N1282" s="8" t="s">
        <v>6175</v>
      </c>
      <c r="O1282" s="7" t="s">
        <v>1388</v>
      </c>
      <c r="P1282" s="7" t="s">
        <v>3899</v>
      </c>
      <c r="Q1282" s="7" t="s">
        <v>5217</v>
      </c>
      <c r="R1282" s="28">
        <v>200004416</v>
      </c>
      <c r="S1282" s="5" t="s">
        <v>28</v>
      </c>
      <c r="T1282" s="7" t="s">
        <v>3909</v>
      </c>
      <c r="U1282" s="7" t="s">
        <v>28</v>
      </c>
      <c r="V1282" s="28" t="s">
        <v>28</v>
      </c>
      <c r="W1282" s="5" t="s">
        <v>29</v>
      </c>
      <c r="X1282" s="7">
        <v>2012</v>
      </c>
      <c r="Y1282" s="7" t="s">
        <v>2203</v>
      </c>
      <c r="Z1282" s="7" t="s">
        <v>3900</v>
      </c>
      <c r="AA1282" s="7">
        <v>1</v>
      </c>
      <c r="AB1282" s="7">
        <v>3</v>
      </c>
      <c r="AC1282" s="7">
        <f t="shared" si="206"/>
        <v>-2</v>
      </c>
      <c r="AD1282" s="7" t="s">
        <v>6175</v>
      </c>
      <c r="AE1282" s="7" t="s">
        <v>6175</v>
      </c>
      <c r="AF1282" s="7" t="s">
        <v>6175</v>
      </c>
      <c r="AG1282" s="7" t="s">
        <v>6175</v>
      </c>
      <c r="AH1282" s="7" t="s">
        <v>6175</v>
      </c>
      <c r="AI1282" s="7" t="s">
        <v>6175</v>
      </c>
      <c r="AJ1282" s="33">
        <v>83.3</v>
      </c>
      <c r="AK1282" s="33">
        <f t="shared" si="199"/>
        <v>249.89999999999998</v>
      </c>
      <c r="AL1282" s="33">
        <f t="shared" si="202"/>
        <v>29.987999999999996</v>
      </c>
      <c r="AM1282" s="33">
        <f t="shared" si="203"/>
        <v>279.88799999999998</v>
      </c>
      <c r="AN1282" s="33">
        <f t="shared" si="204"/>
        <v>74.97</v>
      </c>
      <c r="AO1282" s="33">
        <f t="shared" si="205"/>
        <v>224.91</v>
      </c>
      <c r="AP1282" s="33">
        <f t="shared" si="200"/>
        <v>26.9892</v>
      </c>
      <c r="AQ1282" s="33">
        <f t="shared" si="201"/>
        <v>251.89920000000001</v>
      </c>
      <c r="AR1282" s="15" t="s">
        <v>6290</v>
      </c>
      <c r="AS1282" s="26" t="s">
        <v>6302</v>
      </c>
      <c r="AT1282" s="15" t="s">
        <v>6294</v>
      </c>
      <c r="AU1282" s="27" t="s">
        <v>6279</v>
      </c>
      <c r="AV1282" s="74"/>
      <c r="AW1282" s="75"/>
      <c r="AX1282" s="75"/>
      <c r="AY1282" s="75"/>
      <c r="AZ1282" s="52" t="s">
        <v>6389</v>
      </c>
    </row>
    <row r="1283" spans="1:52" s="52" customFormat="1" ht="39.950000000000003" customHeight="1" x14ac:dyDescent="0.25">
      <c r="A1283" s="9">
        <v>1792</v>
      </c>
      <c r="B1283" s="7" t="s">
        <v>28</v>
      </c>
      <c r="C1283" s="7" t="s">
        <v>5311</v>
      </c>
      <c r="D1283" s="5" t="s">
        <v>18</v>
      </c>
      <c r="E1283" s="5" t="s">
        <v>1208</v>
      </c>
      <c r="F1283" s="5" t="s">
        <v>926</v>
      </c>
      <c r="G1283" s="5" t="s">
        <v>18</v>
      </c>
      <c r="H1283" s="7" t="s">
        <v>6173</v>
      </c>
      <c r="I1283" s="7" t="s">
        <v>6175</v>
      </c>
      <c r="J1283" s="7" t="s">
        <v>6175</v>
      </c>
      <c r="K1283" s="7" t="s">
        <v>6175</v>
      </c>
      <c r="L1283" s="5" t="s">
        <v>5312</v>
      </c>
      <c r="M1283" s="5" t="s">
        <v>5312</v>
      </c>
      <c r="N1283" s="8" t="s">
        <v>6175</v>
      </c>
      <c r="O1283" s="7" t="s">
        <v>1388</v>
      </c>
      <c r="P1283" s="7" t="s">
        <v>3899</v>
      </c>
      <c r="Q1283" s="5" t="s">
        <v>28</v>
      </c>
      <c r="R1283" s="5" t="s">
        <v>28</v>
      </c>
      <c r="S1283" s="5" t="s">
        <v>28</v>
      </c>
      <c r="T1283" s="7" t="s">
        <v>5313</v>
      </c>
      <c r="U1283" s="7" t="s">
        <v>28</v>
      </c>
      <c r="V1283" s="28" t="s">
        <v>28</v>
      </c>
      <c r="W1283" s="7" t="s">
        <v>29</v>
      </c>
      <c r="X1283" s="7">
        <v>2012</v>
      </c>
      <c r="Y1283" s="7" t="s">
        <v>28</v>
      </c>
      <c r="Z1283" s="7" t="s">
        <v>3900</v>
      </c>
      <c r="AA1283" s="7">
        <v>1</v>
      </c>
      <c r="AB1283" s="7">
        <v>2</v>
      </c>
      <c r="AC1283" s="7">
        <f t="shared" si="206"/>
        <v>-1</v>
      </c>
      <c r="AD1283" s="7" t="s">
        <v>6175</v>
      </c>
      <c r="AE1283" s="7" t="s">
        <v>6175</v>
      </c>
      <c r="AF1283" s="7" t="s">
        <v>6175</v>
      </c>
      <c r="AG1283" s="7" t="s">
        <v>6175</v>
      </c>
      <c r="AH1283" s="7" t="s">
        <v>6175</v>
      </c>
      <c r="AI1283" s="7" t="s">
        <v>6175</v>
      </c>
      <c r="AJ1283" s="33">
        <v>17.113341095890483</v>
      </c>
      <c r="AK1283" s="33">
        <f t="shared" ref="AK1283:AK1345" si="207">AJ1283*AB1283</f>
        <v>34.226682191780966</v>
      </c>
      <c r="AL1283" s="33">
        <f t="shared" si="202"/>
        <v>4.1072018630137155</v>
      </c>
      <c r="AM1283" s="33">
        <f t="shared" si="203"/>
        <v>38.33388405479468</v>
      </c>
      <c r="AN1283" s="33">
        <f t="shared" si="204"/>
        <v>15.402006986301435</v>
      </c>
      <c r="AO1283" s="33">
        <f t="shared" si="205"/>
        <v>30.804013972602871</v>
      </c>
      <c r="AP1283" s="33">
        <f t="shared" ref="AP1283:AP1345" si="208">AO1283*0.12</f>
        <v>3.6964816767123443</v>
      </c>
      <c r="AQ1283" s="33">
        <f t="shared" ref="AQ1283:AQ1345" si="209">AO1283+AP1283</f>
        <v>34.500495649315212</v>
      </c>
      <c r="AR1283" s="15" t="s">
        <v>6290</v>
      </c>
      <c r="AS1283" s="26" t="s">
        <v>6302</v>
      </c>
      <c r="AT1283" s="15" t="s">
        <v>6294</v>
      </c>
      <c r="AU1283" s="27" t="s">
        <v>6279</v>
      </c>
      <c r="AV1283" s="74"/>
      <c r="AW1283" s="75"/>
      <c r="AX1283" s="75"/>
      <c r="AY1283" s="75"/>
      <c r="AZ1283" s="52" t="s">
        <v>6389</v>
      </c>
    </row>
    <row r="1284" spans="1:52" s="52" customFormat="1" ht="39.950000000000003" customHeight="1" x14ac:dyDescent="0.25">
      <c r="A1284" s="9">
        <v>1793</v>
      </c>
      <c r="B1284" s="7" t="s">
        <v>28</v>
      </c>
      <c r="C1284" s="7" t="s">
        <v>5314</v>
      </c>
      <c r="D1284" s="5" t="s">
        <v>18</v>
      </c>
      <c r="E1284" s="5" t="s">
        <v>1208</v>
      </c>
      <c r="F1284" s="5" t="s">
        <v>926</v>
      </c>
      <c r="G1284" s="5" t="s">
        <v>18</v>
      </c>
      <c r="H1284" s="7" t="s">
        <v>6173</v>
      </c>
      <c r="I1284" s="7" t="s">
        <v>6175</v>
      </c>
      <c r="J1284" s="7" t="s">
        <v>6175</v>
      </c>
      <c r="K1284" s="7" t="s">
        <v>6175</v>
      </c>
      <c r="L1284" s="5" t="s">
        <v>5312</v>
      </c>
      <c r="M1284" s="5" t="s">
        <v>5312</v>
      </c>
      <c r="N1284" s="8" t="s">
        <v>6175</v>
      </c>
      <c r="O1284" s="7" t="s">
        <v>1388</v>
      </c>
      <c r="P1284" s="7" t="s">
        <v>3899</v>
      </c>
      <c r="Q1284" s="5" t="s">
        <v>28</v>
      </c>
      <c r="R1284" s="5" t="s">
        <v>28</v>
      </c>
      <c r="S1284" s="5" t="s">
        <v>28</v>
      </c>
      <c r="T1284" s="7" t="s">
        <v>27</v>
      </c>
      <c r="U1284" s="7" t="s">
        <v>28</v>
      </c>
      <c r="V1284" s="28" t="s">
        <v>28</v>
      </c>
      <c r="W1284" s="7" t="s">
        <v>29</v>
      </c>
      <c r="X1284" s="7">
        <v>2012</v>
      </c>
      <c r="Y1284" s="7" t="s">
        <v>28</v>
      </c>
      <c r="Z1284" s="7" t="s">
        <v>3900</v>
      </c>
      <c r="AA1284" s="7">
        <v>1</v>
      </c>
      <c r="AB1284" s="7">
        <v>2</v>
      </c>
      <c r="AC1284" s="7">
        <f t="shared" si="206"/>
        <v>-1</v>
      </c>
      <c r="AD1284" s="7" t="s">
        <v>6175</v>
      </c>
      <c r="AE1284" s="7" t="s">
        <v>6175</v>
      </c>
      <c r="AF1284" s="7" t="s">
        <v>6175</v>
      </c>
      <c r="AG1284" s="7" t="s">
        <v>6175</v>
      </c>
      <c r="AH1284" s="7" t="s">
        <v>6175</v>
      </c>
      <c r="AI1284" s="7" t="s">
        <v>6175</v>
      </c>
      <c r="AJ1284" s="33">
        <v>17.113341095890483</v>
      </c>
      <c r="AK1284" s="33">
        <f t="shared" si="207"/>
        <v>34.226682191780966</v>
      </c>
      <c r="AL1284" s="33">
        <f t="shared" si="202"/>
        <v>4.1072018630137155</v>
      </c>
      <c r="AM1284" s="33">
        <f t="shared" si="203"/>
        <v>38.33388405479468</v>
      </c>
      <c r="AN1284" s="33">
        <f t="shared" si="204"/>
        <v>15.402006986301435</v>
      </c>
      <c r="AO1284" s="33">
        <f t="shared" si="205"/>
        <v>30.804013972602871</v>
      </c>
      <c r="AP1284" s="33">
        <f t="shared" si="208"/>
        <v>3.6964816767123443</v>
      </c>
      <c r="AQ1284" s="33">
        <f t="shared" si="209"/>
        <v>34.500495649315212</v>
      </c>
      <c r="AR1284" s="15" t="s">
        <v>6290</v>
      </c>
      <c r="AS1284" s="26" t="s">
        <v>6302</v>
      </c>
      <c r="AT1284" s="15" t="s">
        <v>6294</v>
      </c>
      <c r="AU1284" s="27" t="s">
        <v>6279</v>
      </c>
      <c r="AV1284" s="74"/>
      <c r="AW1284" s="75"/>
      <c r="AX1284" s="75"/>
      <c r="AY1284" s="75"/>
      <c r="AZ1284" s="52" t="s">
        <v>6389</v>
      </c>
    </row>
    <row r="1285" spans="1:52" s="52" customFormat="1" ht="39.950000000000003" customHeight="1" x14ac:dyDescent="0.25">
      <c r="A1285" s="9">
        <v>1794</v>
      </c>
      <c r="B1285" s="7" t="s">
        <v>28</v>
      </c>
      <c r="C1285" s="7" t="s">
        <v>5315</v>
      </c>
      <c r="D1285" s="5" t="s">
        <v>18</v>
      </c>
      <c r="E1285" s="5" t="s">
        <v>1208</v>
      </c>
      <c r="F1285" s="5" t="s">
        <v>926</v>
      </c>
      <c r="G1285" s="5" t="s">
        <v>18</v>
      </c>
      <c r="H1285" s="7" t="s">
        <v>6173</v>
      </c>
      <c r="I1285" s="7" t="s">
        <v>6175</v>
      </c>
      <c r="J1285" s="7" t="s">
        <v>6175</v>
      </c>
      <c r="K1285" s="7" t="s">
        <v>6175</v>
      </c>
      <c r="L1285" s="5" t="s">
        <v>5312</v>
      </c>
      <c r="M1285" s="5" t="s">
        <v>5312</v>
      </c>
      <c r="N1285" s="8" t="s">
        <v>6175</v>
      </c>
      <c r="O1285" s="7" t="s">
        <v>1388</v>
      </c>
      <c r="P1285" s="7" t="s">
        <v>3899</v>
      </c>
      <c r="Q1285" s="5" t="s">
        <v>28</v>
      </c>
      <c r="R1285" s="5" t="s">
        <v>28</v>
      </c>
      <c r="S1285" s="5" t="s">
        <v>28</v>
      </c>
      <c r="T1285" s="7" t="s">
        <v>50</v>
      </c>
      <c r="U1285" s="7" t="s">
        <v>28</v>
      </c>
      <c r="V1285" s="28" t="s">
        <v>28</v>
      </c>
      <c r="W1285" s="7" t="s">
        <v>29</v>
      </c>
      <c r="X1285" s="7">
        <v>2012</v>
      </c>
      <c r="Y1285" s="7" t="s">
        <v>28</v>
      </c>
      <c r="Z1285" s="7" t="s">
        <v>3900</v>
      </c>
      <c r="AA1285" s="7">
        <v>1</v>
      </c>
      <c r="AB1285" s="7">
        <v>2</v>
      </c>
      <c r="AC1285" s="7">
        <f t="shared" si="206"/>
        <v>-1</v>
      </c>
      <c r="AD1285" s="7" t="s">
        <v>6175</v>
      </c>
      <c r="AE1285" s="7" t="s">
        <v>6175</v>
      </c>
      <c r="AF1285" s="7" t="s">
        <v>6175</v>
      </c>
      <c r="AG1285" s="7" t="s">
        <v>6175</v>
      </c>
      <c r="AH1285" s="7" t="s">
        <v>6175</v>
      </c>
      <c r="AI1285" s="7" t="s">
        <v>6175</v>
      </c>
      <c r="AJ1285" s="33">
        <v>17.113341095890483</v>
      </c>
      <c r="AK1285" s="33">
        <f t="shared" si="207"/>
        <v>34.226682191780966</v>
      </c>
      <c r="AL1285" s="33">
        <f t="shared" si="202"/>
        <v>4.1072018630137155</v>
      </c>
      <c r="AM1285" s="33">
        <f t="shared" si="203"/>
        <v>38.33388405479468</v>
      </c>
      <c r="AN1285" s="33">
        <f t="shared" si="204"/>
        <v>15.402006986301435</v>
      </c>
      <c r="AO1285" s="33">
        <f t="shared" si="205"/>
        <v>30.804013972602871</v>
      </c>
      <c r="AP1285" s="33">
        <f t="shared" si="208"/>
        <v>3.6964816767123443</v>
      </c>
      <c r="AQ1285" s="33">
        <f t="shared" si="209"/>
        <v>34.500495649315212</v>
      </c>
      <c r="AR1285" s="15" t="s">
        <v>6290</v>
      </c>
      <c r="AS1285" s="26" t="s">
        <v>6302</v>
      </c>
      <c r="AT1285" s="15" t="s">
        <v>6294</v>
      </c>
      <c r="AU1285" s="27" t="s">
        <v>6279</v>
      </c>
      <c r="AV1285" s="74"/>
      <c r="AW1285" s="75"/>
      <c r="AX1285" s="75"/>
      <c r="AY1285" s="75"/>
      <c r="AZ1285" s="52" t="s">
        <v>6389</v>
      </c>
    </row>
    <row r="1286" spans="1:52" s="52" customFormat="1" ht="39.950000000000003" customHeight="1" x14ac:dyDescent="0.25">
      <c r="A1286" s="9">
        <v>1795</v>
      </c>
      <c r="B1286" s="5" t="s">
        <v>28</v>
      </c>
      <c r="C1286" s="7" t="s">
        <v>5316</v>
      </c>
      <c r="D1286" s="5" t="s">
        <v>18</v>
      </c>
      <c r="E1286" s="5" t="s">
        <v>1192</v>
      </c>
      <c r="F1286" s="5" t="s">
        <v>926</v>
      </c>
      <c r="G1286" s="5" t="s">
        <v>18</v>
      </c>
      <c r="H1286" s="7" t="s">
        <v>6173</v>
      </c>
      <c r="I1286" s="7" t="s">
        <v>6175</v>
      </c>
      <c r="J1286" s="7" t="s">
        <v>6175</v>
      </c>
      <c r="K1286" s="7" t="s">
        <v>6175</v>
      </c>
      <c r="L1286" s="7" t="s">
        <v>5286</v>
      </c>
      <c r="M1286" s="7" t="s">
        <v>5286</v>
      </c>
      <c r="N1286" s="8" t="s">
        <v>6175</v>
      </c>
      <c r="O1286" s="7" t="s">
        <v>1388</v>
      </c>
      <c r="P1286" s="7" t="s">
        <v>3899</v>
      </c>
      <c r="Q1286" s="5" t="s">
        <v>28</v>
      </c>
      <c r="R1286" s="5" t="s">
        <v>28</v>
      </c>
      <c r="S1286" s="5" t="s">
        <v>28</v>
      </c>
      <c r="T1286" s="7" t="s">
        <v>5313</v>
      </c>
      <c r="U1286" s="7" t="s">
        <v>28</v>
      </c>
      <c r="V1286" s="28" t="s">
        <v>28</v>
      </c>
      <c r="W1286" s="7" t="s">
        <v>78</v>
      </c>
      <c r="X1286" s="7">
        <v>2012</v>
      </c>
      <c r="Y1286" s="7" t="s">
        <v>5287</v>
      </c>
      <c r="Z1286" s="7" t="s">
        <v>3900</v>
      </c>
      <c r="AA1286" s="7">
        <v>1</v>
      </c>
      <c r="AB1286" s="7">
        <v>1</v>
      </c>
      <c r="AC1286" s="7">
        <f t="shared" si="206"/>
        <v>0</v>
      </c>
      <c r="AD1286" s="7" t="s">
        <v>6175</v>
      </c>
      <c r="AE1286" s="7" t="s">
        <v>6175</v>
      </c>
      <c r="AF1286" s="7" t="s">
        <v>6175</v>
      </c>
      <c r="AG1286" s="7" t="s">
        <v>6175</v>
      </c>
      <c r="AH1286" s="7" t="s">
        <v>6175</v>
      </c>
      <c r="AI1286" s="7" t="s">
        <v>6175</v>
      </c>
      <c r="AJ1286" s="33">
        <v>9.0363150684932023</v>
      </c>
      <c r="AK1286" s="33">
        <f t="shared" si="207"/>
        <v>9.0363150684932023</v>
      </c>
      <c r="AL1286" s="33">
        <f t="shared" si="202"/>
        <v>1.0843578082191843</v>
      </c>
      <c r="AM1286" s="33">
        <f t="shared" si="203"/>
        <v>10.120672876712387</v>
      </c>
      <c r="AN1286" s="33">
        <f t="shared" si="204"/>
        <v>8.1326835616438817</v>
      </c>
      <c r="AO1286" s="33">
        <f t="shared" si="205"/>
        <v>8.1326835616438817</v>
      </c>
      <c r="AP1286" s="33">
        <f t="shared" si="208"/>
        <v>0.97592202739726575</v>
      </c>
      <c r="AQ1286" s="33">
        <f t="shared" si="209"/>
        <v>9.1086055890411473</v>
      </c>
      <c r="AR1286" s="15" t="s">
        <v>6307</v>
      </c>
      <c r="AS1286" s="15" t="s">
        <v>6307</v>
      </c>
      <c r="AT1286" s="15" t="s">
        <v>6292</v>
      </c>
      <c r="AU1286" s="27" t="s">
        <v>6276</v>
      </c>
      <c r="AV1286" s="74"/>
      <c r="AW1286" s="75"/>
      <c r="AX1286" s="75"/>
      <c r="AY1286" s="75"/>
      <c r="AZ1286" s="52" t="s">
        <v>6389</v>
      </c>
    </row>
    <row r="1287" spans="1:52" s="52" customFormat="1" ht="39.950000000000003" customHeight="1" x14ac:dyDescent="0.25">
      <c r="A1287" s="9">
        <v>1796</v>
      </c>
      <c r="B1287" s="5" t="s">
        <v>28</v>
      </c>
      <c r="C1287" s="7" t="s">
        <v>5317</v>
      </c>
      <c r="D1287" s="5" t="s">
        <v>18</v>
      </c>
      <c r="E1287" s="5" t="s">
        <v>1208</v>
      </c>
      <c r="F1287" s="5" t="s">
        <v>926</v>
      </c>
      <c r="G1287" s="5" t="s">
        <v>18</v>
      </c>
      <c r="H1287" s="7" t="s">
        <v>6173</v>
      </c>
      <c r="I1287" s="7" t="s">
        <v>6175</v>
      </c>
      <c r="J1287" s="7" t="s">
        <v>6175</v>
      </c>
      <c r="K1287" s="7" t="s">
        <v>6175</v>
      </c>
      <c r="L1287" s="5" t="s">
        <v>5318</v>
      </c>
      <c r="M1287" s="5" t="s">
        <v>5318</v>
      </c>
      <c r="N1287" s="8" t="s">
        <v>6175</v>
      </c>
      <c r="O1287" s="7" t="s">
        <v>1388</v>
      </c>
      <c r="P1287" s="7" t="s">
        <v>3899</v>
      </c>
      <c r="Q1287" s="5" t="s">
        <v>28</v>
      </c>
      <c r="R1287" s="5" t="s">
        <v>28</v>
      </c>
      <c r="S1287" s="5" t="s">
        <v>28</v>
      </c>
      <c r="T1287" s="7" t="s">
        <v>5313</v>
      </c>
      <c r="U1287" s="7" t="s">
        <v>28</v>
      </c>
      <c r="V1287" s="28" t="s">
        <v>28</v>
      </c>
      <c r="W1287" s="7" t="s">
        <v>29</v>
      </c>
      <c r="X1287" s="7">
        <v>2012</v>
      </c>
      <c r="Y1287" s="7" t="s">
        <v>28</v>
      </c>
      <c r="Z1287" s="7" t="s">
        <v>3900</v>
      </c>
      <c r="AA1287" s="7">
        <v>1</v>
      </c>
      <c r="AB1287" s="7">
        <v>1</v>
      </c>
      <c r="AC1287" s="7">
        <f t="shared" si="206"/>
        <v>0</v>
      </c>
      <c r="AD1287" s="7" t="s">
        <v>6175</v>
      </c>
      <c r="AE1287" s="7" t="s">
        <v>6175</v>
      </c>
      <c r="AF1287" s="7" t="s">
        <v>6175</v>
      </c>
      <c r="AG1287" s="7" t="s">
        <v>6175</v>
      </c>
      <c r="AH1287" s="7" t="s">
        <v>6175</v>
      </c>
      <c r="AI1287" s="7" t="s">
        <v>6175</v>
      </c>
      <c r="AJ1287" s="33">
        <v>58.674312328767371</v>
      </c>
      <c r="AK1287" s="33">
        <f t="shared" si="207"/>
        <v>58.674312328767371</v>
      </c>
      <c r="AL1287" s="33">
        <f t="shared" ref="AL1287:AL1348" si="210">AK1287*0.12</f>
        <v>7.0409174794520846</v>
      </c>
      <c r="AM1287" s="33">
        <f t="shared" ref="AM1287:AM1348" si="211">AL1287+AK1287</f>
        <v>65.715229808219462</v>
      </c>
      <c r="AN1287" s="33">
        <f t="shared" ref="AN1287:AN1348" si="212">AJ1287*0.9</f>
        <v>52.806881095890638</v>
      </c>
      <c r="AO1287" s="33">
        <f t="shared" ref="AO1287:AO1348" si="213">AN1287*AB1287</f>
        <v>52.806881095890638</v>
      </c>
      <c r="AP1287" s="33">
        <f t="shared" si="208"/>
        <v>6.3368257315068766</v>
      </c>
      <c r="AQ1287" s="33">
        <f t="shared" si="209"/>
        <v>59.143706827397516</v>
      </c>
      <c r="AR1287" s="15" t="s">
        <v>6307</v>
      </c>
      <c r="AS1287" s="15" t="s">
        <v>6307</v>
      </c>
      <c r="AT1287" s="15" t="s">
        <v>6292</v>
      </c>
      <c r="AU1287" s="27" t="s">
        <v>6276</v>
      </c>
      <c r="AV1287" s="74"/>
      <c r="AW1287" s="75"/>
      <c r="AX1287" s="75"/>
      <c r="AY1287" s="75"/>
      <c r="AZ1287" s="52" t="s">
        <v>6389</v>
      </c>
    </row>
    <row r="1288" spans="1:52" s="52" customFormat="1" ht="39.950000000000003" customHeight="1" x14ac:dyDescent="0.25">
      <c r="A1288" s="9">
        <v>1797</v>
      </c>
      <c r="B1288" s="5" t="s">
        <v>28</v>
      </c>
      <c r="C1288" s="7" t="s">
        <v>5319</v>
      </c>
      <c r="D1288" s="5" t="s">
        <v>18</v>
      </c>
      <c r="E1288" s="5" t="s">
        <v>1208</v>
      </c>
      <c r="F1288" s="5" t="s">
        <v>926</v>
      </c>
      <c r="G1288" s="5" t="s">
        <v>18</v>
      </c>
      <c r="H1288" s="7" t="s">
        <v>6173</v>
      </c>
      <c r="I1288" s="7" t="s">
        <v>6175</v>
      </c>
      <c r="J1288" s="7" t="s">
        <v>6175</v>
      </c>
      <c r="K1288" s="7" t="s">
        <v>6175</v>
      </c>
      <c r="L1288" s="5" t="s">
        <v>5318</v>
      </c>
      <c r="M1288" s="5" t="s">
        <v>5318</v>
      </c>
      <c r="N1288" s="8" t="s">
        <v>6175</v>
      </c>
      <c r="O1288" s="7" t="s">
        <v>1388</v>
      </c>
      <c r="P1288" s="7" t="s">
        <v>3899</v>
      </c>
      <c r="Q1288" s="5" t="s">
        <v>28</v>
      </c>
      <c r="R1288" s="5" t="s">
        <v>28</v>
      </c>
      <c r="S1288" s="5" t="s">
        <v>28</v>
      </c>
      <c r="T1288" s="7" t="s">
        <v>5313</v>
      </c>
      <c r="U1288" s="7" t="s">
        <v>28</v>
      </c>
      <c r="V1288" s="28" t="s">
        <v>28</v>
      </c>
      <c r="W1288" s="7" t="s">
        <v>29</v>
      </c>
      <c r="X1288" s="7">
        <v>2012</v>
      </c>
      <c r="Y1288" s="7" t="s">
        <v>28</v>
      </c>
      <c r="Z1288" s="7" t="s">
        <v>3900</v>
      </c>
      <c r="AA1288" s="7">
        <v>1</v>
      </c>
      <c r="AB1288" s="7">
        <v>1</v>
      </c>
      <c r="AC1288" s="7">
        <f t="shared" si="206"/>
        <v>0</v>
      </c>
      <c r="AD1288" s="7" t="s">
        <v>6175</v>
      </c>
      <c r="AE1288" s="7" t="s">
        <v>6175</v>
      </c>
      <c r="AF1288" s="7" t="s">
        <v>6175</v>
      </c>
      <c r="AG1288" s="7" t="s">
        <v>6175</v>
      </c>
      <c r="AH1288" s="7" t="s">
        <v>6175</v>
      </c>
      <c r="AI1288" s="7" t="s">
        <v>6175</v>
      </c>
      <c r="AJ1288" s="33">
        <v>58.674312328767371</v>
      </c>
      <c r="AK1288" s="33">
        <f t="shared" si="207"/>
        <v>58.674312328767371</v>
      </c>
      <c r="AL1288" s="33">
        <f t="shared" si="210"/>
        <v>7.0409174794520846</v>
      </c>
      <c r="AM1288" s="33">
        <f t="shared" si="211"/>
        <v>65.715229808219462</v>
      </c>
      <c r="AN1288" s="33">
        <f t="shared" si="212"/>
        <v>52.806881095890638</v>
      </c>
      <c r="AO1288" s="33">
        <f t="shared" si="213"/>
        <v>52.806881095890638</v>
      </c>
      <c r="AP1288" s="33">
        <f t="shared" si="208"/>
        <v>6.3368257315068766</v>
      </c>
      <c r="AQ1288" s="33">
        <f t="shared" si="209"/>
        <v>59.143706827397516</v>
      </c>
      <c r="AR1288" s="15" t="s">
        <v>6307</v>
      </c>
      <c r="AS1288" s="15" t="s">
        <v>6307</v>
      </c>
      <c r="AT1288" s="15" t="s">
        <v>6292</v>
      </c>
      <c r="AU1288" s="27" t="s">
        <v>6276</v>
      </c>
      <c r="AV1288" s="74"/>
      <c r="AW1288" s="75"/>
      <c r="AX1288" s="75"/>
      <c r="AY1288" s="75"/>
      <c r="AZ1288" s="52" t="s">
        <v>6389</v>
      </c>
    </row>
    <row r="1289" spans="1:52" s="52" customFormat="1" ht="39.950000000000003" customHeight="1" x14ac:dyDescent="0.25">
      <c r="A1289" s="9">
        <v>1798</v>
      </c>
      <c r="B1289" s="5" t="s">
        <v>28</v>
      </c>
      <c r="C1289" s="7" t="s">
        <v>5320</v>
      </c>
      <c r="D1289" s="5" t="s">
        <v>18</v>
      </c>
      <c r="E1289" s="5" t="s">
        <v>1205</v>
      </c>
      <c r="F1289" s="7" t="s">
        <v>926</v>
      </c>
      <c r="G1289" s="5" t="s">
        <v>18</v>
      </c>
      <c r="H1289" s="7" t="s">
        <v>6173</v>
      </c>
      <c r="I1289" s="7" t="s">
        <v>6175</v>
      </c>
      <c r="J1289" s="7" t="s">
        <v>6175</v>
      </c>
      <c r="K1289" s="7" t="s">
        <v>6175</v>
      </c>
      <c r="L1289" s="7" t="s">
        <v>5321</v>
      </c>
      <c r="M1289" s="7" t="s">
        <v>5321</v>
      </c>
      <c r="N1289" s="8" t="s">
        <v>6175</v>
      </c>
      <c r="O1289" s="7" t="s">
        <v>1388</v>
      </c>
      <c r="P1289" s="7" t="s">
        <v>3899</v>
      </c>
      <c r="Q1289" s="7" t="s">
        <v>5217</v>
      </c>
      <c r="R1289" s="28">
        <v>200004416</v>
      </c>
      <c r="S1289" s="5" t="s">
        <v>28</v>
      </c>
      <c r="T1289" s="7" t="s">
        <v>3909</v>
      </c>
      <c r="U1289" s="7" t="s">
        <v>28</v>
      </c>
      <c r="V1289" s="28" t="s">
        <v>28</v>
      </c>
      <c r="W1289" s="5" t="s">
        <v>29</v>
      </c>
      <c r="X1289" s="7">
        <v>2012</v>
      </c>
      <c r="Y1289" s="7" t="s">
        <v>28</v>
      </c>
      <c r="Z1289" s="7" t="s">
        <v>3900</v>
      </c>
      <c r="AA1289" s="7">
        <v>2</v>
      </c>
      <c r="AB1289" s="7">
        <v>2</v>
      </c>
      <c r="AC1289" s="7">
        <f t="shared" si="206"/>
        <v>0</v>
      </c>
      <c r="AD1289" s="7" t="s">
        <v>6175</v>
      </c>
      <c r="AE1289" s="7" t="s">
        <v>6175</v>
      </c>
      <c r="AF1289" s="7" t="s">
        <v>6175</v>
      </c>
      <c r="AG1289" s="7" t="s">
        <v>6175</v>
      </c>
      <c r="AH1289" s="7" t="s">
        <v>6175</v>
      </c>
      <c r="AI1289" s="7" t="s">
        <v>6175</v>
      </c>
      <c r="AJ1289" s="33">
        <v>88.011468493151057</v>
      </c>
      <c r="AK1289" s="33">
        <f t="shared" si="207"/>
        <v>176.02293698630211</v>
      </c>
      <c r="AL1289" s="33">
        <f t="shared" si="210"/>
        <v>21.122752438356251</v>
      </c>
      <c r="AM1289" s="33">
        <f t="shared" si="211"/>
        <v>197.14568942465837</v>
      </c>
      <c r="AN1289" s="33">
        <f t="shared" si="212"/>
        <v>79.210321643835954</v>
      </c>
      <c r="AO1289" s="33">
        <f t="shared" si="213"/>
        <v>158.42064328767191</v>
      </c>
      <c r="AP1289" s="33">
        <f t="shared" si="208"/>
        <v>19.010477194520629</v>
      </c>
      <c r="AQ1289" s="33">
        <f t="shared" si="209"/>
        <v>177.43112048219254</v>
      </c>
      <c r="AR1289" s="15" t="s">
        <v>6290</v>
      </c>
      <c r="AS1289" s="15" t="s">
        <v>6301</v>
      </c>
      <c r="AT1289" s="15" t="s">
        <v>6292</v>
      </c>
      <c r="AU1289" s="27" t="s">
        <v>6277</v>
      </c>
      <c r="AV1289" s="74"/>
      <c r="AW1289" s="75"/>
      <c r="AX1289" s="75"/>
      <c r="AY1289" s="75"/>
      <c r="AZ1289" s="52" t="s">
        <v>6389</v>
      </c>
    </row>
    <row r="1290" spans="1:52" s="52" customFormat="1" ht="39.950000000000003" customHeight="1" x14ac:dyDescent="0.25">
      <c r="A1290" s="9">
        <v>1799</v>
      </c>
      <c r="B1290" s="4">
        <v>80042000010096</v>
      </c>
      <c r="C1290" s="40" t="s">
        <v>5322</v>
      </c>
      <c r="D1290" s="5" t="s">
        <v>18</v>
      </c>
      <c r="E1290" s="5" t="s">
        <v>1179</v>
      </c>
      <c r="F1290" s="5" t="s">
        <v>926</v>
      </c>
      <c r="G1290" s="5" t="s">
        <v>18</v>
      </c>
      <c r="H1290" s="7" t="s">
        <v>6173</v>
      </c>
      <c r="I1290" s="7" t="s">
        <v>6175</v>
      </c>
      <c r="J1290" s="7" t="s">
        <v>6175</v>
      </c>
      <c r="K1290" s="7" t="s">
        <v>6175</v>
      </c>
      <c r="L1290" s="5" t="s">
        <v>4977</v>
      </c>
      <c r="M1290" s="5" t="s">
        <v>4977</v>
      </c>
      <c r="N1290" s="8" t="s">
        <v>6175</v>
      </c>
      <c r="O1290" s="7" t="s">
        <v>1388</v>
      </c>
      <c r="P1290" s="7" t="s">
        <v>3899</v>
      </c>
      <c r="Q1290" s="7" t="s">
        <v>4978</v>
      </c>
      <c r="R1290" s="7" t="s">
        <v>28</v>
      </c>
      <c r="S1290" s="5" t="s">
        <v>881</v>
      </c>
      <c r="T1290" s="7" t="s">
        <v>44</v>
      </c>
      <c r="U1290" s="7" t="s">
        <v>28</v>
      </c>
      <c r="V1290" s="7" t="s">
        <v>28</v>
      </c>
      <c r="W1290" s="41" t="s">
        <v>29</v>
      </c>
      <c r="X1290" s="7">
        <v>2012</v>
      </c>
      <c r="Y1290" s="5" t="s">
        <v>28</v>
      </c>
      <c r="Z1290" s="7" t="s">
        <v>3900</v>
      </c>
      <c r="AA1290" s="7">
        <v>1</v>
      </c>
      <c r="AB1290" s="7">
        <v>1</v>
      </c>
      <c r="AC1290" s="7">
        <f t="shared" si="206"/>
        <v>0</v>
      </c>
      <c r="AD1290" s="7" t="s">
        <v>6175</v>
      </c>
      <c r="AE1290" s="7" t="s">
        <v>6175</v>
      </c>
      <c r="AF1290" s="7" t="s">
        <v>6175</v>
      </c>
      <c r="AG1290" s="7" t="s">
        <v>6175</v>
      </c>
      <c r="AH1290" s="7" t="s">
        <v>6175</v>
      </c>
      <c r="AI1290" s="7" t="s">
        <v>6175</v>
      </c>
      <c r="AJ1290" s="33">
        <v>8.3121942465753769</v>
      </c>
      <c r="AK1290" s="33">
        <f t="shared" si="207"/>
        <v>8.3121942465753769</v>
      </c>
      <c r="AL1290" s="33">
        <f t="shared" si="210"/>
        <v>0.99746330958904517</v>
      </c>
      <c r="AM1290" s="33">
        <f t="shared" si="211"/>
        <v>9.3096575561644226</v>
      </c>
      <c r="AN1290" s="33">
        <f t="shared" si="212"/>
        <v>7.4809748219178394</v>
      </c>
      <c r="AO1290" s="33">
        <f t="shared" si="213"/>
        <v>7.4809748219178394</v>
      </c>
      <c r="AP1290" s="33">
        <f t="shared" si="208"/>
        <v>0.89771697863014066</v>
      </c>
      <c r="AQ1290" s="33">
        <f t="shared" si="209"/>
        <v>8.3786918005479798</v>
      </c>
      <c r="AR1290" s="15" t="s">
        <v>6307</v>
      </c>
      <c r="AS1290" s="15" t="s">
        <v>6307</v>
      </c>
      <c r="AT1290" s="15" t="s">
        <v>6292</v>
      </c>
      <c r="AU1290" s="27" t="s">
        <v>6276</v>
      </c>
      <c r="AV1290" s="74"/>
      <c r="AW1290" s="75"/>
      <c r="AX1290" s="75"/>
      <c r="AY1290" s="75"/>
      <c r="AZ1290" s="52" t="s">
        <v>6389</v>
      </c>
    </row>
    <row r="1291" spans="1:52" s="52" customFormat="1" ht="39.950000000000003" customHeight="1" x14ac:dyDescent="0.25">
      <c r="A1291" s="9">
        <v>1800</v>
      </c>
      <c r="B1291" s="4">
        <v>80042000010102</v>
      </c>
      <c r="C1291" s="40" t="s">
        <v>5323</v>
      </c>
      <c r="D1291" s="5" t="s">
        <v>18</v>
      </c>
      <c r="E1291" s="5" t="s">
        <v>1179</v>
      </c>
      <c r="F1291" s="5" t="s">
        <v>926</v>
      </c>
      <c r="G1291" s="5" t="s">
        <v>18</v>
      </c>
      <c r="H1291" s="7" t="s">
        <v>6173</v>
      </c>
      <c r="I1291" s="7" t="s">
        <v>6175</v>
      </c>
      <c r="J1291" s="7" t="s">
        <v>6175</v>
      </c>
      <c r="K1291" s="7" t="s">
        <v>6175</v>
      </c>
      <c r="L1291" s="5" t="s">
        <v>4977</v>
      </c>
      <c r="M1291" s="5" t="s">
        <v>4977</v>
      </c>
      <c r="N1291" s="8" t="s">
        <v>6175</v>
      </c>
      <c r="O1291" s="7" t="s">
        <v>1388</v>
      </c>
      <c r="P1291" s="7" t="s">
        <v>3899</v>
      </c>
      <c r="Q1291" s="7" t="s">
        <v>4978</v>
      </c>
      <c r="R1291" s="7" t="s">
        <v>28</v>
      </c>
      <c r="S1291" s="5" t="s">
        <v>881</v>
      </c>
      <c r="T1291" s="7" t="s">
        <v>44</v>
      </c>
      <c r="U1291" s="7" t="s">
        <v>28</v>
      </c>
      <c r="V1291" s="7" t="s">
        <v>28</v>
      </c>
      <c r="W1291" s="41" t="s">
        <v>771</v>
      </c>
      <c r="X1291" s="7">
        <v>2012</v>
      </c>
      <c r="Y1291" s="5" t="s">
        <v>28</v>
      </c>
      <c r="Z1291" s="7" t="s">
        <v>3900</v>
      </c>
      <c r="AA1291" s="7">
        <v>1</v>
      </c>
      <c r="AB1291" s="7">
        <v>1</v>
      </c>
      <c r="AC1291" s="7">
        <f t="shared" si="206"/>
        <v>0</v>
      </c>
      <c r="AD1291" s="7" t="s">
        <v>6175</v>
      </c>
      <c r="AE1291" s="7" t="s">
        <v>6175</v>
      </c>
      <c r="AF1291" s="7" t="s">
        <v>6175</v>
      </c>
      <c r="AG1291" s="7" t="s">
        <v>6175</v>
      </c>
      <c r="AH1291" s="7" t="s">
        <v>6175</v>
      </c>
      <c r="AI1291" s="7" t="s">
        <v>6175</v>
      </c>
      <c r="AJ1291" s="33">
        <v>0.5</v>
      </c>
      <c r="AK1291" s="33">
        <f t="shared" si="207"/>
        <v>0.5</v>
      </c>
      <c r="AL1291" s="33">
        <f t="shared" si="210"/>
        <v>0.06</v>
      </c>
      <c r="AM1291" s="33">
        <f t="shared" si="211"/>
        <v>0.56000000000000005</v>
      </c>
      <c r="AN1291" s="33">
        <f t="shared" si="212"/>
        <v>0.45</v>
      </c>
      <c r="AO1291" s="33">
        <f t="shared" si="213"/>
        <v>0.45</v>
      </c>
      <c r="AP1291" s="33">
        <f t="shared" si="208"/>
        <v>5.3999999999999999E-2</v>
      </c>
      <c r="AQ1291" s="33">
        <f t="shared" si="209"/>
        <v>0.504</v>
      </c>
      <c r="AR1291" s="15" t="s">
        <v>6307</v>
      </c>
      <c r="AS1291" s="15" t="s">
        <v>6307</v>
      </c>
      <c r="AT1291" s="15" t="s">
        <v>6292</v>
      </c>
      <c r="AU1291" s="27" t="s">
        <v>6276</v>
      </c>
      <c r="AV1291" s="74"/>
      <c r="AW1291" s="75"/>
      <c r="AX1291" s="75"/>
      <c r="AY1291" s="75"/>
      <c r="AZ1291" s="52" t="s">
        <v>6389</v>
      </c>
    </row>
    <row r="1292" spans="1:52" s="52" customFormat="1" ht="39.950000000000003" customHeight="1" x14ac:dyDescent="0.25">
      <c r="A1292" s="9">
        <v>1801</v>
      </c>
      <c r="B1292" s="4">
        <v>80042000010119</v>
      </c>
      <c r="C1292" s="40" t="s">
        <v>6125</v>
      </c>
      <c r="D1292" s="5" t="s">
        <v>18</v>
      </c>
      <c r="E1292" s="5" t="s">
        <v>1179</v>
      </c>
      <c r="F1292" s="5" t="s">
        <v>926</v>
      </c>
      <c r="G1292" s="5" t="s">
        <v>18</v>
      </c>
      <c r="H1292" s="7" t="s">
        <v>6173</v>
      </c>
      <c r="I1292" s="7" t="s">
        <v>6175</v>
      </c>
      <c r="J1292" s="7" t="s">
        <v>6175</v>
      </c>
      <c r="K1292" s="7" t="s">
        <v>6175</v>
      </c>
      <c r="L1292" s="5" t="s">
        <v>4977</v>
      </c>
      <c r="M1292" s="5" t="s">
        <v>4977</v>
      </c>
      <c r="N1292" s="8" t="s">
        <v>6175</v>
      </c>
      <c r="O1292" s="7" t="s">
        <v>1388</v>
      </c>
      <c r="P1292" s="7" t="s">
        <v>3899</v>
      </c>
      <c r="Q1292" s="7" t="s">
        <v>4978</v>
      </c>
      <c r="R1292" s="7" t="s">
        <v>28</v>
      </c>
      <c r="S1292" s="5" t="s">
        <v>881</v>
      </c>
      <c r="T1292" s="7" t="s">
        <v>44</v>
      </c>
      <c r="U1292" s="7" t="s">
        <v>28</v>
      </c>
      <c r="V1292" s="7" t="s">
        <v>28</v>
      </c>
      <c r="W1292" s="41" t="s">
        <v>29</v>
      </c>
      <c r="X1292" s="7">
        <v>2012</v>
      </c>
      <c r="Y1292" s="5" t="s">
        <v>28</v>
      </c>
      <c r="Z1292" s="7" t="s">
        <v>3900</v>
      </c>
      <c r="AA1292" s="7">
        <v>1</v>
      </c>
      <c r="AB1292" s="7">
        <v>1</v>
      </c>
      <c r="AC1292" s="7">
        <f t="shared" si="206"/>
        <v>0</v>
      </c>
      <c r="AD1292" s="7" t="s">
        <v>6175</v>
      </c>
      <c r="AE1292" s="7" t="s">
        <v>6175</v>
      </c>
      <c r="AF1292" s="7" t="s">
        <v>6175</v>
      </c>
      <c r="AG1292" s="7" t="s">
        <v>6175</v>
      </c>
      <c r="AH1292" s="7" t="s">
        <v>6175</v>
      </c>
      <c r="AI1292" s="7" t="s">
        <v>6175</v>
      </c>
      <c r="AJ1292" s="33">
        <v>8.3121942465753769</v>
      </c>
      <c r="AK1292" s="33">
        <f t="shared" si="207"/>
        <v>8.3121942465753769</v>
      </c>
      <c r="AL1292" s="33">
        <f t="shared" si="210"/>
        <v>0.99746330958904517</v>
      </c>
      <c r="AM1292" s="33">
        <f t="shared" si="211"/>
        <v>9.3096575561644226</v>
      </c>
      <c r="AN1292" s="33">
        <f t="shared" si="212"/>
        <v>7.4809748219178394</v>
      </c>
      <c r="AO1292" s="33">
        <f t="shared" si="213"/>
        <v>7.4809748219178394</v>
      </c>
      <c r="AP1292" s="33">
        <f t="shared" si="208"/>
        <v>0.89771697863014066</v>
      </c>
      <c r="AQ1292" s="33">
        <f t="shared" si="209"/>
        <v>8.3786918005479798</v>
      </c>
      <c r="AR1292" s="15" t="s">
        <v>6307</v>
      </c>
      <c r="AS1292" s="15" t="s">
        <v>6307</v>
      </c>
      <c r="AT1292" s="15" t="s">
        <v>6292</v>
      </c>
      <c r="AU1292" s="27" t="s">
        <v>6276</v>
      </c>
      <c r="AV1292" s="74"/>
      <c r="AW1292" s="75"/>
      <c r="AX1292" s="75"/>
      <c r="AY1292" s="75"/>
      <c r="AZ1292" s="52" t="s">
        <v>6389</v>
      </c>
    </row>
    <row r="1293" spans="1:52" s="52" customFormat="1" ht="39.950000000000003" customHeight="1" x14ac:dyDescent="0.25">
      <c r="A1293" s="9">
        <v>1802</v>
      </c>
      <c r="B1293" s="4">
        <v>80042000010126</v>
      </c>
      <c r="C1293" s="7" t="s">
        <v>6220</v>
      </c>
      <c r="D1293" s="5" t="s">
        <v>18</v>
      </c>
      <c r="E1293" s="5" t="s">
        <v>1179</v>
      </c>
      <c r="F1293" s="5" t="s">
        <v>926</v>
      </c>
      <c r="G1293" s="5" t="s">
        <v>18</v>
      </c>
      <c r="H1293" s="7" t="s">
        <v>6173</v>
      </c>
      <c r="I1293" s="7" t="s">
        <v>6175</v>
      </c>
      <c r="J1293" s="7" t="s">
        <v>6175</v>
      </c>
      <c r="K1293" s="7" t="s">
        <v>6175</v>
      </c>
      <c r="L1293" s="5" t="s">
        <v>4977</v>
      </c>
      <c r="M1293" s="5" t="s">
        <v>4977</v>
      </c>
      <c r="N1293" s="8" t="s">
        <v>6175</v>
      </c>
      <c r="O1293" s="7" t="s">
        <v>1388</v>
      </c>
      <c r="P1293" s="7" t="s">
        <v>3899</v>
      </c>
      <c r="Q1293" s="7" t="s">
        <v>4978</v>
      </c>
      <c r="R1293" s="7" t="s">
        <v>28</v>
      </c>
      <c r="S1293" s="5" t="s">
        <v>881</v>
      </c>
      <c r="T1293" s="7" t="s">
        <v>44</v>
      </c>
      <c r="U1293" s="7" t="s">
        <v>28</v>
      </c>
      <c r="V1293" s="7" t="s">
        <v>28</v>
      </c>
      <c r="W1293" s="41" t="s">
        <v>29</v>
      </c>
      <c r="X1293" s="7">
        <v>2012</v>
      </c>
      <c r="Y1293" s="5" t="s">
        <v>28</v>
      </c>
      <c r="Z1293" s="7" t="s">
        <v>3900</v>
      </c>
      <c r="AA1293" s="7">
        <v>1</v>
      </c>
      <c r="AB1293" s="7">
        <v>1</v>
      </c>
      <c r="AC1293" s="7">
        <f t="shared" si="206"/>
        <v>0</v>
      </c>
      <c r="AD1293" s="7" t="s">
        <v>6175</v>
      </c>
      <c r="AE1293" s="7" t="s">
        <v>6175</v>
      </c>
      <c r="AF1293" s="7" t="s">
        <v>6175</v>
      </c>
      <c r="AG1293" s="7" t="s">
        <v>6175</v>
      </c>
      <c r="AH1293" s="7" t="s">
        <v>6175</v>
      </c>
      <c r="AI1293" s="7" t="s">
        <v>6175</v>
      </c>
      <c r="AJ1293" s="33">
        <v>8.3121942465753769</v>
      </c>
      <c r="AK1293" s="33">
        <f t="shared" si="207"/>
        <v>8.3121942465753769</v>
      </c>
      <c r="AL1293" s="33">
        <f t="shared" si="210"/>
        <v>0.99746330958904517</v>
      </c>
      <c r="AM1293" s="33">
        <f t="shared" si="211"/>
        <v>9.3096575561644226</v>
      </c>
      <c r="AN1293" s="33">
        <f t="shared" si="212"/>
        <v>7.4809748219178394</v>
      </c>
      <c r="AO1293" s="33">
        <f t="shared" si="213"/>
        <v>7.4809748219178394</v>
      </c>
      <c r="AP1293" s="33">
        <f t="shared" si="208"/>
        <v>0.89771697863014066</v>
      </c>
      <c r="AQ1293" s="33">
        <f t="shared" si="209"/>
        <v>8.3786918005479798</v>
      </c>
      <c r="AR1293" s="15" t="s">
        <v>6307</v>
      </c>
      <c r="AS1293" s="15" t="s">
        <v>6307</v>
      </c>
      <c r="AT1293" s="15" t="s">
        <v>6292</v>
      </c>
      <c r="AU1293" s="27" t="s">
        <v>6276</v>
      </c>
      <c r="AV1293" s="74"/>
      <c r="AW1293" s="75"/>
      <c r="AX1293" s="75"/>
      <c r="AY1293" s="75"/>
      <c r="AZ1293" s="52" t="s">
        <v>6389</v>
      </c>
    </row>
    <row r="1294" spans="1:52" s="52" customFormat="1" ht="39.950000000000003" customHeight="1" x14ac:dyDescent="0.25">
      <c r="A1294" s="9">
        <v>1803</v>
      </c>
      <c r="B1294" s="4">
        <v>80042000010133</v>
      </c>
      <c r="C1294" s="7" t="s">
        <v>6221</v>
      </c>
      <c r="D1294" s="5" t="s">
        <v>18</v>
      </c>
      <c r="E1294" s="5" t="s">
        <v>1179</v>
      </c>
      <c r="F1294" s="5" t="s">
        <v>926</v>
      </c>
      <c r="G1294" s="5" t="s">
        <v>18</v>
      </c>
      <c r="H1294" s="7" t="s">
        <v>6173</v>
      </c>
      <c r="I1294" s="7" t="s">
        <v>6175</v>
      </c>
      <c r="J1294" s="7" t="s">
        <v>6175</v>
      </c>
      <c r="K1294" s="7" t="s">
        <v>6175</v>
      </c>
      <c r="L1294" s="5" t="s">
        <v>4977</v>
      </c>
      <c r="M1294" s="5" t="s">
        <v>4977</v>
      </c>
      <c r="N1294" s="8" t="s">
        <v>6175</v>
      </c>
      <c r="O1294" s="7" t="s">
        <v>1388</v>
      </c>
      <c r="P1294" s="7" t="s">
        <v>3899</v>
      </c>
      <c r="Q1294" s="7" t="s">
        <v>4978</v>
      </c>
      <c r="R1294" s="7" t="s">
        <v>28</v>
      </c>
      <c r="S1294" s="5" t="s">
        <v>881</v>
      </c>
      <c r="T1294" s="7" t="s">
        <v>44</v>
      </c>
      <c r="U1294" s="7" t="s">
        <v>28</v>
      </c>
      <c r="V1294" s="7" t="s">
        <v>28</v>
      </c>
      <c r="W1294" s="41" t="s">
        <v>29</v>
      </c>
      <c r="X1294" s="7">
        <v>2012</v>
      </c>
      <c r="Y1294" s="5" t="s">
        <v>28</v>
      </c>
      <c r="Z1294" s="7" t="s">
        <v>3900</v>
      </c>
      <c r="AA1294" s="7">
        <v>1</v>
      </c>
      <c r="AB1294" s="7">
        <v>1</v>
      </c>
      <c r="AC1294" s="7">
        <f t="shared" si="206"/>
        <v>0</v>
      </c>
      <c r="AD1294" s="7" t="s">
        <v>6175</v>
      </c>
      <c r="AE1294" s="7" t="s">
        <v>6175</v>
      </c>
      <c r="AF1294" s="7" t="s">
        <v>6175</v>
      </c>
      <c r="AG1294" s="7" t="s">
        <v>6175</v>
      </c>
      <c r="AH1294" s="7" t="s">
        <v>6175</v>
      </c>
      <c r="AI1294" s="7" t="s">
        <v>6175</v>
      </c>
      <c r="AJ1294" s="33">
        <v>8.3121942465753769</v>
      </c>
      <c r="AK1294" s="33">
        <f t="shared" si="207"/>
        <v>8.3121942465753769</v>
      </c>
      <c r="AL1294" s="33">
        <f t="shared" si="210"/>
        <v>0.99746330958904517</v>
      </c>
      <c r="AM1294" s="33">
        <f t="shared" si="211"/>
        <v>9.3096575561644226</v>
      </c>
      <c r="AN1294" s="33">
        <f t="shared" si="212"/>
        <v>7.4809748219178394</v>
      </c>
      <c r="AO1294" s="33">
        <f t="shared" si="213"/>
        <v>7.4809748219178394</v>
      </c>
      <c r="AP1294" s="33">
        <f t="shared" si="208"/>
        <v>0.89771697863014066</v>
      </c>
      <c r="AQ1294" s="33">
        <f t="shared" si="209"/>
        <v>8.3786918005479798</v>
      </c>
      <c r="AR1294" s="15" t="s">
        <v>6307</v>
      </c>
      <c r="AS1294" s="15" t="s">
        <v>6307</v>
      </c>
      <c r="AT1294" s="15" t="s">
        <v>6292</v>
      </c>
      <c r="AU1294" s="27" t="s">
        <v>6276</v>
      </c>
      <c r="AV1294" s="74"/>
      <c r="AW1294" s="75"/>
      <c r="AX1294" s="75"/>
      <c r="AY1294" s="75"/>
      <c r="AZ1294" s="52" t="s">
        <v>6389</v>
      </c>
    </row>
    <row r="1295" spans="1:52" s="52" customFormat="1" ht="39.950000000000003" customHeight="1" x14ac:dyDescent="0.25">
      <c r="A1295" s="9">
        <v>1804</v>
      </c>
      <c r="B1295" s="4">
        <v>80042000010140</v>
      </c>
      <c r="C1295" s="7" t="s">
        <v>6222</v>
      </c>
      <c r="D1295" s="5" t="s">
        <v>18</v>
      </c>
      <c r="E1295" s="5" t="s">
        <v>1179</v>
      </c>
      <c r="F1295" s="5" t="s">
        <v>926</v>
      </c>
      <c r="G1295" s="5" t="s">
        <v>18</v>
      </c>
      <c r="H1295" s="7" t="s">
        <v>6173</v>
      </c>
      <c r="I1295" s="7" t="s">
        <v>6175</v>
      </c>
      <c r="J1295" s="7" t="s">
        <v>6175</v>
      </c>
      <c r="K1295" s="7" t="s">
        <v>6175</v>
      </c>
      <c r="L1295" s="5" t="s">
        <v>4977</v>
      </c>
      <c r="M1295" s="5" t="s">
        <v>4977</v>
      </c>
      <c r="N1295" s="8" t="s">
        <v>6175</v>
      </c>
      <c r="O1295" s="7" t="s">
        <v>1388</v>
      </c>
      <c r="P1295" s="7" t="s">
        <v>3899</v>
      </c>
      <c r="Q1295" s="7" t="s">
        <v>4978</v>
      </c>
      <c r="R1295" s="7" t="s">
        <v>28</v>
      </c>
      <c r="S1295" s="5" t="s">
        <v>881</v>
      </c>
      <c r="T1295" s="7" t="s">
        <v>44</v>
      </c>
      <c r="U1295" s="7" t="s">
        <v>28</v>
      </c>
      <c r="V1295" s="7" t="s">
        <v>28</v>
      </c>
      <c r="W1295" s="41" t="s">
        <v>29</v>
      </c>
      <c r="X1295" s="7">
        <v>2012</v>
      </c>
      <c r="Y1295" s="5" t="s">
        <v>28</v>
      </c>
      <c r="Z1295" s="7" t="s">
        <v>3900</v>
      </c>
      <c r="AA1295" s="7">
        <v>1</v>
      </c>
      <c r="AB1295" s="7">
        <v>1</v>
      </c>
      <c r="AC1295" s="7">
        <f t="shared" si="206"/>
        <v>0</v>
      </c>
      <c r="AD1295" s="7" t="s">
        <v>6175</v>
      </c>
      <c r="AE1295" s="7" t="s">
        <v>6175</v>
      </c>
      <c r="AF1295" s="7" t="s">
        <v>6175</v>
      </c>
      <c r="AG1295" s="7" t="s">
        <v>6175</v>
      </c>
      <c r="AH1295" s="7" t="s">
        <v>6175</v>
      </c>
      <c r="AI1295" s="7" t="s">
        <v>6175</v>
      </c>
      <c r="AJ1295" s="33">
        <v>8.3121942465753769</v>
      </c>
      <c r="AK1295" s="33">
        <f t="shared" si="207"/>
        <v>8.3121942465753769</v>
      </c>
      <c r="AL1295" s="33">
        <f t="shared" si="210"/>
        <v>0.99746330958904517</v>
      </c>
      <c r="AM1295" s="33">
        <f t="shared" si="211"/>
        <v>9.3096575561644226</v>
      </c>
      <c r="AN1295" s="33">
        <f t="shared" si="212"/>
        <v>7.4809748219178394</v>
      </c>
      <c r="AO1295" s="33">
        <f t="shared" si="213"/>
        <v>7.4809748219178394</v>
      </c>
      <c r="AP1295" s="33">
        <f t="shared" si="208"/>
        <v>0.89771697863014066</v>
      </c>
      <c r="AQ1295" s="33">
        <f t="shared" si="209"/>
        <v>8.3786918005479798</v>
      </c>
      <c r="AR1295" s="15" t="s">
        <v>6307</v>
      </c>
      <c r="AS1295" s="15" t="s">
        <v>6307</v>
      </c>
      <c r="AT1295" s="15" t="s">
        <v>6292</v>
      </c>
      <c r="AU1295" s="27" t="s">
        <v>6276</v>
      </c>
      <c r="AV1295" s="74"/>
      <c r="AW1295" s="75"/>
      <c r="AX1295" s="75"/>
      <c r="AY1295" s="75"/>
      <c r="AZ1295" s="52" t="s">
        <v>6389</v>
      </c>
    </row>
    <row r="1296" spans="1:52" s="52" customFormat="1" ht="39.950000000000003" customHeight="1" x14ac:dyDescent="0.25">
      <c r="A1296" s="9">
        <v>1805</v>
      </c>
      <c r="B1296" s="4">
        <v>80042000010157</v>
      </c>
      <c r="C1296" s="7" t="s">
        <v>6223</v>
      </c>
      <c r="D1296" s="5" t="s">
        <v>18</v>
      </c>
      <c r="E1296" s="5" t="s">
        <v>1179</v>
      </c>
      <c r="F1296" s="5" t="s">
        <v>926</v>
      </c>
      <c r="G1296" s="5" t="s">
        <v>18</v>
      </c>
      <c r="H1296" s="7" t="s">
        <v>6173</v>
      </c>
      <c r="I1296" s="7" t="s">
        <v>6175</v>
      </c>
      <c r="J1296" s="7" t="s">
        <v>6175</v>
      </c>
      <c r="K1296" s="7" t="s">
        <v>6175</v>
      </c>
      <c r="L1296" s="5" t="s">
        <v>4977</v>
      </c>
      <c r="M1296" s="5" t="s">
        <v>4977</v>
      </c>
      <c r="N1296" s="8" t="s">
        <v>6175</v>
      </c>
      <c r="O1296" s="7" t="s">
        <v>1388</v>
      </c>
      <c r="P1296" s="7" t="s">
        <v>3899</v>
      </c>
      <c r="Q1296" s="7" t="s">
        <v>4978</v>
      </c>
      <c r="R1296" s="7" t="s">
        <v>28</v>
      </c>
      <c r="S1296" s="5" t="s">
        <v>881</v>
      </c>
      <c r="T1296" s="7" t="s">
        <v>44</v>
      </c>
      <c r="U1296" s="7" t="s">
        <v>28</v>
      </c>
      <c r="V1296" s="7" t="s">
        <v>28</v>
      </c>
      <c r="W1296" s="41" t="s">
        <v>29</v>
      </c>
      <c r="X1296" s="7">
        <v>2012</v>
      </c>
      <c r="Y1296" s="5" t="s">
        <v>28</v>
      </c>
      <c r="Z1296" s="7" t="s">
        <v>3900</v>
      </c>
      <c r="AA1296" s="7">
        <v>1</v>
      </c>
      <c r="AB1296" s="7">
        <v>1</v>
      </c>
      <c r="AC1296" s="7">
        <f t="shared" si="206"/>
        <v>0</v>
      </c>
      <c r="AD1296" s="7" t="s">
        <v>6175</v>
      </c>
      <c r="AE1296" s="7" t="s">
        <v>6175</v>
      </c>
      <c r="AF1296" s="7" t="s">
        <v>6175</v>
      </c>
      <c r="AG1296" s="7" t="s">
        <v>6175</v>
      </c>
      <c r="AH1296" s="7" t="s">
        <v>6175</v>
      </c>
      <c r="AI1296" s="7" t="s">
        <v>6175</v>
      </c>
      <c r="AJ1296" s="33">
        <v>8.3121942465753769</v>
      </c>
      <c r="AK1296" s="33">
        <f t="shared" si="207"/>
        <v>8.3121942465753769</v>
      </c>
      <c r="AL1296" s="33">
        <f t="shared" si="210"/>
        <v>0.99746330958904517</v>
      </c>
      <c r="AM1296" s="33">
        <f t="shared" si="211"/>
        <v>9.3096575561644226</v>
      </c>
      <c r="AN1296" s="33">
        <f t="shared" si="212"/>
        <v>7.4809748219178394</v>
      </c>
      <c r="AO1296" s="33">
        <f t="shared" si="213"/>
        <v>7.4809748219178394</v>
      </c>
      <c r="AP1296" s="33">
        <f t="shared" si="208"/>
        <v>0.89771697863014066</v>
      </c>
      <c r="AQ1296" s="33">
        <f t="shared" si="209"/>
        <v>8.3786918005479798</v>
      </c>
      <c r="AR1296" s="15" t="s">
        <v>6307</v>
      </c>
      <c r="AS1296" s="15" t="s">
        <v>6307</v>
      </c>
      <c r="AT1296" s="15" t="s">
        <v>6292</v>
      </c>
      <c r="AU1296" s="27" t="s">
        <v>6276</v>
      </c>
      <c r="AV1296" s="74"/>
      <c r="AW1296" s="75"/>
      <c r="AX1296" s="75"/>
      <c r="AY1296" s="75"/>
      <c r="AZ1296" s="52" t="s">
        <v>6389</v>
      </c>
    </row>
    <row r="1297" spans="1:52" s="52" customFormat="1" ht="39.950000000000003" customHeight="1" x14ac:dyDescent="0.25">
      <c r="A1297" s="9">
        <v>1806</v>
      </c>
      <c r="B1297" s="4">
        <v>80042000010164</v>
      </c>
      <c r="C1297" s="7" t="s">
        <v>6224</v>
      </c>
      <c r="D1297" s="5" t="s">
        <v>18</v>
      </c>
      <c r="E1297" s="5" t="s">
        <v>1179</v>
      </c>
      <c r="F1297" s="5" t="s">
        <v>926</v>
      </c>
      <c r="G1297" s="5" t="s">
        <v>18</v>
      </c>
      <c r="H1297" s="7" t="s">
        <v>6173</v>
      </c>
      <c r="I1297" s="7" t="s">
        <v>6175</v>
      </c>
      <c r="J1297" s="7" t="s">
        <v>6175</v>
      </c>
      <c r="K1297" s="7" t="s">
        <v>6175</v>
      </c>
      <c r="L1297" s="5" t="s">
        <v>4977</v>
      </c>
      <c r="M1297" s="5" t="s">
        <v>4977</v>
      </c>
      <c r="N1297" s="8" t="s">
        <v>6175</v>
      </c>
      <c r="O1297" s="7" t="s">
        <v>1388</v>
      </c>
      <c r="P1297" s="7" t="s">
        <v>3899</v>
      </c>
      <c r="Q1297" s="7" t="s">
        <v>4978</v>
      </c>
      <c r="R1297" s="7" t="s">
        <v>28</v>
      </c>
      <c r="S1297" s="5" t="s">
        <v>881</v>
      </c>
      <c r="T1297" s="7" t="s">
        <v>44</v>
      </c>
      <c r="U1297" s="7" t="s">
        <v>28</v>
      </c>
      <c r="V1297" s="7" t="s">
        <v>28</v>
      </c>
      <c r="W1297" s="41" t="s">
        <v>29</v>
      </c>
      <c r="X1297" s="7">
        <v>2012</v>
      </c>
      <c r="Y1297" s="5" t="s">
        <v>28</v>
      </c>
      <c r="Z1297" s="7" t="s">
        <v>3900</v>
      </c>
      <c r="AA1297" s="7">
        <v>1</v>
      </c>
      <c r="AB1297" s="7">
        <v>1</v>
      </c>
      <c r="AC1297" s="7">
        <f t="shared" si="206"/>
        <v>0</v>
      </c>
      <c r="AD1297" s="7" t="s">
        <v>6175</v>
      </c>
      <c r="AE1297" s="7" t="s">
        <v>6175</v>
      </c>
      <c r="AF1297" s="7" t="s">
        <v>6175</v>
      </c>
      <c r="AG1297" s="7" t="s">
        <v>6175</v>
      </c>
      <c r="AH1297" s="7" t="s">
        <v>6175</v>
      </c>
      <c r="AI1297" s="7" t="s">
        <v>6175</v>
      </c>
      <c r="AJ1297" s="33">
        <v>8.3121942465753769</v>
      </c>
      <c r="AK1297" s="33">
        <f t="shared" si="207"/>
        <v>8.3121942465753769</v>
      </c>
      <c r="AL1297" s="33">
        <f t="shared" si="210"/>
        <v>0.99746330958904517</v>
      </c>
      <c r="AM1297" s="33">
        <f t="shared" si="211"/>
        <v>9.3096575561644226</v>
      </c>
      <c r="AN1297" s="33">
        <f t="shared" si="212"/>
        <v>7.4809748219178394</v>
      </c>
      <c r="AO1297" s="33">
        <f t="shared" si="213"/>
        <v>7.4809748219178394</v>
      </c>
      <c r="AP1297" s="33">
        <f t="shared" si="208"/>
        <v>0.89771697863014066</v>
      </c>
      <c r="AQ1297" s="33">
        <f t="shared" si="209"/>
        <v>8.3786918005479798</v>
      </c>
      <c r="AR1297" s="15" t="s">
        <v>6307</v>
      </c>
      <c r="AS1297" s="15" t="s">
        <v>6307</v>
      </c>
      <c r="AT1297" s="15" t="s">
        <v>6292</v>
      </c>
      <c r="AU1297" s="27" t="s">
        <v>6276</v>
      </c>
      <c r="AV1297" s="74"/>
      <c r="AW1297" s="75"/>
      <c r="AX1297" s="75"/>
      <c r="AY1297" s="75"/>
      <c r="AZ1297" s="52" t="s">
        <v>6389</v>
      </c>
    </row>
    <row r="1298" spans="1:52" s="52" customFormat="1" ht="39.950000000000003" customHeight="1" x14ac:dyDescent="0.25">
      <c r="A1298" s="9">
        <v>1807</v>
      </c>
      <c r="B1298" s="4">
        <v>80042000010171</v>
      </c>
      <c r="C1298" s="7" t="s">
        <v>6225</v>
      </c>
      <c r="D1298" s="5" t="s">
        <v>18</v>
      </c>
      <c r="E1298" s="5" t="s">
        <v>1179</v>
      </c>
      <c r="F1298" s="5" t="s">
        <v>926</v>
      </c>
      <c r="G1298" s="5" t="s">
        <v>18</v>
      </c>
      <c r="H1298" s="7" t="s">
        <v>6173</v>
      </c>
      <c r="I1298" s="7" t="s">
        <v>6175</v>
      </c>
      <c r="J1298" s="7" t="s">
        <v>6175</v>
      </c>
      <c r="K1298" s="7" t="s">
        <v>6175</v>
      </c>
      <c r="L1298" s="5" t="s">
        <v>4977</v>
      </c>
      <c r="M1298" s="5" t="s">
        <v>4977</v>
      </c>
      <c r="N1298" s="8" t="s">
        <v>6175</v>
      </c>
      <c r="O1298" s="7" t="s">
        <v>1388</v>
      </c>
      <c r="P1298" s="7" t="s">
        <v>3899</v>
      </c>
      <c r="Q1298" s="7" t="s">
        <v>4978</v>
      </c>
      <c r="R1298" s="7" t="s">
        <v>28</v>
      </c>
      <c r="S1298" s="5" t="s">
        <v>881</v>
      </c>
      <c r="T1298" s="7" t="s">
        <v>44</v>
      </c>
      <c r="U1298" s="7" t="s">
        <v>28</v>
      </c>
      <c r="V1298" s="7" t="s">
        <v>28</v>
      </c>
      <c r="W1298" s="41" t="s">
        <v>29</v>
      </c>
      <c r="X1298" s="7">
        <v>2012</v>
      </c>
      <c r="Y1298" s="5" t="s">
        <v>28</v>
      </c>
      <c r="Z1298" s="7" t="s">
        <v>3900</v>
      </c>
      <c r="AA1298" s="7">
        <v>1</v>
      </c>
      <c r="AB1298" s="7">
        <v>1</v>
      </c>
      <c r="AC1298" s="7">
        <f t="shared" si="206"/>
        <v>0</v>
      </c>
      <c r="AD1298" s="7" t="s">
        <v>6175</v>
      </c>
      <c r="AE1298" s="7" t="s">
        <v>6175</v>
      </c>
      <c r="AF1298" s="7" t="s">
        <v>6175</v>
      </c>
      <c r="AG1298" s="7" t="s">
        <v>6175</v>
      </c>
      <c r="AH1298" s="7" t="s">
        <v>6175</v>
      </c>
      <c r="AI1298" s="7" t="s">
        <v>6175</v>
      </c>
      <c r="AJ1298" s="33">
        <v>8.3121942465753769</v>
      </c>
      <c r="AK1298" s="33">
        <f t="shared" si="207"/>
        <v>8.3121942465753769</v>
      </c>
      <c r="AL1298" s="33">
        <f t="shared" si="210"/>
        <v>0.99746330958904517</v>
      </c>
      <c r="AM1298" s="33">
        <f t="shared" si="211"/>
        <v>9.3096575561644226</v>
      </c>
      <c r="AN1298" s="33">
        <f t="shared" si="212"/>
        <v>7.4809748219178394</v>
      </c>
      <c r="AO1298" s="33">
        <f t="shared" si="213"/>
        <v>7.4809748219178394</v>
      </c>
      <c r="AP1298" s="33">
        <f t="shared" si="208"/>
        <v>0.89771697863014066</v>
      </c>
      <c r="AQ1298" s="33">
        <f t="shared" si="209"/>
        <v>8.3786918005479798</v>
      </c>
      <c r="AR1298" s="15" t="s">
        <v>6307</v>
      </c>
      <c r="AS1298" s="15" t="s">
        <v>6307</v>
      </c>
      <c r="AT1298" s="15" t="s">
        <v>6292</v>
      </c>
      <c r="AU1298" s="27" t="s">
        <v>6276</v>
      </c>
      <c r="AV1298" s="74"/>
      <c r="AW1298" s="75"/>
      <c r="AX1298" s="75"/>
      <c r="AY1298" s="75"/>
      <c r="AZ1298" s="52" t="s">
        <v>6389</v>
      </c>
    </row>
    <row r="1299" spans="1:52" s="52" customFormat="1" ht="39.950000000000003" customHeight="1" x14ac:dyDescent="0.25">
      <c r="A1299" s="9">
        <v>1808</v>
      </c>
      <c r="B1299" s="4">
        <v>80042000010188</v>
      </c>
      <c r="C1299" s="7" t="s">
        <v>6226</v>
      </c>
      <c r="D1299" s="5" t="s">
        <v>18</v>
      </c>
      <c r="E1299" s="5" t="s">
        <v>1179</v>
      </c>
      <c r="F1299" s="5" t="s">
        <v>926</v>
      </c>
      <c r="G1299" s="5" t="s">
        <v>18</v>
      </c>
      <c r="H1299" s="7" t="s">
        <v>6173</v>
      </c>
      <c r="I1299" s="7" t="s">
        <v>6175</v>
      </c>
      <c r="J1299" s="7" t="s">
        <v>6175</v>
      </c>
      <c r="K1299" s="7" t="s">
        <v>6175</v>
      </c>
      <c r="L1299" s="5" t="s">
        <v>4977</v>
      </c>
      <c r="M1299" s="5" t="s">
        <v>4977</v>
      </c>
      <c r="N1299" s="8" t="s">
        <v>6175</v>
      </c>
      <c r="O1299" s="7" t="s">
        <v>1388</v>
      </c>
      <c r="P1299" s="7" t="s">
        <v>3899</v>
      </c>
      <c r="Q1299" s="7" t="s">
        <v>4978</v>
      </c>
      <c r="R1299" s="7" t="s">
        <v>28</v>
      </c>
      <c r="S1299" s="5" t="s">
        <v>881</v>
      </c>
      <c r="T1299" s="7" t="s">
        <v>44</v>
      </c>
      <c r="U1299" s="7" t="s">
        <v>28</v>
      </c>
      <c r="V1299" s="7" t="s">
        <v>28</v>
      </c>
      <c r="W1299" s="41" t="s">
        <v>29</v>
      </c>
      <c r="X1299" s="7">
        <v>2012</v>
      </c>
      <c r="Y1299" s="5" t="s">
        <v>28</v>
      </c>
      <c r="Z1299" s="7" t="s">
        <v>3900</v>
      </c>
      <c r="AA1299" s="7">
        <v>1</v>
      </c>
      <c r="AB1299" s="7">
        <v>1</v>
      </c>
      <c r="AC1299" s="7">
        <f t="shared" si="206"/>
        <v>0</v>
      </c>
      <c r="AD1299" s="7" t="s">
        <v>6175</v>
      </c>
      <c r="AE1299" s="7" t="s">
        <v>6175</v>
      </c>
      <c r="AF1299" s="7" t="s">
        <v>6175</v>
      </c>
      <c r="AG1299" s="7" t="s">
        <v>6175</v>
      </c>
      <c r="AH1299" s="7" t="s">
        <v>6175</v>
      </c>
      <c r="AI1299" s="7" t="s">
        <v>6175</v>
      </c>
      <c r="AJ1299" s="33">
        <v>8.3121942465753769</v>
      </c>
      <c r="AK1299" s="33">
        <f t="shared" si="207"/>
        <v>8.3121942465753769</v>
      </c>
      <c r="AL1299" s="33">
        <f t="shared" si="210"/>
        <v>0.99746330958904517</v>
      </c>
      <c r="AM1299" s="33">
        <f t="shared" si="211"/>
        <v>9.3096575561644226</v>
      </c>
      <c r="AN1299" s="33">
        <f t="shared" si="212"/>
        <v>7.4809748219178394</v>
      </c>
      <c r="AO1299" s="33">
        <f t="shared" si="213"/>
        <v>7.4809748219178394</v>
      </c>
      <c r="AP1299" s="33">
        <f t="shared" si="208"/>
        <v>0.89771697863014066</v>
      </c>
      <c r="AQ1299" s="33">
        <f t="shared" si="209"/>
        <v>8.3786918005479798</v>
      </c>
      <c r="AR1299" s="15" t="s">
        <v>6307</v>
      </c>
      <c r="AS1299" s="15" t="s">
        <v>6307</v>
      </c>
      <c r="AT1299" s="15" t="s">
        <v>6292</v>
      </c>
      <c r="AU1299" s="27" t="s">
        <v>6276</v>
      </c>
      <c r="AV1299" s="74"/>
      <c r="AW1299" s="75"/>
      <c r="AX1299" s="75"/>
      <c r="AY1299" s="75"/>
      <c r="AZ1299" s="52" t="s">
        <v>6389</v>
      </c>
    </row>
    <row r="1300" spans="1:52" s="52" customFormat="1" ht="39.950000000000003" customHeight="1" x14ac:dyDescent="0.25">
      <c r="A1300" s="9">
        <v>1809</v>
      </c>
      <c r="B1300" s="4">
        <v>80042000010195</v>
      </c>
      <c r="C1300" s="7" t="s">
        <v>6227</v>
      </c>
      <c r="D1300" s="5" t="s">
        <v>18</v>
      </c>
      <c r="E1300" s="5" t="s">
        <v>1179</v>
      </c>
      <c r="F1300" s="5" t="s">
        <v>926</v>
      </c>
      <c r="G1300" s="5" t="s">
        <v>18</v>
      </c>
      <c r="H1300" s="7" t="s">
        <v>6173</v>
      </c>
      <c r="I1300" s="7" t="s">
        <v>6175</v>
      </c>
      <c r="J1300" s="7" t="s">
        <v>6175</v>
      </c>
      <c r="K1300" s="7" t="s">
        <v>6175</v>
      </c>
      <c r="L1300" s="5" t="s">
        <v>4977</v>
      </c>
      <c r="M1300" s="5" t="s">
        <v>4977</v>
      </c>
      <c r="N1300" s="8" t="s">
        <v>6175</v>
      </c>
      <c r="O1300" s="7" t="s">
        <v>1388</v>
      </c>
      <c r="P1300" s="7" t="s">
        <v>3899</v>
      </c>
      <c r="Q1300" s="7" t="s">
        <v>4978</v>
      </c>
      <c r="R1300" s="7" t="s">
        <v>28</v>
      </c>
      <c r="S1300" s="5" t="s">
        <v>881</v>
      </c>
      <c r="T1300" s="7" t="s">
        <v>44</v>
      </c>
      <c r="U1300" s="7" t="s">
        <v>28</v>
      </c>
      <c r="V1300" s="7" t="s">
        <v>28</v>
      </c>
      <c r="W1300" s="41" t="s">
        <v>29</v>
      </c>
      <c r="X1300" s="7">
        <v>2012</v>
      </c>
      <c r="Y1300" s="5" t="s">
        <v>28</v>
      </c>
      <c r="Z1300" s="7" t="s">
        <v>3900</v>
      </c>
      <c r="AA1300" s="7">
        <v>1</v>
      </c>
      <c r="AB1300" s="7">
        <v>1</v>
      </c>
      <c r="AC1300" s="7">
        <f t="shared" si="206"/>
        <v>0</v>
      </c>
      <c r="AD1300" s="7" t="s">
        <v>6175</v>
      </c>
      <c r="AE1300" s="7" t="s">
        <v>6175</v>
      </c>
      <c r="AF1300" s="7" t="s">
        <v>6175</v>
      </c>
      <c r="AG1300" s="7" t="s">
        <v>6175</v>
      </c>
      <c r="AH1300" s="7" t="s">
        <v>6175</v>
      </c>
      <c r="AI1300" s="7" t="s">
        <v>6175</v>
      </c>
      <c r="AJ1300" s="33">
        <v>8.3121942465753769</v>
      </c>
      <c r="AK1300" s="33">
        <f t="shared" si="207"/>
        <v>8.3121942465753769</v>
      </c>
      <c r="AL1300" s="33">
        <f t="shared" si="210"/>
        <v>0.99746330958904517</v>
      </c>
      <c r="AM1300" s="33">
        <f t="shared" si="211"/>
        <v>9.3096575561644226</v>
      </c>
      <c r="AN1300" s="33">
        <f t="shared" si="212"/>
        <v>7.4809748219178394</v>
      </c>
      <c r="AO1300" s="33">
        <f t="shared" si="213"/>
        <v>7.4809748219178394</v>
      </c>
      <c r="AP1300" s="33">
        <f t="shared" si="208"/>
        <v>0.89771697863014066</v>
      </c>
      <c r="AQ1300" s="33">
        <f t="shared" si="209"/>
        <v>8.3786918005479798</v>
      </c>
      <c r="AR1300" s="15" t="s">
        <v>6307</v>
      </c>
      <c r="AS1300" s="15" t="s">
        <v>6307</v>
      </c>
      <c r="AT1300" s="15" t="s">
        <v>6292</v>
      </c>
      <c r="AU1300" s="27" t="s">
        <v>6276</v>
      </c>
      <c r="AV1300" s="74"/>
      <c r="AW1300" s="75"/>
      <c r="AX1300" s="75"/>
      <c r="AY1300" s="75"/>
      <c r="AZ1300" s="52" t="s">
        <v>6389</v>
      </c>
    </row>
    <row r="1301" spans="1:52" s="52" customFormat="1" ht="39.950000000000003" customHeight="1" x14ac:dyDescent="0.25">
      <c r="A1301" s="9">
        <v>1810</v>
      </c>
      <c r="B1301" s="4">
        <v>80042000010201</v>
      </c>
      <c r="C1301" s="7" t="s">
        <v>6228</v>
      </c>
      <c r="D1301" s="5" t="s">
        <v>18</v>
      </c>
      <c r="E1301" s="5" t="s">
        <v>1179</v>
      </c>
      <c r="F1301" s="5" t="s">
        <v>926</v>
      </c>
      <c r="G1301" s="5" t="s">
        <v>18</v>
      </c>
      <c r="H1301" s="7" t="s">
        <v>6173</v>
      </c>
      <c r="I1301" s="7" t="s">
        <v>6175</v>
      </c>
      <c r="J1301" s="7" t="s">
        <v>6175</v>
      </c>
      <c r="K1301" s="7" t="s">
        <v>6175</v>
      </c>
      <c r="L1301" s="5" t="s">
        <v>4977</v>
      </c>
      <c r="M1301" s="5" t="s">
        <v>4977</v>
      </c>
      <c r="N1301" s="8" t="s">
        <v>6175</v>
      </c>
      <c r="O1301" s="7" t="s">
        <v>1388</v>
      </c>
      <c r="P1301" s="7" t="s">
        <v>3899</v>
      </c>
      <c r="Q1301" s="7" t="s">
        <v>4978</v>
      </c>
      <c r="R1301" s="7" t="s">
        <v>28</v>
      </c>
      <c r="S1301" s="5" t="s">
        <v>881</v>
      </c>
      <c r="T1301" s="7" t="s">
        <v>44</v>
      </c>
      <c r="U1301" s="7" t="s">
        <v>28</v>
      </c>
      <c r="V1301" s="7" t="s">
        <v>28</v>
      </c>
      <c r="W1301" s="41" t="s">
        <v>29</v>
      </c>
      <c r="X1301" s="7">
        <v>2012</v>
      </c>
      <c r="Y1301" s="5" t="s">
        <v>28</v>
      </c>
      <c r="Z1301" s="7" t="s">
        <v>3900</v>
      </c>
      <c r="AA1301" s="7">
        <v>1</v>
      </c>
      <c r="AB1301" s="7">
        <v>1</v>
      </c>
      <c r="AC1301" s="7">
        <f t="shared" si="206"/>
        <v>0</v>
      </c>
      <c r="AD1301" s="7" t="s">
        <v>6175</v>
      </c>
      <c r="AE1301" s="7" t="s">
        <v>6175</v>
      </c>
      <c r="AF1301" s="7" t="s">
        <v>6175</v>
      </c>
      <c r="AG1301" s="7" t="s">
        <v>6175</v>
      </c>
      <c r="AH1301" s="7" t="s">
        <v>6175</v>
      </c>
      <c r="AI1301" s="7" t="s">
        <v>6175</v>
      </c>
      <c r="AJ1301" s="33">
        <v>8.3121942465753769</v>
      </c>
      <c r="AK1301" s="33">
        <f t="shared" si="207"/>
        <v>8.3121942465753769</v>
      </c>
      <c r="AL1301" s="33">
        <f t="shared" si="210"/>
        <v>0.99746330958904517</v>
      </c>
      <c r="AM1301" s="33">
        <f t="shared" si="211"/>
        <v>9.3096575561644226</v>
      </c>
      <c r="AN1301" s="33">
        <f t="shared" si="212"/>
        <v>7.4809748219178394</v>
      </c>
      <c r="AO1301" s="33">
        <f t="shared" si="213"/>
        <v>7.4809748219178394</v>
      </c>
      <c r="AP1301" s="33">
        <f t="shared" si="208"/>
        <v>0.89771697863014066</v>
      </c>
      <c r="AQ1301" s="33">
        <f t="shared" si="209"/>
        <v>8.3786918005479798</v>
      </c>
      <c r="AR1301" s="15" t="s">
        <v>6307</v>
      </c>
      <c r="AS1301" s="15" t="s">
        <v>6307</v>
      </c>
      <c r="AT1301" s="15" t="s">
        <v>6292</v>
      </c>
      <c r="AU1301" s="27" t="s">
        <v>6276</v>
      </c>
      <c r="AV1301" s="74"/>
      <c r="AW1301" s="75"/>
      <c r="AX1301" s="75"/>
      <c r="AY1301" s="75"/>
      <c r="AZ1301" s="52" t="s">
        <v>6389</v>
      </c>
    </row>
    <row r="1302" spans="1:52" s="52" customFormat="1" ht="39.950000000000003" customHeight="1" x14ac:dyDescent="0.25">
      <c r="A1302" s="9">
        <v>1811</v>
      </c>
      <c r="B1302" s="4">
        <v>80042000010218</v>
      </c>
      <c r="C1302" s="7" t="s">
        <v>6229</v>
      </c>
      <c r="D1302" s="5" t="s">
        <v>18</v>
      </c>
      <c r="E1302" s="5" t="s">
        <v>1179</v>
      </c>
      <c r="F1302" s="5" t="s">
        <v>926</v>
      </c>
      <c r="G1302" s="5" t="s">
        <v>18</v>
      </c>
      <c r="H1302" s="7" t="s">
        <v>6173</v>
      </c>
      <c r="I1302" s="7" t="s">
        <v>6175</v>
      </c>
      <c r="J1302" s="7" t="s">
        <v>6175</v>
      </c>
      <c r="K1302" s="7" t="s">
        <v>6175</v>
      </c>
      <c r="L1302" s="5" t="s">
        <v>4977</v>
      </c>
      <c r="M1302" s="5" t="s">
        <v>4977</v>
      </c>
      <c r="N1302" s="8" t="s">
        <v>6175</v>
      </c>
      <c r="O1302" s="7" t="s">
        <v>1388</v>
      </c>
      <c r="P1302" s="7" t="s">
        <v>3899</v>
      </c>
      <c r="Q1302" s="7" t="s">
        <v>4978</v>
      </c>
      <c r="R1302" s="7" t="s">
        <v>28</v>
      </c>
      <c r="S1302" s="5" t="s">
        <v>881</v>
      </c>
      <c r="T1302" s="7" t="s">
        <v>44</v>
      </c>
      <c r="U1302" s="7" t="s">
        <v>28</v>
      </c>
      <c r="V1302" s="7" t="s">
        <v>28</v>
      </c>
      <c r="W1302" s="41" t="s">
        <v>29</v>
      </c>
      <c r="X1302" s="7">
        <v>2012</v>
      </c>
      <c r="Y1302" s="5" t="s">
        <v>28</v>
      </c>
      <c r="Z1302" s="7" t="s">
        <v>3900</v>
      </c>
      <c r="AA1302" s="7">
        <v>1</v>
      </c>
      <c r="AB1302" s="7">
        <v>1</v>
      </c>
      <c r="AC1302" s="7">
        <f t="shared" si="206"/>
        <v>0</v>
      </c>
      <c r="AD1302" s="7" t="s">
        <v>6175</v>
      </c>
      <c r="AE1302" s="7" t="s">
        <v>6175</v>
      </c>
      <c r="AF1302" s="7" t="s">
        <v>6175</v>
      </c>
      <c r="AG1302" s="7" t="s">
        <v>6175</v>
      </c>
      <c r="AH1302" s="7" t="s">
        <v>6175</v>
      </c>
      <c r="AI1302" s="7" t="s">
        <v>6175</v>
      </c>
      <c r="AJ1302" s="33">
        <v>8.3121942465753769</v>
      </c>
      <c r="AK1302" s="33">
        <f t="shared" si="207"/>
        <v>8.3121942465753769</v>
      </c>
      <c r="AL1302" s="33">
        <f t="shared" si="210"/>
        <v>0.99746330958904517</v>
      </c>
      <c r="AM1302" s="33">
        <f t="shared" si="211"/>
        <v>9.3096575561644226</v>
      </c>
      <c r="AN1302" s="33">
        <f t="shared" si="212"/>
        <v>7.4809748219178394</v>
      </c>
      <c r="AO1302" s="33">
        <f t="shared" si="213"/>
        <v>7.4809748219178394</v>
      </c>
      <c r="AP1302" s="33">
        <f t="shared" si="208"/>
        <v>0.89771697863014066</v>
      </c>
      <c r="AQ1302" s="33">
        <f t="shared" si="209"/>
        <v>8.3786918005479798</v>
      </c>
      <c r="AR1302" s="15" t="s">
        <v>6307</v>
      </c>
      <c r="AS1302" s="15" t="s">
        <v>6307</v>
      </c>
      <c r="AT1302" s="15" t="s">
        <v>6292</v>
      </c>
      <c r="AU1302" s="27" t="s">
        <v>6276</v>
      </c>
      <c r="AV1302" s="74"/>
      <c r="AW1302" s="75"/>
      <c r="AX1302" s="75"/>
      <c r="AY1302" s="75"/>
      <c r="AZ1302" s="52" t="s">
        <v>6389</v>
      </c>
    </row>
    <row r="1303" spans="1:52" s="52" customFormat="1" ht="39.950000000000003" customHeight="1" x14ac:dyDescent="0.25">
      <c r="A1303" s="9">
        <v>1812</v>
      </c>
      <c r="B1303" s="4">
        <v>80042000010225</v>
      </c>
      <c r="C1303" s="7" t="s">
        <v>6230</v>
      </c>
      <c r="D1303" s="5" t="s">
        <v>18</v>
      </c>
      <c r="E1303" s="5" t="s">
        <v>1179</v>
      </c>
      <c r="F1303" s="5" t="s">
        <v>926</v>
      </c>
      <c r="G1303" s="5" t="s">
        <v>18</v>
      </c>
      <c r="H1303" s="7" t="s">
        <v>6173</v>
      </c>
      <c r="I1303" s="7" t="s">
        <v>6175</v>
      </c>
      <c r="J1303" s="7" t="s">
        <v>6175</v>
      </c>
      <c r="K1303" s="7" t="s">
        <v>6175</v>
      </c>
      <c r="L1303" s="5" t="s">
        <v>4977</v>
      </c>
      <c r="M1303" s="5" t="s">
        <v>4977</v>
      </c>
      <c r="N1303" s="8" t="s">
        <v>6175</v>
      </c>
      <c r="O1303" s="7" t="s">
        <v>1388</v>
      </c>
      <c r="P1303" s="7" t="s">
        <v>3899</v>
      </c>
      <c r="Q1303" s="7" t="s">
        <v>4978</v>
      </c>
      <c r="R1303" s="7" t="s">
        <v>28</v>
      </c>
      <c r="S1303" s="5" t="s">
        <v>881</v>
      </c>
      <c r="T1303" s="7" t="s">
        <v>44</v>
      </c>
      <c r="U1303" s="7" t="s">
        <v>28</v>
      </c>
      <c r="V1303" s="7" t="s">
        <v>28</v>
      </c>
      <c r="W1303" s="41" t="s">
        <v>29</v>
      </c>
      <c r="X1303" s="7">
        <v>2012</v>
      </c>
      <c r="Y1303" s="5" t="s">
        <v>28</v>
      </c>
      <c r="Z1303" s="7" t="s">
        <v>3900</v>
      </c>
      <c r="AA1303" s="7">
        <v>1</v>
      </c>
      <c r="AB1303" s="7">
        <v>1</v>
      </c>
      <c r="AC1303" s="7">
        <f t="shared" ref="AC1303:AC1364" si="214">AA1303-AB1303</f>
        <v>0</v>
      </c>
      <c r="AD1303" s="7" t="s">
        <v>6175</v>
      </c>
      <c r="AE1303" s="7" t="s">
        <v>6175</v>
      </c>
      <c r="AF1303" s="7" t="s">
        <v>6175</v>
      </c>
      <c r="AG1303" s="7" t="s">
        <v>6175</v>
      </c>
      <c r="AH1303" s="7" t="s">
        <v>6175</v>
      </c>
      <c r="AI1303" s="7" t="s">
        <v>6175</v>
      </c>
      <c r="AJ1303" s="33">
        <v>8.3121942465753769</v>
      </c>
      <c r="AK1303" s="33">
        <f t="shared" si="207"/>
        <v>8.3121942465753769</v>
      </c>
      <c r="AL1303" s="33">
        <f t="shared" si="210"/>
        <v>0.99746330958904517</v>
      </c>
      <c r="AM1303" s="33">
        <f t="shared" si="211"/>
        <v>9.3096575561644226</v>
      </c>
      <c r="AN1303" s="33">
        <f t="shared" si="212"/>
        <v>7.4809748219178394</v>
      </c>
      <c r="AO1303" s="33">
        <f t="shared" si="213"/>
        <v>7.4809748219178394</v>
      </c>
      <c r="AP1303" s="33">
        <f t="shared" si="208"/>
        <v>0.89771697863014066</v>
      </c>
      <c r="AQ1303" s="33">
        <f t="shared" si="209"/>
        <v>8.3786918005479798</v>
      </c>
      <c r="AR1303" s="15" t="s">
        <v>6307</v>
      </c>
      <c r="AS1303" s="15" t="s">
        <v>6307</v>
      </c>
      <c r="AT1303" s="15" t="s">
        <v>6292</v>
      </c>
      <c r="AU1303" s="27" t="s">
        <v>6276</v>
      </c>
      <c r="AV1303" s="74"/>
      <c r="AW1303" s="75"/>
      <c r="AX1303" s="75"/>
      <c r="AY1303" s="75"/>
      <c r="AZ1303" s="52" t="s">
        <v>6389</v>
      </c>
    </row>
    <row r="1304" spans="1:52" s="52" customFormat="1" ht="39.950000000000003" customHeight="1" x14ac:dyDescent="0.25">
      <c r="A1304" s="9">
        <v>1813</v>
      </c>
      <c r="B1304" s="4">
        <v>80042000010232</v>
      </c>
      <c r="C1304" s="7" t="s">
        <v>6231</v>
      </c>
      <c r="D1304" s="5" t="s">
        <v>18</v>
      </c>
      <c r="E1304" s="5" t="s">
        <v>1179</v>
      </c>
      <c r="F1304" s="5" t="s">
        <v>926</v>
      </c>
      <c r="G1304" s="5" t="s">
        <v>18</v>
      </c>
      <c r="H1304" s="7" t="s">
        <v>6173</v>
      </c>
      <c r="I1304" s="7" t="s">
        <v>6175</v>
      </c>
      <c r="J1304" s="7" t="s">
        <v>6175</v>
      </c>
      <c r="K1304" s="7" t="s">
        <v>6175</v>
      </c>
      <c r="L1304" s="5" t="s">
        <v>4977</v>
      </c>
      <c r="M1304" s="5" t="s">
        <v>4977</v>
      </c>
      <c r="N1304" s="8" t="s">
        <v>6175</v>
      </c>
      <c r="O1304" s="7" t="s">
        <v>1388</v>
      </c>
      <c r="P1304" s="7" t="s">
        <v>3899</v>
      </c>
      <c r="Q1304" s="7" t="s">
        <v>4978</v>
      </c>
      <c r="R1304" s="7" t="s">
        <v>28</v>
      </c>
      <c r="S1304" s="5" t="s">
        <v>881</v>
      </c>
      <c r="T1304" s="7" t="s">
        <v>44</v>
      </c>
      <c r="U1304" s="7" t="s">
        <v>28</v>
      </c>
      <c r="V1304" s="7" t="s">
        <v>28</v>
      </c>
      <c r="W1304" s="41" t="s">
        <v>29</v>
      </c>
      <c r="X1304" s="7">
        <v>2012</v>
      </c>
      <c r="Y1304" s="5" t="s">
        <v>28</v>
      </c>
      <c r="Z1304" s="7" t="s">
        <v>3900</v>
      </c>
      <c r="AA1304" s="7">
        <v>1</v>
      </c>
      <c r="AB1304" s="7">
        <v>1</v>
      </c>
      <c r="AC1304" s="7">
        <f t="shared" si="214"/>
        <v>0</v>
      </c>
      <c r="AD1304" s="7" t="s">
        <v>6175</v>
      </c>
      <c r="AE1304" s="7" t="s">
        <v>6175</v>
      </c>
      <c r="AF1304" s="7" t="s">
        <v>6175</v>
      </c>
      <c r="AG1304" s="7" t="s">
        <v>6175</v>
      </c>
      <c r="AH1304" s="7" t="s">
        <v>6175</v>
      </c>
      <c r="AI1304" s="7" t="s">
        <v>6175</v>
      </c>
      <c r="AJ1304" s="33">
        <v>8.3121942465753769</v>
      </c>
      <c r="AK1304" s="33">
        <f t="shared" si="207"/>
        <v>8.3121942465753769</v>
      </c>
      <c r="AL1304" s="33">
        <f t="shared" si="210"/>
        <v>0.99746330958904517</v>
      </c>
      <c r="AM1304" s="33">
        <f t="shared" si="211"/>
        <v>9.3096575561644226</v>
      </c>
      <c r="AN1304" s="33">
        <f t="shared" si="212"/>
        <v>7.4809748219178394</v>
      </c>
      <c r="AO1304" s="33">
        <f t="shared" si="213"/>
        <v>7.4809748219178394</v>
      </c>
      <c r="AP1304" s="33">
        <f t="shared" si="208"/>
        <v>0.89771697863014066</v>
      </c>
      <c r="AQ1304" s="33">
        <f t="shared" si="209"/>
        <v>8.3786918005479798</v>
      </c>
      <c r="AR1304" s="15" t="s">
        <v>6307</v>
      </c>
      <c r="AS1304" s="15" t="s">
        <v>6307</v>
      </c>
      <c r="AT1304" s="15" t="s">
        <v>6292</v>
      </c>
      <c r="AU1304" s="27" t="s">
        <v>6276</v>
      </c>
      <c r="AV1304" s="74"/>
      <c r="AW1304" s="75"/>
      <c r="AX1304" s="75"/>
      <c r="AY1304" s="75"/>
      <c r="AZ1304" s="52" t="s">
        <v>6389</v>
      </c>
    </row>
    <row r="1305" spans="1:52" s="52" customFormat="1" ht="39.950000000000003" customHeight="1" x14ac:dyDescent="0.25">
      <c r="A1305" s="9">
        <v>1814</v>
      </c>
      <c r="B1305" s="4">
        <v>80042000010249</v>
      </c>
      <c r="C1305" s="7" t="s">
        <v>6232</v>
      </c>
      <c r="D1305" s="5" t="s">
        <v>18</v>
      </c>
      <c r="E1305" s="5" t="s">
        <v>1179</v>
      </c>
      <c r="F1305" s="5" t="s">
        <v>926</v>
      </c>
      <c r="G1305" s="5" t="s">
        <v>18</v>
      </c>
      <c r="H1305" s="7" t="s">
        <v>6173</v>
      </c>
      <c r="I1305" s="7" t="s">
        <v>6175</v>
      </c>
      <c r="J1305" s="7" t="s">
        <v>6175</v>
      </c>
      <c r="K1305" s="7" t="s">
        <v>6175</v>
      </c>
      <c r="L1305" s="5" t="s">
        <v>4977</v>
      </c>
      <c r="M1305" s="5" t="s">
        <v>4977</v>
      </c>
      <c r="N1305" s="8" t="s">
        <v>6175</v>
      </c>
      <c r="O1305" s="7" t="s">
        <v>1388</v>
      </c>
      <c r="P1305" s="7" t="s">
        <v>3899</v>
      </c>
      <c r="Q1305" s="7" t="s">
        <v>4978</v>
      </c>
      <c r="R1305" s="7" t="s">
        <v>28</v>
      </c>
      <c r="S1305" s="5" t="s">
        <v>881</v>
      </c>
      <c r="T1305" s="7" t="s">
        <v>44</v>
      </c>
      <c r="U1305" s="7" t="s">
        <v>28</v>
      </c>
      <c r="V1305" s="7" t="s">
        <v>28</v>
      </c>
      <c r="W1305" s="41" t="s">
        <v>29</v>
      </c>
      <c r="X1305" s="7">
        <v>2012</v>
      </c>
      <c r="Y1305" s="5" t="s">
        <v>28</v>
      </c>
      <c r="Z1305" s="7" t="s">
        <v>3900</v>
      </c>
      <c r="AA1305" s="7">
        <v>1</v>
      </c>
      <c r="AB1305" s="7">
        <v>1</v>
      </c>
      <c r="AC1305" s="7">
        <f t="shared" si="214"/>
        <v>0</v>
      </c>
      <c r="AD1305" s="7" t="s">
        <v>6175</v>
      </c>
      <c r="AE1305" s="7" t="s">
        <v>6175</v>
      </c>
      <c r="AF1305" s="7" t="s">
        <v>6175</v>
      </c>
      <c r="AG1305" s="7" t="s">
        <v>6175</v>
      </c>
      <c r="AH1305" s="7" t="s">
        <v>6175</v>
      </c>
      <c r="AI1305" s="7" t="s">
        <v>6175</v>
      </c>
      <c r="AJ1305" s="33">
        <v>8.3121942465753769</v>
      </c>
      <c r="AK1305" s="33">
        <f t="shared" si="207"/>
        <v>8.3121942465753769</v>
      </c>
      <c r="AL1305" s="33">
        <f t="shared" si="210"/>
        <v>0.99746330958904517</v>
      </c>
      <c r="AM1305" s="33">
        <f t="shared" si="211"/>
        <v>9.3096575561644226</v>
      </c>
      <c r="AN1305" s="33">
        <f t="shared" si="212"/>
        <v>7.4809748219178394</v>
      </c>
      <c r="AO1305" s="33">
        <f t="shared" si="213"/>
        <v>7.4809748219178394</v>
      </c>
      <c r="AP1305" s="33">
        <f t="shared" si="208"/>
        <v>0.89771697863014066</v>
      </c>
      <c r="AQ1305" s="33">
        <f t="shared" si="209"/>
        <v>8.3786918005479798</v>
      </c>
      <c r="AR1305" s="15" t="s">
        <v>6307</v>
      </c>
      <c r="AS1305" s="15" t="s">
        <v>6307</v>
      </c>
      <c r="AT1305" s="15" t="s">
        <v>6292</v>
      </c>
      <c r="AU1305" s="27" t="s">
        <v>6276</v>
      </c>
      <c r="AV1305" s="74"/>
      <c r="AW1305" s="75"/>
      <c r="AX1305" s="75"/>
      <c r="AY1305" s="75"/>
      <c r="AZ1305" s="52" t="s">
        <v>6389</v>
      </c>
    </row>
    <row r="1306" spans="1:52" s="52" customFormat="1" ht="39.950000000000003" customHeight="1" x14ac:dyDescent="0.25">
      <c r="A1306" s="9">
        <v>1815</v>
      </c>
      <c r="B1306" s="4">
        <v>80042000010256</v>
      </c>
      <c r="C1306" s="7" t="s">
        <v>6233</v>
      </c>
      <c r="D1306" s="5" t="s">
        <v>18</v>
      </c>
      <c r="E1306" s="5" t="s">
        <v>1179</v>
      </c>
      <c r="F1306" s="5" t="s">
        <v>926</v>
      </c>
      <c r="G1306" s="5" t="s">
        <v>18</v>
      </c>
      <c r="H1306" s="7" t="s">
        <v>6173</v>
      </c>
      <c r="I1306" s="7" t="s">
        <v>6175</v>
      </c>
      <c r="J1306" s="7" t="s">
        <v>6175</v>
      </c>
      <c r="K1306" s="7" t="s">
        <v>6175</v>
      </c>
      <c r="L1306" s="5" t="s">
        <v>4977</v>
      </c>
      <c r="M1306" s="5" t="s">
        <v>4977</v>
      </c>
      <c r="N1306" s="8" t="s">
        <v>6175</v>
      </c>
      <c r="O1306" s="7" t="s">
        <v>1388</v>
      </c>
      <c r="P1306" s="7" t="s">
        <v>3899</v>
      </c>
      <c r="Q1306" s="7" t="s">
        <v>4978</v>
      </c>
      <c r="R1306" s="7" t="s">
        <v>28</v>
      </c>
      <c r="S1306" s="5" t="s">
        <v>881</v>
      </c>
      <c r="T1306" s="7" t="s">
        <v>44</v>
      </c>
      <c r="U1306" s="7" t="s">
        <v>28</v>
      </c>
      <c r="V1306" s="7" t="s">
        <v>28</v>
      </c>
      <c r="W1306" s="41" t="s">
        <v>29</v>
      </c>
      <c r="X1306" s="7">
        <v>2012</v>
      </c>
      <c r="Y1306" s="5" t="s">
        <v>28</v>
      </c>
      <c r="Z1306" s="7" t="s">
        <v>3900</v>
      </c>
      <c r="AA1306" s="7">
        <v>1</v>
      </c>
      <c r="AB1306" s="7">
        <v>1</v>
      </c>
      <c r="AC1306" s="7">
        <f t="shared" si="214"/>
        <v>0</v>
      </c>
      <c r="AD1306" s="7" t="s">
        <v>6175</v>
      </c>
      <c r="AE1306" s="7" t="s">
        <v>6175</v>
      </c>
      <c r="AF1306" s="7" t="s">
        <v>6175</v>
      </c>
      <c r="AG1306" s="7" t="s">
        <v>6175</v>
      </c>
      <c r="AH1306" s="7" t="s">
        <v>6175</v>
      </c>
      <c r="AI1306" s="7" t="s">
        <v>6175</v>
      </c>
      <c r="AJ1306" s="33">
        <v>8.3121942465753769</v>
      </c>
      <c r="AK1306" s="33">
        <f t="shared" si="207"/>
        <v>8.3121942465753769</v>
      </c>
      <c r="AL1306" s="33">
        <f t="shared" si="210"/>
        <v>0.99746330958904517</v>
      </c>
      <c r="AM1306" s="33">
        <f t="shared" si="211"/>
        <v>9.3096575561644226</v>
      </c>
      <c r="AN1306" s="33">
        <f t="shared" si="212"/>
        <v>7.4809748219178394</v>
      </c>
      <c r="AO1306" s="33">
        <f t="shared" si="213"/>
        <v>7.4809748219178394</v>
      </c>
      <c r="AP1306" s="33">
        <f t="shared" si="208"/>
        <v>0.89771697863014066</v>
      </c>
      <c r="AQ1306" s="33">
        <f t="shared" si="209"/>
        <v>8.3786918005479798</v>
      </c>
      <c r="AR1306" s="15" t="s">
        <v>6307</v>
      </c>
      <c r="AS1306" s="15" t="s">
        <v>6307</v>
      </c>
      <c r="AT1306" s="15" t="s">
        <v>6292</v>
      </c>
      <c r="AU1306" s="27" t="s">
        <v>6276</v>
      </c>
      <c r="AV1306" s="74"/>
      <c r="AW1306" s="75"/>
      <c r="AX1306" s="75"/>
      <c r="AY1306" s="75"/>
      <c r="AZ1306" s="52" t="s">
        <v>6389</v>
      </c>
    </row>
    <row r="1307" spans="1:52" s="52" customFormat="1" ht="39.950000000000003" customHeight="1" x14ac:dyDescent="0.25">
      <c r="A1307" s="9">
        <v>1816</v>
      </c>
      <c r="B1307" s="4">
        <v>80042000010263</v>
      </c>
      <c r="C1307" s="7" t="s">
        <v>6234</v>
      </c>
      <c r="D1307" s="5" t="s">
        <v>18</v>
      </c>
      <c r="E1307" s="5" t="s">
        <v>1179</v>
      </c>
      <c r="F1307" s="5" t="s">
        <v>926</v>
      </c>
      <c r="G1307" s="5" t="s">
        <v>18</v>
      </c>
      <c r="H1307" s="7" t="s">
        <v>6173</v>
      </c>
      <c r="I1307" s="7" t="s">
        <v>6175</v>
      </c>
      <c r="J1307" s="7" t="s">
        <v>6175</v>
      </c>
      <c r="K1307" s="7" t="s">
        <v>6175</v>
      </c>
      <c r="L1307" s="5" t="s">
        <v>4977</v>
      </c>
      <c r="M1307" s="5" t="s">
        <v>4977</v>
      </c>
      <c r="N1307" s="8" t="s">
        <v>6175</v>
      </c>
      <c r="O1307" s="7" t="s">
        <v>1388</v>
      </c>
      <c r="P1307" s="7" t="s">
        <v>3899</v>
      </c>
      <c r="Q1307" s="7" t="s">
        <v>4978</v>
      </c>
      <c r="R1307" s="7" t="s">
        <v>28</v>
      </c>
      <c r="S1307" s="5" t="s">
        <v>881</v>
      </c>
      <c r="T1307" s="7" t="s">
        <v>44</v>
      </c>
      <c r="U1307" s="7" t="s">
        <v>28</v>
      </c>
      <c r="V1307" s="7" t="s">
        <v>28</v>
      </c>
      <c r="W1307" s="41" t="s">
        <v>29</v>
      </c>
      <c r="X1307" s="7">
        <v>2012</v>
      </c>
      <c r="Y1307" s="5" t="s">
        <v>28</v>
      </c>
      <c r="Z1307" s="7" t="s">
        <v>3900</v>
      </c>
      <c r="AA1307" s="7">
        <v>1</v>
      </c>
      <c r="AB1307" s="7">
        <v>1</v>
      </c>
      <c r="AC1307" s="7">
        <f t="shared" si="214"/>
        <v>0</v>
      </c>
      <c r="AD1307" s="7" t="s">
        <v>6175</v>
      </c>
      <c r="AE1307" s="7" t="s">
        <v>6175</v>
      </c>
      <c r="AF1307" s="7" t="s">
        <v>6175</v>
      </c>
      <c r="AG1307" s="7" t="s">
        <v>6175</v>
      </c>
      <c r="AH1307" s="7" t="s">
        <v>6175</v>
      </c>
      <c r="AI1307" s="7" t="s">
        <v>6175</v>
      </c>
      <c r="AJ1307" s="33">
        <v>8.3121942465753769</v>
      </c>
      <c r="AK1307" s="33">
        <f t="shared" si="207"/>
        <v>8.3121942465753769</v>
      </c>
      <c r="AL1307" s="33">
        <f t="shared" si="210"/>
        <v>0.99746330958904517</v>
      </c>
      <c r="AM1307" s="33">
        <f t="shared" si="211"/>
        <v>9.3096575561644226</v>
      </c>
      <c r="AN1307" s="33">
        <f t="shared" si="212"/>
        <v>7.4809748219178394</v>
      </c>
      <c r="AO1307" s="33">
        <f t="shared" si="213"/>
        <v>7.4809748219178394</v>
      </c>
      <c r="AP1307" s="33">
        <f t="shared" si="208"/>
        <v>0.89771697863014066</v>
      </c>
      <c r="AQ1307" s="33">
        <f t="shared" si="209"/>
        <v>8.3786918005479798</v>
      </c>
      <c r="AR1307" s="15" t="s">
        <v>6307</v>
      </c>
      <c r="AS1307" s="15" t="s">
        <v>6307</v>
      </c>
      <c r="AT1307" s="15" t="s">
        <v>6292</v>
      </c>
      <c r="AU1307" s="27" t="s">
        <v>6276</v>
      </c>
      <c r="AV1307" s="74"/>
      <c r="AW1307" s="75"/>
      <c r="AX1307" s="75"/>
      <c r="AY1307" s="75"/>
      <c r="AZ1307" s="52" t="s">
        <v>6389</v>
      </c>
    </row>
    <row r="1308" spans="1:52" s="52" customFormat="1" ht="39.950000000000003" customHeight="1" x14ac:dyDescent="0.25">
      <c r="A1308" s="9">
        <v>1817</v>
      </c>
      <c r="B1308" s="4">
        <v>80042000010270</v>
      </c>
      <c r="C1308" s="7" t="s">
        <v>6235</v>
      </c>
      <c r="D1308" s="5" t="s">
        <v>18</v>
      </c>
      <c r="E1308" s="5" t="s">
        <v>1179</v>
      </c>
      <c r="F1308" s="5" t="s">
        <v>926</v>
      </c>
      <c r="G1308" s="5" t="s">
        <v>18</v>
      </c>
      <c r="H1308" s="7" t="s">
        <v>6173</v>
      </c>
      <c r="I1308" s="7" t="s">
        <v>6175</v>
      </c>
      <c r="J1308" s="7" t="s">
        <v>6175</v>
      </c>
      <c r="K1308" s="7" t="s">
        <v>6175</v>
      </c>
      <c r="L1308" s="5" t="s">
        <v>4977</v>
      </c>
      <c r="M1308" s="5" t="s">
        <v>4977</v>
      </c>
      <c r="N1308" s="8" t="s">
        <v>6175</v>
      </c>
      <c r="O1308" s="7" t="s">
        <v>1388</v>
      </c>
      <c r="P1308" s="7" t="s">
        <v>3899</v>
      </c>
      <c r="Q1308" s="7" t="s">
        <v>4978</v>
      </c>
      <c r="R1308" s="7" t="s">
        <v>28</v>
      </c>
      <c r="S1308" s="5" t="s">
        <v>881</v>
      </c>
      <c r="T1308" s="7" t="s">
        <v>44</v>
      </c>
      <c r="U1308" s="7" t="s">
        <v>28</v>
      </c>
      <c r="V1308" s="7" t="s">
        <v>28</v>
      </c>
      <c r="W1308" s="41" t="s">
        <v>29</v>
      </c>
      <c r="X1308" s="7">
        <v>2012</v>
      </c>
      <c r="Y1308" s="5" t="s">
        <v>28</v>
      </c>
      <c r="Z1308" s="7" t="s">
        <v>3900</v>
      </c>
      <c r="AA1308" s="7">
        <v>1</v>
      </c>
      <c r="AB1308" s="7">
        <v>1</v>
      </c>
      <c r="AC1308" s="7">
        <f t="shared" si="214"/>
        <v>0</v>
      </c>
      <c r="AD1308" s="7" t="s">
        <v>6175</v>
      </c>
      <c r="AE1308" s="7" t="s">
        <v>6175</v>
      </c>
      <c r="AF1308" s="7" t="s">
        <v>6175</v>
      </c>
      <c r="AG1308" s="7" t="s">
        <v>6175</v>
      </c>
      <c r="AH1308" s="7" t="s">
        <v>6175</v>
      </c>
      <c r="AI1308" s="7" t="s">
        <v>6175</v>
      </c>
      <c r="AJ1308" s="33">
        <v>8.3121942465753769</v>
      </c>
      <c r="AK1308" s="33">
        <f t="shared" si="207"/>
        <v>8.3121942465753769</v>
      </c>
      <c r="AL1308" s="33">
        <f t="shared" si="210"/>
        <v>0.99746330958904517</v>
      </c>
      <c r="AM1308" s="33">
        <f t="shared" si="211"/>
        <v>9.3096575561644226</v>
      </c>
      <c r="AN1308" s="33">
        <f t="shared" si="212"/>
        <v>7.4809748219178394</v>
      </c>
      <c r="AO1308" s="33">
        <f t="shared" si="213"/>
        <v>7.4809748219178394</v>
      </c>
      <c r="AP1308" s="33">
        <f t="shared" si="208"/>
        <v>0.89771697863014066</v>
      </c>
      <c r="AQ1308" s="33">
        <f t="shared" si="209"/>
        <v>8.3786918005479798</v>
      </c>
      <c r="AR1308" s="15" t="s">
        <v>6307</v>
      </c>
      <c r="AS1308" s="15" t="s">
        <v>6307</v>
      </c>
      <c r="AT1308" s="15" t="s">
        <v>6292</v>
      </c>
      <c r="AU1308" s="27" t="s">
        <v>6276</v>
      </c>
      <c r="AV1308" s="74"/>
      <c r="AW1308" s="75"/>
      <c r="AX1308" s="75"/>
      <c r="AY1308" s="75"/>
      <c r="AZ1308" s="52" t="s">
        <v>6389</v>
      </c>
    </row>
    <row r="1309" spans="1:52" s="52" customFormat="1" ht="39.950000000000003" customHeight="1" x14ac:dyDescent="0.25">
      <c r="A1309" s="9">
        <v>1818</v>
      </c>
      <c r="B1309" s="4">
        <v>80042000010287</v>
      </c>
      <c r="C1309" s="7" t="s">
        <v>6236</v>
      </c>
      <c r="D1309" s="5" t="s">
        <v>18</v>
      </c>
      <c r="E1309" s="5" t="s">
        <v>1179</v>
      </c>
      <c r="F1309" s="5" t="s">
        <v>926</v>
      </c>
      <c r="G1309" s="5" t="s">
        <v>18</v>
      </c>
      <c r="H1309" s="7" t="s">
        <v>6173</v>
      </c>
      <c r="I1309" s="7" t="s">
        <v>6175</v>
      </c>
      <c r="J1309" s="7" t="s">
        <v>6175</v>
      </c>
      <c r="K1309" s="7" t="s">
        <v>6175</v>
      </c>
      <c r="L1309" s="5" t="s">
        <v>4977</v>
      </c>
      <c r="M1309" s="5" t="s">
        <v>4977</v>
      </c>
      <c r="N1309" s="8" t="s">
        <v>6175</v>
      </c>
      <c r="O1309" s="7" t="s">
        <v>1388</v>
      </c>
      <c r="P1309" s="7" t="s">
        <v>3899</v>
      </c>
      <c r="Q1309" s="7" t="s">
        <v>4978</v>
      </c>
      <c r="R1309" s="7" t="s">
        <v>28</v>
      </c>
      <c r="S1309" s="5" t="s">
        <v>881</v>
      </c>
      <c r="T1309" s="7" t="s">
        <v>44</v>
      </c>
      <c r="U1309" s="7" t="s">
        <v>28</v>
      </c>
      <c r="V1309" s="7" t="s">
        <v>28</v>
      </c>
      <c r="W1309" s="41" t="s">
        <v>29</v>
      </c>
      <c r="X1309" s="7">
        <v>2012</v>
      </c>
      <c r="Y1309" s="5" t="s">
        <v>28</v>
      </c>
      <c r="Z1309" s="7" t="s">
        <v>3900</v>
      </c>
      <c r="AA1309" s="7">
        <v>1</v>
      </c>
      <c r="AB1309" s="7">
        <v>1</v>
      </c>
      <c r="AC1309" s="7">
        <f t="shared" si="214"/>
        <v>0</v>
      </c>
      <c r="AD1309" s="7" t="s">
        <v>6175</v>
      </c>
      <c r="AE1309" s="7" t="s">
        <v>6175</v>
      </c>
      <c r="AF1309" s="7" t="s">
        <v>6175</v>
      </c>
      <c r="AG1309" s="7" t="s">
        <v>6175</v>
      </c>
      <c r="AH1309" s="7" t="s">
        <v>6175</v>
      </c>
      <c r="AI1309" s="7" t="s">
        <v>6175</v>
      </c>
      <c r="AJ1309" s="33">
        <v>8.3121942465753769</v>
      </c>
      <c r="AK1309" s="33">
        <f t="shared" si="207"/>
        <v>8.3121942465753769</v>
      </c>
      <c r="AL1309" s="33">
        <f t="shared" si="210"/>
        <v>0.99746330958904517</v>
      </c>
      <c r="AM1309" s="33">
        <f t="shared" si="211"/>
        <v>9.3096575561644226</v>
      </c>
      <c r="AN1309" s="33">
        <f t="shared" si="212"/>
        <v>7.4809748219178394</v>
      </c>
      <c r="AO1309" s="33">
        <f t="shared" si="213"/>
        <v>7.4809748219178394</v>
      </c>
      <c r="AP1309" s="33">
        <f t="shared" si="208"/>
        <v>0.89771697863014066</v>
      </c>
      <c r="AQ1309" s="33">
        <f t="shared" si="209"/>
        <v>8.3786918005479798</v>
      </c>
      <c r="AR1309" s="15" t="s">
        <v>6307</v>
      </c>
      <c r="AS1309" s="15" t="s">
        <v>6307</v>
      </c>
      <c r="AT1309" s="15" t="s">
        <v>6292</v>
      </c>
      <c r="AU1309" s="27" t="s">
        <v>6276</v>
      </c>
      <c r="AV1309" s="74"/>
      <c r="AW1309" s="75"/>
      <c r="AX1309" s="75"/>
      <c r="AY1309" s="75"/>
      <c r="AZ1309" s="52" t="s">
        <v>6389</v>
      </c>
    </row>
    <row r="1310" spans="1:52" s="52" customFormat="1" ht="39.950000000000003" customHeight="1" x14ac:dyDescent="0.25">
      <c r="A1310" s="9">
        <v>1819</v>
      </c>
      <c r="B1310" s="4">
        <v>80042000010294</v>
      </c>
      <c r="C1310" s="7" t="s">
        <v>6237</v>
      </c>
      <c r="D1310" s="5" t="s">
        <v>18</v>
      </c>
      <c r="E1310" s="5" t="s">
        <v>1179</v>
      </c>
      <c r="F1310" s="5" t="s">
        <v>926</v>
      </c>
      <c r="G1310" s="5" t="s">
        <v>18</v>
      </c>
      <c r="H1310" s="7" t="s">
        <v>6173</v>
      </c>
      <c r="I1310" s="7" t="s">
        <v>6175</v>
      </c>
      <c r="J1310" s="7" t="s">
        <v>6175</v>
      </c>
      <c r="K1310" s="7" t="s">
        <v>6175</v>
      </c>
      <c r="L1310" s="5" t="s">
        <v>4977</v>
      </c>
      <c r="M1310" s="5" t="s">
        <v>4977</v>
      </c>
      <c r="N1310" s="8" t="s">
        <v>6175</v>
      </c>
      <c r="O1310" s="7" t="s">
        <v>1388</v>
      </c>
      <c r="P1310" s="7" t="s">
        <v>3899</v>
      </c>
      <c r="Q1310" s="7" t="s">
        <v>4978</v>
      </c>
      <c r="R1310" s="7" t="s">
        <v>28</v>
      </c>
      <c r="S1310" s="5" t="s">
        <v>881</v>
      </c>
      <c r="T1310" s="7" t="s">
        <v>44</v>
      </c>
      <c r="U1310" s="7" t="s">
        <v>28</v>
      </c>
      <c r="V1310" s="7" t="s">
        <v>28</v>
      </c>
      <c r="W1310" s="41" t="s">
        <v>29</v>
      </c>
      <c r="X1310" s="7">
        <v>2012</v>
      </c>
      <c r="Y1310" s="5" t="s">
        <v>28</v>
      </c>
      <c r="Z1310" s="7" t="s">
        <v>3900</v>
      </c>
      <c r="AA1310" s="7">
        <v>1</v>
      </c>
      <c r="AB1310" s="7">
        <v>1</v>
      </c>
      <c r="AC1310" s="7">
        <f t="shared" si="214"/>
        <v>0</v>
      </c>
      <c r="AD1310" s="7" t="s">
        <v>6175</v>
      </c>
      <c r="AE1310" s="7" t="s">
        <v>6175</v>
      </c>
      <c r="AF1310" s="7" t="s">
        <v>6175</v>
      </c>
      <c r="AG1310" s="7" t="s">
        <v>6175</v>
      </c>
      <c r="AH1310" s="7" t="s">
        <v>6175</v>
      </c>
      <c r="AI1310" s="7" t="s">
        <v>6175</v>
      </c>
      <c r="AJ1310" s="33">
        <v>8.3121942465753769</v>
      </c>
      <c r="AK1310" s="33">
        <f t="shared" si="207"/>
        <v>8.3121942465753769</v>
      </c>
      <c r="AL1310" s="33">
        <f t="shared" si="210"/>
        <v>0.99746330958904517</v>
      </c>
      <c r="AM1310" s="33">
        <f t="shared" si="211"/>
        <v>9.3096575561644226</v>
      </c>
      <c r="AN1310" s="33">
        <f t="shared" si="212"/>
        <v>7.4809748219178394</v>
      </c>
      <c r="AO1310" s="33">
        <f t="shared" si="213"/>
        <v>7.4809748219178394</v>
      </c>
      <c r="AP1310" s="33">
        <f t="shared" si="208"/>
        <v>0.89771697863014066</v>
      </c>
      <c r="AQ1310" s="33">
        <f t="shared" si="209"/>
        <v>8.3786918005479798</v>
      </c>
      <c r="AR1310" s="15" t="s">
        <v>6307</v>
      </c>
      <c r="AS1310" s="15" t="s">
        <v>6307</v>
      </c>
      <c r="AT1310" s="15" t="s">
        <v>6292</v>
      </c>
      <c r="AU1310" s="27" t="s">
        <v>6276</v>
      </c>
      <c r="AV1310" s="74"/>
      <c r="AW1310" s="75"/>
      <c r="AX1310" s="75"/>
      <c r="AY1310" s="75"/>
      <c r="AZ1310" s="52" t="s">
        <v>6389</v>
      </c>
    </row>
    <row r="1311" spans="1:52" s="52" customFormat="1" ht="39.950000000000003" customHeight="1" x14ac:dyDescent="0.25">
      <c r="A1311" s="9">
        <v>1820</v>
      </c>
      <c r="B1311" s="4">
        <v>80042000010300</v>
      </c>
      <c r="C1311" s="7" t="s">
        <v>6238</v>
      </c>
      <c r="D1311" s="5" t="s">
        <v>18</v>
      </c>
      <c r="E1311" s="5" t="s">
        <v>1179</v>
      </c>
      <c r="F1311" s="5" t="s">
        <v>926</v>
      </c>
      <c r="G1311" s="5" t="s">
        <v>18</v>
      </c>
      <c r="H1311" s="7" t="s">
        <v>6173</v>
      </c>
      <c r="I1311" s="7" t="s">
        <v>6175</v>
      </c>
      <c r="J1311" s="7" t="s">
        <v>6175</v>
      </c>
      <c r="K1311" s="7" t="s">
        <v>6175</v>
      </c>
      <c r="L1311" s="5" t="s">
        <v>4977</v>
      </c>
      <c r="M1311" s="5" t="s">
        <v>4977</v>
      </c>
      <c r="N1311" s="8" t="s">
        <v>6175</v>
      </c>
      <c r="O1311" s="7" t="s">
        <v>1388</v>
      </c>
      <c r="P1311" s="7" t="s">
        <v>3899</v>
      </c>
      <c r="Q1311" s="7" t="s">
        <v>4978</v>
      </c>
      <c r="R1311" s="7" t="s">
        <v>28</v>
      </c>
      <c r="S1311" s="5" t="s">
        <v>881</v>
      </c>
      <c r="T1311" s="7" t="s">
        <v>44</v>
      </c>
      <c r="U1311" s="7" t="s">
        <v>28</v>
      </c>
      <c r="V1311" s="7" t="s">
        <v>28</v>
      </c>
      <c r="W1311" s="41" t="s">
        <v>29</v>
      </c>
      <c r="X1311" s="7">
        <v>2012</v>
      </c>
      <c r="Y1311" s="5" t="s">
        <v>28</v>
      </c>
      <c r="Z1311" s="7" t="s">
        <v>3900</v>
      </c>
      <c r="AA1311" s="7">
        <v>1</v>
      </c>
      <c r="AB1311" s="7">
        <v>1</v>
      </c>
      <c r="AC1311" s="7">
        <f t="shared" si="214"/>
        <v>0</v>
      </c>
      <c r="AD1311" s="7" t="s">
        <v>6175</v>
      </c>
      <c r="AE1311" s="7" t="s">
        <v>6175</v>
      </c>
      <c r="AF1311" s="7" t="s">
        <v>6175</v>
      </c>
      <c r="AG1311" s="7" t="s">
        <v>6175</v>
      </c>
      <c r="AH1311" s="7" t="s">
        <v>6175</v>
      </c>
      <c r="AI1311" s="7" t="s">
        <v>6175</v>
      </c>
      <c r="AJ1311" s="33">
        <v>8.3121942465753769</v>
      </c>
      <c r="AK1311" s="33">
        <f t="shared" si="207"/>
        <v>8.3121942465753769</v>
      </c>
      <c r="AL1311" s="33">
        <f t="shared" si="210"/>
        <v>0.99746330958904517</v>
      </c>
      <c r="AM1311" s="33">
        <f t="shared" si="211"/>
        <v>9.3096575561644226</v>
      </c>
      <c r="AN1311" s="33">
        <f t="shared" si="212"/>
        <v>7.4809748219178394</v>
      </c>
      <c r="AO1311" s="33">
        <f t="shared" si="213"/>
        <v>7.4809748219178394</v>
      </c>
      <c r="AP1311" s="33">
        <f t="shared" si="208"/>
        <v>0.89771697863014066</v>
      </c>
      <c r="AQ1311" s="33">
        <f t="shared" si="209"/>
        <v>8.3786918005479798</v>
      </c>
      <c r="AR1311" s="15" t="s">
        <v>6307</v>
      </c>
      <c r="AS1311" s="15" t="s">
        <v>6307</v>
      </c>
      <c r="AT1311" s="15" t="s">
        <v>6292</v>
      </c>
      <c r="AU1311" s="27" t="s">
        <v>6276</v>
      </c>
      <c r="AV1311" s="74"/>
      <c r="AW1311" s="75"/>
      <c r="AX1311" s="75"/>
      <c r="AY1311" s="75"/>
      <c r="AZ1311" s="52" t="s">
        <v>6389</v>
      </c>
    </row>
    <row r="1312" spans="1:52" s="52" customFormat="1" ht="39.950000000000003" customHeight="1" x14ac:dyDescent="0.25">
      <c r="A1312" s="9">
        <v>1821</v>
      </c>
      <c r="B1312" s="4">
        <v>80042000010317</v>
      </c>
      <c r="C1312" s="7" t="s">
        <v>6239</v>
      </c>
      <c r="D1312" s="5" t="s">
        <v>18</v>
      </c>
      <c r="E1312" s="5" t="s">
        <v>1179</v>
      </c>
      <c r="F1312" s="5" t="s">
        <v>926</v>
      </c>
      <c r="G1312" s="5" t="s">
        <v>18</v>
      </c>
      <c r="H1312" s="7" t="s">
        <v>6173</v>
      </c>
      <c r="I1312" s="7" t="s">
        <v>6175</v>
      </c>
      <c r="J1312" s="7" t="s">
        <v>6175</v>
      </c>
      <c r="K1312" s="7" t="s">
        <v>6175</v>
      </c>
      <c r="L1312" s="5" t="s">
        <v>4977</v>
      </c>
      <c r="M1312" s="5" t="s">
        <v>4977</v>
      </c>
      <c r="N1312" s="8" t="s">
        <v>6175</v>
      </c>
      <c r="O1312" s="7" t="s">
        <v>1388</v>
      </c>
      <c r="P1312" s="7" t="s">
        <v>3899</v>
      </c>
      <c r="Q1312" s="7" t="s">
        <v>4978</v>
      </c>
      <c r="R1312" s="7" t="s">
        <v>28</v>
      </c>
      <c r="S1312" s="5" t="s">
        <v>881</v>
      </c>
      <c r="T1312" s="7" t="s">
        <v>44</v>
      </c>
      <c r="U1312" s="7" t="s">
        <v>28</v>
      </c>
      <c r="V1312" s="7" t="s">
        <v>28</v>
      </c>
      <c r="W1312" s="41" t="s">
        <v>29</v>
      </c>
      <c r="X1312" s="7">
        <v>2012</v>
      </c>
      <c r="Y1312" s="5" t="s">
        <v>28</v>
      </c>
      <c r="Z1312" s="7" t="s">
        <v>3900</v>
      </c>
      <c r="AA1312" s="7">
        <v>1</v>
      </c>
      <c r="AB1312" s="7">
        <v>1</v>
      </c>
      <c r="AC1312" s="7">
        <f t="shared" si="214"/>
        <v>0</v>
      </c>
      <c r="AD1312" s="7" t="s">
        <v>6175</v>
      </c>
      <c r="AE1312" s="7" t="s">
        <v>6175</v>
      </c>
      <c r="AF1312" s="7" t="s">
        <v>6175</v>
      </c>
      <c r="AG1312" s="7" t="s">
        <v>6175</v>
      </c>
      <c r="AH1312" s="7" t="s">
        <v>6175</v>
      </c>
      <c r="AI1312" s="7" t="s">
        <v>6175</v>
      </c>
      <c r="AJ1312" s="33">
        <v>8.3121942465753769</v>
      </c>
      <c r="AK1312" s="33">
        <f t="shared" si="207"/>
        <v>8.3121942465753769</v>
      </c>
      <c r="AL1312" s="33">
        <f t="shared" si="210"/>
        <v>0.99746330958904517</v>
      </c>
      <c r="AM1312" s="33">
        <f t="shared" si="211"/>
        <v>9.3096575561644226</v>
      </c>
      <c r="AN1312" s="33">
        <f t="shared" si="212"/>
        <v>7.4809748219178394</v>
      </c>
      <c r="AO1312" s="33">
        <f t="shared" si="213"/>
        <v>7.4809748219178394</v>
      </c>
      <c r="AP1312" s="33">
        <f t="shared" si="208"/>
        <v>0.89771697863014066</v>
      </c>
      <c r="AQ1312" s="33">
        <f t="shared" si="209"/>
        <v>8.3786918005479798</v>
      </c>
      <c r="AR1312" s="15" t="s">
        <v>6307</v>
      </c>
      <c r="AS1312" s="15" t="s">
        <v>6307</v>
      </c>
      <c r="AT1312" s="15" t="s">
        <v>6292</v>
      </c>
      <c r="AU1312" s="27" t="s">
        <v>6276</v>
      </c>
      <c r="AV1312" s="74"/>
      <c r="AW1312" s="75"/>
      <c r="AX1312" s="75"/>
      <c r="AY1312" s="75"/>
      <c r="AZ1312" s="52" t="s">
        <v>6389</v>
      </c>
    </row>
    <row r="1313" spans="1:52" s="52" customFormat="1" ht="39.950000000000003" customHeight="1" x14ac:dyDescent="0.25">
      <c r="A1313" s="9">
        <v>1822</v>
      </c>
      <c r="B1313" s="4">
        <v>80042000010324</v>
      </c>
      <c r="C1313" s="7" t="s">
        <v>6240</v>
      </c>
      <c r="D1313" s="5" t="s">
        <v>18</v>
      </c>
      <c r="E1313" s="5" t="s">
        <v>1179</v>
      </c>
      <c r="F1313" s="5" t="s">
        <v>926</v>
      </c>
      <c r="G1313" s="5" t="s">
        <v>18</v>
      </c>
      <c r="H1313" s="7" t="s">
        <v>6173</v>
      </c>
      <c r="I1313" s="7" t="s">
        <v>6175</v>
      </c>
      <c r="J1313" s="7" t="s">
        <v>6175</v>
      </c>
      <c r="K1313" s="7" t="s">
        <v>6175</v>
      </c>
      <c r="L1313" s="5" t="s">
        <v>4977</v>
      </c>
      <c r="M1313" s="5" t="s">
        <v>4977</v>
      </c>
      <c r="N1313" s="8" t="s">
        <v>6175</v>
      </c>
      <c r="O1313" s="7" t="s">
        <v>1388</v>
      </c>
      <c r="P1313" s="7" t="s">
        <v>3899</v>
      </c>
      <c r="Q1313" s="7" t="s">
        <v>4978</v>
      </c>
      <c r="R1313" s="7" t="s">
        <v>28</v>
      </c>
      <c r="S1313" s="5" t="s">
        <v>881</v>
      </c>
      <c r="T1313" s="7" t="s">
        <v>44</v>
      </c>
      <c r="U1313" s="7" t="s">
        <v>28</v>
      </c>
      <c r="V1313" s="7" t="s">
        <v>28</v>
      </c>
      <c r="W1313" s="41" t="s">
        <v>29</v>
      </c>
      <c r="X1313" s="7">
        <v>2012</v>
      </c>
      <c r="Y1313" s="5" t="s">
        <v>28</v>
      </c>
      <c r="Z1313" s="7" t="s">
        <v>3900</v>
      </c>
      <c r="AA1313" s="7">
        <v>1</v>
      </c>
      <c r="AB1313" s="7">
        <v>1</v>
      </c>
      <c r="AC1313" s="7">
        <f t="shared" si="214"/>
        <v>0</v>
      </c>
      <c r="AD1313" s="7" t="s">
        <v>6175</v>
      </c>
      <c r="AE1313" s="7" t="s">
        <v>6175</v>
      </c>
      <c r="AF1313" s="7" t="s">
        <v>6175</v>
      </c>
      <c r="AG1313" s="7" t="s">
        <v>6175</v>
      </c>
      <c r="AH1313" s="7" t="s">
        <v>6175</v>
      </c>
      <c r="AI1313" s="7" t="s">
        <v>6175</v>
      </c>
      <c r="AJ1313" s="33">
        <v>8.3121942465753769</v>
      </c>
      <c r="AK1313" s="33">
        <f t="shared" si="207"/>
        <v>8.3121942465753769</v>
      </c>
      <c r="AL1313" s="33">
        <f t="shared" si="210"/>
        <v>0.99746330958904517</v>
      </c>
      <c r="AM1313" s="33">
        <f t="shared" si="211"/>
        <v>9.3096575561644226</v>
      </c>
      <c r="AN1313" s="33">
        <f t="shared" si="212"/>
        <v>7.4809748219178394</v>
      </c>
      <c r="AO1313" s="33">
        <f t="shared" si="213"/>
        <v>7.4809748219178394</v>
      </c>
      <c r="AP1313" s="33">
        <f t="shared" si="208"/>
        <v>0.89771697863014066</v>
      </c>
      <c r="AQ1313" s="33">
        <f t="shared" si="209"/>
        <v>8.3786918005479798</v>
      </c>
      <c r="AR1313" s="15" t="s">
        <v>6307</v>
      </c>
      <c r="AS1313" s="15" t="s">
        <v>6307</v>
      </c>
      <c r="AT1313" s="15" t="s">
        <v>6292</v>
      </c>
      <c r="AU1313" s="27" t="s">
        <v>6276</v>
      </c>
      <c r="AV1313" s="74"/>
      <c r="AW1313" s="75"/>
      <c r="AX1313" s="75"/>
      <c r="AY1313" s="75"/>
      <c r="AZ1313" s="52" t="s">
        <v>6389</v>
      </c>
    </row>
    <row r="1314" spans="1:52" s="52" customFormat="1" ht="39.950000000000003" customHeight="1" x14ac:dyDescent="0.25">
      <c r="A1314" s="9">
        <v>1823</v>
      </c>
      <c r="B1314" s="4">
        <v>80042000010331</v>
      </c>
      <c r="C1314" s="7" t="s">
        <v>6241</v>
      </c>
      <c r="D1314" s="5" t="s">
        <v>18</v>
      </c>
      <c r="E1314" s="5" t="s">
        <v>1179</v>
      </c>
      <c r="F1314" s="5" t="s">
        <v>926</v>
      </c>
      <c r="G1314" s="5" t="s">
        <v>18</v>
      </c>
      <c r="H1314" s="7" t="s">
        <v>6173</v>
      </c>
      <c r="I1314" s="7" t="s">
        <v>6175</v>
      </c>
      <c r="J1314" s="7" t="s">
        <v>6175</v>
      </c>
      <c r="K1314" s="7" t="s">
        <v>6175</v>
      </c>
      <c r="L1314" s="5" t="s">
        <v>4977</v>
      </c>
      <c r="M1314" s="5" t="s">
        <v>4977</v>
      </c>
      <c r="N1314" s="8" t="s">
        <v>6175</v>
      </c>
      <c r="O1314" s="7" t="s">
        <v>1388</v>
      </c>
      <c r="P1314" s="7" t="s">
        <v>3899</v>
      </c>
      <c r="Q1314" s="7" t="s">
        <v>4978</v>
      </c>
      <c r="R1314" s="7" t="s">
        <v>28</v>
      </c>
      <c r="S1314" s="5" t="s">
        <v>881</v>
      </c>
      <c r="T1314" s="7" t="s">
        <v>44</v>
      </c>
      <c r="U1314" s="7" t="s">
        <v>28</v>
      </c>
      <c r="V1314" s="7" t="s">
        <v>28</v>
      </c>
      <c r="W1314" s="41" t="s">
        <v>29</v>
      </c>
      <c r="X1314" s="7">
        <v>2012</v>
      </c>
      <c r="Y1314" s="5" t="s">
        <v>28</v>
      </c>
      <c r="Z1314" s="7" t="s">
        <v>3900</v>
      </c>
      <c r="AA1314" s="7">
        <v>1</v>
      </c>
      <c r="AB1314" s="7">
        <v>1</v>
      </c>
      <c r="AC1314" s="7">
        <f t="shared" si="214"/>
        <v>0</v>
      </c>
      <c r="AD1314" s="7" t="s">
        <v>6175</v>
      </c>
      <c r="AE1314" s="7" t="s">
        <v>6175</v>
      </c>
      <c r="AF1314" s="7" t="s">
        <v>6175</v>
      </c>
      <c r="AG1314" s="7" t="s">
        <v>6175</v>
      </c>
      <c r="AH1314" s="7" t="s">
        <v>6175</v>
      </c>
      <c r="AI1314" s="7" t="s">
        <v>6175</v>
      </c>
      <c r="AJ1314" s="33">
        <v>8.3121942465753769</v>
      </c>
      <c r="AK1314" s="33">
        <f t="shared" si="207"/>
        <v>8.3121942465753769</v>
      </c>
      <c r="AL1314" s="33">
        <f t="shared" si="210"/>
        <v>0.99746330958904517</v>
      </c>
      <c r="AM1314" s="33">
        <f t="shared" si="211"/>
        <v>9.3096575561644226</v>
      </c>
      <c r="AN1314" s="33">
        <f t="shared" si="212"/>
        <v>7.4809748219178394</v>
      </c>
      <c r="AO1314" s="33">
        <f t="shared" si="213"/>
        <v>7.4809748219178394</v>
      </c>
      <c r="AP1314" s="33">
        <f t="shared" si="208"/>
        <v>0.89771697863014066</v>
      </c>
      <c r="AQ1314" s="33">
        <f t="shared" si="209"/>
        <v>8.3786918005479798</v>
      </c>
      <c r="AR1314" s="15" t="s">
        <v>6307</v>
      </c>
      <c r="AS1314" s="15" t="s">
        <v>6307</v>
      </c>
      <c r="AT1314" s="15" t="s">
        <v>6292</v>
      </c>
      <c r="AU1314" s="27" t="s">
        <v>6276</v>
      </c>
      <c r="AV1314" s="74"/>
      <c r="AW1314" s="75"/>
      <c r="AX1314" s="75"/>
      <c r="AY1314" s="75"/>
      <c r="AZ1314" s="52" t="s">
        <v>6389</v>
      </c>
    </row>
    <row r="1315" spans="1:52" s="52" customFormat="1" ht="39.950000000000003" customHeight="1" x14ac:dyDescent="0.25">
      <c r="A1315" s="9">
        <v>1824</v>
      </c>
      <c r="B1315" s="4">
        <v>80042000010348</v>
      </c>
      <c r="C1315" s="7" t="s">
        <v>6242</v>
      </c>
      <c r="D1315" s="5" t="s">
        <v>18</v>
      </c>
      <c r="E1315" s="5" t="s">
        <v>1179</v>
      </c>
      <c r="F1315" s="5" t="s">
        <v>926</v>
      </c>
      <c r="G1315" s="5" t="s">
        <v>18</v>
      </c>
      <c r="H1315" s="7" t="s">
        <v>6173</v>
      </c>
      <c r="I1315" s="7" t="s">
        <v>6175</v>
      </c>
      <c r="J1315" s="7" t="s">
        <v>6175</v>
      </c>
      <c r="K1315" s="7" t="s">
        <v>6175</v>
      </c>
      <c r="L1315" s="5" t="s">
        <v>4977</v>
      </c>
      <c r="M1315" s="5" t="s">
        <v>4977</v>
      </c>
      <c r="N1315" s="8" t="s">
        <v>6175</v>
      </c>
      <c r="O1315" s="7" t="s">
        <v>1388</v>
      </c>
      <c r="P1315" s="7" t="s">
        <v>3899</v>
      </c>
      <c r="Q1315" s="7" t="s">
        <v>4978</v>
      </c>
      <c r="R1315" s="7" t="s">
        <v>28</v>
      </c>
      <c r="S1315" s="5" t="s">
        <v>881</v>
      </c>
      <c r="T1315" s="7" t="s">
        <v>44</v>
      </c>
      <c r="U1315" s="7" t="s">
        <v>28</v>
      </c>
      <c r="V1315" s="7" t="s">
        <v>28</v>
      </c>
      <c r="W1315" s="41" t="s">
        <v>29</v>
      </c>
      <c r="X1315" s="7">
        <v>2012</v>
      </c>
      <c r="Y1315" s="5" t="s">
        <v>28</v>
      </c>
      <c r="Z1315" s="7" t="s">
        <v>3900</v>
      </c>
      <c r="AA1315" s="7">
        <v>1</v>
      </c>
      <c r="AB1315" s="7">
        <v>1</v>
      </c>
      <c r="AC1315" s="7">
        <f t="shared" si="214"/>
        <v>0</v>
      </c>
      <c r="AD1315" s="7" t="s">
        <v>6175</v>
      </c>
      <c r="AE1315" s="7" t="s">
        <v>6175</v>
      </c>
      <c r="AF1315" s="7" t="s">
        <v>6175</v>
      </c>
      <c r="AG1315" s="7" t="s">
        <v>6175</v>
      </c>
      <c r="AH1315" s="7" t="s">
        <v>6175</v>
      </c>
      <c r="AI1315" s="7" t="s">
        <v>6175</v>
      </c>
      <c r="AJ1315" s="33">
        <v>8.3121942465753769</v>
      </c>
      <c r="AK1315" s="33">
        <f t="shared" si="207"/>
        <v>8.3121942465753769</v>
      </c>
      <c r="AL1315" s="33">
        <f t="shared" si="210"/>
        <v>0.99746330958904517</v>
      </c>
      <c r="AM1315" s="33">
        <f t="shared" si="211"/>
        <v>9.3096575561644226</v>
      </c>
      <c r="AN1315" s="33">
        <f t="shared" si="212"/>
        <v>7.4809748219178394</v>
      </c>
      <c r="AO1315" s="33">
        <f t="shared" si="213"/>
        <v>7.4809748219178394</v>
      </c>
      <c r="AP1315" s="33">
        <f t="shared" si="208"/>
        <v>0.89771697863014066</v>
      </c>
      <c r="AQ1315" s="33">
        <f t="shared" si="209"/>
        <v>8.3786918005479798</v>
      </c>
      <c r="AR1315" s="15" t="s">
        <v>6307</v>
      </c>
      <c r="AS1315" s="15" t="s">
        <v>6307</v>
      </c>
      <c r="AT1315" s="15" t="s">
        <v>6292</v>
      </c>
      <c r="AU1315" s="27" t="s">
        <v>6276</v>
      </c>
      <c r="AV1315" s="74"/>
      <c r="AW1315" s="75"/>
      <c r="AX1315" s="75"/>
      <c r="AY1315" s="75"/>
      <c r="AZ1315" s="52" t="s">
        <v>6389</v>
      </c>
    </row>
    <row r="1316" spans="1:52" s="52" customFormat="1" ht="39.950000000000003" customHeight="1" x14ac:dyDescent="0.25">
      <c r="A1316" s="9">
        <v>1825</v>
      </c>
      <c r="B1316" s="4">
        <v>80042000010355</v>
      </c>
      <c r="C1316" s="7" t="s">
        <v>6243</v>
      </c>
      <c r="D1316" s="5" t="s">
        <v>18</v>
      </c>
      <c r="E1316" s="5" t="s">
        <v>1179</v>
      </c>
      <c r="F1316" s="5" t="s">
        <v>926</v>
      </c>
      <c r="G1316" s="5" t="s">
        <v>18</v>
      </c>
      <c r="H1316" s="7" t="s">
        <v>6173</v>
      </c>
      <c r="I1316" s="7" t="s">
        <v>6175</v>
      </c>
      <c r="J1316" s="7" t="s">
        <v>6175</v>
      </c>
      <c r="K1316" s="7" t="s">
        <v>6175</v>
      </c>
      <c r="L1316" s="5" t="s">
        <v>4977</v>
      </c>
      <c r="M1316" s="5" t="s">
        <v>4977</v>
      </c>
      <c r="N1316" s="8" t="s">
        <v>6175</v>
      </c>
      <c r="O1316" s="7" t="s">
        <v>1388</v>
      </c>
      <c r="P1316" s="7" t="s">
        <v>3899</v>
      </c>
      <c r="Q1316" s="7" t="s">
        <v>4978</v>
      </c>
      <c r="R1316" s="7" t="s">
        <v>28</v>
      </c>
      <c r="S1316" s="5" t="s">
        <v>881</v>
      </c>
      <c r="T1316" s="7" t="s">
        <v>44</v>
      </c>
      <c r="U1316" s="7" t="s">
        <v>28</v>
      </c>
      <c r="V1316" s="7" t="s">
        <v>28</v>
      </c>
      <c r="W1316" s="41" t="s">
        <v>29</v>
      </c>
      <c r="X1316" s="7">
        <v>2012</v>
      </c>
      <c r="Y1316" s="5" t="s">
        <v>28</v>
      </c>
      <c r="Z1316" s="7" t="s">
        <v>3900</v>
      </c>
      <c r="AA1316" s="7">
        <v>1</v>
      </c>
      <c r="AB1316" s="7">
        <v>1</v>
      </c>
      <c r="AC1316" s="7">
        <f t="shared" si="214"/>
        <v>0</v>
      </c>
      <c r="AD1316" s="7" t="s">
        <v>6175</v>
      </c>
      <c r="AE1316" s="7" t="s">
        <v>6175</v>
      </c>
      <c r="AF1316" s="7" t="s">
        <v>6175</v>
      </c>
      <c r="AG1316" s="7" t="s">
        <v>6175</v>
      </c>
      <c r="AH1316" s="7" t="s">
        <v>6175</v>
      </c>
      <c r="AI1316" s="7" t="s">
        <v>6175</v>
      </c>
      <c r="AJ1316" s="33">
        <v>8.3121942465753769</v>
      </c>
      <c r="AK1316" s="33">
        <f t="shared" si="207"/>
        <v>8.3121942465753769</v>
      </c>
      <c r="AL1316" s="33">
        <f t="shared" si="210"/>
        <v>0.99746330958904517</v>
      </c>
      <c r="AM1316" s="33">
        <f t="shared" si="211"/>
        <v>9.3096575561644226</v>
      </c>
      <c r="AN1316" s="33">
        <f t="shared" si="212"/>
        <v>7.4809748219178394</v>
      </c>
      <c r="AO1316" s="33">
        <f t="shared" si="213"/>
        <v>7.4809748219178394</v>
      </c>
      <c r="AP1316" s="33">
        <f t="shared" si="208"/>
        <v>0.89771697863014066</v>
      </c>
      <c r="AQ1316" s="33">
        <f t="shared" si="209"/>
        <v>8.3786918005479798</v>
      </c>
      <c r="AR1316" s="15" t="s">
        <v>6307</v>
      </c>
      <c r="AS1316" s="15" t="s">
        <v>6307</v>
      </c>
      <c r="AT1316" s="15" t="s">
        <v>6292</v>
      </c>
      <c r="AU1316" s="27" t="s">
        <v>6276</v>
      </c>
      <c r="AV1316" s="74"/>
      <c r="AW1316" s="75"/>
      <c r="AX1316" s="75"/>
      <c r="AY1316" s="75"/>
      <c r="AZ1316" s="52" t="s">
        <v>6389</v>
      </c>
    </row>
    <row r="1317" spans="1:52" s="52" customFormat="1" ht="39.950000000000003" customHeight="1" x14ac:dyDescent="0.25">
      <c r="A1317" s="9">
        <v>1826</v>
      </c>
      <c r="B1317" s="4">
        <v>80042000010362</v>
      </c>
      <c r="C1317" s="7" t="s">
        <v>6244</v>
      </c>
      <c r="D1317" s="5" t="s">
        <v>18</v>
      </c>
      <c r="E1317" s="5" t="s">
        <v>1179</v>
      </c>
      <c r="F1317" s="5" t="s">
        <v>926</v>
      </c>
      <c r="G1317" s="5" t="s">
        <v>18</v>
      </c>
      <c r="H1317" s="7" t="s">
        <v>6173</v>
      </c>
      <c r="I1317" s="7" t="s">
        <v>6175</v>
      </c>
      <c r="J1317" s="7" t="s">
        <v>6175</v>
      </c>
      <c r="K1317" s="7" t="s">
        <v>6175</v>
      </c>
      <c r="L1317" s="5" t="s">
        <v>4977</v>
      </c>
      <c r="M1317" s="5" t="s">
        <v>4977</v>
      </c>
      <c r="N1317" s="8" t="s">
        <v>6175</v>
      </c>
      <c r="O1317" s="7" t="s">
        <v>1388</v>
      </c>
      <c r="P1317" s="7" t="s">
        <v>3899</v>
      </c>
      <c r="Q1317" s="7" t="s">
        <v>4978</v>
      </c>
      <c r="R1317" s="7" t="s">
        <v>28</v>
      </c>
      <c r="S1317" s="5" t="s">
        <v>881</v>
      </c>
      <c r="T1317" s="7" t="s">
        <v>44</v>
      </c>
      <c r="U1317" s="7" t="s">
        <v>28</v>
      </c>
      <c r="V1317" s="7" t="s">
        <v>28</v>
      </c>
      <c r="W1317" s="41" t="s">
        <v>29</v>
      </c>
      <c r="X1317" s="7">
        <v>2012</v>
      </c>
      <c r="Y1317" s="5" t="s">
        <v>28</v>
      </c>
      <c r="Z1317" s="7" t="s">
        <v>3900</v>
      </c>
      <c r="AA1317" s="7">
        <v>1</v>
      </c>
      <c r="AB1317" s="7">
        <v>1</v>
      </c>
      <c r="AC1317" s="7">
        <f t="shared" si="214"/>
        <v>0</v>
      </c>
      <c r="AD1317" s="7" t="s">
        <v>6175</v>
      </c>
      <c r="AE1317" s="7" t="s">
        <v>6175</v>
      </c>
      <c r="AF1317" s="7" t="s">
        <v>6175</v>
      </c>
      <c r="AG1317" s="7" t="s">
        <v>6175</v>
      </c>
      <c r="AH1317" s="7" t="s">
        <v>6175</v>
      </c>
      <c r="AI1317" s="7" t="s">
        <v>6175</v>
      </c>
      <c r="AJ1317" s="33">
        <v>8.3121942465753769</v>
      </c>
      <c r="AK1317" s="33">
        <f t="shared" si="207"/>
        <v>8.3121942465753769</v>
      </c>
      <c r="AL1317" s="33">
        <f t="shared" si="210"/>
        <v>0.99746330958904517</v>
      </c>
      <c r="AM1317" s="33">
        <f t="shared" si="211"/>
        <v>9.3096575561644226</v>
      </c>
      <c r="AN1317" s="33">
        <f t="shared" si="212"/>
        <v>7.4809748219178394</v>
      </c>
      <c r="AO1317" s="33">
        <f t="shared" si="213"/>
        <v>7.4809748219178394</v>
      </c>
      <c r="AP1317" s="33">
        <f t="shared" si="208"/>
        <v>0.89771697863014066</v>
      </c>
      <c r="AQ1317" s="33">
        <f t="shared" si="209"/>
        <v>8.3786918005479798</v>
      </c>
      <c r="AR1317" s="15" t="s">
        <v>6307</v>
      </c>
      <c r="AS1317" s="15" t="s">
        <v>6307</v>
      </c>
      <c r="AT1317" s="15" t="s">
        <v>6292</v>
      </c>
      <c r="AU1317" s="27" t="s">
        <v>6276</v>
      </c>
      <c r="AV1317" s="74"/>
      <c r="AW1317" s="75"/>
      <c r="AX1317" s="75"/>
      <c r="AY1317" s="75"/>
      <c r="AZ1317" s="52" t="s">
        <v>6389</v>
      </c>
    </row>
    <row r="1318" spans="1:52" s="52" customFormat="1" ht="39.950000000000003" customHeight="1" x14ac:dyDescent="0.25">
      <c r="A1318" s="9">
        <v>1827</v>
      </c>
      <c r="B1318" s="4">
        <v>80042000010379</v>
      </c>
      <c r="C1318" s="7" t="s">
        <v>6245</v>
      </c>
      <c r="D1318" s="5" t="s">
        <v>18</v>
      </c>
      <c r="E1318" s="5" t="s">
        <v>1179</v>
      </c>
      <c r="F1318" s="5" t="s">
        <v>926</v>
      </c>
      <c r="G1318" s="5" t="s">
        <v>18</v>
      </c>
      <c r="H1318" s="7" t="s">
        <v>6173</v>
      </c>
      <c r="I1318" s="7" t="s">
        <v>6175</v>
      </c>
      <c r="J1318" s="7" t="s">
        <v>6175</v>
      </c>
      <c r="K1318" s="7" t="s">
        <v>6175</v>
      </c>
      <c r="L1318" s="5" t="s">
        <v>4977</v>
      </c>
      <c r="M1318" s="5" t="s">
        <v>4977</v>
      </c>
      <c r="N1318" s="8" t="s">
        <v>6175</v>
      </c>
      <c r="O1318" s="7" t="s">
        <v>1388</v>
      </c>
      <c r="P1318" s="7" t="s">
        <v>3899</v>
      </c>
      <c r="Q1318" s="7" t="s">
        <v>4978</v>
      </c>
      <c r="R1318" s="7" t="s">
        <v>28</v>
      </c>
      <c r="S1318" s="5" t="s">
        <v>881</v>
      </c>
      <c r="T1318" s="7" t="s">
        <v>44</v>
      </c>
      <c r="U1318" s="7" t="s">
        <v>28</v>
      </c>
      <c r="V1318" s="7" t="s">
        <v>28</v>
      </c>
      <c r="W1318" s="41" t="s">
        <v>29</v>
      </c>
      <c r="X1318" s="7">
        <v>2012</v>
      </c>
      <c r="Y1318" s="5" t="s">
        <v>28</v>
      </c>
      <c r="Z1318" s="7" t="s">
        <v>3900</v>
      </c>
      <c r="AA1318" s="7">
        <v>1</v>
      </c>
      <c r="AB1318" s="7">
        <v>1</v>
      </c>
      <c r="AC1318" s="7">
        <f t="shared" si="214"/>
        <v>0</v>
      </c>
      <c r="AD1318" s="7" t="s">
        <v>6175</v>
      </c>
      <c r="AE1318" s="7" t="s">
        <v>6175</v>
      </c>
      <c r="AF1318" s="7" t="s">
        <v>6175</v>
      </c>
      <c r="AG1318" s="7" t="s">
        <v>6175</v>
      </c>
      <c r="AH1318" s="7" t="s">
        <v>6175</v>
      </c>
      <c r="AI1318" s="7" t="s">
        <v>6175</v>
      </c>
      <c r="AJ1318" s="33">
        <v>8.3121942465753769</v>
      </c>
      <c r="AK1318" s="33">
        <f t="shared" si="207"/>
        <v>8.3121942465753769</v>
      </c>
      <c r="AL1318" s="33">
        <f t="shared" si="210"/>
        <v>0.99746330958904517</v>
      </c>
      <c r="AM1318" s="33">
        <f t="shared" si="211"/>
        <v>9.3096575561644226</v>
      </c>
      <c r="AN1318" s="33">
        <f t="shared" si="212"/>
        <v>7.4809748219178394</v>
      </c>
      <c r="AO1318" s="33">
        <f t="shared" si="213"/>
        <v>7.4809748219178394</v>
      </c>
      <c r="AP1318" s="33">
        <f t="shared" si="208"/>
        <v>0.89771697863014066</v>
      </c>
      <c r="AQ1318" s="33">
        <f t="shared" si="209"/>
        <v>8.3786918005479798</v>
      </c>
      <c r="AR1318" s="15" t="s">
        <v>6307</v>
      </c>
      <c r="AS1318" s="15" t="s">
        <v>6307</v>
      </c>
      <c r="AT1318" s="15" t="s">
        <v>6292</v>
      </c>
      <c r="AU1318" s="27" t="s">
        <v>6276</v>
      </c>
      <c r="AV1318" s="74"/>
      <c r="AW1318" s="75"/>
      <c r="AX1318" s="75"/>
      <c r="AY1318" s="75"/>
      <c r="AZ1318" s="52" t="s">
        <v>6389</v>
      </c>
    </row>
    <row r="1319" spans="1:52" s="52" customFormat="1" ht="39.950000000000003" customHeight="1" x14ac:dyDescent="0.25">
      <c r="A1319" s="9">
        <v>1828</v>
      </c>
      <c r="B1319" s="4">
        <v>80042000010386</v>
      </c>
      <c r="C1319" s="7" t="s">
        <v>6246</v>
      </c>
      <c r="D1319" s="5" t="s">
        <v>18</v>
      </c>
      <c r="E1319" s="5" t="s">
        <v>1179</v>
      </c>
      <c r="F1319" s="5" t="s">
        <v>926</v>
      </c>
      <c r="G1319" s="5" t="s">
        <v>18</v>
      </c>
      <c r="H1319" s="7" t="s">
        <v>6173</v>
      </c>
      <c r="I1319" s="7" t="s">
        <v>6175</v>
      </c>
      <c r="J1319" s="7" t="s">
        <v>6175</v>
      </c>
      <c r="K1319" s="7" t="s">
        <v>6175</v>
      </c>
      <c r="L1319" s="5" t="s">
        <v>4977</v>
      </c>
      <c r="M1319" s="5" t="s">
        <v>4977</v>
      </c>
      <c r="N1319" s="8" t="s">
        <v>6175</v>
      </c>
      <c r="O1319" s="7" t="s">
        <v>1388</v>
      </c>
      <c r="P1319" s="7" t="s">
        <v>3899</v>
      </c>
      <c r="Q1319" s="7" t="s">
        <v>4978</v>
      </c>
      <c r="R1319" s="7" t="s">
        <v>28</v>
      </c>
      <c r="S1319" s="5" t="s">
        <v>881</v>
      </c>
      <c r="T1319" s="7" t="s">
        <v>44</v>
      </c>
      <c r="U1319" s="7" t="s">
        <v>28</v>
      </c>
      <c r="V1319" s="7" t="s">
        <v>28</v>
      </c>
      <c r="W1319" s="41" t="s">
        <v>29</v>
      </c>
      <c r="X1319" s="7">
        <v>2012</v>
      </c>
      <c r="Y1319" s="5" t="s">
        <v>28</v>
      </c>
      <c r="Z1319" s="7" t="s">
        <v>3900</v>
      </c>
      <c r="AA1319" s="7">
        <v>1</v>
      </c>
      <c r="AB1319" s="7">
        <v>1</v>
      </c>
      <c r="AC1319" s="7">
        <f t="shared" si="214"/>
        <v>0</v>
      </c>
      <c r="AD1319" s="7" t="s">
        <v>6175</v>
      </c>
      <c r="AE1319" s="7" t="s">
        <v>6175</v>
      </c>
      <c r="AF1319" s="7" t="s">
        <v>6175</v>
      </c>
      <c r="AG1319" s="7" t="s">
        <v>6175</v>
      </c>
      <c r="AH1319" s="7" t="s">
        <v>6175</v>
      </c>
      <c r="AI1319" s="7" t="s">
        <v>6175</v>
      </c>
      <c r="AJ1319" s="33">
        <v>8.3121942465753769</v>
      </c>
      <c r="AK1319" s="33">
        <f t="shared" si="207"/>
        <v>8.3121942465753769</v>
      </c>
      <c r="AL1319" s="33">
        <f t="shared" si="210"/>
        <v>0.99746330958904517</v>
      </c>
      <c r="AM1319" s="33">
        <f t="shared" si="211"/>
        <v>9.3096575561644226</v>
      </c>
      <c r="AN1319" s="33">
        <f t="shared" si="212"/>
        <v>7.4809748219178394</v>
      </c>
      <c r="AO1319" s="33">
        <f t="shared" si="213"/>
        <v>7.4809748219178394</v>
      </c>
      <c r="AP1319" s="33">
        <f t="shared" si="208"/>
        <v>0.89771697863014066</v>
      </c>
      <c r="AQ1319" s="33">
        <f t="shared" si="209"/>
        <v>8.3786918005479798</v>
      </c>
      <c r="AR1319" s="15" t="s">
        <v>6307</v>
      </c>
      <c r="AS1319" s="15" t="s">
        <v>6307</v>
      </c>
      <c r="AT1319" s="15" t="s">
        <v>6292</v>
      </c>
      <c r="AU1319" s="27" t="s">
        <v>6276</v>
      </c>
      <c r="AV1319" s="74"/>
      <c r="AW1319" s="75"/>
      <c r="AX1319" s="75"/>
      <c r="AY1319" s="75"/>
      <c r="AZ1319" s="52" t="s">
        <v>6389</v>
      </c>
    </row>
    <row r="1320" spans="1:52" s="52" customFormat="1" ht="39.950000000000003" customHeight="1" x14ac:dyDescent="0.25">
      <c r="A1320" s="9">
        <v>1829</v>
      </c>
      <c r="B1320" s="4">
        <v>80042000010409</v>
      </c>
      <c r="C1320" s="7" t="s">
        <v>6247</v>
      </c>
      <c r="D1320" s="5" t="s">
        <v>18</v>
      </c>
      <c r="E1320" s="5" t="s">
        <v>1179</v>
      </c>
      <c r="F1320" s="5" t="s">
        <v>926</v>
      </c>
      <c r="G1320" s="5" t="s">
        <v>18</v>
      </c>
      <c r="H1320" s="7" t="s">
        <v>6173</v>
      </c>
      <c r="I1320" s="7" t="s">
        <v>6175</v>
      </c>
      <c r="J1320" s="7" t="s">
        <v>6175</v>
      </c>
      <c r="K1320" s="7" t="s">
        <v>6175</v>
      </c>
      <c r="L1320" s="5" t="s">
        <v>4977</v>
      </c>
      <c r="M1320" s="5" t="s">
        <v>4977</v>
      </c>
      <c r="N1320" s="8" t="s">
        <v>6175</v>
      </c>
      <c r="O1320" s="7" t="s">
        <v>1388</v>
      </c>
      <c r="P1320" s="7" t="s">
        <v>3899</v>
      </c>
      <c r="Q1320" s="7" t="s">
        <v>4978</v>
      </c>
      <c r="R1320" s="7" t="s">
        <v>28</v>
      </c>
      <c r="S1320" s="5" t="s">
        <v>881</v>
      </c>
      <c r="T1320" s="7" t="s">
        <v>44</v>
      </c>
      <c r="U1320" s="7" t="s">
        <v>28</v>
      </c>
      <c r="V1320" s="7" t="s">
        <v>28</v>
      </c>
      <c r="W1320" s="41" t="s">
        <v>29</v>
      </c>
      <c r="X1320" s="7">
        <v>2012</v>
      </c>
      <c r="Y1320" s="5" t="s">
        <v>28</v>
      </c>
      <c r="Z1320" s="7" t="s">
        <v>3900</v>
      </c>
      <c r="AA1320" s="7">
        <v>1</v>
      </c>
      <c r="AB1320" s="7">
        <v>1</v>
      </c>
      <c r="AC1320" s="7">
        <f t="shared" si="214"/>
        <v>0</v>
      </c>
      <c r="AD1320" s="7" t="s">
        <v>6175</v>
      </c>
      <c r="AE1320" s="7" t="s">
        <v>6175</v>
      </c>
      <c r="AF1320" s="7" t="s">
        <v>6175</v>
      </c>
      <c r="AG1320" s="7" t="s">
        <v>6175</v>
      </c>
      <c r="AH1320" s="7" t="s">
        <v>6175</v>
      </c>
      <c r="AI1320" s="7" t="s">
        <v>6175</v>
      </c>
      <c r="AJ1320" s="33">
        <v>8.3121942465753769</v>
      </c>
      <c r="AK1320" s="33">
        <f t="shared" si="207"/>
        <v>8.3121942465753769</v>
      </c>
      <c r="AL1320" s="33">
        <f t="shared" si="210"/>
        <v>0.99746330958904517</v>
      </c>
      <c r="AM1320" s="33">
        <f t="shared" si="211"/>
        <v>9.3096575561644226</v>
      </c>
      <c r="AN1320" s="33">
        <f t="shared" si="212"/>
        <v>7.4809748219178394</v>
      </c>
      <c r="AO1320" s="33">
        <f t="shared" si="213"/>
        <v>7.4809748219178394</v>
      </c>
      <c r="AP1320" s="33">
        <f t="shared" si="208"/>
        <v>0.89771697863014066</v>
      </c>
      <c r="AQ1320" s="33">
        <f t="shared" si="209"/>
        <v>8.3786918005479798</v>
      </c>
      <c r="AR1320" s="15" t="s">
        <v>6307</v>
      </c>
      <c r="AS1320" s="15" t="s">
        <v>6307</v>
      </c>
      <c r="AT1320" s="15" t="s">
        <v>6292</v>
      </c>
      <c r="AU1320" s="27" t="s">
        <v>6276</v>
      </c>
      <c r="AV1320" s="74"/>
      <c r="AW1320" s="75"/>
      <c r="AX1320" s="75"/>
      <c r="AY1320" s="75"/>
      <c r="AZ1320" s="52" t="s">
        <v>6389</v>
      </c>
    </row>
    <row r="1321" spans="1:52" s="52" customFormat="1" ht="39.950000000000003" customHeight="1" x14ac:dyDescent="0.25">
      <c r="A1321" s="9">
        <v>1830</v>
      </c>
      <c r="B1321" s="4">
        <v>80042000010416</v>
      </c>
      <c r="C1321" s="7" t="s">
        <v>6248</v>
      </c>
      <c r="D1321" s="5" t="s">
        <v>18</v>
      </c>
      <c r="E1321" s="5" t="s">
        <v>1179</v>
      </c>
      <c r="F1321" s="5" t="s">
        <v>926</v>
      </c>
      <c r="G1321" s="5" t="s">
        <v>18</v>
      </c>
      <c r="H1321" s="7" t="s">
        <v>6173</v>
      </c>
      <c r="I1321" s="7" t="s">
        <v>6175</v>
      </c>
      <c r="J1321" s="7" t="s">
        <v>6175</v>
      </c>
      <c r="K1321" s="7" t="s">
        <v>6175</v>
      </c>
      <c r="L1321" s="5" t="s">
        <v>4977</v>
      </c>
      <c r="M1321" s="5" t="s">
        <v>4977</v>
      </c>
      <c r="N1321" s="8" t="s">
        <v>6175</v>
      </c>
      <c r="O1321" s="7" t="s">
        <v>1388</v>
      </c>
      <c r="P1321" s="7" t="s">
        <v>3899</v>
      </c>
      <c r="Q1321" s="7" t="s">
        <v>4978</v>
      </c>
      <c r="R1321" s="7" t="s">
        <v>28</v>
      </c>
      <c r="S1321" s="5" t="s">
        <v>881</v>
      </c>
      <c r="T1321" s="7" t="s">
        <v>44</v>
      </c>
      <c r="U1321" s="7" t="s">
        <v>28</v>
      </c>
      <c r="V1321" s="7" t="s">
        <v>28</v>
      </c>
      <c r="W1321" s="41" t="s">
        <v>29</v>
      </c>
      <c r="X1321" s="7">
        <v>2012</v>
      </c>
      <c r="Y1321" s="5" t="s">
        <v>28</v>
      </c>
      <c r="Z1321" s="7" t="s">
        <v>3900</v>
      </c>
      <c r="AA1321" s="7">
        <v>1</v>
      </c>
      <c r="AB1321" s="7">
        <v>1</v>
      </c>
      <c r="AC1321" s="7">
        <f t="shared" si="214"/>
        <v>0</v>
      </c>
      <c r="AD1321" s="7" t="s">
        <v>6175</v>
      </c>
      <c r="AE1321" s="7" t="s">
        <v>6175</v>
      </c>
      <c r="AF1321" s="7" t="s">
        <v>6175</v>
      </c>
      <c r="AG1321" s="7" t="s">
        <v>6175</v>
      </c>
      <c r="AH1321" s="7" t="s">
        <v>6175</v>
      </c>
      <c r="AI1321" s="7" t="s">
        <v>6175</v>
      </c>
      <c r="AJ1321" s="33">
        <v>8.3121942465753769</v>
      </c>
      <c r="AK1321" s="33">
        <f t="shared" si="207"/>
        <v>8.3121942465753769</v>
      </c>
      <c r="AL1321" s="33">
        <f t="shared" si="210"/>
        <v>0.99746330958904517</v>
      </c>
      <c r="AM1321" s="33">
        <f t="shared" si="211"/>
        <v>9.3096575561644226</v>
      </c>
      <c r="AN1321" s="33">
        <f t="shared" si="212"/>
        <v>7.4809748219178394</v>
      </c>
      <c r="AO1321" s="33">
        <f t="shared" si="213"/>
        <v>7.4809748219178394</v>
      </c>
      <c r="AP1321" s="33">
        <f t="shared" si="208"/>
        <v>0.89771697863014066</v>
      </c>
      <c r="AQ1321" s="33">
        <f t="shared" si="209"/>
        <v>8.3786918005479798</v>
      </c>
      <c r="AR1321" s="15" t="s">
        <v>6307</v>
      </c>
      <c r="AS1321" s="15" t="s">
        <v>6307</v>
      </c>
      <c r="AT1321" s="15" t="s">
        <v>6292</v>
      </c>
      <c r="AU1321" s="27" t="s">
        <v>6276</v>
      </c>
      <c r="AV1321" s="74"/>
      <c r="AW1321" s="75"/>
      <c r="AX1321" s="75"/>
      <c r="AY1321" s="75"/>
      <c r="AZ1321" s="52" t="s">
        <v>6389</v>
      </c>
    </row>
    <row r="1322" spans="1:52" s="52" customFormat="1" ht="39.950000000000003" customHeight="1" x14ac:dyDescent="0.25">
      <c r="A1322" s="9">
        <v>1831</v>
      </c>
      <c r="B1322" s="4">
        <v>80042000010423</v>
      </c>
      <c r="C1322" s="7" t="s">
        <v>6250</v>
      </c>
      <c r="D1322" s="5" t="s">
        <v>18</v>
      </c>
      <c r="E1322" s="5" t="s">
        <v>1179</v>
      </c>
      <c r="F1322" s="5" t="s">
        <v>926</v>
      </c>
      <c r="G1322" s="5" t="s">
        <v>18</v>
      </c>
      <c r="H1322" s="7" t="s">
        <v>6173</v>
      </c>
      <c r="I1322" s="7" t="s">
        <v>6175</v>
      </c>
      <c r="J1322" s="7" t="s">
        <v>6175</v>
      </c>
      <c r="K1322" s="7" t="s">
        <v>6175</v>
      </c>
      <c r="L1322" s="5" t="s">
        <v>4977</v>
      </c>
      <c r="M1322" s="5" t="s">
        <v>4977</v>
      </c>
      <c r="N1322" s="8" t="s">
        <v>6175</v>
      </c>
      <c r="O1322" s="7" t="s">
        <v>1388</v>
      </c>
      <c r="P1322" s="7" t="s">
        <v>3899</v>
      </c>
      <c r="Q1322" s="7" t="s">
        <v>4978</v>
      </c>
      <c r="R1322" s="7" t="s">
        <v>28</v>
      </c>
      <c r="S1322" s="5" t="s">
        <v>881</v>
      </c>
      <c r="T1322" s="7" t="s">
        <v>44</v>
      </c>
      <c r="U1322" s="7" t="s">
        <v>28</v>
      </c>
      <c r="V1322" s="7" t="s">
        <v>28</v>
      </c>
      <c r="W1322" s="41" t="s">
        <v>29</v>
      </c>
      <c r="X1322" s="7">
        <v>2012</v>
      </c>
      <c r="Y1322" s="5" t="s">
        <v>28</v>
      </c>
      <c r="Z1322" s="7" t="s">
        <v>3900</v>
      </c>
      <c r="AA1322" s="7">
        <v>1</v>
      </c>
      <c r="AB1322" s="7">
        <v>1</v>
      </c>
      <c r="AC1322" s="7">
        <f t="shared" si="214"/>
        <v>0</v>
      </c>
      <c r="AD1322" s="7" t="s">
        <v>6175</v>
      </c>
      <c r="AE1322" s="7" t="s">
        <v>6175</v>
      </c>
      <c r="AF1322" s="7" t="s">
        <v>6175</v>
      </c>
      <c r="AG1322" s="7" t="s">
        <v>6175</v>
      </c>
      <c r="AH1322" s="7" t="s">
        <v>6175</v>
      </c>
      <c r="AI1322" s="7" t="s">
        <v>6175</v>
      </c>
      <c r="AJ1322" s="33">
        <v>8.3121942465753769</v>
      </c>
      <c r="AK1322" s="33">
        <f t="shared" si="207"/>
        <v>8.3121942465753769</v>
      </c>
      <c r="AL1322" s="33">
        <f t="shared" si="210"/>
        <v>0.99746330958904517</v>
      </c>
      <c r="AM1322" s="33">
        <f t="shared" si="211"/>
        <v>9.3096575561644226</v>
      </c>
      <c r="AN1322" s="33">
        <f t="shared" si="212"/>
        <v>7.4809748219178394</v>
      </c>
      <c r="AO1322" s="33">
        <f t="shared" si="213"/>
        <v>7.4809748219178394</v>
      </c>
      <c r="AP1322" s="33">
        <f t="shared" si="208"/>
        <v>0.89771697863014066</v>
      </c>
      <c r="AQ1322" s="33">
        <f t="shared" si="209"/>
        <v>8.3786918005479798</v>
      </c>
      <c r="AR1322" s="15" t="s">
        <v>6307</v>
      </c>
      <c r="AS1322" s="15" t="s">
        <v>6307</v>
      </c>
      <c r="AT1322" s="15" t="s">
        <v>6292</v>
      </c>
      <c r="AU1322" s="27" t="s">
        <v>6276</v>
      </c>
      <c r="AV1322" s="74"/>
      <c r="AW1322" s="75"/>
      <c r="AX1322" s="75"/>
      <c r="AY1322" s="75"/>
      <c r="AZ1322" s="52" t="s">
        <v>6389</v>
      </c>
    </row>
    <row r="1323" spans="1:52" s="52" customFormat="1" ht="39.950000000000003" customHeight="1" x14ac:dyDescent="0.25">
      <c r="A1323" s="9">
        <v>1832</v>
      </c>
      <c r="B1323" s="4">
        <v>80042000010430</v>
      </c>
      <c r="C1323" s="7" t="s">
        <v>6249</v>
      </c>
      <c r="D1323" s="5" t="s">
        <v>18</v>
      </c>
      <c r="E1323" s="5" t="s">
        <v>1179</v>
      </c>
      <c r="F1323" s="5" t="s">
        <v>926</v>
      </c>
      <c r="G1323" s="5" t="s">
        <v>18</v>
      </c>
      <c r="H1323" s="7" t="s">
        <v>6173</v>
      </c>
      <c r="I1323" s="7" t="s">
        <v>6175</v>
      </c>
      <c r="J1323" s="7" t="s">
        <v>6175</v>
      </c>
      <c r="K1323" s="7" t="s">
        <v>6175</v>
      </c>
      <c r="L1323" s="5" t="s">
        <v>4977</v>
      </c>
      <c r="M1323" s="5" t="s">
        <v>4977</v>
      </c>
      <c r="N1323" s="8" t="s">
        <v>6175</v>
      </c>
      <c r="O1323" s="7" t="s">
        <v>1388</v>
      </c>
      <c r="P1323" s="7" t="s">
        <v>3899</v>
      </c>
      <c r="Q1323" s="7" t="s">
        <v>4978</v>
      </c>
      <c r="R1323" s="7" t="s">
        <v>28</v>
      </c>
      <c r="S1323" s="5" t="s">
        <v>881</v>
      </c>
      <c r="T1323" s="7" t="s">
        <v>44</v>
      </c>
      <c r="U1323" s="7" t="s">
        <v>28</v>
      </c>
      <c r="V1323" s="7" t="s">
        <v>28</v>
      </c>
      <c r="W1323" s="41" t="s">
        <v>29</v>
      </c>
      <c r="X1323" s="7">
        <v>2012</v>
      </c>
      <c r="Y1323" s="5" t="s">
        <v>28</v>
      </c>
      <c r="Z1323" s="7" t="s">
        <v>3900</v>
      </c>
      <c r="AA1323" s="7">
        <v>1</v>
      </c>
      <c r="AB1323" s="7">
        <v>1</v>
      </c>
      <c r="AC1323" s="7">
        <f t="shared" si="214"/>
        <v>0</v>
      </c>
      <c r="AD1323" s="7" t="s">
        <v>6175</v>
      </c>
      <c r="AE1323" s="7" t="s">
        <v>6175</v>
      </c>
      <c r="AF1323" s="7" t="s">
        <v>6175</v>
      </c>
      <c r="AG1323" s="7" t="s">
        <v>6175</v>
      </c>
      <c r="AH1323" s="7" t="s">
        <v>6175</v>
      </c>
      <c r="AI1323" s="7" t="s">
        <v>6175</v>
      </c>
      <c r="AJ1323" s="33">
        <v>8.3121942465753769</v>
      </c>
      <c r="AK1323" s="33">
        <f t="shared" si="207"/>
        <v>8.3121942465753769</v>
      </c>
      <c r="AL1323" s="33">
        <f t="shared" si="210"/>
        <v>0.99746330958904517</v>
      </c>
      <c r="AM1323" s="33">
        <f t="shared" si="211"/>
        <v>9.3096575561644226</v>
      </c>
      <c r="AN1323" s="33">
        <f t="shared" si="212"/>
        <v>7.4809748219178394</v>
      </c>
      <c r="AO1323" s="33">
        <f t="shared" si="213"/>
        <v>7.4809748219178394</v>
      </c>
      <c r="AP1323" s="33">
        <f t="shared" si="208"/>
        <v>0.89771697863014066</v>
      </c>
      <c r="AQ1323" s="33">
        <f t="shared" si="209"/>
        <v>8.3786918005479798</v>
      </c>
      <c r="AR1323" s="15" t="s">
        <v>6307</v>
      </c>
      <c r="AS1323" s="15" t="s">
        <v>6307</v>
      </c>
      <c r="AT1323" s="15" t="s">
        <v>6292</v>
      </c>
      <c r="AU1323" s="27" t="s">
        <v>6276</v>
      </c>
      <c r="AV1323" s="74"/>
      <c r="AW1323" s="75"/>
      <c r="AX1323" s="75"/>
      <c r="AY1323" s="75"/>
      <c r="AZ1323" s="52" t="s">
        <v>6389</v>
      </c>
    </row>
    <row r="1324" spans="1:52" s="52" customFormat="1" ht="39.950000000000003" customHeight="1" x14ac:dyDescent="0.25">
      <c r="A1324" s="9">
        <v>1833</v>
      </c>
      <c r="B1324" s="4">
        <v>80042000010447</v>
      </c>
      <c r="C1324" s="7" t="s">
        <v>6251</v>
      </c>
      <c r="D1324" s="5" t="s">
        <v>18</v>
      </c>
      <c r="E1324" s="5" t="s">
        <v>1179</v>
      </c>
      <c r="F1324" s="5" t="s">
        <v>926</v>
      </c>
      <c r="G1324" s="5" t="s">
        <v>18</v>
      </c>
      <c r="H1324" s="7" t="s">
        <v>6173</v>
      </c>
      <c r="I1324" s="7" t="s">
        <v>6175</v>
      </c>
      <c r="J1324" s="7" t="s">
        <v>6175</v>
      </c>
      <c r="K1324" s="7" t="s">
        <v>6175</v>
      </c>
      <c r="L1324" s="5" t="s">
        <v>4977</v>
      </c>
      <c r="M1324" s="5" t="s">
        <v>4977</v>
      </c>
      <c r="N1324" s="8" t="s">
        <v>6175</v>
      </c>
      <c r="O1324" s="7" t="s">
        <v>1388</v>
      </c>
      <c r="P1324" s="7" t="s">
        <v>3899</v>
      </c>
      <c r="Q1324" s="7" t="s">
        <v>4978</v>
      </c>
      <c r="R1324" s="7" t="s">
        <v>28</v>
      </c>
      <c r="S1324" s="5" t="s">
        <v>881</v>
      </c>
      <c r="T1324" s="7" t="s">
        <v>44</v>
      </c>
      <c r="U1324" s="7" t="s">
        <v>28</v>
      </c>
      <c r="V1324" s="7" t="s">
        <v>28</v>
      </c>
      <c r="W1324" s="41" t="s">
        <v>29</v>
      </c>
      <c r="X1324" s="7">
        <v>2012</v>
      </c>
      <c r="Y1324" s="5" t="s">
        <v>28</v>
      </c>
      <c r="Z1324" s="7" t="s">
        <v>3900</v>
      </c>
      <c r="AA1324" s="7">
        <v>1</v>
      </c>
      <c r="AB1324" s="7">
        <v>1</v>
      </c>
      <c r="AC1324" s="7">
        <f t="shared" si="214"/>
        <v>0</v>
      </c>
      <c r="AD1324" s="7" t="s">
        <v>6175</v>
      </c>
      <c r="AE1324" s="7" t="s">
        <v>6175</v>
      </c>
      <c r="AF1324" s="7" t="s">
        <v>6175</v>
      </c>
      <c r="AG1324" s="7" t="s">
        <v>6175</v>
      </c>
      <c r="AH1324" s="7" t="s">
        <v>6175</v>
      </c>
      <c r="AI1324" s="7" t="s">
        <v>6175</v>
      </c>
      <c r="AJ1324" s="33">
        <v>8.3121942465753769</v>
      </c>
      <c r="AK1324" s="33">
        <f t="shared" si="207"/>
        <v>8.3121942465753769</v>
      </c>
      <c r="AL1324" s="33">
        <f t="shared" si="210"/>
        <v>0.99746330958904517</v>
      </c>
      <c r="AM1324" s="33">
        <f t="shared" si="211"/>
        <v>9.3096575561644226</v>
      </c>
      <c r="AN1324" s="33">
        <f t="shared" si="212"/>
        <v>7.4809748219178394</v>
      </c>
      <c r="AO1324" s="33">
        <f t="shared" si="213"/>
        <v>7.4809748219178394</v>
      </c>
      <c r="AP1324" s="33">
        <f t="shared" si="208"/>
        <v>0.89771697863014066</v>
      </c>
      <c r="AQ1324" s="33">
        <f t="shared" si="209"/>
        <v>8.3786918005479798</v>
      </c>
      <c r="AR1324" s="15" t="s">
        <v>6307</v>
      </c>
      <c r="AS1324" s="15" t="s">
        <v>6307</v>
      </c>
      <c r="AT1324" s="15" t="s">
        <v>6292</v>
      </c>
      <c r="AU1324" s="27" t="s">
        <v>6276</v>
      </c>
      <c r="AV1324" s="74"/>
      <c r="AW1324" s="75"/>
      <c r="AX1324" s="75"/>
      <c r="AY1324" s="75"/>
      <c r="AZ1324" s="52" t="s">
        <v>6389</v>
      </c>
    </row>
    <row r="1325" spans="1:52" s="52" customFormat="1" ht="39.950000000000003" customHeight="1" x14ac:dyDescent="0.25">
      <c r="A1325" s="9">
        <v>1834</v>
      </c>
      <c r="B1325" s="4">
        <v>80042000010454</v>
      </c>
      <c r="C1325" s="7" t="s">
        <v>6252</v>
      </c>
      <c r="D1325" s="5" t="s">
        <v>18</v>
      </c>
      <c r="E1325" s="5" t="s">
        <v>1179</v>
      </c>
      <c r="F1325" s="5" t="s">
        <v>926</v>
      </c>
      <c r="G1325" s="5" t="s">
        <v>18</v>
      </c>
      <c r="H1325" s="7" t="s">
        <v>6173</v>
      </c>
      <c r="I1325" s="7" t="s">
        <v>6175</v>
      </c>
      <c r="J1325" s="7" t="s">
        <v>6175</v>
      </c>
      <c r="K1325" s="7" t="s">
        <v>6175</v>
      </c>
      <c r="L1325" s="5" t="s">
        <v>4977</v>
      </c>
      <c r="M1325" s="5" t="s">
        <v>4977</v>
      </c>
      <c r="N1325" s="8" t="s">
        <v>6175</v>
      </c>
      <c r="O1325" s="7" t="s">
        <v>1388</v>
      </c>
      <c r="P1325" s="7" t="s">
        <v>3899</v>
      </c>
      <c r="Q1325" s="7" t="s">
        <v>4978</v>
      </c>
      <c r="R1325" s="7" t="s">
        <v>28</v>
      </c>
      <c r="S1325" s="5" t="s">
        <v>881</v>
      </c>
      <c r="T1325" s="7" t="s">
        <v>44</v>
      </c>
      <c r="U1325" s="7" t="s">
        <v>28</v>
      </c>
      <c r="V1325" s="7" t="s">
        <v>28</v>
      </c>
      <c r="W1325" s="41" t="s">
        <v>29</v>
      </c>
      <c r="X1325" s="7">
        <v>2012</v>
      </c>
      <c r="Y1325" s="5" t="s">
        <v>28</v>
      </c>
      <c r="Z1325" s="7" t="s">
        <v>3900</v>
      </c>
      <c r="AA1325" s="7">
        <v>1</v>
      </c>
      <c r="AB1325" s="7">
        <v>1</v>
      </c>
      <c r="AC1325" s="7">
        <f t="shared" si="214"/>
        <v>0</v>
      </c>
      <c r="AD1325" s="7" t="s">
        <v>6175</v>
      </c>
      <c r="AE1325" s="7" t="s">
        <v>6175</v>
      </c>
      <c r="AF1325" s="7" t="s">
        <v>6175</v>
      </c>
      <c r="AG1325" s="7" t="s">
        <v>6175</v>
      </c>
      <c r="AH1325" s="7" t="s">
        <v>6175</v>
      </c>
      <c r="AI1325" s="7" t="s">
        <v>6175</v>
      </c>
      <c r="AJ1325" s="33">
        <v>8.3121942465753769</v>
      </c>
      <c r="AK1325" s="33">
        <f t="shared" si="207"/>
        <v>8.3121942465753769</v>
      </c>
      <c r="AL1325" s="33">
        <f t="shared" si="210"/>
        <v>0.99746330958904517</v>
      </c>
      <c r="AM1325" s="33">
        <f t="shared" si="211"/>
        <v>9.3096575561644226</v>
      </c>
      <c r="AN1325" s="33">
        <f t="shared" si="212"/>
        <v>7.4809748219178394</v>
      </c>
      <c r="AO1325" s="33">
        <f t="shared" si="213"/>
        <v>7.4809748219178394</v>
      </c>
      <c r="AP1325" s="33">
        <f t="shared" si="208"/>
        <v>0.89771697863014066</v>
      </c>
      <c r="AQ1325" s="33">
        <f t="shared" si="209"/>
        <v>8.3786918005479798</v>
      </c>
      <c r="AR1325" s="15" t="s">
        <v>6307</v>
      </c>
      <c r="AS1325" s="15" t="s">
        <v>6307</v>
      </c>
      <c r="AT1325" s="15" t="s">
        <v>6292</v>
      </c>
      <c r="AU1325" s="27" t="s">
        <v>6276</v>
      </c>
      <c r="AV1325" s="74"/>
      <c r="AW1325" s="75"/>
      <c r="AX1325" s="75"/>
      <c r="AY1325" s="75"/>
      <c r="AZ1325" s="52" t="s">
        <v>6389</v>
      </c>
    </row>
    <row r="1326" spans="1:52" s="52" customFormat="1" ht="39.950000000000003" customHeight="1" x14ac:dyDescent="0.25">
      <c r="A1326" s="9">
        <v>1835</v>
      </c>
      <c r="B1326" s="4">
        <v>80042000010461</v>
      </c>
      <c r="C1326" s="7" t="s">
        <v>6253</v>
      </c>
      <c r="D1326" s="5" t="s">
        <v>18</v>
      </c>
      <c r="E1326" s="5" t="s">
        <v>1179</v>
      </c>
      <c r="F1326" s="5" t="s">
        <v>926</v>
      </c>
      <c r="G1326" s="5" t="s">
        <v>18</v>
      </c>
      <c r="H1326" s="7" t="s">
        <v>6173</v>
      </c>
      <c r="I1326" s="7" t="s">
        <v>6175</v>
      </c>
      <c r="J1326" s="7" t="s">
        <v>6175</v>
      </c>
      <c r="K1326" s="7" t="s">
        <v>6175</v>
      </c>
      <c r="L1326" s="5" t="s">
        <v>4977</v>
      </c>
      <c r="M1326" s="5" t="s">
        <v>4977</v>
      </c>
      <c r="N1326" s="8" t="s">
        <v>6175</v>
      </c>
      <c r="O1326" s="7" t="s">
        <v>1388</v>
      </c>
      <c r="P1326" s="7" t="s">
        <v>3899</v>
      </c>
      <c r="Q1326" s="7" t="s">
        <v>4978</v>
      </c>
      <c r="R1326" s="7" t="s">
        <v>28</v>
      </c>
      <c r="S1326" s="5" t="s">
        <v>881</v>
      </c>
      <c r="T1326" s="7" t="s">
        <v>44</v>
      </c>
      <c r="U1326" s="7" t="s">
        <v>28</v>
      </c>
      <c r="V1326" s="7" t="s">
        <v>28</v>
      </c>
      <c r="W1326" s="41" t="s">
        <v>29</v>
      </c>
      <c r="X1326" s="7">
        <v>2012</v>
      </c>
      <c r="Y1326" s="5" t="s">
        <v>28</v>
      </c>
      <c r="Z1326" s="7" t="s">
        <v>3900</v>
      </c>
      <c r="AA1326" s="7">
        <v>1</v>
      </c>
      <c r="AB1326" s="7">
        <v>1</v>
      </c>
      <c r="AC1326" s="7">
        <f t="shared" si="214"/>
        <v>0</v>
      </c>
      <c r="AD1326" s="7" t="s">
        <v>6175</v>
      </c>
      <c r="AE1326" s="7" t="s">
        <v>6175</v>
      </c>
      <c r="AF1326" s="7" t="s">
        <v>6175</v>
      </c>
      <c r="AG1326" s="7" t="s">
        <v>6175</v>
      </c>
      <c r="AH1326" s="7" t="s">
        <v>6175</v>
      </c>
      <c r="AI1326" s="7" t="s">
        <v>6175</v>
      </c>
      <c r="AJ1326" s="33">
        <v>8.3121942465753769</v>
      </c>
      <c r="AK1326" s="33">
        <f t="shared" si="207"/>
        <v>8.3121942465753769</v>
      </c>
      <c r="AL1326" s="33">
        <f t="shared" si="210"/>
        <v>0.99746330958904517</v>
      </c>
      <c r="AM1326" s="33">
        <f t="shared" si="211"/>
        <v>9.3096575561644226</v>
      </c>
      <c r="AN1326" s="33">
        <f t="shared" si="212"/>
        <v>7.4809748219178394</v>
      </c>
      <c r="AO1326" s="33">
        <f t="shared" si="213"/>
        <v>7.4809748219178394</v>
      </c>
      <c r="AP1326" s="33">
        <f t="shared" si="208"/>
        <v>0.89771697863014066</v>
      </c>
      <c r="AQ1326" s="33">
        <f t="shared" si="209"/>
        <v>8.3786918005479798</v>
      </c>
      <c r="AR1326" s="15" t="s">
        <v>6307</v>
      </c>
      <c r="AS1326" s="15" t="s">
        <v>6307</v>
      </c>
      <c r="AT1326" s="15" t="s">
        <v>6292</v>
      </c>
      <c r="AU1326" s="27" t="s">
        <v>6276</v>
      </c>
      <c r="AV1326" s="74"/>
      <c r="AW1326" s="75"/>
      <c r="AX1326" s="75"/>
      <c r="AY1326" s="75"/>
      <c r="AZ1326" s="52" t="s">
        <v>6389</v>
      </c>
    </row>
    <row r="1327" spans="1:52" s="52" customFormat="1" ht="39.950000000000003" customHeight="1" x14ac:dyDescent="0.25">
      <c r="A1327" s="9">
        <v>1836</v>
      </c>
      <c r="B1327" s="4">
        <v>80042000010478</v>
      </c>
      <c r="C1327" s="7" t="s">
        <v>6254</v>
      </c>
      <c r="D1327" s="5" t="s">
        <v>18</v>
      </c>
      <c r="E1327" s="5" t="s">
        <v>1179</v>
      </c>
      <c r="F1327" s="5" t="s">
        <v>926</v>
      </c>
      <c r="G1327" s="5" t="s">
        <v>18</v>
      </c>
      <c r="H1327" s="7" t="s">
        <v>6173</v>
      </c>
      <c r="I1327" s="7" t="s">
        <v>6175</v>
      </c>
      <c r="J1327" s="7" t="s">
        <v>6175</v>
      </c>
      <c r="K1327" s="7" t="s">
        <v>6175</v>
      </c>
      <c r="L1327" s="5" t="s">
        <v>4977</v>
      </c>
      <c r="M1327" s="5" t="s">
        <v>4977</v>
      </c>
      <c r="N1327" s="8" t="s">
        <v>6175</v>
      </c>
      <c r="O1327" s="7" t="s">
        <v>1388</v>
      </c>
      <c r="P1327" s="7" t="s">
        <v>3899</v>
      </c>
      <c r="Q1327" s="7" t="s">
        <v>4978</v>
      </c>
      <c r="R1327" s="7" t="s">
        <v>28</v>
      </c>
      <c r="S1327" s="5" t="s">
        <v>881</v>
      </c>
      <c r="T1327" s="7" t="s">
        <v>44</v>
      </c>
      <c r="U1327" s="7" t="s">
        <v>28</v>
      </c>
      <c r="V1327" s="7" t="s">
        <v>28</v>
      </c>
      <c r="W1327" s="41" t="s">
        <v>29</v>
      </c>
      <c r="X1327" s="7">
        <v>2012</v>
      </c>
      <c r="Y1327" s="5" t="s">
        <v>28</v>
      </c>
      <c r="Z1327" s="7" t="s">
        <v>3900</v>
      </c>
      <c r="AA1327" s="7">
        <v>1</v>
      </c>
      <c r="AB1327" s="7">
        <v>1</v>
      </c>
      <c r="AC1327" s="7">
        <f t="shared" si="214"/>
        <v>0</v>
      </c>
      <c r="AD1327" s="7" t="s">
        <v>6175</v>
      </c>
      <c r="AE1327" s="7" t="s">
        <v>6175</v>
      </c>
      <c r="AF1327" s="7" t="s">
        <v>6175</v>
      </c>
      <c r="AG1327" s="7" t="s">
        <v>6175</v>
      </c>
      <c r="AH1327" s="7" t="s">
        <v>6175</v>
      </c>
      <c r="AI1327" s="7" t="s">
        <v>6175</v>
      </c>
      <c r="AJ1327" s="33">
        <v>8.3121942465753769</v>
      </c>
      <c r="AK1327" s="33">
        <f t="shared" si="207"/>
        <v>8.3121942465753769</v>
      </c>
      <c r="AL1327" s="33">
        <f t="shared" si="210"/>
        <v>0.99746330958904517</v>
      </c>
      <c r="AM1327" s="33">
        <f t="shared" si="211"/>
        <v>9.3096575561644226</v>
      </c>
      <c r="AN1327" s="33">
        <f t="shared" si="212"/>
        <v>7.4809748219178394</v>
      </c>
      <c r="AO1327" s="33">
        <f t="shared" si="213"/>
        <v>7.4809748219178394</v>
      </c>
      <c r="AP1327" s="33">
        <f t="shared" si="208"/>
        <v>0.89771697863014066</v>
      </c>
      <c r="AQ1327" s="33">
        <f t="shared" si="209"/>
        <v>8.3786918005479798</v>
      </c>
      <c r="AR1327" s="15" t="s">
        <v>6307</v>
      </c>
      <c r="AS1327" s="15" t="s">
        <v>6307</v>
      </c>
      <c r="AT1327" s="15" t="s">
        <v>6292</v>
      </c>
      <c r="AU1327" s="27" t="s">
        <v>6276</v>
      </c>
      <c r="AV1327" s="74"/>
      <c r="AW1327" s="75"/>
      <c r="AX1327" s="75"/>
      <c r="AY1327" s="75"/>
      <c r="AZ1327" s="52" t="s">
        <v>6389</v>
      </c>
    </row>
    <row r="1328" spans="1:52" s="52" customFormat="1" ht="39.950000000000003" customHeight="1" x14ac:dyDescent="0.25">
      <c r="A1328" s="9">
        <v>1837</v>
      </c>
      <c r="B1328" s="4">
        <v>80042000010485</v>
      </c>
      <c r="C1328" s="7" t="s">
        <v>6255</v>
      </c>
      <c r="D1328" s="5" t="s">
        <v>18</v>
      </c>
      <c r="E1328" s="5" t="s">
        <v>1179</v>
      </c>
      <c r="F1328" s="5" t="s">
        <v>926</v>
      </c>
      <c r="G1328" s="5" t="s">
        <v>18</v>
      </c>
      <c r="H1328" s="7" t="s">
        <v>6173</v>
      </c>
      <c r="I1328" s="7" t="s">
        <v>6175</v>
      </c>
      <c r="J1328" s="7" t="s">
        <v>6175</v>
      </c>
      <c r="K1328" s="7" t="s">
        <v>6175</v>
      </c>
      <c r="L1328" s="5" t="s">
        <v>4977</v>
      </c>
      <c r="M1328" s="5" t="s">
        <v>4977</v>
      </c>
      <c r="N1328" s="8" t="s">
        <v>6175</v>
      </c>
      <c r="O1328" s="7" t="s">
        <v>1388</v>
      </c>
      <c r="P1328" s="7" t="s">
        <v>3899</v>
      </c>
      <c r="Q1328" s="7" t="s">
        <v>4978</v>
      </c>
      <c r="R1328" s="7" t="s">
        <v>28</v>
      </c>
      <c r="S1328" s="5" t="s">
        <v>881</v>
      </c>
      <c r="T1328" s="7" t="s">
        <v>44</v>
      </c>
      <c r="U1328" s="7" t="s">
        <v>28</v>
      </c>
      <c r="V1328" s="7" t="s">
        <v>28</v>
      </c>
      <c r="W1328" s="41" t="s">
        <v>29</v>
      </c>
      <c r="X1328" s="7">
        <v>2012</v>
      </c>
      <c r="Y1328" s="5" t="s">
        <v>28</v>
      </c>
      <c r="Z1328" s="7" t="s">
        <v>3900</v>
      </c>
      <c r="AA1328" s="7">
        <v>1</v>
      </c>
      <c r="AB1328" s="7">
        <v>1</v>
      </c>
      <c r="AC1328" s="7">
        <f t="shared" si="214"/>
        <v>0</v>
      </c>
      <c r="AD1328" s="7" t="s">
        <v>6175</v>
      </c>
      <c r="AE1328" s="7" t="s">
        <v>6175</v>
      </c>
      <c r="AF1328" s="7" t="s">
        <v>6175</v>
      </c>
      <c r="AG1328" s="7" t="s">
        <v>6175</v>
      </c>
      <c r="AH1328" s="7" t="s">
        <v>6175</v>
      </c>
      <c r="AI1328" s="7" t="s">
        <v>6175</v>
      </c>
      <c r="AJ1328" s="33">
        <v>8.3121942465753769</v>
      </c>
      <c r="AK1328" s="33">
        <f t="shared" si="207"/>
        <v>8.3121942465753769</v>
      </c>
      <c r="AL1328" s="33">
        <f t="shared" si="210"/>
        <v>0.99746330958904517</v>
      </c>
      <c r="AM1328" s="33">
        <f t="shared" si="211"/>
        <v>9.3096575561644226</v>
      </c>
      <c r="AN1328" s="33">
        <f t="shared" si="212"/>
        <v>7.4809748219178394</v>
      </c>
      <c r="AO1328" s="33">
        <f t="shared" si="213"/>
        <v>7.4809748219178394</v>
      </c>
      <c r="AP1328" s="33">
        <f t="shared" si="208"/>
        <v>0.89771697863014066</v>
      </c>
      <c r="AQ1328" s="33">
        <f t="shared" si="209"/>
        <v>8.3786918005479798</v>
      </c>
      <c r="AR1328" s="15" t="s">
        <v>6307</v>
      </c>
      <c r="AS1328" s="15" t="s">
        <v>6307</v>
      </c>
      <c r="AT1328" s="15" t="s">
        <v>6292</v>
      </c>
      <c r="AU1328" s="27" t="s">
        <v>6276</v>
      </c>
      <c r="AV1328" s="74"/>
      <c r="AW1328" s="75"/>
      <c r="AX1328" s="75"/>
      <c r="AY1328" s="75"/>
      <c r="AZ1328" s="52" t="s">
        <v>6389</v>
      </c>
    </row>
    <row r="1329" spans="1:52" s="52" customFormat="1" ht="39.950000000000003" customHeight="1" x14ac:dyDescent="0.25">
      <c r="A1329" s="9">
        <v>1838</v>
      </c>
      <c r="B1329" s="4">
        <v>80042000010508</v>
      </c>
      <c r="C1329" s="7" t="s">
        <v>6256</v>
      </c>
      <c r="D1329" s="5" t="s">
        <v>18</v>
      </c>
      <c r="E1329" s="5" t="s">
        <v>1179</v>
      </c>
      <c r="F1329" s="5" t="s">
        <v>926</v>
      </c>
      <c r="G1329" s="5" t="s">
        <v>18</v>
      </c>
      <c r="H1329" s="7" t="s">
        <v>6173</v>
      </c>
      <c r="I1329" s="7" t="s">
        <v>6175</v>
      </c>
      <c r="J1329" s="7" t="s">
        <v>6175</v>
      </c>
      <c r="K1329" s="7" t="s">
        <v>6175</v>
      </c>
      <c r="L1329" s="5" t="s">
        <v>4977</v>
      </c>
      <c r="M1329" s="5" t="s">
        <v>4977</v>
      </c>
      <c r="N1329" s="8" t="s">
        <v>6175</v>
      </c>
      <c r="O1329" s="7" t="s">
        <v>1388</v>
      </c>
      <c r="P1329" s="7" t="s">
        <v>3899</v>
      </c>
      <c r="Q1329" s="7" t="s">
        <v>4978</v>
      </c>
      <c r="R1329" s="7" t="s">
        <v>28</v>
      </c>
      <c r="S1329" s="5" t="s">
        <v>881</v>
      </c>
      <c r="T1329" s="7" t="s">
        <v>44</v>
      </c>
      <c r="U1329" s="7" t="s">
        <v>28</v>
      </c>
      <c r="V1329" s="7" t="s">
        <v>28</v>
      </c>
      <c r="W1329" s="41" t="s">
        <v>29</v>
      </c>
      <c r="X1329" s="7">
        <v>2012</v>
      </c>
      <c r="Y1329" s="5" t="s">
        <v>28</v>
      </c>
      <c r="Z1329" s="7" t="s">
        <v>3900</v>
      </c>
      <c r="AA1329" s="7">
        <v>1</v>
      </c>
      <c r="AB1329" s="7">
        <v>1</v>
      </c>
      <c r="AC1329" s="7">
        <f t="shared" si="214"/>
        <v>0</v>
      </c>
      <c r="AD1329" s="7" t="s">
        <v>6175</v>
      </c>
      <c r="AE1329" s="7" t="s">
        <v>6175</v>
      </c>
      <c r="AF1329" s="7" t="s">
        <v>6175</v>
      </c>
      <c r="AG1329" s="7" t="s">
        <v>6175</v>
      </c>
      <c r="AH1329" s="7" t="s">
        <v>6175</v>
      </c>
      <c r="AI1329" s="7" t="s">
        <v>6175</v>
      </c>
      <c r="AJ1329" s="33">
        <v>8.3121942465753769</v>
      </c>
      <c r="AK1329" s="33">
        <f t="shared" si="207"/>
        <v>8.3121942465753769</v>
      </c>
      <c r="AL1329" s="33">
        <f t="shared" si="210"/>
        <v>0.99746330958904517</v>
      </c>
      <c r="AM1329" s="33">
        <f t="shared" si="211"/>
        <v>9.3096575561644226</v>
      </c>
      <c r="AN1329" s="33">
        <f t="shared" si="212"/>
        <v>7.4809748219178394</v>
      </c>
      <c r="AO1329" s="33">
        <f t="shared" si="213"/>
        <v>7.4809748219178394</v>
      </c>
      <c r="AP1329" s="33">
        <f t="shared" si="208"/>
        <v>0.89771697863014066</v>
      </c>
      <c r="AQ1329" s="33">
        <f t="shared" si="209"/>
        <v>8.3786918005479798</v>
      </c>
      <c r="AR1329" s="15" t="s">
        <v>6307</v>
      </c>
      <c r="AS1329" s="15" t="s">
        <v>6307</v>
      </c>
      <c r="AT1329" s="15" t="s">
        <v>6292</v>
      </c>
      <c r="AU1329" s="27" t="s">
        <v>6276</v>
      </c>
      <c r="AV1329" s="74"/>
      <c r="AW1329" s="75"/>
      <c r="AX1329" s="75"/>
      <c r="AY1329" s="75"/>
      <c r="AZ1329" s="52" t="s">
        <v>6389</v>
      </c>
    </row>
    <row r="1330" spans="1:52" s="52" customFormat="1" ht="39.950000000000003" customHeight="1" x14ac:dyDescent="0.25">
      <c r="A1330" s="9">
        <v>1839</v>
      </c>
      <c r="B1330" s="4">
        <v>80042000010522</v>
      </c>
      <c r="C1330" s="7" t="s">
        <v>6257</v>
      </c>
      <c r="D1330" s="5" t="s">
        <v>18</v>
      </c>
      <c r="E1330" s="5" t="s">
        <v>1179</v>
      </c>
      <c r="F1330" s="5" t="s">
        <v>926</v>
      </c>
      <c r="G1330" s="5" t="s">
        <v>18</v>
      </c>
      <c r="H1330" s="7" t="s">
        <v>6173</v>
      </c>
      <c r="I1330" s="7" t="s">
        <v>6175</v>
      </c>
      <c r="J1330" s="7" t="s">
        <v>6175</v>
      </c>
      <c r="K1330" s="7" t="s">
        <v>6175</v>
      </c>
      <c r="L1330" s="5" t="s">
        <v>4977</v>
      </c>
      <c r="M1330" s="5" t="s">
        <v>4977</v>
      </c>
      <c r="N1330" s="8" t="s">
        <v>6175</v>
      </c>
      <c r="O1330" s="7" t="s">
        <v>1388</v>
      </c>
      <c r="P1330" s="7" t="s">
        <v>3899</v>
      </c>
      <c r="Q1330" s="7" t="s">
        <v>4978</v>
      </c>
      <c r="R1330" s="7" t="s">
        <v>28</v>
      </c>
      <c r="S1330" s="5" t="s">
        <v>881</v>
      </c>
      <c r="T1330" s="7" t="s">
        <v>44</v>
      </c>
      <c r="U1330" s="7" t="s">
        <v>28</v>
      </c>
      <c r="V1330" s="7" t="s">
        <v>28</v>
      </c>
      <c r="W1330" s="41" t="s">
        <v>29</v>
      </c>
      <c r="X1330" s="7">
        <v>2012</v>
      </c>
      <c r="Y1330" s="5" t="s">
        <v>28</v>
      </c>
      <c r="Z1330" s="7" t="s">
        <v>3900</v>
      </c>
      <c r="AA1330" s="7">
        <v>1</v>
      </c>
      <c r="AB1330" s="7">
        <v>1</v>
      </c>
      <c r="AC1330" s="7">
        <f t="shared" si="214"/>
        <v>0</v>
      </c>
      <c r="AD1330" s="7" t="s">
        <v>6175</v>
      </c>
      <c r="AE1330" s="7" t="s">
        <v>6175</v>
      </c>
      <c r="AF1330" s="7" t="s">
        <v>6175</v>
      </c>
      <c r="AG1330" s="7" t="s">
        <v>6175</v>
      </c>
      <c r="AH1330" s="7" t="s">
        <v>6175</v>
      </c>
      <c r="AI1330" s="7" t="s">
        <v>6175</v>
      </c>
      <c r="AJ1330" s="33">
        <v>8.3121942465753769</v>
      </c>
      <c r="AK1330" s="33">
        <f t="shared" si="207"/>
        <v>8.3121942465753769</v>
      </c>
      <c r="AL1330" s="33">
        <f t="shared" si="210"/>
        <v>0.99746330958904517</v>
      </c>
      <c r="AM1330" s="33">
        <f t="shared" si="211"/>
        <v>9.3096575561644226</v>
      </c>
      <c r="AN1330" s="33">
        <f t="shared" si="212"/>
        <v>7.4809748219178394</v>
      </c>
      <c r="AO1330" s="33">
        <f t="shared" si="213"/>
        <v>7.4809748219178394</v>
      </c>
      <c r="AP1330" s="33">
        <f t="shared" si="208"/>
        <v>0.89771697863014066</v>
      </c>
      <c r="AQ1330" s="33">
        <f t="shared" si="209"/>
        <v>8.3786918005479798</v>
      </c>
      <c r="AR1330" s="15" t="s">
        <v>6307</v>
      </c>
      <c r="AS1330" s="15" t="s">
        <v>6307</v>
      </c>
      <c r="AT1330" s="15" t="s">
        <v>6292</v>
      </c>
      <c r="AU1330" s="27" t="s">
        <v>6276</v>
      </c>
      <c r="AV1330" s="74"/>
      <c r="AW1330" s="75"/>
      <c r="AX1330" s="75"/>
      <c r="AY1330" s="75"/>
      <c r="AZ1330" s="52" t="s">
        <v>6389</v>
      </c>
    </row>
    <row r="1331" spans="1:52" s="52" customFormat="1" ht="39.950000000000003" customHeight="1" x14ac:dyDescent="0.25">
      <c r="A1331" s="9">
        <v>1840</v>
      </c>
      <c r="B1331" s="4">
        <v>80042000010546</v>
      </c>
      <c r="C1331" s="7" t="s">
        <v>6258</v>
      </c>
      <c r="D1331" s="5" t="s">
        <v>18</v>
      </c>
      <c r="E1331" s="5" t="s">
        <v>1179</v>
      </c>
      <c r="F1331" s="5" t="s">
        <v>926</v>
      </c>
      <c r="G1331" s="5" t="s">
        <v>18</v>
      </c>
      <c r="H1331" s="7" t="s">
        <v>6173</v>
      </c>
      <c r="I1331" s="7" t="s">
        <v>6175</v>
      </c>
      <c r="J1331" s="7" t="s">
        <v>6175</v>
      </c>
      <c r="K1331" s="7" t="s">
        <v>6175</v>
      </c>
      <c r="L1331" s="5" t="s">
        <v>4977</v>
      </c>
      <c r="M1331" s="5" t="s">
        <v>4977</v>
      </c>
      <c r="N1331" s="8" t="s">
        <v>6175</v>
      </c>
      <c r="O1331" s="7" t="s">
        <v>1388</v>
      </c>
      <c r="P1331" s="7" t="s">
        <v>3899</v>
      </c>
      <c r="Q1331" s="7" t="s">
        <v>4978</v>
      </c>
      <c r="R1331" s="7" t="s">
        <v>28</v>
      </c>
      <c r="S1331" s="5" t="s">
        <v>881</v>
      </c>
      <c r="T1331" s="7" t="s">
        <v>44</v>
      </c>
      <c r="U1331" s="7" t="s">
        <v>28</v>
      </c>
      <c r="V1331" s="7" t="s">
        <v>28</v>
      </c>
      <c r="W1331" s="41" t="s">
        <v>29</v>
      </c>
      <c r="X1331" s="7">
        <v>2012</v>
      </c>
      <c r="Y1331" s="5" t="s">
        <v>28</v>
      </c>
      <c r="Z1331" s="7" t="s">
        <v>3900</v>
      </c>
      <c r="AA1331" s="7">
        <v>1</v>
      </c>
      <c r="AB1331" s="7">
        <v>1</v>
      </c>
      <c r="AC1331" s="7">
        <f t="shared" si="214"/>
        <v>0</v>
      </c>
      <c r="AD1331" s="7" t="s">
        <v>6175</v>
      </c>
      <c r="AE1331" s="7" t="s">
        <v>6175</v>
      </c>
      <c r="AF1331" s="7" t="s">
        <v>6175</v>
      </c>
      <c r="AG1331" s="7" t="s">
        <v>6175</v>
      </c>
      <c r="AH1331" s="7" t="s">
        <v>6175</v>
      </c>
      <c r="AI1331" s="7" t="s">
        <v>6175</v>
      </c>
      <c r="AJ1331" s="33">
        <v>8.3121942465753769</v>
      </c>
      <c r="AK1331" s="33">
        <f t="shared" si="207"/>
        <v>8.3121942465753769</v>
      </c>
      <c r="AL1331" s="33">
        <f t="shared" si="210"/>
        <v>0.99746330958904517</v>
      </c>
      <c r="AM1331" s="33">
        <f t="shared" si="211"/>
        <v>9.3096575561644226</v>
      </c>
      <c r="AN1331" s="33">
        <f t="shared" si="212"/>
        <v>7.4809748219178394</v>
      </c>
      <c r="AO1331" s="33">
        <f t="shared" si="213"/>
        <v>7.4809748219178394</v>
      </c>
      <c r="AP1331" s="33">
        <f t="shared" si="208"/>
        <v>0.89771697863014066</v>
      </c>
      <c r="AQ1331" s="33">
        <f t="shared" si="209"/>
        <v>8.3786918005479798</v>
      </c>
      <c r="AR1331" s="15" t="s">
        <v>6307</v>
      </c>
      <c r="AS1331" s="15" t="s">
        <v>6307</v>
      </c>
      <c r="AT1331" s="15" t="s">
        <v>6292</v>
      </c>
      <c r="AU1331" s="27" t="s">
        <v>6276</v>
      </c>
      <c r="AV1331" s="74"/>
      <c r="AW1331" s="75"/>
      <c r="AX1331" s="75"/>
      <c r="AY1331" s="75"/>
      <c r="AZ1331" s="52" t="s">
        <v>6389</v>
      </c>
    </row>
    <row r="1332" spans="1:52" s="52" customFormat="1" ht="39.950000000000003" customHeight="1" x14ac:dyDescent="0.25">
      <c r="A1332" s="9">
        <v>1841</v>
      </c>
      <c r="B1332" s="4">
        <v>80042000010577</v>
      </c>
      <c r="C1332" s="7" t="s">
        <v>6259</v>
      </c>
      <c r="D1332" s="5" t="s">
        <v>18</v>
      </c>
      <c r="E1332" s="5" t="s">
        <v>1179</v>
      </c>
      <c r="F1332" s="5" t="s">
        <v>926</v>
      </c>
      <c r="G1332" s="5" t="s">
        <v>18</v>
      </c>
      <c r="H1332" s="7" t="s">
        <v>6173</v>
      </c>
      <c r="I1332" s="7" t="s">
        <v>6175</v>
      </c>
      <c r="J1332" s="7" t="s">
        <v>6175</v>
      </c>
      <c r="K1332" s="7" t="s">
        <v>6175</v>
      </c>
      <c r="L1332" s="5" t="s">
        <v>4977</v>
      </c>
      <c r="M1332" s="5" t="s">
        <v>4977</v>
      </c>
      <c r="N1332" s="8" t="s">
        <v>6175</v>
      </c>
      <c r="O1332" s="7" t="s">
        <v>1388</v>
      </c>
      <c r="P1332" s="7" t="s">
        <v>3899</v>
      </c>
      <c r="Q1332" s="7" t="s">
        <v>4978</v>
      </c>
      <c r="R1332" s="7" t="s">
        <v>28</v>
      </c>
      <c r="S1332" s="5" t="s">
        <v>881</v>
      </c>
      <c r="T1332" s="7" t="s">
        <v>44</v>
      </c>
      <c r="U1332" s="7" t="s">
        <v>28</v>
      </c>
      <c r="V1332" s="7" t="s">
        <v>28</v>
      </c>
      <c r="W1332" s="41" t="s">
        <v>29</v>
      </c>
      <c r="X1332" s="7">
        <v>2013</v>
      </c>
      <c r="Y1332" s="5" t="s">
        <v>28</v>
      </c>
      <c r="Z1332" s="7" t="s">
        <v>3900</v>
      </c>
      <c r="AA1332" s="7">
        <v>1</v>
      </c>
      <c r="AB1332" s="7">
        <v>1</v>
      </c>
      <c r="AC1332" s="7">
        <f t="shared" si="214"/>
        <v>0</v>
      </c>
      <c r="AD1332" s="7" t="s">
        <v>6175</v>
      </c>
      <c r="AE1332" s="7" t="s">
        <v>6175</v>
      </c>
      <c r="AF1332" s="7" t="s">
        <v>6175</v>
      </c>
      <c r="AG1332" s="7" t="s">
        <v>6175</v>
      </c>
      <c r="AH1332" s="7" t="s">
        <v>6175</v>
      </c>
      <c r="AI1332" s="7" t="s">
        <v>6175</v>
      </c>
      <c r="AJ1332" s="33">
        <v>8.85820630136989</v>
      </c>
      <c r="AK1332" s="33">
        <f t="shared" si="207"/>
        <v>8.85820630136989</v>
      </c>
      <c r="AL1332" s="33">
        <f t="shared" si="210"/>
        <v>1.0629847561643868</v>
      </c>
      <c r="AM1332" s="33">
        <f t="shared" si="211"/>
        <v>9.9211910575342763</v>
      </c>
      <c r="AN1332" s="33">
        <f t="shared" si="212"/>
        <v>7.9723856712329013</v>
      </c>
      <c r="AO1332" s="33">
        <f t="shared" si="213"/>
        <v>7.9723856712329013</v>
      </c>
      <c r="AP1332" s="33">
        <f t="shared" si="208"/>
        <v>0.95668628054794813</v>
      </c>
      <c r="AQ1332" s="33">
        <f t="shared" si="209"/>
        <v>8.9290719517808501</v>
      </c>
      <c r="AR1332" s="15" t="s">
        <v>6307</v>
      </c>
      <c r="AS1332" s="15" t="s">
        <v>6307</v>
      </c>
      <c r="AT1332" s="15" t="s">
        <v>6292</v>
      </c>
      <c r="AU1332" s="27" t="s">
        <v>6276</v>
      </c>
      <c r="AV1332" s="74"/>
      <c r="AW1332" s="75"/>
      <c r="AX1332" s="75"/>
      <c r="AY1332" s="75"/>
      <c r="AZ1332" s="52" t="s">
        <v>6389</v>
      </c>
    </row>
    <row r="1333" spans="1:52" s="52" customFormat="1" ht="39.950000000000003" customHeight="1" x14ac:dyDescent="0.25">
      <c r="A1333" s="9">
        <v>1842</v>
      </c>
      <c r="B1333" s="4">
        <v>80042000010584</v>
      </c>
      <c r="C1333" s="7" t="s">
        <v>6260</v>
      </c>
      <c r="D1333" s="5" t="s">
        <v>18</v>
      </c>
      <c r="E1333" s="5" t="s">
        <v>1179</v>
      </c>
      <c r="F1333" s="5" t="s">
        <v>926</v>
      </c>
      <c r="G1333" s="5" t="s">
        <v>18</v>
      </c>
      <c r="H1333" s="7" t="s">
        <v>6173</v>
      </c>
      <c r="I1333" s="7" t="s">
        <v>6175</v>
      </c>
      <c r="J1333" s="7" t="s">
        <v>6175</v>
      </c>
      <c r="K1333" s="7" t="s">
        <v>6175</v>
      </c>
      <c r="L1333" s="5" t="s">
        <v>4977</v>
      </c>
      <c r="M1333" s="5" t="s">
        <v>4977</v>
      </c>
      <c r="N1333" s="8" t="s">
        <v>6175</v>
      </c>
      <c r="O1333" s="7" t="s">
        <v>1388</v>
      </c>
      <c r="P1333" s="7" t="s">
        <v>3899</v>
      </c>
      <c r="Q1333" s="7" t="s">
        <v>4978</v>
      </c>
      <c r="R1333" s="7" t="s">
        <v>28</v>
      </c>
      <c r="S1333" s="5" t="s">
        <v>881</v>
      </c>
      <c r="T1333" s="7" t="s">
        <v>44</v>
      </c>
      <c r="U1333" s="7" t="s">
        <v>28</v>
      </c>
      <c r="V1333" s="7" t="s">
        <v>28</v>
      </c>
      <c r="W1333" s="41" t="s">
        <v>29</v>
      </c>
      <c r="X1333" s="7">
        <v>2013</v>
      </c>
      <c r="Y1333" s="5" t="s">
        <v>28</v>
      </c>
      <c r="Z1333" s="7" t="s">
        <v>3900</v>
      </c>
      <c r="AA1333" s="7">
        <v>1</v>
      </c>
      <c r="AB1333" s="7">
        <v>1</v>
      </c>
      <c r="AC1333" s="7">
        <f t="shared" si="214"/>
        <v>0</v>
      </c>
      <c r="AD1333" s="7" t="s">
        <v>6175</v>
      </c>
      <c r="AE1333" s="7" t="s">
        <v>6175</v>
      </c>
      <c r="AF1333" s="7" t="s">
        <v>6175</v>
      </c>
      <c r="AG1333" s="7" t="s">
        <v>6175</v>
      </c>
      <c r="AH1333" s="7" t="s">
        <v>6175</v>
      </c>
      <c r="AI1333" s="7" t="s">
        <v>6175</v>
      </c>
      <c r="AJ1333" s="33">
        <v>8.85820630136989</v>
      </c>
      <c r="AK1333" s="33">
        <f t="shared" si="207"/>
        <v>8.85820630136989</v>
      </c>
      <c r="AL1333" s="33">
        <f t="shared" si="210"/>
        <v>1.0629847561643868</v>
      </c>
      <c r="AM1333" s="33">
        <f t="shared" si="211"/>
        <v>9.9211910575342763</v>
      </c>
      <c r="AN1333" s="33">
        <f t="shared" si="212"/>
        <v>7.9723856712329013</v>
      </c>
      <c r="AO1333" s="33">
        <f t="shared" si="213"/>
        <v>7.9723856712329013</v>
      </c>
      <c r="AP1333" s="33">
        <f t="shared" si="208"/>
        <v>0.95668628054794813</v>
      </c>
      <c r="AQ1333" s="33">
        <f t="shared" si="209"/>
        <v>8.9290719517808501</v>
      </c>
      <c r="AR1333" s="15" t="s">
        <v>6307</v>
      </c>
      <c r="AS1333" s="15" t="s">
        <v>6307</v>
      </c>
      <c r="AT1333" s="15" t="s">
        <v>6292</v>
      </c>
      <c r="AU1333" s="27" t="s">
        <v>6276</v>
      </c>
      <c r="AV1333" s="74"/>
      <c r="AW1333" s="75"/>
      <c r="AX1333" s="75"/>
      <c r="AY1333" s="75"/>
      <c r="AZ1333" s="52" t="s">
        <v>6389</v>
      </c>
    </row>
    <row r="1334" spans="1:52" s="52" customFormat="1" ht="39.950000000000003" customHeight="1" x14ac:dyDescent="0.25">
      <c r="A1334" s="9">
        <v>1843</v>
      </c>
      <c r="B1334" s="4">
        <v>80042000010591</v>
      </c>
      <c r="C1334" s="7" t="s">
        <v>6261</v>
      </c>
      <c r="D1334" s="5" t="s">
        <v>18</v>
      </c>
      <c r="E1334" s="5" t="s">
        <v>1179</v>
      </c>
      <c r="F1334" s="5" t="s">
        <v>926</v>
      </c>
      <c r="G1334" s="5" t="s">
        <v>18</v>
      </c>
      <c r="H1334" s="7" t="s">
        <v>6173</v>
      </c>
      <c r="I1334" s="7" t="s">
        <v>6175</v>
      </c>
      <c r="J1334" s="7" t="s">
        <v>6175</v>
      </c>
      <c r="K1334" s="7" t="s">
        <v>6175</v>
      </c>
      <c r="L1334" s="5" t="s">
        <v>4977</v>
      </c>
      <c r="M1334" s="5" t="s">
        <v>4977</v>
      </c>
      <c r="N1334" s="8" t="s">
        <v>6175</v>
      </c>
      <c r="O1334" s="7" t="s">
        <v>1388</v>
      </c>
      <c r="P1334" s="7" t="s">
        <v>3899</v>
      </c>
      <c r="Q1334" s="7" t="s">
        <v>4978</v>
      </c>
      <c r="R1334" s="7" t="s">
        <v>28</v>
      </c>
      <c r="S1334" s="5" t="s">
        <v>881</v>
      </c>
      <c r="T1334" s="7" t="s">
        <v>44</v>
      </c>
      <c r="U1334" s="7" t="s">
        <v>28</v>
      </c>
      <c r="V1334" s="7" t="s">
        <v>28</v>
      </c>
      <c r="W1334" s="41" t="s">
        <v>29</v>
      </c>
      <c r="X1334" s="7">
        <v>2013</v>
      </c>
      <c r="Y1334" s="5" t="s">
        <v>28</v>
      </c>
      <c r="Z1334" s="7" t="s">
        <v>3900</v>
      </c>
      <c r="AA1334" s="7">
        <v>1</v>
      </c>
      <c r="AB1334" s="7">
        <v>1</v>
      </c>
      <c r="AC1334" s="7">
        <f t="shared" si="214"/>
        <v>0</v>
      </c>
      <c r="AD1334" s="7" t="s">
        <v>6175</v>
      </c>
      <c r="AE1334" s="7" t="s">
        <v>6175</v>
      </c>
      <c r="AF1334" s="7" t="s">
        <v>6175</v>
      </c>
      <c r="AG1334" s="7" t="s">
        <v>6175</v>
      </c>
      <c r="AH1334" s="7" t="s">
        <v>6175</v>
      </c>
      <c r="AI1334" s="7" t="s">
        <v>6175</v>
      </c>
      <c r="AJ1334" s="33">
        <v>8.85820630136989</v>
      </c>
      <c r="AK1334" s="33">
        <f t="shared" si="207"/>
        <v>8.85820630136989</v>
      </c>
      <c r="AL1334" s="33">
        <f t="shared" si="210"/>
        <v>1.0629847561643868</v>
      </c>
      <c r="AM1334" s="33">
        <f t="shared" si="211"/>
        <v>9.9211910575342763</v>
      </c>
      <c r="AN1334" s="33">
        <f t="shared" si="212"/>
        <v>7.9723856712329013</v>
      </c>
      <c r="AO1334" s="33">
        <f t="shared" si="213"/>
        <v>7.9723856712329013</v>
      </c>
      <c r="AP1334" s="33">
        <f t="shared" si="208"/>
        <v>0.95668628054794813</v>
      </c>
      <c r="AQ1334" s="33">
        <f t="shared" si="209"/>
        <v>8.9290719517808501</v>
      </c>
      <c r="AR1334" s="15" t="s">
        <v>6307</v>
      </c>
      <c r="AS1334" s="15" t="s">
        <v>6307</v>
      </c>
      <c r="AT1334" s="15" t="s">
        <v>6292</v>
      </c>
      <c r="AU1334" s="27" t="s">
        <v>6276</v>
      </c>
      <c r="AV1334" s="74"/>
      <c r="AW1334" s="75"/>
      <c r="AX1334" s="75"/>
      <c r="AY1334" s="75"/>
      <c r="AZ1334" s="52" t="s">
        <v>6389</v>
      </c>
    </row>
    <row r="1335" spans="1:52" s="52" customFormat="1" ht="39.950000000000003" customHeight="1" x14ac:dyDescent="0.25">
      <c r="A1335" s="9">
        <v>1844</v>
      </c>
      <c r="B1335" s="4">
        <v>80042000010607</v>
      </c>
      <c r="C1335" s="7" t="s">
        <v>6262</v>
      </c>
      <c r="D1335" s="5" t="s">
        <v>18</v>
      </c>
      <c r="E1335" s="5" t="s">
        <v>1179</v>
      </c>
      <c r="F1335" s="5" t="s">
        <v>926</v>
      </c>
      <c r="G1335" s="5" t="s">
        <v>18</v>
      </c>
      <c r="H1335" s="7" t="s">
        <v>6173</v>
      </c>
      <c r="I1335" s="7" t="s">
        <v>6175</v>
      </c>
      <c r="J1335" s="7" t="s">
        <v>6175</v>
      </c>
      <c r="K1335" s="7" t="s">
        <v>6175</v>
      </c>
      <c r="L1335" s="5" t="s">
        <v>4977</v>
      </c>
      <c r="M1335" s="5" t="s">
        <v>4977</v>
      </c>
      <c r="N1335" s="8" t="s">
        <v>6175</v>
      </c>
      <c r="O1335" s="7" t="s">
        <v>1388</v>
      </c>
      <c r="P1335" s="7" t="s">
        <v>3899</v>
      </c>
      <c r="Q1335" s="7" t="s">
        <v>4978</v>
      </c>
      <c r="R1335" s="7" t="s">
        <v>28</v>
      </c>
      <c r="S1335" s="5" t="s">
        <v>881</v>
      </c>
      <c r="T1335" s="7" t="s">
        <v>44</v>
      </c>
      <c r="U1335" s="7" t="s">
        <v>28</v>
      </c>
      <c r="V1335" s="7" t="s">
        <v>28</v>
      </c>
      <c r="W1335" s="41" t="s">
        <v>29</v>
      </c>
      <c r="X1335" s="7">
        <v>2013</v>
      </c>
      <c r="Y1335" s="5" t="s">
        <v>28</v>
      </c>
      <c r="Z1335" s="7" t="s">
        <v>3900</v>
      </c>
      <c r="AA1335" s="7">
        <v>1</v>
      </c>
      <c r="AB1335" s="7">
        <v>1</v>
      </c>
      <c r="AC1335" s="7">
        <f t="shared" si="214"/>
        <v>0</v>
      </c>
      <c r="AD1335" s="7" t="s">
        <v>6175</v>
      </c>
      <c r="AE1335" s="7" t="s">
        <v>6175</v>
      </c>
      <c r="AF1335" s="7" t="s">
        <v>6175</v>
      </c>
      <c r="AG1335" s="7" t="s">
        <v>6175</v>
      </c>
      <c r="AH1335" s="7" t="s">
        <v>6175</v>
      </c>
      <c r="AI1335" s="7" t="s">
        <v>6175</v>
      </c>
      <c r="AJ1335" s="33">
        <v>8.85820630136989</v>
      </c>
      <c r="AK1335" s="33">
        <f t="shared" si="207"/>
        <v>8.85820630136989</v>
      </c>
      <c r="AL1335" s="33">
        <f t="shared" si="210"/>
        <v>1.0629847561643868</v>
      </c>
      <c r="AM1335" s="33">
        <f t="shared" si="211"/>
        <v>9.9211910575342763</v>
      </c>
      <c r="AN1335" s="33">
        <f t="shared" si="212"/>
        <v>7.9723856712329013</v>
      </c>
      <c r="AO1335" s="33">
        <f t="shared" si="213"/>
        <v>7.9723856712329013</v>
      </c>
      <c r="AP1335" s="33">
        <f t="shared" si="208"/>
        <v>0.95668628054794813</v>
      </c>
      <c r="AQ1335" s="33">
        <f t="shared" si="209"/>
        <v>8.9290719517808501</v>
      </c>
      <c r="AR1335" s="15" t="s">
        <v>6307</v>
      </c>
      <c r="AS1335" s="15" t="s">
        <v>6307</v>
      </c>
      <c r="AT1335" s="15" t="s">
        <v>6292</v>
      </c>
      <c r="AU1335" s="27" t="s">
        <v>6276</v>
      </c>
      <c r="AV1335" s="74"/>
      <c r="AW1335" s="75"/>
      <c r="AX1335" s="75"/>
      <c r="AY1335" s="75"/>
      <c r="AZ1335" s="52" t="s">
        <v>6389</v>
      </c>
    </row>
    <row r="1336" spans="1:52" s="52" customFormat="1" ht="39.950000000000003" customHeight="1" x14ac:dyDescent="0.25">
      <c r="A1336" s="9">
        <v>1845</v>
      </c>
      <c r="B1336" s="4">
        <v>80042000010614</v>
      </c>
      <c r="C1336" s="7" t="s">
        <v>6263</v>
      </c>
      <c r="D1336" s="5" t="s">
        <v>18</v>
      </c>
      <c r="E1336" s="5" t="s">
        <v>1179</v>
      </c>
      <c r="F1336" s="5" t="s">
        <v>926</v>
      </c>
      <c r="G1336" s="5" t="s">
        <v>18</v>
      </c>
      <c r="H1336" s="7" t="s">
        <v>6173</v>
      </c>
      <c r="I1336" s="7" t="s">
        <v>6175</v>
      </c>
      <c r="J1336" s="7" t="s">
        <v>6175</v>
      </c>
      <c r="K1336" s="7" t="s">
        <v>6175</v>
      </c>
      <c r="L1336" s="5" t="s">
        <v>4977</v>
      </c>
      <c r="M1336" s="5" t="s">
        <v>4977</v>
      </c>
      <c r="N1336" s="8" t="s">
        <v>6175</v>
      </c>
      <c r="O1336" s="7" t="s">
        <v>1388</v>
      </c>
      <c r="P1336" s="7" t="s">
        <v>3899</v>
      </c>
      <c r="Q1336" s="7" t="s">
        <v>4978</v>
      </c>
      <c r="R1336" s="7" t="s">
        <v>28</v>
      </c>
      <c r="S1336" s="5" t="s">
        <v>881</v>
      </c>
      <c r="T1336" s="7" t="s">
        <v>44</v>
      </c>
      <c r="U1336" s="7" t="s">
        <v>28</v>
      </c>
      <c r="V1336" s="7" t="s">
        <v>28</v>
      </c>
      <c r="W1336" s="41" t="s">
        <v>29</v>
      </c>
      <c r="X1336" s="7">
        <v>2013</v>
      </c>
      <c r="Y1336" s="5" t="s">
        <v>28</v>
      </c>
      <c r="Z1336" s="7" t="s">
        <v>3900</v>
      </c>
      <c r="AA1336" s="7">
        <v>1</v>
      </c>
      <c r="AB1336" s="7">
        <v>1</v>
      </c>
      <c r="AC1336" s="7">
        <f t="shared" si="214"/>
        <v>0</v>
      </c>
      <c r="AD1336" s="7" t="s">
        <v>6175</v>
      </c>
      <c r="AE1336" s="7" t="s">
        <v>6175</v>
      </c>
      <c r="AF1336" s="7" t="s">
        <v>6175</v>
      </c>
      <c r="AG1336" s="7" t="s">
        <v>6175</v>
      </c>
      <c r="AH1336" s="7" t="s">
        <v>6175</v>
      </c>
      <c r="AI1336" s="7" t="s">
        <v>6175</v>
      </c>
      <c r="AJ1336" s="33">
        <v>8.85820630136989</v>
      </c>
      <c r="AK1336" s="33">
        <f t="shared" si="207"/>
        <v>8.85820630136989</v>
      </c>
      <c r="AL1336" s="33">
        <f t="shared" si="210"/>
        <v>1.0629847561643868</v>
      </c>
      <c r="AM1336" s="33">
        <f t="shared" si="211"/>
        <v>9.9211910575342763</v>
      </c>
      <c r="AN1336" s="33">
        <f t="shared" si="212"/>
        <v>7.9723856712329013</v>
      </c>
      <c r="AO1336" s="33">
        <f t="shared" si="213"/>
        <v>7.9723856712329013</v>
      </c>
      <c r="AP1336" s="33">
        <f t="shared" si="208"/>
        <v>0.95668628054794813</v>
      </c>
      <c r="AQ1336" s="33">
        <f t="shared" si="209"/>
        <v>8.9290719517808501</v>
      </c>
      <c r="AR1336" s="15" t="s">
        <v>6307</v>
      </c>
      <c r="AS1336" s="15" t="s">
        <v>6307</v>
      </c>
      <c r="AT1336" s="15" t="s">
        <v>6292</v>
      </c>
      <c r="AU1336" s="27" t="s">
        <v>6276</v>
      </c>
      <c r="AV1336" s="74"/>
      <c r="AW1336" s="75"/>
      <c r="AX1336" s="75"/>
      <c r="AY1336" s="75"/>
      <c r="AZ1336" s="52" t="s">
        <v>6389</v>
      </c>
    </row>
    <row r="1337" spans="1:52" s="52" customFormat="1" ht="39.950000000000003" customHeight="1" x14ac:dyDescent="0.25">
      <c r="A1337" s="9">
        <v>1846</v>
      </c>
      <c r="B1337" s="4">
        <v>80042000010621</v>
      </c>
      <c r="C1337" s="7" t="s">
        <v>6264</v>
      </c>
      <c r="D1337" s="5" t="s">
        <v>18</v>
      </c>
      <c r="E1337" s="5" t="s">
        <v>1179</v>
      </c>
      <c r="F1337" s="5" t="s">
        <v>926</v>
      </c>
      <c r="G1337" s="5" t="s">
        <v>18</v>
      </c>
      <c r="H1337" s="7" t="s">
        <v>6173</v>
      </c>
      <c r="I1337" s="7" t="s">
        <v>6175</v>
      </c>
      <c r="J1337" s="7" t="s">
        <v>6175</v>
      </c>
      <c r="K1337" s="7" t="s">
        <v>6175</v>
      </c>
      <c r="L1337" s="5" t="s">
        <v>4977</v>
      </c>
      <c r="M1337" s="5" t="s">
        <v>4977</v>
      </c>
      <c r="N1337" s="8" t="s">
        <v>6175</v>
      </c>
      <c r="O1337" s="7" t="s">
        <v>1388</v>
      </c>
      <c r="P1337" s="7" t="s">
        <v>3899</v>
      </c>
      <c r="Q1337" s="7" t="s">
        <v>4978</v>
      </c>
      <c r="R1337" s="7" t="s">
        <v>28</v>
      </c>
      <c r="S1337" s="5" t="s">
        <v>881</v>
      </c>
      <c r="T1337" s="7" t="s">
        <v>44</v>
      </c>
      <c r="U1337" s="7" t="s">
        <v>28</v>
      </c>
      <c r="V1337" s="7" t="s">
        <v>28</v>
      </c>
      <c r="W1337" s="41" t="s">
        <v>29</v>
      </c>
      <c r="X1337" s="7">
        <v>2013</v>
      </c>
      <c r="Y1337" s="5" t="s">
        <v>28</v>
      </c>
      <c r="Z1337" s="7" t="s">
        <v>3900</v>
      </c>
      <c r="AA1337" s="7">
        <v>1</v>
      </c>
      <c r="AB1337" s="7">
        <v>1</v>
      </c>
      <c r="AC1337" s="7">
        <f t="shared" si="214"/>
        <v>0</v>
      </c>
      <c r="AD1337" s="7" t="s">
        <v>6175</v>
      </c>
      <c r="AE1337" s="7" t="s">
        <v>6175</v>
      </c>
      <c r="AF1337" s="7" t="s">
        <v>6175</v>
      </c>
      <c r="AG1337" s="7" t="s">
        <v>6175</v>
      </c>
      <c r="AH1337" s="7" t="s">
        <v>6175</v>
      </c>
      <c r="AI1337" s="7" t="s">
        <v>6175</v>
      </c>
      <c r="AJ1337" s="33">
        <v>8.85820630136989</v>
      </c>
      <c r="AK1337" s="33">
        <f t="shared" si="207"/>
        <v>8.85820630136989</v>
      </c>
      <c r="AL1337" s="33">
        <f t="shared" si="210"/>
        <v>1.0629847561643868</v>
      </c>
      <c r="AM1337" s="33">
        <f t="shared" si="211"/>
        <v>9.9211910575342763</v>
      </c>
      <c r="AN1337" s="33">
        <f t="shared" si="212"/>
        <v>7.9723856712329013</v>
      </c>
      <c r="AO1337" s="33">
        <f t="shared" si="213"/>
        <v>7.9723856712329013</v>
      </c>
      <c r="AP1337" s="33">
        <f t="shared" si="208"/>
        <v>0.95668628054794813</v>
      </c>
      <c r="AQ1337" s="33">
        <f t="shared" si="209"/>
        <v>8.9290719517808501</v>
      </c>
      <c r="AR1337" s="15" t="s">
        <v>6307</v>
      </c>
      <c r="AS1337" s="15" t="s">
        <v>6307</v>
      </c>
      <c r="AT1337" s="15" t="s">
        <v>6292</v>
      </c>
      <c r="AU1337" s="27" t="s">
        <v>6276</v>
      </c>
      <c r="AV1337" s="74"/>
      <c r="AW1337" s="75"/>
      <c r="AX1337" s="75"/>
      <c r="AY1337" s="75"/>
      <c r="AZ1337" s="52" t="s">
        <v>6389</v>
      </c>
    </row>
    <row r="1338" spans="1:52" s="52" customFormat="1" ht="39.950000000000003" customHeight="1" x14ac:dyDescent="0.25">
      <c r="A1338" s="9">
        <v>1847</v>
      </c>
      <c r="B1338" s="4">
        <v>80042000010638</v>
      </c>
      <c r="C1338" s="7" t="s">
        <v>6265</v>
      </c>
      <c r="D1338" s="5" t="s">
        <v>18</v>
      </c>
      <c r="E1338" s="5" t="s">
        <v>1179</v>
      </c>
      <c r="F1338" s="5" t="s">
        <v>926</v>
      </c>
      <c r="G1338" s="5" t="s">
        <v>18</v>
      </c>
      <c r="H1338" s="7" t="s">
        <v>6173</v>
      </c>
      <c r="I1338" s="7" t="s">
        <v>6175</v>
      </c>
      <c r="J1338" s="7" t="s">
        <v>6175</v>
      </c>
      <c r="K1338" s="7" t="s">
        <v>6175</v>
      </c>
      <c r="L1338" s="5" t="s">
        <v>4977</v>
      </c>
      <c r="M1338" s="5" t="s">
        <v>4977</v>
      </c>
      <c r="N1338" s="8" t="s">
        <v>6175</v>
      </c>
      <c r="O1338" s="7" t="s">
        <v>1388</v>
      </c>
      <c r="P1338" s="7" t="s">
        <v>3899</v>
      </c>
      <c r="Q1338" s="7" t="s">
        <v>4978</v>
      </c>
      <c r="R1338" s="7" t="s">
        <v>28</v>
      </c>
      <c r="S1338" s="5" t="s">
        <v>881</v>
      </c>
      <c r="T1338" s="7" t="s">
        <v>44</v>
      </c>
      <c r="U1338" s="7" t="s">
        <v>28</v>
      </c>
      <c r="V1338" s="7" t="s">
        <v>28</v>
      </c>
      <c r="W1338" s="41" t="s">
        <v>29</v>
      </c>
      <c r="X1338" s="7">
        <v>2013</v>
      </c>
      <c r="Y1338" s="5" t="s">
        <v>28</v>
      </c>
      <c r="Z1338" s="7" t="s">
        <v>3900</v>
      </c>
      <c r="AA1338" s="7">
        <v>1</v>
      </c>
      <c r="AB1338" s="7">
        <v>1</v>
      </c>
      <c r="AC1338" s="7">
        <f t="shared" si="214"/>
        <v>0</v>
      </c>
      <c r="AD1338" s="7" t="s">
        <v>6175</v>
      </c>
      <c r="AE1338" s="7" t="s">
        <v>6175</v>
      </c>
      <c r="AF1338" s="7" t="s">
        <v>6175</v>
      </c>
      <c r="AG1338" s="7" t="s">
        <v>6175</v>
      </c>
      <c r="AH1338" s="7" t="s">
        <v>6175</v>
      </c>
      <c r="AI1338" s="7" t="s">
        <v>6175</v>
      </c>
      <c r="AJ1338" s="33">
        <v>8.85820630136989</v>
      </c>
      <c r="AK1338" s="33">
        <f t="shared" si="207"/>
        <v>8.85820630136989</v>
      </c>
      <c r="AL1338" s="33">
        <f t="shared" si="210"/>
        <v>1.0629847561643868</v>
      </c>
      <c r="AM1338" s="33">
        <f t="shared" si="211"/>
        <v>9.9211910575342763</v>
      </c>
      <c r="AN1338" s="33">
        <f t="shared" si="212"/>
        <v>7.9723856712329013</v>
      </c>
      <c r="AO1338" s="33">
        <f t="shared" si="213"/>
        <v>7.9723856712329013</v>
      </c>
      <c r="AP1338" s="33">
        <f t="shared" si="208"/>
        <v>0.95668628054794813</v>
      </c>
      <c r="AQ1338" s="33">
        <f t="shared" si="209"/>
        <v>8.9290719517808501</v>
      </c>
      <c r="AR1338" s="15" t="s">
        <v>6307</v>
      </c>
      <c r="AS1338" s="15" t="s">
        <v>6307</v>
      </c>
      <c r="AT1338" s="15" t="s">
        <v>6292</v>
      </c>
      <c r="AU1338" s="27" t="s">
        <v>6276</v>
      </c>
      <c r="AV1338" s="74"/>
      <c r="AW1338" s="75"/>
      <c r="AX1338" s="75"/>
      <c r="AY1338" s="75"/>
      <c r="AZ1338" s="52" t="s">
        <v>6389</v>
      </c>
    </row>
    <row r="1339" spans="1:52" s="52" customFormat="1" ht="39.950000000000003" customHeight="1" x14ac:dyDescent="0.25">
      <c r="A1339" s="9">
        <v>1848</v>
      </c>
      <c r="B1339" s="4">
        <v>80042000010645</v>
      </c>
      <c r="C1339" s="7" t="s">
        <v>6266</v>
      </c>
      <c r="D1339" s="5" t="s">
        <v>18</v>
      </c>
      <c r="E1339" s="5" t="s">
        <v>1179</v>
      </c>
      <c r="F1339" s="5" t="s">
        <v>926</v>
      </c>
      <c r="G1339" s="5" t="s">
        <v>18</v>
      </c>
      <c r="H1339" s="7" t="s">
        <v>6173</v>
      </c>
      <c r="I1339" s="7" t="s">
        <v>6175</v>
      </c>
      <c r="J1339" s="7" t="s">
        <v>6175</v>
      </c>
      <c r="K1339" s="7" t="s">
        <v>6175</v>
      </c>
      <c r="L1339" s="5" t="s">
        <v>4977</v>
      </c>
      <c r="M1339" s="5" t="s">
        <v>4977</v>
      </c>
      <c r="N1339" s="8" t="s">
        <v>6175</v>
      </c>
      <c r="O1339" s="7" t="s">
        <v>1388</v>
      </c>
      <c r="P1339" s="7" t="s">
        <v>3899</v>
      </c>
      <c r="Q1339" s="7" t="s">
        <v>4978</v>
      </c>
      <c r="R1339" s="7" t="s">
        <v>28</v>
      </c>
      <c r="S1339" s="5" t="s">
        <v>881</v>
      </c>
      <c r="T1339" s="7" t="s">
        <v>44</v>
      </c>
      <c r="U1339" s="7" t="s">
        <v>28</v>
      </c>
      <c r="V1339" s="7" t="s">
        <v>28</v>
      </c>
      <c r="W1339" s="41" t="s">
        <v>29</v>
      </c>
      <c r="X1339" s="7">
        <v>2013</v>
      </c>
      <c r="Y1339" s="5" t="s">
        <v>28</v>
      </c>
      <c r="Z1339" s="7" t="s">
        <v>3900</v>
      </c>
      <c r="AA1339" s="7">
        <v>1</v>
      </c>
      <c r="AB1339" s="7">
        <v>1</v>
      </c>
      <c r="AC1339" s="7">
        <f t="shared" si="214"/>
        <v>0</v>
      </c>
      <c r="AD1339" s="7" t="s">
        <v>6175</v>
      </c>
      <c r="AE1339" s="7" t="s">
        <v>6175</v>
      </c>
      <c r="AF1339" s="7" t="s">
        <v>6175</v>
      </c>
      <c r="AG1339" s="7" t="s">
        <v>6175</v>
      </c>
      <c r="AH1339" s="7" t="s">
        <v>6175</v>
      </c>
      <c r="AI1339" s="7" t="s">
        <v>6175</v>
      </c>
      <c r="AJ1339" s="33">
        <v>8.85820630136989</v>
      </c>
      <c r="AK1339" s="33">
        <f t="shared" si="207"/>
        <v>8.85820630136989</v>
      </c>
      <c r="AL1339" s="33">
        <f t="shared" si="210"/>
        <v>1.0629847561643868</v>
      </c>
      <c r="AM1339" s="33">
        <f t="shared" si="211"/>
        <v>9.9211910575342763</v>
      </c>
      <c r="AN1339" s="33">
        <f t="shared" si="212"/>
        <v>7.9723856712329013</v>
      </c>
      <c r="AO1339" s="33">
        <f t="shared" si="213"/>
        <v>7.9723856712329013</v>
      </c>
      <c r="AP1339" s="33">
        <f t="shared" si="208"/>
        <v>0.95668628054794813</v>
      </c>
      <c r="AQ1339" s="33">
        <f t="shared" si="209"/>
        <v>8.9290719517808501</v>
      </c>
      <c r="AR1339" s="15" t="s">
        <v>6307</v>
      </c>
      <c r="AS1339" s="15" t="s">
        <v>6307</v>
      </c>
      <c r="AT1339" s="15" t="s">
        <v>6292</v>
      </c>
      <c r="AU1339" s="27" t="s">
        <v>6276</v>
      </c>
      <c r="AV1339" s="74"/>
      <c r="AW1339" s="75"/>
      <c r="AX1339" s="75"/>
      <c r="AY1339" s="75"/>
      <c r="AZ1339" s="52" t="s">
        <v>6389</v>
      </c>
    </row>
    <row r="1340" spans="1:52" s="52" customFormat="1" ht="39.950000000000003" customHeight="1" x14ac:dyDescent="0.25">
      <c r="A1340" s="9">
        <v>1849</v>
      </c>
      <c r="B1340" s="4">
        <v>80042000011824</v>
      </c>
      <c r="C1340" s="7" t="s">
        <v>6267</v>
      </c>
      <c r="D1340" s="5" t="s">
        <v>18</v>
      </c>
      <c r="E1340" s="5" t="s">
        <v>1179</v>
      </c>
      <c r="F1340" s="5" t="s">
        <v>926</v>
      </c>
      <c r="G1340" s="5" t="s">
        <v>18</v>
      </c>
      <c r="H1340" s="7" t="s">
        <v>6173</v>
      </c>
      <c r="I1340" s="7" t="s">
        <v>6175</v>
      </c>
      <c r="J1340" s="7" t="s">
        <v>6175</v>
      </c>
      <c r="K1340" s="7" t="s">
        <v>6175</v>
      </c>
      <c r="L1340" s="5" t="s">
        <v>4977</v>
      </c>
      <c r="M1340" s="5" t="s">
        <v>4977</v>
      </c>
      <c r="N1340" s="8" t="s">
        <v>6175</v>
      </c>
      <c r="O1340" s="7" t="s">
        <v>1388</v>
      </c>
      <c r="P1340" s="7" t="s">
        <v>3899</v>
      </c>
      <c r="Q1340" s="7" t="s">
        <v>4978</v>
      </c>
      <c r="R1340" s="7" t="s">
        <v>28</v>
      </c>
      <c r="S1340" s="5" t="s">
        <v>881</v>
      </c>
      <c r="T1340" s="7" t="s">
        <v>44</v>
      </c>
      <c r="U1340" s="7" t="s">
        <v>28</v>
      </c>
      <c r="V1340" s="7" t="s">
        <v>28</v>
      </c>
      <c r="W1340" s="41" t="s">
        <v>29</v>
      </c>
      <c r="X1340" s="7">
        <v>2012</v>
      </c>
      <c r="Y1340" s="5" t="s">
        <v>28</v>
      </c>
      <c r="Z1340" s="7" t="s">
        <v>3900</v>
      </c>
      <c r="AA1340" s="7">
        <v>1</v>
      </c>
      <c r="AB1340" s="7">
        <v>1</v>
      </c>
      <c r="AC1340" s="7">
        <f t="shared" si="214"/>
        <v>0</v>
      </c>
      <c r="AD1340" s="7" t="s">
        <v>6175</v>
      </c>
      <c r="AE1340" s="7" t="s">
        <v>6175</v>
      </c>
      <c r="AF1340" s="7" t="s">
        <v>6175</v>
      </c>
      <c r="AG1340" s="7" t="s">
        <v>6175</v>
      </c>
      <c r="AH1340" s="7" t="s">
        <v>6175</v>
      </c>
      <c r="AI1340" s="7" t="s">
        <v>6175</v>
      </c>
      <c r="AJ1340" s="33">
        <v>8.3121942465753769</v>
      </c>
      <c r="AK1340" s="33">
        <f t="shared" si="207"/>
        <v>8.3121942465753769</v>
      </c>
      <c r="AL1340" s="33">
        <f t="shared" si="210"/>
        <v>0.99746330958904517</v>
      </c>
      <c r="AM1340" s="33">
        <f t="shared" si="211"/>
        <v>9.3096575561644226</v>
      </c>
      <c r="AN1340" s="33">
        <f t="shared" si="212"/>
        <v>7.4809748219178394</v>
      </c>
      <c r="AO1340" s="33">
        <f t="shared" si="213"/>
        <v>7.4809748219178394</v>
      </c>
      <c r="AP1340" s="33">
        <f t="shared" si="208"/>
        <v>0.89771697863014066</v>
      </c>
      <c r="AQ1340" s="33">
        <f t="shared" si="209"/>
        <v>8.3786918005479798</v>
      </c>
      <c r="AR1340" s="15" t="s">
        <v>6307</v>
      </c>
      <c r="AS1340" s="15" t="s">
        <v>6307</v>
      </c>
      <c r="AT1340" s="15" t="s">
        <v>6292</v>
      </c>
      <c r="AU1340" s="27" t="s">
        <v>6276</v>
      </c>
      <c r="AV1340" s="74"/>
      <c r="AW1340" s="75"/>
      <c r="AX1340" s="75"/>
      <c r="AY1340" s="75"/>
      <c r="AZ1340" s="52" t="s">
        <v>6389</v>
      </c>
    </row>
    <row r="1341" spans="1:52" s="52" customFormat="1" ht="39.950000000000003" customHeight="1" x14ac:dyDescent="0.25">
      <c r="A1341" s="9">
        <v>1850</v>
      </c>
      <c r="B1341" s="40" t="s">
        <v>28</v>
      </c>
      <c r="C1341" s="41" t="s">
        <v>5324</v>
      </c>
      <c r="D1341" s="5" t="s">
        <v>18</v>
      </c>
      <c r="E1341" s="5" t="s">
        <v>64</v>
      </c>
      <c r="F1341" s="5" t="s">
        <v>65</v>
      </c>
      <c r="G1341" s="5" t="s">
        <v>18</v>
      </c>
      <c r="H1341" s="7" t="s">
        <v>6173</v>
      </c>
      <c r="I1341" s="7" t="s">
        <v>6175</v>
      </c>
      <c r="J1341" s="7" t="s">
        <v>6175</v>
      </c>
      <c r="K1341" s="7" t="s">
        <v>6175</v>
      </c>
      <c r="L1341" s="7" t="s">
        <v>5325</v>
      </c>
      <c r="M1341" s="7" t="s">
        <v>5325</v>
      </c>
      <c r="N1341" s="8" t="s">
        <v>6175</v>
      </c>
      <c r="O1341" s="7" t="s">
        <v>1388</v>
      </c>
      <c r="P1341" s="7" t="s">
        <v>3899</v>
      </c>
      <c r="Q1341" s="7" t="s">
        <v>28</v>
      </c>
      <c r="R1341" s="7" t="s">
        <v>28</v>
      </c>
      <c r="S1341" s="7" t="s">
        <v>28</v>
      </c>
      <c r="T1341" s="7" t="s">
        <v>137</v>
      </c>
      <c r="U1341" s="7" t="s">
        <v>28</v>
      </c>
      <c r="V1341" s="7" t="s">
        <v>28</v>
      </c>
      <c r="W1341" s="7" t="s">
        <v>29</v>
      </c>
      <c r="X1341" s="7">
        <v>2012</v>
      </c>
      <c r="Y1341" s="7" t="s">
        <v>28</v>
      </c>
      <c r="Z1341" s="7" t="s">
        <v>3900</v>
      </c>
      <c r="AA1341" s="41">
        <v>1</v>
      </c>
      <c r="AB1341" s="41">
        <v>1</v>
      </c>
      <c r="AC1341" s="7">
        <f t="shared" si="214"/>
        <v>0</v>
      </c>
      <c r="AD1341" s="7" t="s">
        <v>6175</v>
      </c>
      <c r="AE1341" s="7" t="s">
        <v>6175</v>
      </c>
      <c r="AF1341" s="7" t="s">
        <v>6175</v>
      </c>
      <c r="AG1341" s="7" t="s">
        <v>6175</v>
      </c>
      <c r="AH1341" s="7" t="s">
        <v>6175</v>
      </c>
      <c r="AI1341" s="7" t="s">
        <v>6175</v>
      </c>
      <c r="AJ1341" s="33">
        <v>10.199999999999999</v>
      </c>
      <c r="AK1341" s="33">
        <f t="shared" si="207"/>
        <v>10.199999999999999</v>
      </c>
      <c r="AL1341" s="33">
        <f t="shared" si="210"/>
        <v>1.224</v>
      </c>
      <c r="AM1341" s="33">
        <f t="shared" si="211"/>
        <v>11.423999999999999</v>
      </c>
      <c r="AN1341" s="33">
        <f t="shared" si="212"/>
        <v>9.18</v>
      </c>
      <c r="AO1341" s="33">
        <f t="shared" si="213"/>
        <v>9.18</v>
      </c>
      <c r="AP1341" s="33">
        <f t="shared" si="208"/>
        <v>1.1015999999999999</v>
      </c>
      <c r="AQ1341" s="33">
        <f t="shared" si="209"/>
        <v>10.281599999999999</v>
      </c>
      <c r="AR1341" s="15" t="s">
        <v>6303</v>
      </c>
      <c r="AS1341" s="15" t="s">
        <v>6305</v>
      </c>
      <c r="AT1341" s="15" t="s">
        <v>6292</v>
      </c>
      <c r="AU1341" s="27" t="s">
        <v>6281</v>
      </c>
      <c r="AV1341" s="74"/>
      <c r="AW1341" s="75"/>
      <c r="AX1341" s="75"/>
      <c r="AY1341" s="75"/>
      <c r="AZ1341" s="52" t="s">
        <v>6389</v>
      </c>
    </row>
    <row r="1342" spans="1:52" s="52" customFormat="1" ht="39.950000000000003" customHeight="1" x14ac:dyDescent="0.25">
      <c r="A1342" s="9">
        <v>1851</v>
      </c>
      <c r="B1342" s="4">
        <v>80042000012434</v>
      </c>
      <c r="C1342" s="7" t="s">
        <v>6268</v>
      </c>
      <c r="D1342" s="28" t="s">
        <v>18</v>
      </c>
      <c r="E1342" s="5" t="s">
        <v>296</v>
      </c>
      <c r="F1342" s="5" t="s">
        <v>296</v>
      </c>
      <c r="G1342" s="5" t="s">
        <v>18</v>
      </c>
      <c r="H1342" s="7" t="s">
        <v>6173</v>
      </c>
      <c r="I1342" s="7" t="s">
        <v>6175</v>
      </c>
      <c r="J1342" s="7" t="s">
        <v>6175</v>
      </c>
      <c r="K1342" s="7" t="s">
        <v>6175</v>
      </c>
      <c r="L1342" s="6" t="s">
        <v>6126</v>
      </c>
      <c r="M1342" s="6" t="s">
        <v>6126</v>
      </c>
      <c r="N1342" s="8" t="s">
        <v>6175</v>
      </c>
      <c r="O1342" s="7" t="s">
        <v>1388</v>
      </c>
      <c r="P1342" s="7" t="s">
        <v>3899</v>
      </c>
      <c r="Q1342" s="6" t="s">
        <v>6127</v>
      </c>
      <c r="R1342" s="6" t="s">
        <v>6128</v>
      </c>
      <c r="S1342" s="5" t="s">
        <v>28</v>
      </c>
      <c r="T1342" s="7" t="s">
        <v>137</v>
      </c>
      <c r="U1342" s="7" t="s">
        <v>28</v>
      </c>
      <c r="V1342" s="28" t="s">
        <v>28</v>
      </c>
      <c r="W1342" s="5" t="s">
        <v>29</v>
      </c>
      <c r="X1342" s="7">
        <v>2012</v>
      </c>
      <c r="Y1342" s="5" t="s">
        <v>28</v>
      </c>
      <c r="Z1342" s="7" t="s">
        <v>3900</v>
      </c>
      <c r="AA1342" s="7">
        <v>1</v>
      </c>
      <c r="AB1342" s="7">
        <v>1</v>
      </c>
      <c r="AC1342" s="7">
        <f t="shared" si="214"/>
        <v>0</v>
      </c>
      <c r="AD1342" s="7" t="s">
        <v>6175</v>
      </c>
      <c r="AE1342" s="7" t="s">
        <v>6175</v>
      </c>
      <c r="AF1342" s="7" t="s">
        <v>6175</v>
      </c>
      <c r="AG1342" s="7" t="s">
        <v>6175</v>
      </c>
      <c r="AH1342" s="7" t="s">
        <v>6175</v>
      </c>
      <c r="AI1342" s="7" t="s">
        <v>6175</v>
      </c>
      <c r="AJ1342" s="33">
        <v>33.795999999999999</v>
      </c>
      <c r="AK1342" s="33">
        <f t="shared" si="207"/>
        <v>33.795999999999999</v>
      </c>
      <c r="AL1342" s="33">
        <f t="shared" si="210"/>
        <v>4.0555199999999996</v>
      </c>
      <c r="AM1342" s="33">
        <f t="shared" si="211"/>
        <v>37.851520000000001</v>
      </c>
      <c r="AN1342" s="33">
        <f t="shared" si="212"/>
        <v>30.416399999999999</v>
      </c>
      <c r="AO1342" s="33">
        <f t="shared" si="213"/>
        <v>30.416399999999999</v>
      </c>
      <c r="AP1342" s="33">
        <f t="shared" si="208"/>
        <v>3.6499679999999999</v>
      </c>
      <c r="AQ1342" s="33">
        <f t="shared" si="209"/>
        <v>34.066367999999997</v>
      </c>
      <c r="AR1342" s="15" t="s">
        <v>6303</v>
      </c>
      <c r="AS1342" s="15" t="s">
        <v>6304</v>
      </c>
      <c r="AT1342" s="15" t="s">
        <v>6292</v>
      </c>
      <c r="AU1342" s="27" t="s">
        <v>6281</v>
      </c>
      <c r="AV1342" s="74"/>
      <c r="AW1342" s="75"/>
      <c r="AX1342" s="75"/>
      <c r="AY1342" s="75"/>
      <c r="AZ1342" s="52" t="s">
        <v>6389</v>
      </c>
    </row>
    <row r="1343" spans="1:52" s="52" customFormat="1" ht="39.950000000000003" customHeight="1" x14ac:dyDescent="0.25">
      <c r="A1343" s="9">
        <v>1852</v>
      </c>
      <c r="B1343" s="4">
        <v>80042000012441</v>
      </c>
      <c r="C1343" s="7" t="s">
        <v>6269</v>
      </c>
      <c r="D1343" s="28" t="s">
        <v>18</v>
      </c>
      <c r="E1343" s="5" t="s">
        <v>296</v>
      </c>
      <c r="F1343" s="5" t="s">
        <v>296</v>
      </c>
      <c r="G1343" s="5" t="s">
        <v>18</v>
      </c>
      <c r="H1343" s="7" t="s">
        <v>6173</v>
      </c>
      <c r="I1343" s="7" t="s">
        <v>6175</v>
      </c>
      <c r="J1343" s="7" t="s">
        <v>6175</v>
      </c>
      <c r="K1343" s="7" t="s">
        <v>6175</v>
      </c>
      <c r="L1343" s="6" t="s">
        <v>6126</v>
      </c>
      <c r="M1343" s="6" t="s">
        <v>6126</v>
      </c>
      <c r="N1343" s="8" t="s">
        <v>6175</v>
      </c>
      <c r="O1343" s="7" t="s">
        <v>1388</v>
      </c>
      <c r="P1343" s="7" t="s">
        <v>3899</v>
      </c>
      <c r="Q1343" s="6" t="s">
        <v>6127</v>
      </c>
      <c r="R1343" s="6" t="s">
        <v>6128</v>
      </c>
      <c r="S1343" s="5" t="s">
        <v>28</v>
      </c>
      <c r="T1343" s="7" t="s">
        <v>137</v>
      </c>
      <c r="U1343" s="7" t="s">
        <v>28</v>
      </c>
      <c r="V1343" s="28" t="s">
        <v>28</v>
      </c>
      <c r="W1343" s="5" t="s">
        <v>29</v>
      </c>
      <c r="X1343" s="7">
        <v>2012</v>
      </c>
      <c r="Y1343" s="5" t="s">
        <v>28</v>
      </c>
      <c r="Z1343" s="7" t="s">
        <v>3900</v>
      </c>
      <c r="AA1343" s="7">
        <v>1</v>
      </c>
      <c r="AB1343" s="7">
        <v>1</v>
      </c>
      <c r="AC1343" s="7">
        <f t="shared" si="214"/>
        <v>0</v>
      </c>
      <c r="AD1343" s="7" t="s">
        <v>6175</v>
      </c>
      <c r="AE1343" s="7" t="s">
        <v>6175</v>
      </c>
      <c r="AF1343" s="7" t="s">
        <v>6175</v>
      </c>
      <c r="AG1343" s="7" t="s">
        <v>6175</v>
      </c>
      <c r="AH1343" s="7" t="s">
        <v>6175</v>
      </c>
      <c r="AI1343" s="7" t="s">
        <v>6175</v>
      </c>
      <c r="AJ1343" s="33">
        <v>33.795999999999999</v>
      </c>
      <c r="AK1343" s="33">
        <f t="shared" si="207"/>
        <v>33.795999999999999</v>
      </c>
      <c r="AL1343" s="33">
        <f t="shared" si="210"/>
        <v>4.0555199999999996</v>
      </c>
      <c r="AM1343" s="33">
        <f t="shared" si="211"/>
        <v>37.851520000000001</v>
      </c>
      <c r="AN1343" s="33">
        <f t="shared" si="212"/>
        <v>30.416399999999999</v>
      </c>
      <c r="AO1343" s="33">
        <f t="shared" si="213"/>
        <v>30.416399999999999</v>
      </c>
      <c r="AP1343" s="33">
        <f t="shared" si="208"/>
        <v>3.6499679999999999</v>
      </c>
      <c r="AQ1343" s="33">
        <f t="shared" si="209"/>
        <v>34.066367999999997</v>
      </c>
      <c r="AR1343" s="15" t="s">
        <v>6303</v>
      </c>
      <c r="AS1343" s="15" t="s">
        <v>6304</v>
      </c>
      <c r="AT1343" s="15" t="s">
        <v>6292</v>
      </c>
      <c r="AU1343" s="27" t="s">
        <v>6281</v>
      </c>
      <c r="AV1343" s="74"/>
      <c r="AW1343" s="75"/>
      <c r="AX1343" s="75"/>
      <c r="AY1343" s="75"/>
      <c r="AZ1343" s="52" t="s">
        <v>6389</v>
      </c>
    </row>
    <row r="1344" spans="1:52" s="52" customFormat="1" ht="39.950000000000003" customHeight="1" x14ac:dyDescent="0.25">
      <c r="A1344" s="9">
        <v>1853</v>
      </c>
      <c r="B1344" s="4">
        <v>80042000004446</v>
      </c>
      <c r="C1344" s="7" t="s">
        <v>6270</v>
      </c>
      <c r="D1344" s="28" t="s">
        <v>18</v>
      </c>
      <c r="E1344" s="5" t="s">
        <v>296</v>
      </c>
      <c r="F1344" s="5" t="s">
        <v>296</v>
      </c>
      <c r="G1344" s="5" t="s">
        <v>18</v>
      </c>
      <c r="H1344" s="7" t="s">
        <v>6173</v>
      </c>
      <c r="I1344" s="7" t="s">
        <v>6175</v>
      </c>
      <c r="J1344" s="7" t="s">
        <v>6175</v>
      </c>
      <c r="K1344" s="7" t="s">
        <v>6175</v>
      </c>
      <c r="L1344" s="6" t="s">
        <v>6129</v>
      </c>
      <c r="M1344" s="6" t="s">
        <v>6129</v>
      </c>
      <c r="N1344" s="8" t="s">
        <v>6175</v>
      </c>
      <c r="O1344" s="7" t="s">
        <v>1388</v>
      </c>
      <c r="P1344" s="7" t="s">
        <v>3899</v>
      </c>
      <c r="Q1344" s="6" t="s">
        <v>6130</v>
      </c>
      <c r="R1344" s="6" t="s">
        <v>6131</v>
      </c>
      <c r="S1344" s="5" t="s">
        <v>28</v>
      </c>
      <c r="T1344" s="7" t="s">
        <v>137</v>
      </c>
      <c r="U1344" s="7" t="s">
        <v>28</v>
      </c>
      <c r="V1344" s="28" t="s">
        <v>28</v>
      </c>
      <c r="W1344" s="5" t="s">
        <v>29</v>
      </c>
      <c r="X1344" s="7">
        <v>2012</v>
      </c>
      <c r="Y1344" s="5" t="s">
        <v>28</v>
      </c>
      <c r="Z1344" s="7" t="s">
        <v>3900</v>
      </c>
      <c r="AA1344" s="7">
        <v>1</v>
      </c>
      <c r="AB1344" s="7">
        <v>1</v>
      </c>
      <c r="AC1344" s="7">
        <f t="shared" si="214"/>
        <v>0</v>
      </c>
      <c r="AD1344" s="7" t="s">
        <v>6175</v>
      </c>
      <c r="AE1344" s="7" t="s">
        <v>6175</v>
      </c>
      <c r="AF1344" s="7" t="s">
        <v>6175</v>
      </c>
      <c r="AG1344" s="7" t="s">
        <v>6175</v>
      </c>
      <c r="AH1344" s="7" t="s">
        <v>6175</v>
      </c>
      <c r="AI1344" s="7" t="s">
        <v>6175</v>
      </c>
      <c r="AJ1344" s="33">
        <v>89.674999999999997</v>
      </c>
      <c r="AK1344" s="33">
        <f t="shared" si="207"/>
        <v>89.674999999999997</v>
      </c>
      <c r="AL1344" s="33">
        <f t="shared" si="210"/>
        <v>10.760999999999999</v>
      </c>
      <c r="AM1344" s="33">
        <f t="shared" si="211"/>
        <v>100.43599999999999</v>
      </c>
      <c r="AN1344" s="33">
        <f t="shared" si="212"/>
        <v>80.707499999999996</v>
      </c>
      <c r="AO1344" s="33">
        <f t="shared" si="213"/>
        <v>80.707499999999996</v>
      </c>
      <c r="AP1344" s="33">
        <f t="shared" si="208"/>
        <v>9.684899999999999</v>
      </c>
      <c r="AQ1344" s="33">
        <f t="shared" si="209"/>
        <v>90.392399999999995</v>
      </c>
      <c r="AR1344" s="26" t="s">
        <v>1404</v>
      </c>
      <c r="AS1344" s="26" t="s">
        <v>1404</v>
      </c>
      <c r="AT1344" s="15" t="s">
        <v>6282</v>
      </c>
      <c r="AU1344" s="27" t="s">
        <v>6282</v>
      </c>
      <c r="AV1344" s="74" t="s">
        <v>6287</v>
      </c>
      <c r="AW1344" s="75"/>
      <c r="AX1344" s="75"/>
      <c r="AY1344" s="75"/>
      <c r="AZ1344" s="52" t="s">
        <v>6389</v>
      </c>
    </row>
    <row r="1345" spans="1:52" s="52" customFormat="1" ht="39.950000000000003" customHeight="1" x14ac:dyDescent="0.25">
      <c r="A1345" s="9">
        <v>1854</v>
      </c>
      <c r="B1345" s="4">
        <v>80042000005818</v>
      </c>
      <c r="C1345" s="7" t="s">
        <v>6271</v>
      </c>
      <c r="D1345" s="28" t="s">
        <v>18</v>
      </c>
      <c r="E1345" s="5" t="s">
        <v>296</v>
      </c>
      <c r="F1345" s="5" t="s">
        <v>296</v>
      </c>
      <c r="G1345" s="5" t="s">
        <v>18</v>
      </c>
      <c r="H1345" s="7" t="s">
        <v>6173</v>
      </c>
      <c r="I1345" s="7" t="s">
        <v>6175</v>
      </c>
      <c r="J1345" s="7" t="s">
        <v>6175</v>
      </c>
      <c r="K1345" s="7" t="s">
        <v>6175</v>
      </c>
      <c r="L1345" s="6" t="s">
        <v>908</v>
      </c>
      <c r="M1345" s="6" t="s">
        <v>908</v>
      </c>
      <c r="N1345" s="8" t="s">
        <v>6175</v>
      </c>
      <c r="O1345" s="7" t="s">
        <v>1388</v>
      </c>
      <c r="P1345" s="7" t="s">
        <v>3899</v>
      </c>
      <c r="Q1345" s="6" t="s">
        <v>28</v>
      </c>
      <c r="R1345" s="6" t="s">
        <v>28</v>
      </c>
      <c r="S1345" s="5" t="s">
        <v>28</v>
      </c>
      <c r="T1345" s="7" t="s">
        <v>44</v>
      </c>
      <c r="U1345" s="7" t="s">
        <v>28</v>
      </c>
      <c r="V1345" s="28" t="s">
        <v>28</v>
      </c>
      <c r="W1345" s="5" t="s">
        <v>29</v>
      </c>
      <c r="X1345" s="7">
        <v>2013</v>
      </c>
      <c r="Y1345" s="5" t="s">
        <v>28</v>
      </c>
      <c r="Z1345" s="7" t="s">
        <v>3900</v>
      </c>
      <c r="AA1345" s="7">
        <v>1</v>
      </c>
      <c r="AB1345" s="7">
        <v>1</v>
      </c>
      <c r="AC1345" s="7">
        <f t="shared" si="214"/>
        <v>0</v>
      </c>
      <c r="AD1345" s="7" t="s">
        <v>6175</v>
      </c>
      <c r="AE1345" s="7" t="s">
        <v>6175</v>
      </c>
      <c r="AF1345" s="7" t="s">
        <v>6175</v>
      </c>
      <c r="AG1345" s="7" t="s">
        <v>6175</v>
      </c>
      <c r="AH1345" s="7" t="s">
        <v>6175</v>
      </c>
      <c r="AI1345" s="7" t="s">
        <v>6175</v>
      </c>
      <c r="AJ1345" s="33">
        <v>15.9375</v>
      </c>
      <c r="AK1345" s="33">
        <f t="shared" si="207"/>
        <v>15.9375</v>
      </c>
      <c r="AL1345" s="33">
        <f t="shared" si="210"/>
        <v>1.9124999999999999</v>
      </c>
      <c r="AM1345" s="33">
        <f t="shared" si="211"/>
        <v>17.850000000000001</v>
      </c>
      <c r="AN1345" s="33">
        <f t="shared" si="212"/>
        <v>14.34375</v>
      </c>
      <c r="AO1345" s="33">
        <f t="shared" si="213"/>
        <v>14.34375</v>
      </c>
      <c r="AP1345" s="33">
        <f t="shared" si="208"/>
        <v>1.7212499999999999</v>
      </c>
      <c r="AQ1345" s="33">
        <f t="shared" si="209"/>
        <v>16.065000000000001</v>
      </c>
      <c r="AR1345" s="15" t="s">
        <v>6295</v>
      </c>
      <c r="AS1345" s="26"/>
      <c r="AT1345" s="15" t="s">
        <v>6292</v>
      </c>
      <c r="AU1345" s="27" t="s">
        <v>6278</v>
      </c>
      <c r="AV1345" s="74"/>
      <c r="AW1345" s="75"/>
      <c r="AX1345" s="75"/>
      <c r="AY1345" s="75"/>
      <c r="AZ1345" s="52" t="s">
        <v>6389</v>
      </c>
    </row>
    <row r="1346" spans="1:52" s="52" customFormat="1" ht="39.950000000000003" customHeight="1" x14ac:dyDescent="0.25">
      <c r="A1346" s="9">
        <v>1856</v>
      </c>
      <c r="B1346" s="5" t="s">
        <v>28</v>
      </c>
      <c r="C1346" s="7" t="s">
        <v>5330</v>
      </c>
      <c r="D1346" s="28" t="s">
        <v>18</v>
      </c>
      <c r="E1346" s="5" t="s">
        <v>774</v>
      </c>
      <c r="F1346" s="5" t="s">
        <v>775</v>
      </c>
      <c r="G1346" s="5" t="s">
        <v>18</v>
      </c>
      <c r="H1346" s="7" t="s">
        <v>6173</v>
      </c>
      <c r="I1346" s="7" t="s">
        <v>6175</v>
      </c>
      <c r="J1346" s="7" t="s">
        <v>6175</v>
      </c>
      <c r="K1346" s="7" t="s">
        <v>6175</v>
      </c>
      <c r="L1346" s="5" t="s">
        <v>5331</v>
      </c>
      <c r="M1346" s="5" t="s">
        <v>5331</v>
      </c>
      <c r="N1346" s="8" t="s">
        <v>6175</v>
      </c>
      <c r="O1346" s="7" t="s">
        <v>1388</v>
      </c>
      <c r="P1346" s="7" t="s">
        <v>3899</v>
      </c>
      <c r="Q1346" s="7" t="s">
        <v>5332</v>
      </c>
      <c r="R1346" s="28" t="s">
        <v>5333</v>
      </c>
      <c r="S1346" s="5" t="s">
        <v>28</v>
      </c>
      <c r="T1346" s="7" t="s">
        <v>3909</v>
      </c>
      <c r="U1346" s="7" t="s">
        <v>28</v>
      </c>
      <c r="V1346" s="28" t="s">
        <v>28</v>
      </c>
      <c r="W1346" s="7" t="s">
        <v>29</v>
      </c>
      <c r="X1346" s="7">
        <v>2012</v>
      </c>
      <c r="Y1346" s="7" t="s">
        <v>28</v>
      </c>
      <c r="Z1346" s="7" t="s">
        <v>3900</v>
      </c>
      <c r="AA1346" s="7">
        <v>1</v>
      </c>
      <c r="AB1346" s="7">
        <v>1</v>
      </c>
      <c r="AC1346" s="7">
        <f t="shared" si="214"/>
        <v>0</v>
      </c>
      <c r="AD1346" s="7" t="s">
        <v>6175</v>
      </c>
      <c r="AE1346" s="7" t="s">
        <v>6175</v>
      </c>
      <c r="AF1346" s="7" t="s">
        <v>6175</v>
      </c>
      <c r="AG1346" s="7" t="s">
        <v>6175</v>
      </c>
      <c r="AH1346" s="7" t="s">
        <v>6175</v>
      </c>
      <c r="AI1346" s="7" t="s">
        <v>6175</v>
      </c>
      <c r="AJ1346" s="33">
        <v>21.822201369863112</v>
      </c>
      <c r="AK1346" s="33">
        <f t="shared" ref="AK1346:AK1408" si="215">AJ1346*AB1346</f>
        <v>21.822201369863112</v>
      </c>
      <c r="AL1346" s="33">
        <f t="shared" si="210"/>
        <v>2.6186641643835733</v>
      </c>
      <c r="AM1346" s="33">
        <f t="shared" si="211"/>
        <v>24.440865534246687</v>
      </c>
      <c r="AN1346" s="33">
        <f t="shared" si="212"/>
        <v>19.639981232876803</v>
      </c>
      <c r="AO1346" s="33">
        <f t="shared" si="213"/>
        <v>19.639981232876803</v>
      </c>
      <c r="AP1346" s="33">
        <f t="shared" ref="AP1346:AP1408" si="216">AO1346*0.12</f>
        <v>2.3567977479452162</v>
      </c>
      <c r="AQ1346" s="33">
        <f t="shared" ref="AQ1346:AQ1408" si="217">AO1346+AP1346</f>
        <v>21.996778980822018</v>
      </c>
      <c r="AR1346" s="15" t="s">
        <v>6290</v>
      </c>
      <c r="AS1346" s="15" t="s">
        <v>6302</v>
      </c>
      <c r="AT1346" s="15" t="s">
        <v>6292</v>
      </c>
      <c r="AU1346" s="27" t="s">
        <v>6277</v>
      </c>
      <c r="AV1346" s="74"/>
      <c r="AW1346" s="75">
        <v>1</v>
      </c>
      <c r="AX1346" s="75" t="s">
        <v>6358</v>
      </c>
      <c r="AY1346" s="75"/>
      <c r="AZ1346" s="52" t="s">
        <v>6389</v>
      </c>
    </row>
    <row r="1347" spans="1:52" s="52" customFormat="1" ht="39.950000000000003" customHeight="1" x14ac:dyDescent="0.25">
      <c r="A1347" s="9">
        <v>1858</v>
      </c>
      <c r="B1347" s="5" t="s">
        <v>28</v>
      </c>
      <c r="C1347" s="7" t="s">
        <v>5339</v>
      </c>
      <c r="D1347" s="39" t="s">
        <v>18</v>
      </c>
      <c r="E1347" s="7" t="s">
        <v>64</v>
      </c>
      <c r="F1347" s="7" t="s">
        <v>65</v>
      </c>
      <c r="G1347" s="5" t="s">
        <v>18</v>
      </c>
      <c r="H1347" s="7" t="s">
        <v>6173</v>
      </c>
      <c r="I1347" s="7" t="s">
        <v>6175</v>
      </c>
      <c r="J1347" s="7" t="s">
        <v>6175</v>
      </c>
      <c r="K1347" s="7" t="s">
        <v>6175</v>
      </c>
      <c r="L1347" s="5" t="s">
        <v>1311</v>
      </c>
      <c r="M1347" s="5" t="s">
        <v>1311</v>
      </c>
      <c r="N1347" s="8" t="s">
        <v>6175</v>
      </c>
      <c r="O1347" s="7" t="s">
        <v>1388</v>
      </c>
      <c r="P1347" s="7" t="s">
        <v>3899</v>
      </c>
      <c r="Q1347" s="5" t="s">
        <v>1313</v>
      </c>
      <c r="R1347" s="5" t="s">
        <v>1314</v>
      </c>
      <c r="S1347" s="5" t="s">
        <v>28</v>
      </c>
      <c r="T1347" s="7" t="s">
        <v>3909</v>
      </c>
      <c r="U1347" s="7" t="s">
        <v>28</v>
      </c>
      <c r="V1347" s="28" t="s">
        <v>28</v>
      </c>
      <c r="W1347" s="7" t="s">
        <v>29</v>
      </c>
      <c r="X1347" s="7">
        <v>2012</v>
      </c>
      <c r="Y1347" s="5" t="s">
        <v>5340</v>
      </c>
      <c r="Z1347" s="7" t="s">
        <v>3900</v>
      </c>
      <c r="AA1347" s="7">
        <v>1</v>
      </c>
      <c r="AB1347" s="7">
        <v>1</v>
      </c>
      <c r="AC1347" s="7">
        <f t="shared" si="214"/>
        <v>0</v>
      </c>
      <c r="AD1347" s="7" t="s">
        <v>6175</v>
      </c>
      <c r="AE1347" s="7" t="s">
        <v>6175</v>
      </c>
      <c r="AF1347" s="7" t="s">
        <v>6175</v>
      </c>
      <c r="AG1347" s="7" t="s">
        <v>6175</v>
      </c>
      <c r="AH1347" s="7" t="s">
        <v>6175</v>
      </c>
      <c r="AI1347" s="7" t="s">
        <v>6175</v>
      </c>
      <c r="AJ1347" s="33">
        <v>237.15</v>
      </c>
      <c r="AK1347" s="33">
        <f t="shared" si="215"/>
        <v>237.15</v>
      </c>
      <c r="AL1347" s="33">
        <f t="shared" si="210"/>
        <v>28.457999999999998</v>
      </c>
      <c r="AM1347" s="33">
        <f t="shared" si="211"/>
        <v>265.608</v>
      </c>
      <c r="AN1347" s="33">
        <f t="shared" si="212"/>
        <v>213.435</v>
      </c>
      <c r="AO1347" s="33">
        <f t="shared" si="213"/>
        <v>213.435</v>
      </c>
      <c r="AP1347" s="33">
        <f t="shared" si="216"/>
        <v>25.612199999999998</v>
      </c>
      <c r="AQ1347" s="33">
        <f t="shared" si="217"/>
        <v>239.0472</v>
      </c>
      <c r="AR1347" s="15" t="s">
        <v>6303</v>
      </c>
      <c r="AS1347" s="15" t="s">
        <v>6309</v>
      </c>
      <c r="AT1347" s="15" t="s">
        <v>6292</v>
      </c>
      <c r="AU1347" s="27" t="s">
        <v>6281</v>
      </c>
      <c r="AV1347" s="74"/>
      <c r="AW1347" s="75"/>
      <c r="AX1347" s="75"/>
      <c r="AY1347" s="75"/>
      <c r="AZ1347" s="52" t="s">
        <v>6389</v>
      </c>
    </row>
    <row r="1348" spans="1:52" s="52" customFormat="1" ht="39.950000000000003" customHeight="1" x14ac:dyDescent="0.25">
      <c r="A1348" s="9">
        <v>1859</v>
      </c>
      <c r="B1348" s="7" t="s">
        <v>28</v>
      </c>
      <c r="C1348" s="7" t="s">
        <v>5341</v>
      </c>
      <c r="D1348" s="28" t="s">
        <v>18</v>
      </c>
      <c r="E1348" s="5" t="s">
        <v>38</v>
      </c>
      <c r="F1348" s="7" t="s">
        <v>3891</v>
      </c>
      <c r="G1348" s="5" t="s">
        <v>18</v>
      </c>
      <c r="H1348" s="7" t="s">
        <v>6173</v>
      </c>
      <c r="I1348" s="7" t="s">
        <v>6175</v>
      </c>
      <c r="J1348" s="7" t="s">
        <v>6175</v>
      </c>
      <c r="K1348" s="7" t="s">
        <v>6175</v>
      </c>
      <c r="L1348" s="5" t="s">
        <v>5342</v>
      </c>
      <c r="M1348" s="5" t="s">
        <v>5342</v>
      </c>
      <c r="N1348" s="8" t="s">
        <v>6175</v>
      </c>
      <c r="O1348" s="7" t="s">
        <v>1388</v>
      </c>
      <c r="P1348" s="7" t="s">
        <v>3899</v>
      </c>
      <c r="Q1348" s="5" t="s">
        <v>5343</v>
      </c>
      <c r="R1348" s="5" t="s">
        <v>5344</v>
      </c>
      <c r="S1348" s="5" t="s">
        <v>28</v>
      </c>
      <c r="T1348" s="7" t="s">
        <v>737</v>
      </c>
      <c r="U1348" s="7" t="s">
        <v>28</v>
      </c>
      <c r="V1348" s="28" t="s">
        <v>28</v>
      </c>
      <c r="W1348" s="5" t="s">
        <v>29</v>
      </c>
      <c r="X1348" s="7">
        <v>2012</v>
      </c>
      <c r="Y1348" s="5" t="s">
        <v>28</v>
      </c>
      <c r="Z1348" s="7" t="s">
        <v>3900</v>
      </c>
      <c r="AA1348" s="7">
        <v>1</v>
      </c>
      <c r="AB1348" s="7">
        <v>1</v>
      </c>
      <c r="AC1348" s="7">
        <f t="shared" si="214"/>
        <v>0</v>
      </c>
      <c r="AD1348" s="7" t="s">
        <v>6175</v>
      </c>
      <c r="AE1348" s="7" t="s">
        <v>6175</v>
      </c>
      <c r="AF1348" s="7" t="s">
        <v>6175</v>
      </c>
      <c r="AG1348" s="7" t="s">
        <v>6175</v>
      </c>
      <c r="AH1348" s="7" t="s">
        <v>6175</v>
      </c>
      <c r="AI1348" s="7" t="s">
        <v>6175</v>
      </c>
      <c r="AJ1348" s="33">
        <v>6.8</v>
      </c>
      <c r="AK1348" s="33">
        <f t="shared" si="215"/>
        <v>6.8</v>
      </c>
      <c r="AL1348" s="33">
        <f t="shared" si="210"/>
        <v>0.81599999999999995</v>
      </c>
      <c r="AM1348" s="33">
        <f t="shared" si="211"/>
        <v>7.6159999999999997</v>
      </c>
      <c r="AN1348" s="33">
        <f t="shared" si="212"/>
        <v>6.12</v>
      </c>
      <c r="AO1348" s="33">
        <f t="shared" si="213"/>
        <v>6.12</v>
      </c>
      <c r="AP1348" s="33">
        <f t="shared" si="216"/>
        <v>0.73439999999999994</v>
      </c>
      <c r="AQ1348" s="33">
        <f t="shared" si="217"/>
        <v>6.8544</v>
      </c>
      <c r="AR1348" s="15" t="s">
        <v>6290</v>
      </c>
      <c r="AS1348" s="15" t="s">
        <v>6293</v>
      </c>
      <c r="AT1348" s="15" t="s">
        <v>6292</v>
      </c>
      <c r="AU1348" s="27" t="s">
        <v>6277</v>
      </c>
      <c r="AV1348" s="74"/>
      <c r="AW1348" s="75"/>
      <c r="AX1348" s="75"/>
      <c r="AY1348" s="75"/>
      <c r="AZ1348" s="52" t="s">
        <v>6389</v>
      </c>
    </row>
    <row r="1349" spans="1:52" s="52" customFormat="1" ht="39.950000000000003" customHeight="1" x14ac:dyDescent="0.25">
      <c r="A1349" s="9">
        <v>1860</v>
      </c>
      <c r="B1349" s="5">
        <v>80042000013578</v>
      </c>
      <c r="C1349" s="7" t="s">
        <v>5616</v>
      </c>
      <c r="D1349" s="5" t="s">
        <v>18</v>
      </c>
      <c r="E1349" s="5" t="s">
        <v>774</v>
      </c>
      <c r="F1349" s="5" t="s">
        <v>775</v>
      </c>
      <c r="G1349" s="5" t="s">
        <v>6182</v>
      </c>
      <c r="H1349" s="7" t="s">
        <v>2100</v>
      </c>
      <c r="I1349" s="7" t="s">
        <v>6175</v>
      </c>
      <c r="J1349" s="7" t="s">
        <v>2544</v>
      </c>
      <c r="K1349" s="7" t="s">
        <v>6175</v>
      </c>
      <c r="L1349" s="5" t="s">
        <v>5615</v>
      </c>
      <c r="M1349" s="5" t="s">
        <v>5615</v>
      </c>
      <c r="N1349" s="8" t="s">
        <v>6175</v>
      </c>
      <c r="O1349" s="7" t="s">
        <v>1388</v>
      </c>
      <c r="P1349" s="8" t="s">
        <v>6175</v>
      </c>
      <c r="Q1349" s="7" t="s">
        <v>28</v>
      </c>
      <c r="R1349" s="7" t="s">
        <v>28</v>
      </c>
      <c r="S1349" s="5" t="s">
        <v>28</v>
      </c>
      <c r="T1349" s="5" t="s">
        <v>28</v>
      </c>
      <c r="U1349" s="5" t="s">
        <v>28</v>
      </c>
      <c r="V1349" s="5" t="s">
        <v>28</v>
      </c>
      <c r="W1349" s="7" t="s">
        <v>1400</v>
      </c>
      <c r="X1349" s="5" t="s">
        <v>28</v>
      </c>
      <c r="Y1349" s="5" t="s">
        <v>5617</v>
      </c>
      <c r="Z1349" s="7" t="s">
        <v>3900</v>
      </c>
      <c r="AA1349" s="7">
        <v>1</v>
      </c>
      <c r="AB1349" s="7">
        <v>1</v>
      </c>
      <c r="AC1349" s="7">
        <f t="shared" si="214"/>
        <v>0</v>
      </c>
      <c r="AD1349" s="7" t="s">
        <v>6175</v>
      </c>
      <c r="AE1349" s="7" t="s">
        <v>6175</v>
      </c>
      <c r="AF1349" s="7" t="s">
        <v>6175</v>
      </c>
      <c r="AG1349" s="7" t="s">
        <v>6175</v>
      </c>
      <c r="AH1349" s="7" t="s">
        <v>6175</v>
      </c>
      <c r="AI1349" s="7" t="s">
        <v>6175</v>
      </c>
      <c r="AJ1349" s="33">
        <v>172.94124840182656</v>
      </c>
      <c r="AK1349" s="33">
        <f t="shared" si="215"/>
        <v>172.94124840182656</v>
      </c>
      <c r="AL1349" s="33">
        <f t="shared" ref="AL1349:AL1412" si="218">AK1349*0.12</f>
        <v>20.752949808219185</v>
      </c>
      <c r="AM1349" s="33">
        <f t="shared" ref="AM1349:AM1412" si="219">AL1349+AK1349</f>
        <v>193.69419821004573</v>
      </c>
      <c r="AN1349" s="33">
        <f t="shared" ref="AN1349:AN1412" si="220">AJ1349*0.9</f>
        <v>155.64712356164389</v>
      </c>
      <c r="AO1349" s="33">
        <f t="shared" ref="AO1349:AO1412" si="221">AN1349*AB1349</f>
        <v>155.64712356164389</v>
      </c>
      <c r="AP1349" s="33">
        <f t="shared" si="216"/>
        <v>18.677654827397266</v>
      </c>
      <c r="AQ1349" s="33">
        <f t="shared" si="217"/>
        <v>174.32477838904117</v>
      </c>
      <c r="AR1349" s="15" t="s">
        <v>6290</v>
      </c>
      <c r="AS1349" s="15" t="s">
        <v>6301</v>
      </c>
      <c r="AT1349" s="15" t="s">
        <v>6292</v>
      </c>
      <c r="AU1349" s="27" t="s">
        <v>6277</v>
      </c>
      <c r="AV1349" s="74"/>
      <c r="AW1349" s="75"/>
      <c r="AX1349" s="75"/>
      <c r="AY1349" s="75"/>
      <c r="AZ1349" s="52" t="s">
        <v>6389</v>
      </c>
    </row>
    <row r="1350" spans="1:52" s="52" customFormat="1" ht="39.950000000000003" customHeight="1" x14ac:dyDescent="0.25">
      <c r="A1350" s="9">
        <v>1861</v>
      </c>
      <c r="B1350" s="5" t="s">
        <v>28</v>
      </c>
      <c r="C1350" s="7" t="s">
        <v>5618</v>
      </c>
      <c r="D1350" s="5" t="s">
        <v>18</v>
      </c>
      <c r="E1350" s="7" t="s">
        <v>5619</v>
      </c>
      <c r="F1350" s="7" t="s">
        <v>5620</v>
      </c>
      <c r="G1350" s="5" t="s">
        <v>6182</v>
      </c>
      <c r="H1350" s="7" t="s">
        <v>2100</v>
      </c>
      <c r="I1350" s="7" t="s">
        <v>6175</v>
      </c>
      <c r="J1350" s="7" t="s">
        <v>2544</v>
      </c>
      <c r="K1350" s="7" t="s">
        <v>6175</v>
      </c>
      <c r="L1350" s="7" t="s">
        <v>5621</v>
      </c>
      <c r="M1350" s="7" t="s">
        <v>5621</v>
      </c>
      <c r="N1350" s="8" t="s">
        <v>6175</v>
      </c>
      <c r="O1350" s="7" t="s">
        <v>1388</v>
      </c>
      <c r="P1350" s="8" t="s">
        <v>6175</v>
      </c>
      <c r="Q1350" s="7" t="s">
        <v>28</v>
      </c>
      <c r="R1350" s="7" t="s">
        <v>28</v>
      </c>
      <c r="S1350" s="5" t="s">
        <v>28</v>
      </c>
      <c r="T1350" s="5" t="s">
        <v>28</v>
      </c>
      <c r="U1350" s="5" t="s">
        <v>28</v>
      </c>
      <c r="V1350" s="5" t="s">
        <v>28</v>
      </c>
      <c r="W1350" s="7" t="s">
        <v>78</v>
      </c>
      <c r="X1350" s="5" t="s">
        <v>28</v>
      </c>
      <c r="Y1350" s="5" t="s">
        <v>6183</v>
      </c>
      <c r="Z1350" s="7" t="s">
        <v>3900</v>
      </c>
      <c r="AA1350" s="7">
        <v>3</v>
      </c>
      <c r="AB1350" s="7">
        <v>3</v>
      </c>
      <c r="AC1350" s="7">
        <f t="shared" si="214"/>
        <v>0</v>
      </c>
      <c r="AD1350" s="7" t="s">
        <v>6175</v>
      </c>
      <c r="AE1350" s="7" t="s">
        <v>6175</v>
      </c>
      <c r="AF1350" s="7" t="s">
        <v>6175</v>
      </c>
      <c r="AG1350" s="7" t="s">
        <v>6175</v>
      </c>
      <c r="AH1350" s="7" t="s">
        <v>6175</v>
      </c>
      <c r="AI1350" s="7" t="s">
        <v>6175</v>
      </c>
      <c r="AJ1350" s="33">
        <v>1.429751232876721</v>
      </c>
      <c r="AK1350" s="33">
        <f t="shared" si="215"/>
        <v>4.289253698630163</v>
      </c>
      <c r="AL1350" s="33">
        <f t="shared" si="218"/>
        <v>0.51471044383561959</v>
      </c>
      <c r="AM1350" s="33">
        <f t="shared" si="219"/>
        <v>4.8039641424657828</v>
      </c>
      <c r="AN1350" s="33">
        <f t="shared" si="220"/>
        <v>1.2867761095890489</v>
      </c>
      <c r="AO1350" s="33">
        <f t="shared" si="221"/>
        <v>3.8603283287671468</v>
      </c>
      <c r="AP1350" s="33">
        <f t="shared" si="216"/>
        <v>0.46323939945205761</v>
      </c>
      <c r="AQ1350" s="33">
        <f t="shared" si="217"/>
        <v>4.3235677282192047</v>
      </c>
      <c r="AR1350" s="15" t="s">
        <v>6290</v>
      </c>
      <c r="AS1350" s="15" t="s">
        <v>6306</v>
      </c>
      <c r="AT1350" s="15" t="s">
        <v>6292</v>
      </c>
      <c r="AU1350" s="27" t="s">
        <v>6277</v>
      </c>
      <c r="AV1350" s="74"/>
      <c r="AW1350" s="75"/>
      <c r="AX1350" s="75"/>
      <c r="AY1350" s="75"/>
      <c r="AZ1350" s="52" t="s">
        <v>6389</v>
      </c>
    </row>
    <row r="1351" spans="1:52" s="52" customFormat="1" ht="39.950000000000003" customHeight="1" x14ac:dyDescent="0.25">
      <c r="A1351" s="9">
        <v>1862</v>
      </c>
      <c r="B1351" s="7" t="s">
        <v>28</v>
      </c>
      <c r="C1351" s="7" t="s">
        <v>5622</v>
      </c>
      <c r="D1351" s="5" t="s">
        <v>18</v>
      </c>
      <c r="E1351" s="7" t="s">
        <v>4798</v>
      </c>
      <c r="F1351" s="7" t="s">
        <v>4799</v>
      </c>
      <c r="G1351" s="5" t="s">
        <v>6182</v>
      </c>
      <c r="H1351" s="7" t="s">
        <v>2100</v>
      </c>
      <c r="I1351" s="7" t="s">
        <v>6175</v>
      </c>
      <c r="J1351" s="7" t="s">
        <v>2544</v>
      </c>
      <c r="K1351" s="7" t="s">
        <v>6175</v>
      </c>
      <c r="L1351" s="7" t="s">
        <v>5623</v>
      </c>
      <c r="M1351" s="7" t="s">
        <v>5623</v>
      </c>
      <c r="N1351" s="8" t="s">
        <v>6175</v>
      </c>
      <c r="O1351" s="7" t="s">
        <v>1388</v>
      </c>
      <c r="P1351" s="8" t="s">
        <v>6175</v>
      </c>
      <c r="Q1351" s="7" t="s">
        <v>28</v>
      </c>
      <c r="R1351" s="7" t="s">
        <v>28</v>
      </c>
      <c r="S1351" s="5" t="s">
        <v>28</v>
      </c>
      <c r="T1351" s="5" t="s">
        <v>28</v>
      </c>
      <c r="U1351" s="5" t="s">
        <v>28</v>
      </c>
      <c r="V1351" s="5" t="s">
        <v>28</v>
      </c>
      <c r="W1351" s="7" t="s">
        <v>29</v>
      </c>
      <c r="X1351" s="5" t="s">
        <v>28</v>
      </c>
      <c r="Y1351" s="5" t="s">
        <v>28</v>
      </c>
      <c r="Z1351" s="7" t="s">
        <v>3900</v>
      </c>
      <c r="AA1351" s="7">
        <v>2</v>
      </c>
      <c r="AB1351" s="7">
        <v>2</v>
      </c>
      <c r="AC1351" s="7">
        <f t="shared" si="214"/>
        <v>0</v>
      </c>
      <c r="AD1351" s="7" t="s">
        <v>6175</v>
      </c>
      <c r="AE1351" s="7" t="s">
        <v>6175</v>
      </c>
      <c r="AF1351" s="7" t="s">
        <v>6175</v>
      </c>
      <c r="AG1351" s="7" t="s">
        <v>6175</v>
      </c>
      <c r="AH1351" s="7" t="s">
        <v>6175</v>
      </c>
      <c r="AI1351" s="7" t="s">
        <v>6175</v>
      </c>
      <c r="AJ1351" s="33">
        <v>6.9397446575342769</v>
      </c>
      <c r="AK1351" s="33">
        <f t="shared" si="215"/>
        <v>13.879489315068554</v>
      </c>
      <c r="AL1351" s="33">
        <f t="shared" si="218"/>
        <v>1.6655387178082264</v>
      </c>
      <c r="AM1351" s="33">
        <f t="shared" si="219"/>
        <v>15.545028032876781</v>
      </c>
      <c r="AN1351" s="33">
        <f t="shared" si="220"/>
        <v>6.2457701917808492</v>
      </c>
      <c r="AO1351" s="33">
        <f t="shared" si="221"/>
        <v>12.491540383561698</v>
      </c>
      <c r="AP1351" s="33">
        <f t="shared" si="216"/>
        <v>1.4989848460274038</v>
      </c>
      <c r="AQ1351" s="33">
        <f t="shared" si="217"/>
        <v>13.990525229589103</v>
      </c>
      <c r="AR1351" s="15" t="s">
        <v>6290</v>
      </c>
      <c r="AS1351" s="15" t="s">
        <v>6306</v>
      </c>
      <c r="AT1351" s="15" t="s">
        <v>6292</v>
      </c>
      <c r="AU1351" s="27" t="s">
        <v>6277</v>
      </c>
      <c r="AV1351" s="74"/>
      <c r="AW1351" s="75"/>
      <c r="AX1351" s="75"/>
      <c r="AY1351" s="75"/>
      <c r="AZ1351" s="52" t="s">
        <v>6389</v>
      </c>
    </row>
    <row r="1352" spans="1:52" s="52" customFormat="1" ht="39.950000000000003" customHeight="1" x14ac:dyDescent="0.25">
      <c r="A1352" s="9">
        <v>1863</v>
      </c>
      <c r="B1352" s="5" t="s">
        <v>28</v>
      </c>
      <c r="C1352" s="7" t="s">
        <v>5624</v>
      </c>
      <c r="D1352" s="5" t="s">
        <v>18</v>
      </c>
      <c r="E1352" s="7" t="s">
        <v>4798</v>
      </c>
      <c r="F1352" s="7" t="s">
        <v>4799</v>
      </c>
      <c r="G1352" s="5" t="s">
        <v>6182</v>
      </c>
      <c r="H1352" s="7" t="s">
        <v>2100</v>
      </c>
      <c r="I1352" s="7" t="s">
        <v>6175</v>
      </c>
      <c r="J1352" s="7" t="s">
        <v>2544</v>
      </c>
      <c r="K1352" s="7" t="s">
        <v>6175</v>
      </c>
      <c r="L1352" s="7" t="s">
        <v>5625</v>
      </c>
      <c r="M1352" s="7" t="s">
        <v>5625</v>
      </c>
      <c r="N1352" s="8" t="s">
        <v>6175</v>
      </c>
      <c r="O1352" s="7" t="s">
        <v>1388</v>
      </c>
      <c r="P1352" s="8" t="s">
        <v>6175</v>
      </c>
      <c r="Q1352" s="7" t="s">
        <v>28</v>
      </c>
      <c r="R1352" s="7" t="s">
        <v>28</v>
      </c>
      <c r="S1352" s="5" t="s">
        <v>28</v>
      </c>
      <c r="T1352" s="5" t="s">
        <v>28</v>
      </c>
      <c r="U1352" s="5" t="s">
        <v>28</v>
      </c>
      <c r="V1352" s="5" t="s">
        <v>28</v>
      </c>
      <c r="W1352" s="7" t="s">
        <v>29</v>
      </c>
      <c r="X1352" s="5" t="s">
        <v>28</v>
      </c>
      <c r="Y1352" s="5" t="s">
        <v>28</v>
      </c>
      <c r="Z1352" s="7" t="s">
        <v>3900</v>
      </c>
      <c r="AA1352" s="7">
        <v>1</v>
      </c>
      <c r="AB1352" s="7">
        <v>1</v>
      </c>
      <c r="AC1352" s="7">
        <f t="shared" si="214"/>
        <v>0</v>
      </c>
      <c r="AD1352" s="7" t="s">
        <v>6175</v>
      </c>
      <c r="AE1352" s="7" t="s">
        <v>6175</v>
      </c>
      <c r="AF1352" s="7" t="s">
        <v>6175</v>
      </c>
      <c r="AG1352" s="7" t="s">
        <v>6175</v>
      </c>
      <c r="AH1352" s="7" t="s">
        <v>6175</v>
      </c>
      <c r="AI1352" s="7" t="s">
        <v>6175</v>
      </c>
      <c r="AJ1352" s="33">
        <v>16.972823287671311</v>
      </c>
      <c r="AK1352" s="33">
        <f t="shared" si="215"/>
        <v>16.972823287671311</v>
      </c>
      <c r="AL1352" s="33">
        <f t="shared" si="218"/>
        <v>2.0367387945205571</v>
      </c>
      <c r="AM1352" s="33">
        <f t="shared" si="219"/>
        <v>19.009562082191866</v>
      </c>
      <c r="AN1352" s="33">
        <f t="shared" si="220"/>
        <v>15.27554095890418</v>
      </c>
      <c r="AO1352" s="33">
        <f t="shared" si="221"/>
        <v>15.27554095890418</v>
      </c>
      <c r="AP1352" s="33">
        <f t="shared" si="216"/>
        <v>1.8330649150685017</v>
      </c>
      <c r="AQ1352" s="33">
        <f t="shared" si="217"/>
        <v>17.108605873972682</v>
      </c>
      <c r="AR1352" s="15" t="s">
        <v>6290</v>
      </c>
      <c r="AS1352" s="15" t="s">
        <v>6306</v>
      </c>
      <c r="AT1352" s="15" t="s">
        <v>6292</v>
      </c>
      <c r="AU1352" s="27" t="s">
        <v>6277</v>
      </c>
      <c r="AV1352" s="74"/>
      <c r="AW1352" s="75"/>
      <c r="AX1352" s="75"/>
      <c r="AY1352" s="75"/>
      <c r="AZ1352" s="52" t="s">
        <v>6389</v>
      </c>
    </row>
    <row r="1353" spans="1:52" s="52" customFormat="1" ht="39.950000000000003" customHeight="1" x14ac:dyDescent="0.25">
      <c r="A1353" s="9">
        <v>1864</v>
      </c>
      <c r="B1353" s="5" t="s">
        <v>28</v>
      </c>
      <c r="C1353" s="7" t="s">
        <v>5628</v>
      </c>
      <c r="D1353" s="5" t="s">
        <v>18</v>
      </c>
      <c r="E1353" s="7" t="s">
        <v>4798</v>
      </c>
      <c r="F1353" s="7" t="s">
        <v>4799</v>
      </c>
      <c r="G1353" s="5" t="s">
        <v>6182</v>
      </c>
      <c r="H1353" s="7" t="s">
        <v>2100</v>
      </c>
      <c r="I1353" s="7" t="s">
        <v>6175</v>
      </c>
      <c r="J1353" s="7" t="s">
        <v>2544</v>
      </c>
      <c r="K1353" s="7" t="s">
        <v>6175</v>
      </c>
      <c r="L1353" s="7" t="s">
        <v>5629</v>
      </c>
      <c r="M1353" s="7" t="s">
        <v>5629</v>
      </c>
      <c r="N1353" s="8" t="s">
        <v>6175</v>
      </c>
      <c r="O1353" s="7" t="s">
        <v>1388</v>
      </c>
      <c r="P1353" s="8" t="s">
        <v>6175</v>
      </c>
      <c r="Q1353" s="7" t="s">
        <v>28</v>
      </c>
      <c r="R1353" s="7" t="s">
        <v>28</v>
      </c>
      <c r="S1353" s="5" t="s">
        <v>28</v>
      </c>
      <c r="T1353" s="5" t="s">
        <v>28</v>
      </c>
      <c r="U1353" s="5" t="s">
        <v>28</v>
      </c>
      <c r="V1353" s="5" t="s">
        <v>28</v>
      </c>
      <c r="W1353" s="7" t="s">
        <v>78</v>
      </c>
      <c r="X1353" s="5" t="s">
        <v>28</v>
      </c>
      <c r="Y1353" s="5" t="s">
        <v>28</v>
      </c>
      <c r="Z1353" s="7" t="s">
        <v>3900</v>
      </c>
      <c r="AA1353" s="7">
        <v>1</v>
      </c>
      <c r="AB1353" s="7">
        <v>1</v>
      </c>
      <c r="AC1353" s="7">
        <f t="shared" si="214"/>
        <v>0</v>
      </c>
      <c r="AD1353" s="7" t="s">
        <v>6175</v>
      </c>
      <c r="AE1353" s="7" t="s">
        <v>6175</v>
      </c>
      <c r="AF1353" s="7" t="s">
        <v>6175</v>
      </c>
      <c r="AG1353" s="7" t="s">
        <v>6175</v>
      </c>
      <c r="AH1353" s="7" t="s">
        <v>6175</v>
      </c>
      <c r="AI1353" s="7" t="s">
        <v>6175</v>
      </c>
      <c r="AJ1353" s="33">
        <v>3.5743780821918025</v>
      </c>
      <c r="AK1353" s="33">
        <f t="shared" si="215"/>
        <v>3.5743780821918025</v>
      </c>
      <c r="AL1353" s="33">
        <f t="shared" si="218"/>
        <v>0.42892536986301627</v>
      </c>
      <c r="AM1353" s="33">
        <f t="shared" si="219"/>
        <v>4.0033034520548192</v>
      </c>
      <c r="AN1353" s="33">
        <f t="shared" si="220"/>
        <v>3.2169402739726225</v>
      </c>
      <c r="AO1353" s="33">
        <f t="shared" si="221"/>
        <v>3.2169402739726225</v>
      </c>
      <c r="AP1353" s="33">
        <f t="shared" si="216"/>
        <v>0.38603283287671469</v>
      </c>
      <c r="AQ1353" s="33">
        <f t="shared" si="217"/>
        <v>3.6029731068493374</v>
      </c>
      <c r="AR1353" s="15" t="s">
        <v>6290</v>
      </c>
      <c r="AS1353" s="15" t="s">
        <v>6311</v>
      </c>
      <c r="AT1353" s="15" t="s">
        <v>6292</v>
      </c>
      <c r="AU1353" s="27" t="s">
        <v>6277</v>
      </c>
      <c r="AV1353" s="74"/>
      <c r="AW1353" s="75"/>
      <c r="AX1353" s="75"/>
      <c r="AY1353" s="75"/>
      <c r="AZ1353" s="52" t="s">
        <v>6389</v>
      </c>
    </row>
    <row r="1354" spans="1:52" s="52" customFormat="1" ht="39.950000000000003" customHeight="1" x14ac:dyDescent="0.25">
      <c r="A1354" s="9">
        <v>1865</v>
      </c>
      <c r="B1354" s="5" t="s">
        <v>28</v>
      </c>
      <c r="C1354" s="7" t="s">
        <v>5630</v>
      </c>
      <c r="D1354" s="5" t="s">
        <v>18</v>
      </c>
      <c r="E1354" s="7" t="s">
        <v>763</v>
      </c>
      <c r="F1354" s="7" t="s">
        <v>5631</v>
      </c>
      <c r="G1354" s="5" t="s">
        <v>6182</v>
      </c>
      <c r="H1354" s="7" t="s">
        <v>2100</v>
      </c>
      <c r="I1354" s="7" t="s">
        <v>6175</v>
      </c>
      <c r="J1354" s="7" t="s">
        <v>2544</v>
      </c>
      <c r="K1354" s="7" t="s">
        <v>6175</v>
      </c>
      <c r="L1354" s="7" t="s">
        <v>5632</v>
      </c>
      <c r="M1354" s="7" t="s">
        <v>5632</v>
      </c>
      <c r="N1354" s="8" t="s">
        <v>6175</v>
      </c>
      <c r="O1354" s="7" t="s">
        <v>1388</v>
      </c>
      <c r="P1354" s="8" t="s">
        <v>6175</v>
      </c>
      <c r="Q1354" s="7" t="s">
        <v>1553</v>
      </c>
      <c r="R1354" s="5" t="s">
        <v>28</v>
      </c>
      <c r="S1354" s="5" t="s">
        <v>28</v>
      </c>
      <c r="T1354" s="5" t="s">
        <v>28</v>
      </c>
      <c r="U1354" s="5" t="s">
        <v>28</v>
      </c>
      <c r="V1354" s="5" t="s">
        <v>28</v>
      </c>
      <c r="W1354" s="7" t="s">
        <v>78</v>
      </c>
      <c r="X1354" s="5" t="s">
        <v>28</v>
      </c>
      <c r="Y1354" s="5" t="s">
        <v>140</v>
      </c>
      <c r="Z1354" s="7" t="s">
        <v>3900</v>
      </c>
      <c r="AA1354" s="7">
        <v>27</v>
      </c>
      <c r="AB1354" s="7">
        <v>27</v>
      </c>
      <c r="AC1354" s="7">
        <f t="shared" si="214"/>
        <v>0</v>
      </c>
      <c r="AD1354" s="7" t="s">
        <v>6175</v>
      </c>
      <c r="AE1354" s="7" t="s">
        <v>6175</v>
      </c>
      <c r="AF1354" s="7" t="s">
        <v>6175</v>
      </c>
      <c r="AG1354" s="7" t="s">
        <v>6175</v>
      </c>
      <c r="AH1354" s="7" t="s">
        <v>6175</v>
      </c>
      <c r="AI1354" s="7" t="s">
        <v>6175</v>
      </c>
      <c r="AJ1354" s="33">
        <v>4.6466915068493426</v>
      </c>
      <c r="AK1354" s="33">
        <f t="shared" si="215"/>
        <v>125.46067068493225</v>
      </c>
      <c r="AL1354" s="33">
        <f t="shared" si="218"/>
        <v>15.05528048219187</v>
      </c>
      <c r="AM1354" s="33">
        <f t="shared" si="219"/>
        <v>140.51595116712411</v>
      </c>
      <c r="AN1354" s="33">
        <f t="shared" si="220"/>
        <v>4.1820223561644081</v>
      </c>
      <c r="AO1354" s="33">
        <f t="shared" si="221"/>
        <v>112.91460361643902</v>
      </c>
      <c r="AP1354" s="33">
        <f t="shared" si="216"/>
        <v>13.549752433972682</v>
      </c>
      <c r="AQ1354" s="33">
        <f t="shared" si="217"/>
        <v>126.46435605041171</v>
      </c>
      <c r="AR1354" s="15" t="s">
        <v>6290</v>
      </c>
      <c r="AS1354" s="15" t="s">
        <v>6302</v>
      </c>
      <c r="AT1354" s="15" t="s">
        <v>6294</v>
      </c>
      <c r="AU1354" s="27" t="s">
        <v>6279</v>
      </c>
      <c r="AV1354" s="74"/>
      <c r="AW1354" s="75"/>
      <c r="AX1354" s="75"/>
      <c r="AY1354" s="75"/>
      <c r="AZ1354" s="52" t="s">
        <v>6389</v>
      </c>
    </row>
    <row r="1355" spans="1:52" s="52" customFormat="1" ht="39.950000000000003" customHeight="1" x14ac:dyDescent="0.25">
      <c r="A1355" s="9">
        <v>1866</v>
      </c>
      <c r="B1355" s="5" t="s">
        <v>28</v>
      </c>
      <c r="C1355" s="7" t="s">
        <v>5633</v>
      </c>
      <c r="D1355" s="5" t="s">
        <v>18</v>
      </c>
      <c r="E1355" s="7" t="s">
        <v>763</v>
      </c>
      <c r="F1355" s="7" t="s">
        <v>5631</v>
      </c>
      <c r="G1355" s="5" t="s">
        <v>6182</v>
      </c>
      <c r="H1355" s="7" t="s">
        <v>2100</v>
      </c>
      <c r="I1355" s="7" t="s">
        <v>6175</v>
      </c>
      <c r="J1355" s="7" t="s">
        <v>2544</v>
      </c>
      <c r="K1355" s="7" t="s">
        <v>6175</v>
      </c>
      <c r="L1355" s="7" t="s">
        <v>5634</v>
      </c>
      <c r="M1355" s="7" t="s">
        <v>5634</v>
      </c>
      <c r="N1355" s="8" t="s">
        <v>6175</v>
      </c>
      <c r="O1355" s="7" t="s">
        <v>1388</v>
      </c>
      <c r="P1355" s="8" t="s">
        <v>6175</v>
      </c>
      <c r="Q1355" s="7" t="s">
        <v>1553</v>
      </c>
      <c r="R1355" s="5" t="s">
        <v>28</v>
      </c>
      <c r="S1355" s="5" t="s">
        <v>28</v>
      </c>
      <c r="T1355" s="5" t="s">
        <v>28</v>
      </c>
      <c r="U1355" s="5" t="s">
        <v>28</v>
      </c>
      <c r="V1355" s="5" t="s">
        <v>28</v>
      </c>
      <c r="W1355" s="7" t="s">
        <v>78</v>
      </c>
      <c r="X1355" s="5" t="s">
        <v>28</v>
      </c>
      <c r="Y1355" s="5" t="s">
        <v>319</v>
      </c>
      <c r="Z1355" s="7" t="s">
        <v>3900</v>
      </c>
      <c r="AA1355" s="7">
        <v>11</v>
      </c>
      <c r="AB1355" s="7">
        <v>11</v>
      </c>
      <c r="AC1355" s="7">
        <f t="shared" si="214"/>
        <v>0</v>
      </c>
      <c r="AD1355" s="7" t="s">
        <v>6175</v>
      </c>
      <c r="AE1355" s="7" t="s">
        <v>6175</v>
      </c>
      <c r="AF1355" s="7" t="s">
        <v>6175</v>
      </c>
      <c r="AG1355" s="7" t="s">
        <v>6175</v>
      </c>
      <c r="AH1355" s="7" t="s">
        <v>6175</v>
      </c>
      <c r="AI1355" s="7" t="s">
        <v>6175</v>
      </c>
      <c r="AJ1355" s="33">
        <v>5.3615671232877036</v>
      </c>
      <c r="AK1355" s="33">
        <f t="shared" si="215"/>
        <v>58.97723835616474</v>
      </c>
      <c r="AL1355" s="33">
        <f t="shared" si="218"/>
        <v>7.0772686027397684</v>
      </c>
      <c r="AM1355" s="33">
        <f t="shared" si="219"/>
        <v>66.054506958904511</v>
      </c>
      <c r="AN1355" s="33">
        <f t="shared" si="220"/>
        <v>4.8254104109589333</v>
      </c>
      <c r="AO1355" s="33">
        <f t="shared" si="221"/>
        <v>53.079514520548265</v>
      </c>
      <c r="AP1355" s="33">
        <f t="shared" si="216"/>
        <v>6.3695417424657919</v>
      </c>
      <c r="AQ1355" s="33">
        <f t="shared" si="217"/>
        <v>59.449056263014057</v>
      </c>
      <c r="AR1355" s="15" t="s">
        <v>6290</v>
      </c>
      <c r="AS1355" s="15" t="s">
        <v>6302</v>
      </c>
      <c r="AT1355" s="15" t="s">
        <v>6294</v>
      </c>
      <c r="AU1355" s="27" t="s">
        <v>6279</v>
      </c>
      <c r="AV1355" s="74"/>
      <c r="AW1355" s="75"/>
      <c r="AX1355" s="75"/>
      <c r="AY1355" s="75"/>
      <c r="AZ1355" s="52" t="s">
        <v>6389</v>
      </c>
    </row>
    <row r="1356" spans="1:52" s="52" customFormat="1" ht="39.950000000000003" customHeight="1" x14ac:dyDescent="0.25">
      <c r="A1356" s="9">
        <v>1867</v>
      </c>
      <c r="B1356" s="5" t="s">
        <v>28</v>
      </c>
      <c r="C1356" s="7" t="s">
        <v>5635</v>
      </c>
      <c r="D1356" s="5" t="s">
        <v>18</v>
      </c>
      <c r="E1356" s="7" t="s">
        <v>763</v>
      </c>
      <c r="F1356" s="7" t="s">
        <v>5631</v>
      </c>
      <c r="G1356" s="5" t="s">
        <v>6182</v>
      </c>
      <c r="H1356" s="7" t="s">
        <v>2100</v>
      </c>
      <c r="I1356" s="7" t="s">
        <v>6175</v>
      </c>
      <c r="J1356" s="7" t="s">
        <v>2544</v>
      </c>
      <c r="K1356" s="7" t="s">
        <v>6175</v>
      </c>
      <c r="L1356" s="7" t="s">
        <v>5636</v>
      </c>
      <c r="M1356" s="7" t="s">
        <v>5636</v>
      </c>
      <c r="N1356" s="8" t="s">
        <v>6175</v>
      </c>
      <c r="O1356" s="7" t="s">
        <v>1388</v>
      </c>
      <c r="P1356" s="8" t="s">
        <v>6175</v>
      </c>
      <c r="Q1356" s="7" t="s">
        <v>1553</v>
      </c>
      <c r="R1356" s="5" t="s">
        <v>28</v>
      </c>
      <c r="S1356" s="5" t="s">
        <v>28</v>
      </c>
      <c r="T1356" s="5" t="s">
        <v>28</v>
      </c>
      <c r="U1356" s="5" t="s">
        <v>28</v>
      </c>
      <c r="V1356" s="5" t="s">
        <v>28</v>
      </c>
      <c r="W1356" s="7" t="s">
        <v>78</v>
      </c>
      <c r="X1356" s="5" t="s">
        <v>28</v>
      </c>
      <c r="Y1356" s="5" t="s">
        <v>319</v>
      </c>
      <c r="Z1356" s="7" t="s">
        <v>3900</v>
      </c>
      <c r="AA1356" s="7">
        <v>1</v>
      </c>
      <c r="AB1356" s="7">
        <v>1</v>
      </c>
      <c r="AC1356" s="7">
        <f t="shared" si="214"/>
        <v>0</v>
      </c>
      <c r="AD1356" s="7" t="s">
        <v>6175</v>
      </c>
      <c r="AE1356" s="7" t="s">
        <v>6175</v>
      </c>
      <c r="AF1356" s="7" t="s">
        <v>6175</v>
      </c>
      <c r="AG1356" s="7" t="s">
        <v>6175</v>
      </c>
      <c r="AH1356" s="7" t="s">
        <v>6175</v>
      </c>
      <c r="AI1356" s="7" t="s">
        <v>6175</v>
      </c>
      <c r="AJ1356" s="33">
        <v>3.5743780821918025</v>
      </c>
      <c r="AK1356" s="33">
        <f t="shared" si="215"/>
        <v>3.5743780821918025</v>
      </c>
      <c r="AL1356" s="33">
        <f t="shared" si="218"/>
        <v>0.42892536986301627</v>
      </c>
      <c r="AM1356" s="33">
        <f t="shared" si="219"/>
        <v>4.0033034520548192</v>
      </c>
      <c r="AN1356" s="33">
        <f t="shared" si="220"/>
        <v>3.2169402739726225</v>
      </c>
      <c r="AO1356" s="33">
        <f t="shared" si="221"/>
        <v>3.2169402739726225</v>
      </c>
      <c r="AP1356" s="33">
        <f t="shared" si="216"/>
        <v>0.38603283287671469</v>
      </c>
      <c r="AQ1356" s="33">
        <f t="shared" si="217"/>
        <v>3.6029731068493374</v>
      </c>
      <c r="AR1356" s="15" t="s">
        <v>6290</v>
      </c>
      <c r="AS1356" s="15" t="s">
        <v>6302</v>
      </c>
      <c r="AT1356" s="15" t="s">
        <v>6294</v>
      </c>
      <c r="AU1356" s="27" t="s">
        <v>6279</v>
      </c>
      <c r="AV1356" s="74"/>
      <c r="AW1356" s="75"/>
      <c r="AX1356" s="75"/>
      <c r="AY1356" s="75"/>
      <c r="AZ1356" s="52" t="s">
        <v>6389</v>
      </c>
    </row>
    <row r="1357" spans="1:52" s="52" customFormat="1" ht="39.950000000000003" customHeight="1" x14ac:dyDescent="0.25">
      <c r="A1357" s="9">
        <v>1868</v>
      </c>
      <c r="B1357" s="7" t="s">
        <v>28</v>
      </c>
      <c r="C1357" s="7" t="s">
        <v>5637</v>
      </c>
      <c r="D1357" s="5" t="s">
        <v>18</v>
      </c>
      <c r="E1357" s="7" t="s">
        <v>763</v>
      </c>
      <c r="F1357" s="7" t="s">
        <v>5631</v>
      </c>
      <c r="G1357" s="5" t="s">
        <v>6182</v>
      </c>
      <c r="H1357" s="7" t="s">
        <v>2100</v>
      </c>
      <c r="I1357" s="7" t="s">
        <v>6175</v>
      </c>
      <c r="J1357" s="7" t="s">
        <v>2544</v>
      </c>
      <c r="K1357" s="7" t="s">
        <v>6175</v>
      </c>
      <c r="L1357" s="7" t="s">
        <v>5638</v>
      </c>
      <c r="M1357" s="7" t="s">
        <v>5638</v>
      </c>
      <c r="N1357" s="8" t="s">
        <v>6175</v>
      </c>
      <c r="O1357" s="7" t="s">
        <v>1388</v>
      </c>
      <c r="P1357" s="8" t="s">
        <v>6175</v>
      </c>
      <c r="Q1357" s="7" t="s">
        <v>1553</v>
      </c>
      <c r="R1357" s="5" t="s">
        <v>28</v>
      </c>
      <c r="S1357" s="5" t="s">
        <v>28</v>
      </c>
      <c r="T1357" s="5" t="s">
        <v>28</v>
      </c>
      <c r="U1357" s="5" t="s">
        <v>28</v>
      </c>
      <c r="V1357" s="5" t="s">
        <v>28</v>
      </c>
      <c r="W1357" s="7" t="s">
        <v>78</v>
      </c>
      <c r="X1357" s="5" t="s">
        <v>28</v>
      </c>
      <c r="Y1357" s="5" t="s">
        <v>319</v>
      </c>
      <c r="Z1357" s="7" t="s">
        <v>3900</v>
      </c>
      <c r="AA1357" s="7">
        <v>1</v>
      </c>
      <c r="AB1357" s="7">
        <v>1</v>
      </c>
      <c r="AC1357" s="7">
        <f t="shared" si="214"/>
        <v>0</v>
      </c>
      <c r="AD1357" s="7" t="s">
        <v>6175</v>
      </c>
      <c r="AE1357" s="7" t="s">
        <v>6175</v>
      </c>
      <c r="AF1357" s="7" t="s">
        <v>6175</v>
      </c>
      <c r="AG1357" s="7" t="s">
        <v>6175</v>
      </c>
      <c r="AH1357" s="7" t="s">
        <v>6175</v>
      </c>
      <c r="AI1357" s="7" t="s">
        <v>6175</v>
      </c>
      <c r="AJ1357" s="33">
        <v>1.429751232876721</v>
      </c>
      <c r="AK1357" s="33">
        <f t="shared" si="215"/>
        <v>1.429751232876721</v>
      </c>
      <c r="AL1357" s="33">
        <f t="shared" si="218"/>
        <v>0.1715701479452065</v>
      </c>
      <c r="AM1357" s="33">
        <f t="shared" si="219"/>
        <v>1.6013213808219275</v>
      </c>
      <c r="AN1357" s="33">
        <f t="shared" si="220"/>
        <v>1.2867761095890489</v>
      </c>
      <c r="AO1357" s="33">
        <f t="shared" si="221"/>
        <v>1.2867761095890489</v>
      </c>
      <c r="AP1357" s="33">
        <f t="shared" si="216"/>
        <v>0.15441313315068586</v>
      </c>
      <c r="AQ1357" s="33">
        <f t="shared" si="217"/>
        <v>1.4411892427397348</v>
      </c>
      <c r="AR1357" s="15" t="s">
        <v>6290</v>
      </c>
      <c r="AS1357" s="15" t="s">
        <v>6302</v>
      </c>
      <c r="AT1357" s="15" t="s">
        <v>6294</v>
      </c>
      <c r="AU1357" s="27" t="s">
        <v>6279</v>
      </c>
      <c r="AV1357" s="74"/>
      <c r="AW1357" s="75"/>
      <c r="AX1357" s="75"/>
      <c r="AY1357" s="75"/>
      <c r="AZ1357" s="52" t="s">
        <v>6389</v>
      </c>
    </row>
    <row r="1358" spans="1:52" s="52" customFormat="1" ht="39.950000000000003" customHeight="1" x14ac:dyDescent="0.25">
      <c r="A1358" s="9">
        <v>1869</v>
      </c>
      <c r="B1358" s="5" t="s">
        <v>28</v>
      </c>
      <c r="C1358" s="7" t="s">
        <v>5639</v>
      </c>
      <c r="D1358" s="5" t="s">
        <v>18</v>
      </c>
      <c r="E1358" s="7" t="s">
        <v>763</v>
      </c>
      <c r="F1358" s="7" t="s">
        <v>5631</v>
      </c>
      <c r="G1358" s="5" t="s">
        <v>6182</v>
      </c>
      <c r="H1358" s="7" t="s">
        <v>2100</v>
      </c>
      <c r="I1358" s="7" t="s">
        <v>6175</v>
      </c>
      <c r="J1358" s="7" t="s">
        <v>2544</v>
      </c>
      <c r="K1358" s="7" t="s">
        <v>6175</v>
      </c>
      <c r="L1358" s="7" t="s">
        <v>5640</v>
      </c>
      <c r="M1358" s="7" t="s">
        <v>5640</v>
      </c>
      <c r="N1358" s="8" t="s">
        <v>6175</v>
      </c>
      <c r="O1358" s="7" t="s">
        <v>1388</v>
      </c>
      <c r="P1358" s="8" t="s">
        <v>6175</v>
      </c>
      <c r="Q1358" s="7" t="s">
        <v>1553</v>
      </c>
      <c r="R1358" s="5" t="s">
        <v>28</v>
      </c>
      <c r="S1358" s="5" t="s">
        <v>28</v>
      </c>
      <c r="T1358" s="5" t="s">
        <v>28</v>
      </c>
      <c r="U1358" s="5" t="s">
        <v>28</v>
      </c>
      <c r="V1358" s="5" t="s">
        <v>28</v>
      </c>
      <c r="W1358" s="7" t="s">
        <v>78</v>
      </c>
      <c r="X1358" s="5" t="s">
        <v>28</v>
      </c>
      <c r="Y1358" s="5" t="s">
        <v>140</v>
      </c>
      <c r="Z1358" s="7" t="s">
        <v>3900</v>
      </c>
      <c r="AA1358" s="7">
        <v>1</v>
      </c>
      <c r="AB1358" s="7">
        <v>1</v>
      </c>
      <c r="AC1358" s="7">
        <f t="shared" si="214"/>
        <v>0</v>
      </c>
      <c r="AD1358" s="7" t="s">
        <v>6175</v>
      </c>
      <c r="AE1358" s="7" t="s">
        <v>6175</v>
      </c>
      <c r="AF1358" s="7" t="s">
        <v>6175</v>
      </c>
      <c r="AG1358" s="7" t="s">
        <v>6175</v>
      </c>
      <c r="AH1358" s="7" t="s">
        <v>6175</v>
      </c>
      <c r="AI1358" s="7" t="s">
        <v>6175</v>
      </c>
      <c r="AJ1358" s="33">
        <v>2.1446268493150811</v>
      </c>
      <c r="AK1358" s="33">
        <f t="shared" si="215"/>
        <v>2.1446268493150811</v>
      </c>
      <c r="AL1358" s="33">
        <f t="shared" si="218"/>
        <v>0.25735522191780974</v>
      </c>
      <c r="AM1358" s="33">
        <f t="shared" si="219"/>
        <v>2.401982071232891</v>
      </c>
      <c r="AN1358" s="33">
        <f t="shared" si="220"/>
        <v>1.930164164383573</v>
      </c>
      <c r="AO1358" s="33">
        <f t="shared" si="221"/>
        <v>1.930164164383573</v>
      </c>
      <c r="AP1358" s="33">
        <f t="shared" si="216"/>
        <v>0.23161969972602875</v>
      </c>
      <c r="AQ1358" s="33">
        <f t="shared" si="217"/>
        <v>2.1617838641096019</v>
      </c>
      <c r="AR1358" s="15" t="s">
        <v>6290</v>
      </c>
      <c r="AS1358" s="15" t="s">
        <v>6302</v>
      </c>
      <c r="AT1358" s="15" t="s">
        <v>6294</v>
      </c>
      <c r="AU1358" s="27" t="s">
        <v>6279</v>
      </c>
      <c r="AV1358" s="74"/>
      <c r="AW1358" s="75"/>
      <c r="AX1358" s="75"/>
      <c r="AY1358" s="75"/>
      <c r="AZ1358" s="52" t="s">
        <v>6389</v>
      </c>
    </row>
    <row r="1359" spans="1:52" s="52" customFormat="1" ht="39.950000000000003" customHeight="1" x14ac:dyDescent="0.25">
      <c r="A1359" s="9">
        <v>1870</v>
      </c>
      <c r="B1359" s="5" t="s">
        <v>28</v>
      </c>
      <c r="C1359" s="7" t="s">
        <v>5641</v>
      </c>
      <c r="D1359" s="5" t="s">
        <v>18</v>
      </c>
      <c r="E1359" s="7" t="s">
        <v>763</v>
      </c>
      <c r="F1359" s="7" t="s">
        <v>5631</v>
      </c>
      <c r="G1359" s="5" t="s">
        <v>6182</v>
      </c>
      <c r="H1359" s="7" t="s">
        <v>2100</v>
      </c>
      <c r="I1359" s="7" t="s">
        <v>6175</v>
      </c>
      <c r="J1359" s="7" t="s">
        <v>2544</v>
      </c>
      <c r="K1359" s="7" t="s">
        <v>6175</v>
      </c>
      <c r="L1359" s="7" t="s">
        <v>5634</v>
      </c>
      <c r="M1359" s="7" t="s">
        <v>5634</v>
      </c>
      <c r="N1359" s="8" t="s">
        <v>6175</v>
      </c>
      <c r="O1359" s="7" t="s">
        <v>1388</v>
      </c>
      <c r="P1359" s="8" t="s">
        <v>6175</v>
      </c>
      <c r="Q1359" s="7" t="s">
        <v>1553</v>
      </c>
      <c r="R1359" s="5" t="s">
        <v>28</v>
      </c>
      <c r="S1359" s="5" t="s">
        <v>28</v>
      </c>
      <c r="T1359" s="5" t="s">
        <v>28</v>
      </c>
      <c r="U1359" s="5" t="s">
        <v>28</v>
      </c>
      <c r="V1359" s="5" t="s">
        <v>28</v>
      </c>
      <c r="W1359" s="5" t="s">
        <v>78</v>
      </c>
      <c r="X1359" s="5" t="s">
        <v>28</v>
      </c>
      <c r="Y1359" s="5" t="s">
        <v>140</v>
      </c>
      <c r="Z1359" s="7" t="s">
        <v>3900</v>
      </c>
      <c r="AA1359" s="7">
        <v>6</v>
      </c>
      <c r="AB1359" s="7">
        <v>6</v>
      </c>
      <c r="AC1359" s="7">
        <f t="shared" si="214"/>
        <v>0</v>
      </c>
      <c r="AD1359" s="7" t="s">
        <v>6175</v>
      </c>
      <c r="AE1359" s="7" t="s">
        <v>6175</v>
      </c>
      <c r="AF1359" s="7" t="s">
        <v>6175</v>
      </c>
      <c r="AG1359" s="7" t="s">
        <v>6175</v>
      </c>
      <c r="AH1359" s="7" t="s">
        <v>6175</v>
      </c>
      <c r="AI1359" s="7" t="s">
        <v>6175</v>
      </c>
      <c r="AJ1359" s="33">
        <v>4.6466915068493426</v>
      </c>
      <c r="AK1359" s="33">
        <f t="shared" si="215"/>
        <v>27.880149041096054</v>
      </c>
      <c r="AL1359" s="33">
        <f t="shared" si="218"/>
        <v>3.3456178849315266</v>
      </c>
      <c r="AM1359" s="33">
        <f t="shared" si="219"/>
        <v>31.225766926027582</v>
      </c>
      <c r="AN1359" s="33">
        <f t="shared" si="220"/>
        <v>4.1820223561644081</v>
      </c>
      <c r="AO1359" s="33">
        <f t="shared" si="221"/>
        <v>25.092134136986449</v>
      </c>
      <c r="AP1359" s="33">
        <f t="shared" si="216"/>
        <v>3.0110560964383737</v>
      </c>
      <c r="AQ1359" s="33">
        <f t="shared" si="217"/>
        <v>28.103190233424822</v>
      </c>
      <c r="AR1359" s="15" t="s">
        <v>6290</v>
      </c>
      <c r="AS1359" s="15" t="s">
        <v>6302</v>
      </c>
      <c r="AT1359" s="15" t="s">
        <v>6294</v>
      </c>
      <c r="AU1359" s="27" t="s">
        <v>6279</v>
      </c>
      <c r="AV1359" s="74"/>
      <c r="AW1359" s="75"/>
      <c r="AX1359" s="75"/>
      <c r="AY1359" s="75"/>
      <c r="AZ1359" s="52" t="s">
        <v>6389</v>
      </c>
    </row>
    <row r="1360" spans="1:52" s="52" customFormat="1" ht="39.950000000000003" customHeight="1" x14ac:dyDescent="0.25">
      <c r="A1360" s="9">
        <v>1871</v>
      </c>
      <c r="B1360" s="5" t="s">
        <v>28</v>
      </c>
      <c r="C1360" s="7" t="s">
        <v>5642</v>
      </c>
      <c r="D1360" s="5" t="s">
        <v>18</v>
      </c>
      <c r="E1360" s="7" t="s">
        <v>763</v>
      </c>
      <c r="F1360" s="7" t="s">
        <v>5631</v>
      </c>
      <c r="G1360" s="5" t="s">
        <v>6182</v>
      </c>
      <c r="H1360" s="7" t="s">
        <v>2100</v>
      </c>
      <c r="I1360" s="7" t="s">
        <v>6175</v>
      </c>
      <c r="J1360" s="7" t="s">
        <v>2544</v>
      </c>
      <c r="K1360" s="7" t="s">
        <v>6175</v>
      </c>
      <c r="L1360" s="7" t="s">
        <v>5643</v>
      </c>
      <c r="M1360" s="7" t="s">
        <v>5643</v>
      </c>
      <c r="N1360" s="8" t="s">
        <v>6175</v>
      </c>
      <c r="O1360" s="7" t="s">
        <v>1388</v>
      </c>
      <c r="P1360" s="8" t="s">
        <v>6175</v>
      </c>
      <c r="Q1360" s="7" t="s">
        <v>4551</v>
      </c>
      <c r="R1360" s="5" t="s">
        <v>28</v>
      </c>
      <c r="S1360" s="5" t="s">
        <v>28</v>
      </c>
      <c r="T1360" s="5" t="s">
        <v>28</v>
      </c>
      <c r="U1360" s="5" t="s">
        <v>28</v>
      </c>
      <c r="V1360" s="5" t="s">
        <v>28</v>
      </c>
      <c r="W1360" s="5" t="s">
        <v>771</v>
      </c>
      <c r="X1360" s="5" t="s">
        <v>28</v>
      </c>
      <c r="Y1360" s="5" t="s">
        <v>140</v>
      </c>
      <c r="Z1360" s="7" t="s">
        <v>3900</v>
      </c>
      <c r="AA1360" s="7">
        <v>12</v>
      </c>
      <c r="AB1360" s="7">
        <v>12</v>
      </c>
      <c r="AC1360" s="7">
        <f t="shared" si="214"/>
        <v>0</v>
      </c>
      <c r="AD1360" s="7" t="s">
        <v>6175</v>
      </c>
      <c r="AE1360" s="7" t="s">
        <v>6175</v>
      </c>
      <c r="AF1360" s="7" t="s">
        <v>6175</v>
      </c>
      <c r="AG1360" s="7" t="s">
        <v>6175</v>
      </c>
      <c r="AH1360" s="7" t="s">
        <v>6175</v>
      </c>
      <c r="AI1360" s="7" t="s">
        <v>6175</v>
      </c>
      <c r="AJ1360" s="33">
        <v>1</v>
      </c>
      <c r="AK1360" s="33">
        <f t="shared" si="215"/>
        <v>12</v>
      </c>
      <c r="AL1360" s="33">
        <f t="shared" si="218"/>
        <v>1.44</v>
      </c>
      <c r="AM1360" s="33">
        <f t="shared" si="219"/>
        <v>13.44</v>
      </c>
      <c r="AN1360" s="33">
        <f t="shared" si="220"/>
        <v>0.9</v>
      </c>
      <c r="AO1360" s="33">
        <f t="shared" si="221"/>
        <v>10.8</v>
      </c>
      <c r="AP1360" s="33">
        <f t="shared" si="216"/>
        <v>1.296</v>
      </c>
      <c r="AQ1360" s="33">
        <f t="shared" si="217"/>
        <v>12.096</v>
      </c>
      <c r="AR1360" s="15" t="s">
        <v>6290</v>
      </c>
      <c r="AS1360" s="15" t="s">
        <v>6302</v>
      </c>
      <c r="AT1360" s="15" t="s">
        <v>6294</v>
      </c>
      <c r="AU1360" s="27" t="s">
        <v>6279</v>
      </c>
      <c r="AV1360" s="74"/>
      <c r="AW1360" s="75"/>
      <c r="AX1360" s="75"/>
      <c r="AY1360" s="75"/>
      <c r="AZ1360" s="52" t="s">
        <v>6389</v>
      </c>
    </row>
    <row r="1361" spans="1:52" s="52" customFormat="1" ht="39.950000000000003" customHeight="1" x14ac:dyDescent="0.25">
      <c r="A1361" s="9">
        <v>1872</v>
      </c>
      <c r="B1361" s="7" t="s">
        <v>28</v>
      </c>
      <c r="C1361" s="7" t="s">
        <v>5644</v>
      </c>
      <c r="D1361" s="5" t="s">
        <v>18</v>
      </c>
      <c r="E1361" s="7" t="s">
        <v>763</v>
      </c>
      <c r="F1361" s="7" t="s">
        <v>5631</v>
      </c>
      <c r="G1361" s="5" t="s">
        <v>6182</v>
      </c>
      <c r="H1361" s="7" t="s">
        <v>2100</v>
      </c>
      <c r="I1361" s="7" t="s">
        <v>6175</v>
      </c>
      <c r="J1361" s="7" t="s">
        <v>2544</v>
      </c>
      <c r="K1361" s="7" t="s">
        <v>6175</v>
      </c>
      <c r="L1361" s="7" t="s">
        <v>5645</v>
      </c>
      <c r="M1361" s="7" t="s">
        <v>5645</v>
      </c>
      <c r="N1361" s="8" t="s">
        <v>6175</v>
      </c>
      <c r="O1361" s="7" t="s">
        <v>1388</v>
      </c>
      <c r="P1361" s="8" t="s">
        <v>6175</v>
      </c>
      <c r="Q1361" s="7" t="s">
        <v>4551</v>
      </c>
      <c r="R1361" s="5" t="s">
        <v>28</v>
      </c>
      <c r="S1361" s="5" t="s">
        <v>28</v>
      </c>
      <c r="T1361" s="5" t="s">
        <v>28</v>
      </c>
      <c r="U1361" s="5" t="s">
        <v>28</v>
      </c>
      <c r="V1361" s="5" t="s">
        <v>28</v>
      </c>
      <c r="W1361" s="7" t="s">
        <v>78</v>
      </c>
      <c r="X1361" s="5" t="s">
        <v>28</v>
      </c>
      <c r="Y1361" s="5" t="s">
        <v>5646</v>
      </c>
      <c r="Z1361" s="7" t="s">
        <v>3900</v>
      </c>
      <c r="AA1361" s="7">
        <v>5</v>
      </c>
      <c r="AB1361" s="7">
        <v>5</v>
      </c>
      <c r="AC1361" s="7">
        <f t="shared" si="214"/>
        <v>0</v>
      </c>
      <c r="AD1361" s="7" t="s">
        <v>6175</v>
      </c>
      <c r="AE1361" s="7" t="s">
        <v>6175</v>
      </c>
      <c r="AF1361" s="7" t="s">
        <v>6175</v>
      </c>
      <c r="AG1361" s="7" t="s">
        <v>6175</v>
      </c>
      <c r="AH1361" s="7" t="s">
        <v>6175</v>
      </c>
      <c r="AI1361" s="7" t="s">
        <v>6175</v>
      </c>
      <c r="AJ1361" s="33">
        <v>4.2892536986301621</v>
      </c>
      <c r="AK1361" s="33">
        <f t="shared" si="215"/>
        <v>21.446268493150811</v>
      </c>
      <c r="AL1361" s="33">
        <f t="shared" si="218"/>
        <v>2.5735522191780973</v>
      </c>
      <c r="AM1361" s="33">
        <f t="shared" si="219"/>
        <v>24.019820712328908</v>
      </c>
      <c r="AN1361" s="33">
        <f t="shared" si="220"/>
        <v>3.8603283287671459</v>
      </c>
      <c r="AO1361" s="33">
        <f t="shared" si="221"/>
        <v>19.30164164383573</v>
      </c>
      <c r="AP1361" s="33">
        <f t="shared" si="216"/>
        <v>2.3161969972602874</v>
      </c>
      <c r="AQ1361" s="33">
        <f t="shared" si="217"/>
        <v>21.617838641096018</v>
      </c>
      <c r="AR1361" s="15" t="s">
        <v>6290</v>
      </c>
      <c r="AS1361" s="15" t="s">
        <v>6306</v>
      </c>
      <c r="AT1361" s="15" t="s">
        <v>6292</v>
      </c>
      <c r="AU1361" s="27" t="s">
        <v>6277</v>
      </c>
      <c r="AV1361" s="74"/>
      <c r="AW1361" s="75"/>
      <c r="AX1361" s="75"/>
      <c r="AY1361" s="75"/>
      <c r="AZ1361" s="52" t="s">
        <v>6389</v>
      </c>
    </row>
    <row r="1362" spans="1:52" s="52" customFormat="1" ht="39.950000000000003" customHeight="1" x14ac:dyDescent="0.25">
      <c r="A1362" s="9">
        <v>1873</v>
      </c>
      <c r="B1362" s="7" t="s">
        <v>28</v>
      </c>
      <c r="C1362" s="7" t="s">
        <v>5647</v>
      </c>
      <c r="D1362" s="5" t="s">
        <v>18</v>
      </c>
      <c r="E1362" s="7" t="s">
        <v>763</v>
      </c>
      <c r="F1362" s="7" t="s">
        <v>5631</v>
      </c>
      <c r="G1362" s="5" t="s">
        <v>6182</v>
      </c>
      <c r="H1362" s="7" t="s">
        <v>2100</v>
      </c>
      <c r="I1362" s="7" t="s">
        <v>6175</v>
      </c>
      <c r="J1362" s="7" t="s">
        <v>2544</v>
      </c>
      <c r="K1362" s="7" t="s">
        <v>6175</v>
      </c>
      <c r="L1362" s="7" t="s">
        <v>5648</v>
      </c>
      <c r="M1362" s="7" t="s">
        <v>5648</v>
      </c>
      <c r="N1362" s="8" t="s">
        <v>6175</v>
      </c>
      <c r="O1362" s="7" t="s">
        <v>1388</v>
      </c>
      <c r="P1362" s="8" t="s">
        <v>6175</v>
      </c>
      <c r="Q1362" s="7" t="s">
        <v>4551</v>
      </c>
      <c r="R1362" s="5" t="s">
        <v>28</v>
      </c>
      <c r="S1362" s="5" t="s">
        <v>28</v>
      </c>
      <c r="T1362" s="5" t="s">
        <v>28</v>
      </c>
      <c r="U1362" s="5" t="s">
        <v>28</v>
      </c>
      <c r="V1362" s="5" t="s">
        <v>28</v>
      </c>
      <c r="W1362" s="5" t="s">
        <v>771</v>
      </c>
      <c r="X1362" s="5" t="s">
        <v>28</v>
      </c>
      <c r="Y1362" s="5" t="s">
        <v>140</v>
      </c>
      <c r="Z1362" s="7" t="s">
        <v>3900</v>
      </c>
      <c r="AA1362" s="7">
        <v>3</v>
      </c>
      <c r="AB1362" s="7">
        <v>3</v>
      </c>
      <c r="AC1362" s="7">
        <f t="shared" si="214"/>
        <v>0</v>
      </c>
      <c r="AD1362" s="7" t="s">
        <v>6175</v>
      </c>
      <c r="AE1362" s="7" t="s">
        <v>6175</v>
      </c>
      <c r="AF1362" s="7" t="s">
        <v>6175</v>
      </c>
      <c r="AG1362" s="7" t="s">
        <v>6175</v>
      </c>
      <c r="AH1362" s="7" t="s">
        <v>6175</v>
      </c>
      <c r="AI1362" s="7" t="s">
        <v>6175</v>
      </c>
      <c r="AJ1362" s="33">
        <v>1.1067512328767208</v>
      </c>
      <c r="AK1362" s="33">
        <f t="shared" si="215"/>
        <v>3.3202536986301627</v>
      </c>
      <c r="AL1362" s="33">
        <f t="shared" si="218"/>
        <v>0.39843044383561949</v>
      </c>
      <c r="AM1362" s="33">
        <f t="shared" si="219"/>
        <v>3.7186841424657824</v>
      </c>
      <c r="AN1362" s="33">
        <f t="shared" si="220"/>
        <v>0.9960761095890488</v>
      </c>
      <c r="AO1362" s="33">
        <f t="shared" si="221"/>
        <v>2.9882283287671463</v>
      </c>
      <c r="AP1362" s="33">
        <f t="shared" si="216"/>
        <v>0.35858739945205753</v>
      </c>
      <c r="AQ1362" s="33">
        <f t="shared" si="217"/>
        <v>3.3468157282192039</v>
      </c>
      <c r="AR1362" s="15" t="s">
        <v>6290</v>
      </c>
      <c r="AS1362" s="15" t="s">
        <v>6306</v>
      </c>
      <c r="AT1362" s="15" t="s">
        <v>6292</v>
      </c>
      <c r="AU1362" s="27" t="s">
        <v>6277</v>
      </c>
      <c r="AV1362" s="74"/>
      <c r="AW1362" s="75"/>
      <c r="AX1362" s="75"/>
      <c r="AY1362" s="75"/>
      <c r="AZ1362" s="52" t="s">
        <v>6389</v>
      </c>
    </row>
    <row r="1363" spans="1:52" s="52" customFormat="1" ht="39.950000000000003" customHeight="1" x14ac:dyDescent="0.25">
      <c r="A1363" s="9">
        <v>1874</v>
      </c>
      <c r="B1363" s="7" t="s">
        <v>28</v>
      </c>
      <c r="C1363" s="7" t="s">
        <v>5649</v>
      </c>
      <c r="D1363" s="28" t="s">
        <v>18</v>
      </c>
      <c r="E1363" s="7" t="s">
        <v>763</v>
      </c>
      <c r="F1363" s="7" t="s">
        <v>5631</v>
      </c>
      <c r="G1363" s="5" t="s">
        <v>6182</v>
      </c>
      <c r="H1363" s="7" t="s">
        <v>2100</v>
      </c>
      <c r="I1363" s="7" t="s">
        <v>6175</v>
      </c>
      <c r="J1363" s="7" t="s">
        <v>2544</v>
      </c>
      <c r="K1363" s="7" t="s">
        <v>6175</v>
      </c>
      <c r="L1363" s="7" t="s">
        <v>5650</v>
      </c>
      <c r="M1363" s="7" t="s">
        <v>5650</v>
      </c>
      <c r="N1363" s="8" t="s">
        <v>6175</v>
      </c>
      <c r="O1363" s="7" t="s">
        <v>1388</v>
      </c>
      <c r="P1363" s="8" t="s">
        <v>6175</v>
      </c>
      <c r="Q1363" s="7" t="s">
        <v>4551</v>
      </c>
      <c r="R1363" s="5" t="s">
        <v>28</v>
      </c>
      <c r="S1363" s="5" t="s">
        <v>28</v>
      </c>
      <c r="T1363" s="5" t="s">
        <v>28</v>
      </c>
      <c r="U1363" s="5" t="s">
        <v>28</v>
      </c>
      <c r="V1363" s="5" t="s">
        <v>28</v>
      </c>
      <c r="W1363" s="5" t="s">
        <v>78</v>
      </c>
      <c r="X1363" s="5" t="s">
        <v>28</v>
      </c>
      <c r="Y1363" s="5" t="s">
        <v>5651</v>
      </c>
      <c r="Z1363" s="7" t="s">
        <v>3900</v>
      </c>
      <c r="AA1363" s="7">
        <v>2</v>
      </c>
      <c r="AB1363" s="7">
        <v>2</v>
      </c>
      <c r="AC1363" s="7">
        <f t="shared" si="214"/>
        <v>0</v>
      </c>
      <c r="AD1363" s="7" t="s">
        <v>6175</v>
      </c>
      <c r="AE1363" s="7" t="s">
        <v>6175</v>
      </c>
      <c r="AF1363" s="7" t="s">
        <v>6175</v>
      </c>
      <c r="AG1363" s="7" t="s">
        <v>6175</v>
      </c>
      <c r="AH1363" s="7" t="s">
        <v>6175</v>
      </c>
      <c r="AI1363" s="7" t="s">
        <v>6175</v>
      </c>
      <c r="AJ1363" s="33">
        <v>1.7871890410959013</v>
      </c>
      <c r="AK1363" s="33">
        <f t="shared" si="215"/>
        <v>3.5743780821918025</v>
      </c>
      <c r="AL1363" s="33">
        <f t="shared" si="218"/>
        <v>0.42892536986301627</v>
      </c>
      <c r="AM1363" s="33">
        <f t="shared" si="219"/>
        <v>4.0033034520548192</v>
      </c>
      <c r="AN1363" s="33">
        <f t="shared" si="220"/>
        <v>1.6084701369863112</v>
      </c>
      <c r="AO1363" s="33">
        <f t="shared" si="221"/>
        <v>3.2169402739726225</v>
      </c>
      <c r="AP1363" s="33">
        <f t="shared" si="216"/>
        <v>0.38603283287671469</v>
      </c>
      <c r="AQ1363" s="33">
        <f t="shared" si="217"/>
        <v>3.6029731068493374</v>
      </c>
      <c r="AR1363" s="15" t="s">
        <v>6290</v>
      </c>
      <c r="AS1363" s="15" t="s">
        <v>6306</v>
      </c>
      <c r="AT1363" s="15" t="s">
        <v>6292</v>
      </c>
      <c r="AU1363" s="27" t="s">
        <v>6277</v>
      </c>
      <c r="AV1363" s="74"/>
      <c r="AW1363" s="75"/>
      <c r="AX1363" s="75"/>
      <c r="AY1363" s="75"/>
      <c r="AZ1363" s="52" t="s">
        <v>6389</v>
      </c>
    </row>
    <row r="1364" spans="1:52" s="52" customFormat="1" ht="39.950000000000003" customHeight="1" x14ac:dyDescent="0.25">
      <c r="A1364" s="9">
        <v>1875</v>
      </c>
      <c r="B1364" s="5" t="s">
        <v>28</v>
      </c>
      <c r="C1364" s="7" t="s">
        <v>5652</v>
      </c>
      <c r="D1364" s="5" t="s">
        <v>18</v>
      </c>
      <c r="E1364" s="7" t="s">
        <v>763</v>
      </c>
      <c r="F1364" s="7" t="s">
        <v>5631</v>
      </c>
      <c r="G1364" s="5" t="s">
        <v>6182</v>
      </c>
      <c r="H1364" s="7" t="s">
        <v>2100</v>
      </c>
      <c r="I1364" s="7" t="s">
        <v>6175</v>
      </c>
      <c r="J1364" s="7" t="s">
        <v>2544</v>
      </c>
      <c r="K1364" s="7" t="s">
        <v>6175</v>
      </c>
      <c r="L1364" s="7" t="s">
        <v>5653</v>
      </c>
      <c r="M1364" s="7" t="s">
        <v>5653</v>
      </c>
      <c r="N1364" s="8" t="s">
        <v>6175</v>
      </c>
      <c r="O1364" s="7" t="s">
        <v>1388</v>
      </c>
      <c r="P1364" s="8" t="s">
        <v>6175</v>
      </c>
      <c r="Q1364" s="7" t="s">
        <v>2708</v>
      </c>
      <c r="R1364" s="5" t="s">
        <v>28</v>
      </c>
      <c r="S1364" s="5" t="s">
        <v>28</v>
      </c>
      <c r="T1364" s="5" t="s">
        <v>28</v>
      </c>
      <c r="U1364" s="5" t="s">
        <v>28</v>
      </c>
      <c r="V1364" s="5" t="s">
        <v>28</v>
      </c>
      <c r="W1364" s="7" t="s">
        <v>78</v>
      </c>
      <c r="X1364" s="5" t="s">
        <v>28</v>
      </c>
      <c r="Y1364" s="5" t="s">
        <v>140</v>
      </c>
      <c r="Z1364" s="7" t="s">
        <v>3900</v>
      </c>
      <c r="AA1364" s="7">
        <v>1</v>
      </c>
      <c r="AB1364" s="7">
        <v>1</v>
      </c>
      <c r="AC1364" s="7">
        <f t="shared" si="214"/>
        <v>0</v>
      </c>
      <c r="AD1364" s="7" t="s">
        <v>6175</v>
      </c>
      <c r="AE1364" s="7" t="s">
        <v>6175</v>
      </c>
      <c r="AF1364" s="7" t="s">
        <v>6175</v>
      </c>
      <c r="AG1364" s="7" t="s">
        <v>6175</v>
      </c>
      <c r="AH1364" s="7" t="s">
        <v>6175</v>
      </c>
      <c r="AI1364" s="7" t="s">
        <v>6175</v>
      </c>
      <c r="AJ1364" s="33">
        <v>4.2892536986301621</v>
      </c>
      <c r="AK1364" s="33">
        <f t="shared" si="215"/>
        <v>4.2892536986301621</v>
      </c>
      <c r="AL1364" s="33">
        <f t="shared" si="218"/>
        <v>0.51471044383561948</v>
      </c>
      <c r="AM1364" s="33">
        <f t="shared" si="219"/>
        <v>4.803964142465782</v>
      </c>
      <c r="AN1364" s="33">
        <f t="shared" si="220"/>
        <v>3.8603283287671459</v>
      </c>
      <c r="AO1364" s="33">
        <f t="shared" si="221"/>
        <v>3.8603283287671459</v>
      </c>
      <c r="AP1364" s="33">
        <f t="shared" si="216"/>
        <v>0.4632393994520575</v>
      </c>
      <c r="AQ1364" s="33">
        <f t="shared" si="217"/>
        <v>4.3235677282192038</v>
      </c>
      <c r="AR1364" s="15" t="s">
        <v>6290</v>
      </c>
      <c r="AS1364" s="15" t="s">
        <v>6306</v>
      </c>
      <c r="AT1364" s="15" t="s">
        <v>6292</v>
      </c>
      <c r="AU1364" s="27" t="s">
        <v>6277</v>
      </c>
      <c r="AV1364" s="74"/>
      <c r="AW1364" s="75"/>
      <c r="AX1364" s="75"/>
      <c r="AY1364" s="75"/>
      <c r="AZ1364" s="52" t="s">
        <v>6389</v>
      </c>
    </row>
    <row r="1365" spans="1:52" s="52" customFormat="1" ht="39.950000000000003" customHeight="1" x14ac:dyDescent="0.25">
      <c r="A1365" s="9">
        <v>1876</v>
      </c>
      <c r="B1365" s="7" t="s">
        <v>28</v>
      </c>
      <c r="C1365" s="7" t="s">
        <v>5654</v>
      </c>
      <c r="D1365" s="5" t="s">
        <v>18</v>
      </c>
      <c r="E1365" s="7" t="s">
        <v>763</v>
      </c>
      <c r="F1365" s="7" t="s">
        <v>5631</v>
      </c>
      <c r="G1365" s="5" t="s">
        <v>6182</v>
      </c>
      <c r="H1365" s="7" t="s">
        <v>2100</v>
      </c>
      <c r="I1365" s="7" t="s">
        <v>6175</v>
      </c>
      <c r="J1365" s="7" t="s">
        <v>2544</v>
      </c>
      <c r="K1365" s="7" t="s">
        <v>6175</v>
      </c>
      <c r="L1365" s="7" t="s">
        <v>5655</v>
      </c>
      <c r="M1365" s="7" t="s">
        <v>5655</v>
      </c>
      <c r="N1365" s="8" t="s">
        <v>6175</v>
      </c>
      <c r="O1365" s="7" t="s">
        <v>1388</v>
      </c>
      <c r="P1365" s="8" t="s">
        <v>6175</v>
      </c>
      <c r="Q1365" s="7" t="s">
        <v>4551</v>
      </c>
      <c r="R1365" s="5" t="s">
        <v>28</v>
      </c>
      <c r="S1365" s="5" t="s">
        <v>28</v>
      </c>
      <c r="T1365" s="5" t="s">
        <v>28</v>
      </c>
      <c r="U1365" s="5" t="s">
        <v>28</v>
      </c>
      <c r="V1365" s="5" t="s">
        <v>28</v>
      </c>
      <c r="W1365" s="5" t="s">
        <v>771</v>
      </c>
      <c r="X1365" s="5" t="s">
        <v>28</v>
      </c>
      <c r="Y1365" s="5" t="s">
        <v>140</v>
      </c>
      <c r="Z1365" s="7" t="s">
        <v>3900</v>
      </c>
      <c r="AA1365" s="7">
        <v>1</v>
      </c>
      <c r="AB1365" s="7">
        <v>1</v>
      </c>
      <c r="AC1365" s="7">
        <f t="shared" ref="AC1365:AC1428" si="222">AA1365-AB1365</f>
        <v>0</v>
      </c>
      <c r="AD1365" s="7" t="s">
        <v>6175</v>
      </c>
      <c r="AE1365" s="7" t="s">
        <v>6175</v>
      </c>
      <c r="AF1365" s="7" t="s">
        <v>6175</v>
      </c>
      <c r="AG1365" s="7" t="s">
        <v>6175</v>
      </c>
      <c r="AH1365" s="7" t="s">
        <v>6175</v>
      </c>
      <c r="AI1365" s="7" t="s">
        <v>6175</v>
      </c>
      <c r="AJ1365" s="33">
        <v>2</v>
      </c>
      <c r="AK1365" s="33">
        <f t="shared" si="215"/>
        <v>2</v>
      </c>
      <c r="AL1365" s="33">
        <f t="shared" si="218"/>
        <v>0.24</v>
      </c>
      <c r="AM1365" s="33">
        <f t="shared" si="219"/>
        <v>2.2400000000000002</v>
      </c>
      <c r="AN1365" s="33">
        <f t="shared" si="220"/>
        <v>1.8</v>
      </c>
      <c r="AO1365" s="33">
        <f t="shared" si="221"/>
        <v>1.8</v>
      </c>
      <c r="AP1365" s="33">
        <f t="shared" si="216"/>
        <v>0.216</v>
      </c>
      <c r="AQ1365" s="33">
        <f t="shared" si="217"/>
        <v>2.016</v>
      </c>
      <c r="AR1365" s="15" t="s">
        <v>6290</v>
      </c>
      <c r="AS1365" s="15" t="s">
        <v>6302</v>
      </c>
      <c r="AT1365" s="15" t="s">
        <v>6294</v>
      </c>
      <c r="AU1365" s="27" t="s">
        <v>6279</v>
      </c>
      <c r="AV1365" s="74"/>
      <c r="AW1365" s="75"/>
      <c r="AX1365" s="75"/>
      <c r="AY1365" s="75"/>
      <c r="AZ1365" s="52" t="s">
        <v>6389</v>
      </c>
    </row>
    <row r="1366" spans="1:52" s="52" customFormat="1" ht="39.950000000000003" customHeight="1" x14ac:dyDescent="0.25">
      <c r="A1366" s="9">
        <v>1877</v>
      </c>
      <c r="B1366" s="7" t="s">
        <v>28</v>
      </c>
      <c r="C1366" s="7" t="s">
        <v>5656</v>
      </c>
      <c r="D1366" s="28" t="s">
        <v>18</v>
      </c>
      <c r="E1366" s="7" t="s">
        <v>763</v>
      </c>
      <c r="F1366" s="7" t="s">
        <v>5631</v>
      </c>
      <c r="G1366" s="5" t="s">
        <v>6182</v>
      </c>
      <c r="H1366" s="7" t="s">
        <v>2100</v>
      </c>
      <c r="I1366" s="7" t="s">
        <v>6175</v>
      </c>
      <c r="J1366" s="7" t="s">
        <v>2544</v>
      </c>
      <c r="K1366" s="7" t="s">
        <v>6175</v>
      </c>
      <c r="L1366" s="7" t="s">
        <v>5650</v>
      </c>
      <c r="M1366" s="7" t="s">
        <v>5650</v>
      </c>
      <c r="N1366" s="8" t="s">
        <v>6175</v>
      </c>
      <c r="O1366" s="7" t="s">
        <v>1388</v>
      </c>
      <c r="P1366" s="8" t="s">
        <v>6175</v>
      </c>
      <c r="Q1366" s="7" t="s">
        <v>1553</v>
      </c>
      <c r="R1366" s="5" t="s">
        <v>28</v>
      </c>
      <c r="S1366" s="5" t="s">
        <v>28</v>
      </c>
      <c r="T1366" s="5" t="s">
        <v>28</v>
      </c>
      <c r="U1366" s="5" t="s">
        <v>28</v>
      </c>
      <c r="V1366" s="5" t="s">
        <v>28</v>
      </c>
      <c r="W1366" s="7" t="s">
        <v>1400</v>
      </c>
      <c r="X1366" s="5" t="s">
        <v>28</v>
      </c>
      <c r="Y1366" s="5" t="s">
        <v>28</v>
      </c>
      <c r="Z1366" s="7" t="s">
        <v>3900</v>
      </c>
      <c r="AA1366" s="7">
        <v>1</v>
      </c>
      <c r="AB1366" s="7">
        <v>1</v>
      </c>
      <c r="AC1366" s="7">
        <f t="shared" si="222"/>
        <v>0</v>
      </c>
      <c r="AD1366" s="7" t="s">
        <v>6175</v>
      </c>
      <c r="AE1366" s="7" t="s">
        <v>6175</v>
      </c>
      <c r="AF1366" s="7" t="s">
        <v>6175</v>
      </c>
      <c r="AG1366" s="7" t="s">
        <v>6175</v>
      </c>
      <c r="AH1366" s="7" t="s">
        <v>6175</v>
      </c>
      <c r="AI1366" s="7" t="s">
        <v>6175</v>
      </c>
      <c r="AJ1366" s="33">
        <v>3.2746890410959009</v>
      </c>
      <c r="AK1366" s="33">
        <f t="shared" si="215"/>
        <v>3.2746890410959009</v>
      </c>
      <c r="AL1366" s="33">
        <f t="shared" si="218"/>
        <v>0.3929626849315081</v>
      </c>
      <c r="AM1366" s="33">
        <f t="shared" si="219"/>
        <v>3.6676517260274091</v>
      </c>
      <c r="AN1366" s="33">
        <f t="shared" si="220"/>
        <v>2.9472201369863109</v>
      </c>
      <c r="AO1366" s="33">
        <f t="shared" si="221"/>
        <v>2.9472201369863109</v>
      </c>
      <c r="AP1366" s="33">
        <f t="shared" si="216"/>
        <v>0.35366641643835728</v>
      </c>
      <c r="AQ1366" s="33">
        <f t="shared" si="217"/>
        <v>3.3008865534246681</v>
      </c>
      <c r="AR1366" s="15" t="s">
        <v>6290</v>
      </c>
      <c r="AS1366" s="15" t="s">
        <v>6306</v>
      </c>
      <c r="AT1366" s="15" t="s">
        <v>6292</v>
      </c>
      <c r="AU1366" s="27" t="s">
        <v>6277</v>
      </c>
      <c r="AV1366" s="74"/>
      <c r="AW1366" s="75"/>
      <c r="AX1366" s="75"/>
      <c r="AY1366" s="75"/>
      <c r="AZ1366" s="52" t="s">
        <v>6389</v>
      </c>
    </row>
    <row r="1367" spans="1:52" s="52" customFormat="1" ht="39.950000000000003" customHeight="1" x14ac:dyDescent="0.25">
      <c r="A1367" s="9">
        <v>1878</v>
      </c>
      <c r="B1367" s="7" t="s">
        <v>28</v>
      </c>
      <c r="C1367" s="7" t="s">
        <v>5657</v>
      </c>
      <c r="D1367" s="5" t="s">
        <v>18</v>
      </c>
      <c r="E1367" s="7" t="s">
        <v>763</v>
      </c>
      <c r="F1367" s="7" t="s">
        <v>5631</v>
      </c>
      <c r="G1367" s="5" t="s">
        <v>6182</v>
      </c>
      <c r="H1367" s="7" t="s">
        <v>2100</v>
      </c>
      <c r="I1367" s="7" t="s">
        <v>6175</v>
      </c>
      <c r="J1367" s="7" t="s">
        <v>2544</v>
      </c>
      <c r="K1367" s="7" t="s">
        <v>6175</v>
      </c>
      <c r="L1367" s="7" t="s">
        <v>5658</v>
      </c>
      <c r="M1367" s="7" t="s">
        <v>5658</v>
      </c>
      <c r="N1367" s="8" t="s">
        <v>6175</v>
      </c>
      <c r="O1367" s="7" t="s">
        <v>1388</v>
      </c>
      <c r="P1367" s="8" t="s">
        <v>6175</v>
      </c>
      <c r="Q1367" s="7" t="s">
        <v>1553</v>
      </c>
      <c r="R1367" s="5" t="s">
        <v>28</v>
      </c>
      <c r="S1367" s="5" t="s">
        <v>28</v>
      </c>
      <c r="T1367" s="5" t="s">
        <v>28</v>
      </c>
      <c r="U1367" s="5" t="s">
        <v>28</v>
      </c>
      <c r="V1367" s="5" t="s">
        <v>28</v>
      </c>
      <c r="W1367" s="7" t="s">
        <v>29</v>
      </c>
      <c r="X1367" s="5" t="s">
        <v>28</v>
      </c>
      <c r="Y1367" s="5" t="s">
        <v>1400</v>
      </c>
      <c r="Z1367" s="7" t="s">
        <v>3900</v>
      </c>
      <c r="AA1367" s="7">
        <v>2</v>
      </c>
      <c r="AB1367" s="7">
        <v>2</v>
      </c>
      <c r="AC1367" s="7">
        <f t="shared" si="222"/>
        <v>0</v>
      </c>
      <c r="AD1367" s="7" t="s">
        <v>6175</v>
      </c>
      <c r="AE1367" s="7" t="s">
        <v>6175</v>
      </c>
      <c r="AF1367" s="7" t="s">
        <v>6175</v>
      </c>
      <c r="AG1367" s="7" t="s">
        <v>6175</v>
      </c>
      <c r="AH1367" s="7" t="s">
        <v>6175</v>
      </c>
      <c r="AI1367" s="7" t="s">
        <v>6175</v>
      </c>
      <c r="AJ1367" s="33">
        <v>1.939751232876721</v>
      </c>
      <c r="AK1367" s="33">
        <f t="shared" si="215"/>
        <v>3.879502465753442</v>
      </c>
      <c r="AL1367" s="33">
        <f t="shared" si="218"/>
        <v>0.46554029589041301</v>
      </c>
      <c r="AM1367" s="33">
        <f t="shared" si="219"/>
        <v>4.3450427616438549</v>
      </c>
      <c r="AN1367" s="33">
        <f t="shared" si="220"/>
        <v>1.7457761095890489</v>
      </c>
      <c r="AO1367" s="33">
        <f t="shared" si="221"/>
        <v>3.4915522191780979</v>
      </c>
      <c r="AP1367" s="33">
        <f t="shared" si="216"/>
        <v>0.41898626630137176</v>
      </c>
      <c r="AQ1367" s="33">
        <f t="shared" si="217"/>
        <v>3.9105384854794698</v>
      </c>
      <c r="AR1367" s="15" t="s">
        <v>6290</v>
      </c>
      <c r="AS1367" s="15" t="s">
        <v>6306</v>
      </c>
      <c r="AT1367" s="15" t="s">
        <v>6292</v>
      </c>
      <c r="AU1367" s="27" t="s">
        <v>6277</v>
      </c>
      <c r="AV1367" s="74"/>
      <c r="AW1367" s="75"/>
      <c r="AX1367" s="75"/>
      <c r="AY1367" s="75"/>
      <c r="AZ1367" s="52" t="s">
        <v>6389</v>
      </c>
    </row>
    <row r="1368" spans="1:52" s="52" customFormat="1" ht="39.950000000000003" customHeight="1" x14ac:dyDescent="0.25">
      <c r="A1368" s="9">
        <v>1879</v>
      </c>
      <c r="B1368" s="5" t="s">
        <v>28</v>
      </c>
      <c r="C1368" s="7" t="s">
        <v>5661</v>
      </c>
      <c r="D1368" s="5" t="s">
        <v>18</v>
      </c>
      <c r="E1368" s="7" t="s">
        <v>5662</v>
      </c>
      <c r="F1368" s="7" t="s">
        <v>5663</v>
      </c>
      <c r="G1368" s="5" t="s">
        <v>6182</v>
      </c>
      <c r="H1368" s="7" t="s">
        <v>2100</v>
      </c>
      <c r="I1368" s="7" t="s">
        <v>6175</v>
      </c>
      <c r="J1368" s="7" t="s">
        <v>2544</v>
      </c>
      <c r="K1368" s="7" t="s">
        <v>6175</v>
      </c>
      <c r="L1368" s="7" t="s">
        <v>5664</v>
      </c>
      <c r="M1368" s="7" t="s">
        <v>5664</v>
      </c>
      <c r="N1368" s="8" t="s">
        <v>6175</v>
      </c>
      <c r="O1368" s="7" t="s">
        <v>1388</v>
      </c>
      <c r="P1368" s="8" t="s">
        <v>6175</v>
      </c>
      <c r="Q1368" s="7" t="s">
        <v>28</v>
      </c>
      <c r="R1368" s="7" t="s">
        <v>28</v>
      </c>
      <c r="S1368" s="5" t="s">
        <v>28</v>
      </c>
      <c r="T1368" s="5" t="s">
        <v>28</v>
      </c>
      <c r="U1368" s="5" t="s">
        <v>28</v>
      </c>
      <c r="V1368" s="5" t="s">
        <v>28</v>
      </c>
      <c r="W1368" s="7" t="s">
        <v>29</v>
      </c>
      <c r="X1368" s="5" t="s">
        <v>28</v>
      </c>
      <c r="Y1368" s="5" t="s">
        <v>28</v>
      </c>
      <c r="Z1368" s="7" t="s">
        <v>3900</v>
      </c>
      <c r="AA1368" s="7">
        <v>1</v>
      </c>
      <c r="AB1368" s="7">
        <v>1</v>
      </c>
      <c r="AC1368" s="7">
        <f t="shared" si="222"/>
        <v>0</v>
      </c>
      <c r="AD1368" s="7" t="s">
        <v>6175</v>
      </c>
      <c r="AE1368" s="7" t="s">
        <v>6175</v>
      </c>
      <c r="AF1368" s="7" t="s">
        <v>6175</v>
      </c>
      <c r="AG1368" s="7" t="s">
        <v>6175</v>
      </c>
      <c r="AH1368" s="7" t="s">
        <v>6175</v>
      </c>
      <c r="AI1368" s="7" t="s">
        <v>6175</v>
      </c>
      <c r="AJ1368" s="33">
        <v>7.6956205479452313</v>
      </c>
      <c r="AK1368" s="33">
        <f t="shared" si="215"/>
        <v>7.6956205479452313</v>
      </c>
      <c r="AL1368" s="33">
        <f t="shared" si="218"/>
        <v>0.92347446575342773</v>
      </c>
      <c r="AM1368" s="33">
        <f t="shared" si="219"/>
        <v>8.6190950136986597</v>
      </c>
      <c r="AN1368" s="33">
        <f t="shared" si="220"/>
        <v>6.9260584931507081</v>
      </c>
      <c r="AO1368" s="33">
        <f t="shared" si="221"/>
        <v>6.9260584931507081</v>
      </c>
      <c r="AP1368" s="33">
        <f t="shared" si="216"/>
        <v>0.83112701917808496</v>
      </c>
      <c r="AQ1368" s="33">
        <f t="shared" si="217"/>
        <v>7.7571855123287934</v>
      </c>
      <c r="AR1368" s="15" t="s">
        <v>6290</v>
      </c>
      <c r="AS1368" s="15" t="s">
        <v>6306</v>
      </c>
      <c r="AT1368" s="15" t="s">
        <v>6292</v>
      </c>
      <c r="AU1368" s="27" t="s">
        <v>6277</v>
      </c>
      <c r="AV1368" s="74"/>
      <c r="AW1368" s="75"/>
      <c r="AX1368" s="75"/>
      <c r="AY1368" s="75"/>
      <c r="AZ1368" s="52" t="s">
        <v>6389</v>
      </c>
    </row>
    <row r="1369" spans="1:52" s="52" customFormat="1" ht="39.950000000000003" customHeight="1" x14ac:dyDescent="0.25">
      <c r="A1369" s="9">
        <v>1880</v>
      </c>
      <c r="B1369" s="5" t="s">
        <v>28</v>
      </c>
      <c r="C1369" s="7" t="s">
        <v>5665</v>
      </c>
      <c r="D1369" s="5" t="s">
        <v>18</v>
      </c>
      <c r="E1369" s="7" t="s">
        <v>5662</v>
      </c>
      <c r="F1369" s="7" t="s">
        <v>5663</v>
      </c>
      <c r="G1369" s="5" t="s">
        <v>6182</v>
      </c>
      <c r="H1369" s="7" t="s">
        <v>2100</v>
      </c>
      <c r="I1369" s="7" t="s">
        <v>6175</v>
      </c>
      <c r="J1369" s="7" t="s">
        <v>2544</v>
      </c>
      <c r="K1369" s="7" t="s">
        <v>6175</v>
      </c>
      <c r="L1369" s="7" t="s">
        <v>5666</v>
      </c>
      <c r="M1369" s="7" t="s">
        <v>5666</v>
      </c>
      <c r="N1369" s="8" t="s">
        <v>6175</v>
      </c>
      <c r="O1369" s="7" t="s">
        <v>1388</v>
      </c>
      <c r="P1369" s="8" t="s">
        <v>6175</v>
      </c>
      <c r="Q1369" s="7" t="s">
        <v>28</v>
      </c>
      <c r="R1369" s="7" t="s">
        <v>28</v>
      </c>
      <c r="S1369" s="5" t="s">
        <v>28</v>
      </c>
      <c r="T1369" s="5" t="s">
        <v>28</v>
      </c>
      <c r="U1369" s="5" t="s">
        <v>28</v>
      </c>
      <c r="V1369" s="5" t="s">
        <v>28</v>
      </c>
      <c r="W1369" s="7" t="s">
        <v>29</v>
      </c>
      <c r="X1369" s="5" t="s">
        <v>28</v>
      </c>
      <c r="Y1369" s="5" t="s">
        <v>28</v>
      </c>
      <c r="Z1369" s="7" t="s">
        <v>3900</v>
      </c>
      <c r="AA1369" s="7">
        <v>1</v>
      </c>
      <c r="AB1369" s="7">
        <v>1</v>
      </c>
      <c r="AC1369" s="7">
        <f t="shared" si="222"/>
        <v>0</v>
      </c>
      <c r="AD1369" s="7" t="s">
        <v>6175</v>
      </c>
      <c r="AE1369" s="7" t="s">
        <v>6175</v>
      </c>
      <c r="AF1369" s="7" t="s">
        <v>6175</v>
      </c>
      <c r="AG1369" s="7" t="s">
        <v>6175</v>
      </c>
      <c r="AH1369" s="7" t="s">
        <v>6175</v>
      </c>
      <c r="AI1369" s="7" t="s">
        <v>6175</v>
      </c>
      <c r="AJ1369" s="33">
        <v>1.939751232876721</v>
      </c>
      <c r="AK1369" s="33">
        <f t="shared" si="215"/>
        <v>1.939751232876721</v>
      </c>
      <c r="AL1369" s="33">
        <f t="shared" si="218"/>
        <v>0.23277014794520651</v>
      </c>
      <c r="AM1369" s="33">
        <f t="shared" si="219"/>
        <v>2.1725213808219275</v>
      </c>
      <c r="AN1369" s="33">
        <f t="shared" si="220"/>
        <v>1.7457761095890489</v>
      </c>
      <c r="AO1369" s="33">
        <f t="shared" si="221"/>
        <v>1.7457761095890489</v>
      </c>
      <c r="AP1369" s="33">
        <f t="shared" si="216"/>
        <v>0.20949313315068588</v>
      </c>
      <c r="AQ1369" s="33">
        <f t="shared" si="217"/>
        <v>1.9552692427397349</v>
      </c>
      <c r="AR1369" s="15" t="s">
        <v>6290</v>
      </c>
      <c r="AS1369" s="15" t="s">
        <v>6306</v>
      </c>
      <c r="AT1369" s="15" t="s">
        <v>6292</v>
      </c>
      <c r="AU1369" s="27" t="s">
        <v>6277</v>
      </c>
      <c r="AV1369" s="74"/>
      <c r="AW1369" s="75"/>
      <c r="AX1369" s="75"/>
      <c r="AY1369" s="75"/>
      <c r="AZ1369" s="52" t="s">
        <v>6389</v>
      </c>
    </row>
    <row r="1370" spans="1:52" s="52" customFormat="1" ht="39.950000000000003" customHeight="1" x14ac:dyDescent="0.25">
      <c r="A1370" s="9">
        <v>1881</v>
      </c>
      <c r="B1370" s="5" t="s">
        <v>28</v>
      </c>
      <c r="C1370" s="7" t="s">
        <v>5667</v>
      </c>
      <c r="D1370" s="5" t="s">
        <v>18</v>
      </c>
      <c r="E1370" s="7" t="s">
        <v>5662</v>
      </c>
      <c r="F1370" s="7" t="s">
        <v>5663</v>
      </c>
      <c r="G1370" s="5" t="s">
        <v>6182</v>
      </c>
      <c r="H1370" s="7" t="s">
        <v>2100</v>
      </c>
      <c r="I1370" s="7" t="s">
        <v>6175</v>
      </c>
      <c r="J1370" s="7" t="s">
        <v>2544</v>
      </c>
      <c r="K1370" s="7" t="s">
        <v>6175</v>
      </c>
      <c r="L1370" s="7" t="s">
        <v>5621</v>
      </c>
      <c r="M1370" s="7" t="s">
        <v>5621</v>
      </c>
      <c r="N1370" s="8" t="s">
        <v>6175</v>
      </c>
      <c r="O1370" s="7" t="s">
        <v>1388</v>
      </c>
      <c r="P1370" s="8" t="s">
        <v>6175</v>
      </c>
      <c r="Q1370" s="7" t="s">
        <v>28</v>
      </c>
      <c r="R1370" s="7" t="s">
        <v>28</v>
      </c>
      <c r="S1370" s="5" t="s">
        <v>28</v>
      </c>
      <c r="T1370" s="5" t="s">
        <v>28</v>
      </c>
      <c r="U1370" s="5" t="s">
        <v>28</v>
      </c>
      <c r="V1370" s="5" t="s">
        <v>28</v>
      </c>
      <c r="W1370" s="7" t="s">
        <v>78</v>
      </c>
      <c r="X1370" s="5" t="s">
        <v>28</v>
      </c>
      <c r="Y1370" s="5" t="s">
        <v>28</v>
      </c>
      <c r="Z1370" s="7" t="s">
        <v>3900</v>
      </c>
      <c r="AA1370" s="7">
        <v>2</v>
      </c>
      <c r="AB1370" s="7">
        <v>2</v>
      </c>
      <c r="AC1370" s="7">
        <f t="shared" si="222"/>
        <v>0</v>
      </c>
      <c r="AD1370" s="7" t="s">
        <v>6175</v>
      </c>
      <c r="AE1370" s="7" t="s">
        <v>6175</v>
      </c>
      <c r="AF1370" s="7" t="s">
        <v>6175</v>
      </c>
      <c r="AG1370" s="7" t="s">
        <v>6175</v>
      </c>
      <c r="AH1370" s="7" t="s">
        <v>6175</v>
      </c>
      <c r="AI1370" s="7" t="s">
        <v>6175</v>
      </c>
      <c r="AJ1370" s="33">
        <v>1.429751232876721</v>
      </c>
      <c r="AK1370" s="33">
        <f t="shared" si="215"/>
        <v>2.859502465753442</v>
      </c>
      <c r="AL1370" s="33">
        <f t="shared" si="218"/>
        <v>0.34314029589041301</v>
      </c>
      <c r="AM1370" s="33">
        <f t="shared" si="219"/>
        <v>3.2026427616438551</v>
      </c>
      <c r="AN1370" s="33">
        <f t="shared" si="220"/>
        <v>1.2867761095890489</v>
      </c>
      <c r="AO1370" s="33">
        <f t="shared" si="221"/>
        <v>2.5735522191780977</v>
      </c>
      <c r="AP1370" s="33">
        <f t="shared" si="216"/>
        <v>0.30882626630137172</v>
      </c>
      <c r="AQ1370" s="33">
        <f t="shared" si="217"/>
        <v>2.8823784854794696</v>
      </c>
      <c r="AR1370" s="15" t="s">
        <v>6290</v>
      </c>
      <c r="AS1370" s="15" t="s">
        <v>6306</v>
      </c>
      <c r="AT1370" s="15" t="s">
        <v>6292</v>
      </c>
      <c r="AU1370" s="27" t="s">
        <v>6277</v>
      </c>
      <c r="AV1370" s="74"/>
      <c r="AW1370" s="75"/>
      <c r="AX1370" s="75"/>
      <c r="AY1370" s="75"/>
      <c r="AZ1370" s="52" t="s">
        <v>6389</v>
      </c>
    </row>
    <row r="1371" spans="1:52" s="52" customFormat="1" ht="39.950000000000003" customHeight="1" x14ac:dyDescent="0.25">
      <c r="A1371" s="9">
        <v>1882</v>
      </c>
      <c r="B1371" s="7" t="s">
        <v>28</v>
      </c>
      <c r="C1371" s="7" t="s">
        <v>5668</v>
      </c>
      <c r="D1371" s="5" t="s">
        <v>18</v>
      </c>
      <c r="E1371" s="7" t="s">
        <v>5662</v>
      </c>
      <c r="F1371" s="7" t="s">
        <v>5663</v>
      </c>
      <c r="G1371" s="5" t="s">
        <v>6182</v>
      </c>
      <c r="H1371" s="7" t="s">
        <v>2100</v>
      </c>
      <c r="I1371" s="7" t="s">
        <v>6175</v>
      </c>
      <c r="J1371" s="7" t="s">
        <v>2544</v>
      </c>
      <c r="K1371" s="7" t="s">
        <v>6175</v>
      </c>
      <c r="L1371" s="7" t="s">
        <v>5669</v>
      </c>
      <c r="M1371" s="7" t="s">
        <v>5669</v>
      </c>
      <c r="N1371" s="8" t="s">
        <v>6175</v>
      </c>
      <c r="O1371" s="7" t="s">
        <v>1388</v>
      </c>
      <c r="P1371" s="8" t="s">
        <v>6175</v>
      </c>
      <c r="Q1371" s="7" t="s">
        <v>28</v>
      </c>
      <c r="R1371" s="7" t="s">
        <v>28</v>
      </c>
      <c r="S1371" s="5" t="s">
        <v>28</v>
      </c>
      <c r="T1371" s="5" t="s">
        <v>28</v>
      </c>
      <c r="U1371" s="5" t="s">
        <v>28</v>
      </c>
      <c r="V1371" s="5" t="s">
        <v>28</v>
      </c>
      <c r="W1371" s="7" t="s">
        <v>29</v>
      </c>
      <c r="X1371" s="5" t="s">
        <v>28</v>
      </c>
      <c r="Y1371" s="5" t="s">
        <v>5670</v>
      </c>
      <c r="Z1371" s="7" t="s">
        <v>3900</v>
      </c>
      <c r="AA1371" s="7">
        <v>4</v>
      </c>
      <c r="AB1371" s="7">
        <v>4</v>
      </c>
      <c r="AC1371" s="7">
        <f t="shared" si="222"/>
        <v>0</v>
      </c>
      <c r="AD1371" s="7" t="s">
        <v>6175</v>
      </c>
      <c r="AE1371" s="7" t="s">
        <v>6175</v>
      </c>
      <c r="AF1371" s="7" t="s">
        <v>6175</v>
      </c>
      <c r="AG1371" s="7" t="s">
        <v>6175</v>
      </c>
      <c r="AH1371" s="7" t="s">
        <v>6175</v>
      </c>
      <c r="AI1371" s="7" t="s">
        <v>6175</v>
      </c>
      <c r="AJ1371" s="33">
        <v>8.2439427397260641</v>
      </c>
      <c r="AK1371" s="33">
        <f t="shared" si="215"/>
        <v>32.975770958904256</v>
      </c>
      <c r="AL1371" s="33">
        <f t="shared" si="218"/>
        <v>3.9570925150685108</v>
      </c>
      <c r="AM1371" s="33">
        <f t="shared" si="219"/>
        <v>36.932863473972766</v>
      </c>
      <c r="AN1371" s="33">
        <f t="shared" si="220"/>
        <v>7.4195484657534578</v>
      </c>
      <c r="AO1371" s="33">
        <f t="shared" si="221"/>
        <v>29.678193863013831</v>
      </c>
      <c r="AP1371" s="33">
        <f t="shared" si="216"/>
        <v>3.5613832635616598</v>
      </c>
      <c r="AQ1371" s="33">
        <f t="shared" si="217"/>
        <v>33.23957712657549</v>
      </c>
      <c r="AR1371" s="15" t="s">
        <v>6290</v>
      </c>
      <c r="AS1371" s="15" t="s">
        <v>6306</v>
      </c>
      <c r="AT1371" s="15" t="s">
        <v>6292</v>
      </c>
      <c r="AU1371" s="27" t="s">
        <v>6277</v>
      </c>
      <c r="AV1371" s="74"/>
      <c r="AW1371" s="75"/>
      <c r="AX1371" s="75"/>
      <c r="AY1371" s="75"/>
      <c r="AZ1371" s="52" t="s">
        <v>6389</v>
      </c>
    </row>
    <row r="1372" spans="1:52" s="52" customFormat="1" ht="39.950000000000003" customHeight="1" x14ac:dyDescent="0.25">
      <c r="A1372" s="9">
        <v>1883</v>
      </c>
      <c r="B1372" s="5" t="s">
        <v>28</v>
      </c>
      <c r="C1372" s="7" t="s">
        <v>5676</v>
      </c>
      <c r="D1372" s="5" t="s">
        <v>18</v>
      </c>
      <c r="E1372" s="5" t="s">
        <v>18</v>
      </c>
      <c r="F1372" s="5" t="s">
        <v>18</v>
      </c>
      <c r="G1372" s="5" t="s">
        <v>6182</v>
      </c>
      <c r="H1372" s="7" t="s">
        <v>2100</v>
      </c>
      <c r="I1372" s="7" t="s">
        <v>6175</v>
      </c>
      <c r="J1372" s="7" t="s">
        <v>2544</v>
      </c>
      <c r="K1372" s="7" t="s">
        <v>6175</v>
      </c>
      <c r="L1372" s="7" t="s">
        <v>5677</v>
      </c>
      <c r="M1372" s="7" t="s">
        <v>5677</v>
      </c>
      <c r="N1372" s="8" t="s">
        <v>6175</v>
      </c>
      <c r="O1372" s="7" t="s">
        <v>1388</v>
      </c>
      <c r="P1372" s="8" t="s">
        <v>6175</v>
      </c>
      <c r="Q1372" s="7" t="s">
        <v>28</v>
      </c>
      <c r="R1372" s="7" t="s">
        <v>28</v>
      </c>
      <c r="S1372" s="5" t="s">
        <v>28</v>
      </c>
      <c r="T1372" s="5" t="s">
        <v>28</v>
      </c>
      <c r="U1372" s="5" t="s">
        <v>28</v>
      </c>
      <c r="V1372" s="5" t="s">
        <v>28</v>
      </c>
      <c r="W1372" s="7" t="s">
        <v>1400</v>
      </c>
      <c r="X1372" s="5" t="s">
        <v>28</v>
      </c>
      <c r="Y1372" s="5" t="s">
        <v>28</v>
      </c>
      <c r="Z1372" s="7" t="s">
        <v>3900</v>
      </c>
      <c r="AA1372" s="7">
        <v>1</v>
      </c>
      <c r="AB1372" s="7">
        <v>1</v>
      </c>
      <c r="AC1372" s="7">
        <f t="shared" si="222"/>
        <v>0</v>
      </c>
      <c r="AD1372" s="7" t="s">
        <v>6175</v>
      </c>
      <c r="AE1372" s="7" t="s">
        <v>6175</v>
      </c>
      <c r="AF1372" s="7" t="s">
        <v>6175</v>
      </c>
      <c r="AG1372" s="7" t="s">
        <v>6175</v>
      </c>
      <c r="AH1372" s="7" t="s">
        <v>6175</v>
      </c>
      <c r="AI1372" s="7" t="s">
        <v>6175</v>
      </c>
      <c r="AJ1372" s="33">
        <v>8.5141915068493432</v>
      </c>
      <c r="AK1372" s="33">
        <f t="shared" si="215"/>
        <v>8.5141915068493432</v>
      </c>
      <c r="AL1372" s="33">
        <f t="shared" si="218"/>
        <v>1.0217029808219211</v>
      </c>
      <c r="AM1372" s="33">
        <f t="shared" si="219"/>
        <v>9.5358944876712641</v>
      </c>
      <c r="AN1372" s="33">
        <f t="shared" si="220"/>
        <v>7.6627723561644094</v>
      </c>
      <c r="AO1372" s="33">
        <f t="shared" si="221"/>
        <v>7.6627723561644094</v>
      </c>
      <c r="AP1372" s="33">
        <f t="shared" si="216"/>
        <v>0.9195326827397291</v>
      </c>
      <c r="AQ1372" s="33">
        <f t="shared" si="217"/>
        <v>8.5823050389041384</v>
      </c>
      <c r="AR1372" s="15" t="s">
        <v>6290</v>
      </c>
      <c r="AS1372" s="15" t="s">
        <v>6293</v>
      </c>
      <c r="AT1372" s="15" t="s">
        <v>6292</v>
      </c>
      <c r="AU1372" s="27" t="s">
        <v>6277</v>
      </c>
      <c r="AV1372" s="74"/>
      <c r="AW1372" s="75"/>
      <c r="AX1372" s="75"/>
      <c r="AY1372" s="75"/>
      <c r="AZ1372" s="52" t="s">
        <v>6389</v>
      </c>
    </row>
    <row r="1373" spans="1:52" s="52" customFormat="1" ht="39.950000000000003" customHeight="1" x14ac:dyDescent="0.25">
      <c r="A1373" s="9">
        <v>1884</v>
      </c>
      <c r="B1373" s="5" t="s">
        <v>28</v>
      </c>
      <c r="C1373" s="7" t="s">
        <v>5680</v>
      </c>
      <c r="D1373" s="28" t="s">
        <v>18</v>
      </c>
      <c r="E1373" s="5" t="s">
        <v>1194</v>
      </c>
      <c r="F1373" s="5" t="s">
        <v>926</v>
      </c>
      <c r="G1373" s="5" t="s">
        <v>6182</v>
      </c>
      <c r="H1373" s="7" t="s">
        <v>2100</v>
      </c>
      <c r="I1373" s="7" t="s">
        <v>6175</v>
      </c>
      <c r="J1373" s="7" t="s">
        <v>2544</v>
      </c>
      <c r="K1373" s="7" t="s">
        <v>6175</v>
      </c>
      <c r="L1373" s="5" t="s">
        <v>5681</v>
      </c>
      <c r="M1373" s="5" t="s">
        <v>5681</v>
      </c>
      <c r="N1373" s="8" t="s">
        <v>6175</v>
      </c>
      <c r="O1373" s="7" t="s">
        <v>1388</v>
      </c>
      <c r="P1373" s="8" t="s">
        <v>6175</v>
      </c>
      <c r="Q1373" s="5" t="s">
        <v>5682</v>
      </c>
      <c r="R1373" s="5" t="s">
        <v>28</v>
      </c>
      <c r="S1373" s="5" t="s">
        <v>28</v>
      </c>
      <c r="T1373" s="5" t="s">
        <v>28</v>
      </c>
      <c r="U1373" s="5" t="s">
        <v>28</v>
      </c>
      <c r="V1373" s="5" t="s">
        <v>28</v>
      </c>
      <c r="W1373" s="7" t="s">
        <v>29</v>
      </c>
      <c r="X1373" s="5" t="s">
        <v>28</v>
      </c>
      <c r="Y1373" s="5" t="s">
        <v>28</v>
      </c>
      <c r="Z1373" s="7" t="s">
        <v>3900</v>
      </c>
      <c r="AA1373" s="7">
        <v>1</v>
      </c>
      <c r="AB1373" s="7">
        <v>1</v>
      </c>
      <c r="AC1373" s="7">
        <f t="shared" si="222"/>
        <v>0</v>
      </c>
      <c r="AD1373" s="7" t="s">
        <v>6175</v>
      </c>
      <c r="AE1373" s="7" t="s">
        <v>6175</v>
      </c>
      <c r="AF1373" s="7" t="s">
        <v>6175</v>
      </c>
      <c r="AG1373" s="7" t="s">
        <v>6175</v>
      </c>
      <c r="AH1373" s="7" t="s">
        <v>6175</v>
      </c>
      <c r="AI1373" s="7" t="s">
        <v>6175</v>
      </c>
      <c r="AJ1373" s="33">
        <v>12.826034246575386</v>
      </c>
      <c r="AK1373" s="33">
        <f t="shared" si="215"/>
        <v>12.826034246575386</v>
      </c>
      <c r="AL1373" s="33">
        <f t="shared" si="218"/>
        <v>1.5391241095890462</v>
      </c>
      <c r="AM1373" s="33">
        <f t="shared" si="219"/>
        <v>14.365158356164432</v>
      </c>
      <c r="AN1373" s="33">
        <f t="shared" si="220"/>
        <v>11.543430821917848</v>
      </c>
      <c r="AO1373" s="33">
        <f t="shared" si="221"/>
        <v>11.543430821917848</v>
      </c>
      <c r="AP1373" s="33">
        <f t="shared" si="216"/>
        <v>1.3852116986301417</v>
      </c>
      <c r="AQ1373" s="33">
        <f t="shared" si="217"/>
        <v>12.92864252054799</v>
      </c>
      <c r="AR1373" s="15" t="s">
        <v>6290</v>
      </c>
      <c r="AS1373" s="15" t="s">
        <v>6302</v>
      </c>
      <c r="AT1373" s="15" t="s">
        <v>6294</v>
      </c>
      <c r="AU1373" s="27" t="s">
        <v>6279</v>
      </c>
      <c r="AV1373" s="74"/>
      <c r="AW1373" s="75"/>
      <c r="AX1373" s="75"/>
      <c r="AY1373" s="75"/>
      <c r="AZ1373" s="52" t="s">
        <v>6389</v>
      </c>
    </row>
    <row r="1374" spans="1:52" s="52" customFormat="1" ht="39.950000000000003" customHeight="1" x14ac:dyDescent="0.25">
      <c r="A1374" s="9">
        <v>1885</v>
      </c>
      <c r="B1374" s="5" t="s">
        <v>28</v>
      </c>
      <c r="C1374" s="7" t="s">
        <v>5683</v>
      </c>
      <c r="D1374" s="5" t="s">
        <v>18</v>
      </c>
      <c r="E1374" s="7" t="s">
        <v>2301</v>
      </c>
      <c r="F1374" s="7" t="s">
        <v>5684</v>
      </c>
      <c r="G1374" s="5" t="s">
        <v>6182</v>
      </c>
      <c r="H1374" s="7" t="s">
        <v>2100</v>
      </c>
      <c r="I1374" s="7" t="s">
        <v>6175</v>
      </c>
      <c r="J1374" s="7" t="s">
        <v>2544</v>
      </c>
      <c r="K1374" s="7" t="s">
        <v>6175</v>
      </c>
      <c r="L1374" s="7" t="s">
        <v>5685</v>
      </c>
      <c r="M1374" s="7" t="s">
        <v>5685</v>
      </c>
      <c r="N1374" s="8" t="s">
        <v>6175</v>
      </c>
      <c r="O1374" s="7" t="s">
        <v>1388</v>
      </c>
      <c r="P1374" s="8" t="s">
        <v>6175</v>
      </c>
      <c r="Q1374" s="7" t="s">
        <v>28</v>
      </c>
      <c r="R1374" s="7" t="s">
        <v>28</v>
      </c>
      <c r="S1374" s="5" t="s">
        <v>28</v>
      </c>
      <c r="T1374" s="5" t="s">
        <v>28</v>
      </c>
      <c r="U1374" s="5" t="s">
        <v>28</v>
      </c>
      <c r="V1374" s="5" t="s">
        <v>28</v>
      </c>
      <c r="W1374" s="7" t="s">
        <v>78</v>
      </c>
      <c r="X1374" s="5" t="s">
        <v>28</v>
      </c>
      <c r="Y1374" s="5" t="s">
        <v>28</v>
      </c>
      <c r="Z1374" s="7" t="s">
        <v>3900</v>
      </c>
      <c r="AA1374" s="7">
        <v>6</v>
      </c>
      <c r="AB1374" s="7">
        <v>6</v>
      </c>
      <c r="AC1374" s="7">
        <f t="shared" si="222"/>
        <v>0</v>
      </c>
      <c r="AD1374" s="7" t="s">
        <v>6175</v>
      </c>
      <c r="AE1374" s="7" t="s">
        <v>6175</v>
      </c>
      <c r="AF1374" s="7" t="s">
        <v>6175</v>
      </c>
      <c r="AG1374" s="7" t="s">
        <v>6175</v>
      </c>
      <c r="AH1374" s="7" t="s">
        <v>6175</v>
      </c>
      <c r="AI1374" s="7" t="s">
        <v>6175</v>
      </c>
      <c r="AJ1374" s="33">
        <v>2.859502465753442</v>
      </c>
      <c r="AK1374" s="33">
        <f t="shared" si="215"/>
        <v>17.157014794520652</v>
      </c>
      <c r="AL1374" s="33">
        <f t="shared" si="218"/>
        <v>2.0588417753424784</v>
      </c>
      <c r="AM1374" s="33">
        <f t="shared" si="219"/>
        <v>19.215856569863131</v>
      </c>
      <c r="AN1374" s="33">
        <f t="shared" si="220"/>
        <v>2.5735522191780977</v>
      </c>
      <c r="AO1374" s="33">
        <f t="shared" si="221"/>
        <v>15.441313315068587</v>
      </c>
      <c r="AP1374" s="33">
        <f t="shared" si="216"/>
        <v>1.8529575978082304</v>
      </c>
      <c r="AQ1374" s="33">
        <f t="shared" si="217"/>
        <v>17.294270912876819</v>
      </c>
      <c r="AR1374" s="15" t="s">
        <v>6290</v>
      </c>
      <c r="AS1374" s="15" t="s">
        <v>6293</v>
      </c>
      <c r="AT1374" s="15" t="s">
        <v>6292</v>
      </c>
      <c r="AU1374" s="27" t="s">
        <v>6277</v>
      </c>
      <c r="AV1374" s="74"/>
      <c r="AW1374" s="75"/>
      <c r="AX1374" s="75"/>
      <c r="AY1374" s="75"/>
      <c r="AZ1374" s="52" t="s">
        <v>6389</v>
      </c>
    </row>
    <row r="1375" spans="1:52" s="52" customFormat="1" ht="39.950000000000003" customHeight="1" x14ac:dyDescent="0.25">
      <c r="A1375" s="9">
        <v>1886</v>
      </c>
      <c r="B1375" s="5" t="s">
        <v>28</v>
      </c>
      <c r="C1375" s="7" t="s">
        <v>5686</v>
      </c>
      <c r="D1375" s="5" t="s">
        <v>18</v>
      </c>
      <c r="E1375" s="5" t="s">
        <v>774</v>
      </c>
      <c r="F1375" s="5" t="s">
        <v>775</v>
      </c>
      <c r="G1375" s="5" t="s">
        <v>6182</v>
      </c>
      <c r="H1375" s="7" t="s">
        <v>2100</v>
      </c>
      <c r="I1375" s="7" t="s">
        <v>6175</v>
      </c>
      <c r="J1375" s="7" t="s">
        <v>2544</v>
      </c>
      <c r="K1375" s="7" t="s">
        <v>6175</v>
      </c>
      <c r="L1375" s="5" t="s">
        <v>5615</v>
      </c>
      <c r="M1375" s="5" t="s">
        <v>5615</v>
      </c>
      <c r="N1375" s="8" t="s">
        <v>6175</v>
      </c>
      <c r="O1375" s="7" t="s">
        <v>1388</v>
      </c>
      <c r="P1375" s="8" t="s">
        <v>6175</v>
      </c>
      <c r="Q1375" s="7" t="s">
        <v>28</v>
      </c>
      <c r="R1375" s="7" t="s">
        <v>28</v>
      </c>
      <c r="S1375" s="5" t="s">
        <v>28</v>
      </c>
      <c r="T1375" s="5" t="s">
        <v>28</v>
      </c>
      <c r="U1375" s="5" t="s">
        <v>28</v>
      </c>
      <c r="V1375" s="5" t="s">
        <v>28</v>
      </c>
      <c r="W1375" s="7" t="s">
        <v>78</v>
      </c>
      <c r="X1375" s="5" t="s">
        <v>28</v>
      </c>
      <c r="Y1375" s="5" t="s">
        <v>28</v>
      </c>
      <c r="Z1375" s="7" t="s">
        <v>3900</v>
      </c>
      <c r="AA1375" s="7">
        <v>1</v>
      </c>
      <c r="AB1375" s="7">
        <v>1</v>
      </c>
      <c r="AC1375" s="7">
        <f t="shared" si="222"/>
        <v>0</v>
      </c>
      <c r="AD1375" s="7" t="s">
        <v>6175</v>
      </c>
      <c r="AE1375" s="7" t="s">
        <v>6175</v>
      </c>
      <c r="AF1375" s="7" t="s">
        <v>6175</v>
      </c>
      <c r="AG1375" s="7" t="s">
        <v>6175</v>
      </c>
      <c r="AH1375" s="7" t="s">
        <v>6175</v>
      </c>
      <c r="AI1375" s="7" t="s">
        <v>6175</v>
      </c>
      <c r="AJ1375" s="33">
        <v>125.58826849315064</v>
      </c>
      <c r="AK1375" s="33">
        <f t="shared" si="215"/>
        <v>125.58826849315064</v>
      </c>
      <c r="AL1375" s="33">
        <f t="shared" si="218"/>
        <v>15.070592219178076</v>
      </c>
      <c r="AM1375" s="33">
        <f t="shared" si="219"/>
        <v>140.6588607123287</v>
      </c>
      <c r="AN1375" s="33">
        <f t="shared" si="220"/>
        <v>113.02944164383557</v>
      </c>
      <c r="AO1375" s="33">
        <f t="shared" si="221"/>
        <v>113.02944164383557</v>
      </c>
      <c r="AP1375" s="33">
        <f t="shared" si="216"/>
        <v>13.563532997260268</v>
      </c>
      <c r="AQ1375" s="33">
        <f t="shared" si="217"/>
        <v>126.59297464109584</v>
      </c>
      <c r="AR1375" s="15" t="s">
        <v>6290</v>
      </c>
      <c r="AS1375" s="15" t="s">
        <v>6301</v>
      </c>
      <c r="AT1375" s="15" t="s">
        <v>6292</v>
      </c>
      <c r="AU1375" s="27" t="s">
        <v>6277</v>
      </c>
      <c r="AV1375" s="74"/>
      <c r="AW1375" s="75"/>
      <c r="AX1375" s="75"/>
      <c r="AY1375" s="75"/>
      <c r="AZ1375" s="52" t="s">
        <v>6389</v>
      </c>
    </row>
    <row r="1376" spans="1:52" s="52" customFormat="1" ht="39.950000000000003" customHeight="1" x14ac:dyDescent="0.25">
      <c r="A1376" s="9">
        <v>1887</v>
      </c>
      <c r="B1376" s="5" t="s">
        <v>28</v>
      </c>
      <c r="C1376" s="7" t="s">
        <v>5687</v>
      </c>
      <c r="D1376" s="5" t="s">
        <v>18</v>
      </c>
      <c r="E1376" s="5" t="s">
        <v>774</v>
      </c>
      <c r="F1376" s="5" t="s">
        <v>775</v>
      </c>
      <c r="G1376" s="5" t="s">
        <v>6182</v>
      </c>
      <c r="H1376" s="7" t="s">
        <v>2100</v>
      </c>
      <c r="I1376" s="7" t="s">
        <v>6175</v>
      </c>
      <c r="J1376" s="7" t="s">
        <v>2544</v>
      </c>
      <c r="K1376" s="7" t="s">
        <v>6175</v>
      </c>
      <c r="L1376" s="5" t="s">
        <v>5615</v>
      </c>
      <c r="M1376" s="5" t="s">
        <v>5615</v>
      </c>
      <c r="N1376" s="8" t="s">
        <v>6175</v>
      </c>
      <c r="O1376" s="7" t="s">
        <v>1388</v>
      </c>
      <c r="P1376" s="8" t="s">
        <v>6175</v>
      </c>
      <c r="Q1376" s="7" t="s">
        <v>28</v>
      </c>
      <c r="R1376" s="7" t="s">
        <v>28</v>
      </c>
      <c r="S1376" s="5" t="s">
        <v>28</v>
      </c>
      <c r="T1376" s="5" t="s">
        <v>28</v>
      </c>
      <c r="U1376" s="5" t="s">
        <v>28</v>
      </c>
      <c r="V1376" s="5" t="s">
        <v>28</v>
      </c>
      <c r="W1376" s="7" t="s">
        <v>78</v>
      </c>
      <c r="X1376" s="5" t="s">
        <v>28</v>
      </c>
      <c r="Y1376" s="5" t="s">
        <v>28</v>
      </c>
      <c r="Z1376" s="7" t="s">
        <v>3900</v>
      </c>
      <c r="AA1376" s="7">
        <v>1</v>
      </c>
      <c r="AB1376" s="7">
        <v>1</v>
      </c>
      <c r="AC1376" s="7">
        <f t="shared" si="222"/>
        <v>0</v>
      </c>
      <c r="AD1376" s="7" t="s">
        <v>6175</v>
      </c>
      <c r="AE1376" s="7" t="s">
        <v>6175</v>
      </c>
      <c r="AF1376" s="7" t="s">
        <v>6175</v>
      </c>
      <c r="AG1376" s="7" t="s">
        <v>6175</v>
      </c>
      <c r="AH1376" s="7" t="s">
        <v>6175</v>
      </c>
      <c r="AI1376" s="7" t="s">
        <v>6175</v>
      </c>
      <c r="AJ1376" s="33">
        <v>125.58826849315064</v>
      </c>
      <c r="AK1376" s="33">
        <f t="shared" si="215"/>
        <v>125.58826849315064</v>
      </c>
      <c r="AL1376" s="33">
        <f t="shared" si="218"/>
        <v>15.070592219178076</v>
      </c>
      <c r="AM1376" s="33">
        <f t="shared" si="219"/>
        <v>140.6588607123287</v>
      </c>
      <c r="AN1376" s="33">
        <f t="shared" si="220"/>
        <v>113.02944164383557</v>
      </c>
      <c r="AO1376" s="33">
        <f t="shared" si="221"/>
        <v>113.02944164383557</v>
      </c>
      <c r="AP1376" s="33">
        <f t="shared" si="216"/>
        <v>13.563532997260268</v>
      </c>
      <c r="AQ1376" s="33">
        <f t="shared" si="217"/>
        <v>126.59297464109584</v>
      </c>
      <c r="AR1376" s="15" t="s">
        <v>6290</v>
      </c>
      <c r="AS1376" s="15" t="s">
        <v>6301</v>
      </c>
      <c r="AT1376" s="15" t="s">
        <v>6292</v>
      </c>
      <c r="AU1376" s="27" t="s">
        <v>6277</v>
      </c>
      <c r="AV1376" s="74"/>
      <c r="AW1376" s="75"/>
      <c r="AX1376" s="75"/>
      <c r="AY1376" s="75"/>
      <c r="AZ1376" s="52" t="s">
        <v>6389</v>
      </c>
    </row>
    <row r="1377" spans="1:52" s="52" customFormat="1" ht="39.950000000000003" customHeight="1" x14ac:dyDescent="0.25">
      <c r="A1377" s="9">
        <v>1888</v>
      </c>
      <c r="B1377" s="5" t="s">
        <v>28</v>
      </c>
      <c r="C1377" s="7" t="s">
        <v>5688</v>
      </c>
      <c r="D1377" s="5" t="s">
        <v>18</v>
      </c>
      <c r="E1377" s="5" t="s">
        <v>774</v>
      </c>
      <c r="F1377" s="5" t="s">
        <v>775</v>
      </c>
      <c r="G1377" s="5" t="s">
        <v>6182</v>
      </c>
      <c r="H1377" s="7" t="s">
        <v>2100</v>
      </c>
      <c r="I1377" s="7" t="s">
        <v>6175</v>
      </c>
      <c r="J1377" s="7" t="s">
        <v>2544</v>
      </c>
      <c r="K1377" s="7" t="s">
        <v>6175</v>
      </c>
      <c r="L1377" s="5" t="s">
        <v>5615</v>
      </c>
      <c r="M1377" s="5" t="s">
        <v>5615</v>
      </c>
      <c r="N1377" s="8" t="s">
        <v>6175</v>
      </c>
      <c r="O1377" s="7" t="s">
        <v>1388</v>
      </c>
      <c r="P1377" s="8" t="s">
        <v>6175</v>
      </c>
      <c r="Q1377" s="7" t="s">
        <v>28</v>
      </c>
      <c r="R1377" s="7" t="s">
        <v>28</v>
      </c>
      <c r="S1377" s="5" t="s">
        <v>28</v>
      </c>
      <c r="T1377" s="5" t="s">
        <v>28</v>
      </c>
      <c r="U1377" s="5" t="s">
        <v>28</v>
      </c>
      <c r="V1377" s="5" t="s">
        <v>28</v>
      </c>
      <c r="W1377" s="7" t="s">
        <v>78</v>
      </c>
      <c r="X1377" s="5" t="s">
        <v>28</v>
      </c>
      <c r="Y1377" s="5" t="s">
        <v>28</v>
      </c>
      <c r="Z1377" s="7" t="s">
        <v>3900</v>
      </c>
      <c r="AA1377" s="7">
        <v>1</v>
      </c>
      <c r="AB1377" s="7">
        <v>1</v>
      </c>
      <c r="AC1377" s="7">
        <f t="shared" si="222"/>
        <v>0</v>
      </c>
      <c r="AD1377" s="7" t="s">
        <v>6175</v>
      </c>
      <c r="AE1377" s="7" t="s">
        <v>6175</v>
      </c>
      <c r="AF1377" s="7" t="s">
        <v>6175</v>
      </c>
      <c r="AG1377" s="7" t="s">
        <v>6175</v>
      </c>
      <c r="AH1377" s="7" t="s">
        <v>6175</v>
      </c>
      <c r="AI1377" s="7" t="s">
        <v>6175</v>
      </c>
      <c r="AJ1377" s="33">
        <v>125.58826849315064</v>
      </c>
      <c r="AK1377" s="33">
        <f t="shared" si="215"/>
        <v>125.58826849315064</v>
      </c>
      <c r="AL1377" s="33">
        <f t="shared" si="218"/>
        <v>15.070592219178076</v>
      </c>
      <c r="AM1377" s="33">
        <f t="shared" si="219"/>
        <v>140.6588607123287</v>
      </c>
      <c r="AN1377" s="33">
        <f t="shared" si="220"/>
        <v>113.02944164383557</v>
      </c>
      <c r="AO1377" s="33">
        <f t="shared" si="221"/>
        <v>113.02944164383557</v>
      </c>
      <c r="AP1377" s="33">
        <f t="shared" si="216"/>
        <v>13.563532997260268</v>
      </c>
      <c r="AQ1377" s="33">
        <f t="shared" si="217"/>
        <v>126.59297464109584</v>
      </c>
      <c r="AR1377" s="15" t="s">
        <v>6290</v>
      </c>
      <c r="AS1377" s="15" t="s">
        <v>6301</v>
      </c>
      <c r="AT1377" s="15" t="s">
        <v>6292</v>
      </c>
      <c r="AU1377" s="27" t="s">
        <v>6277</v>
      </c>
      <c r="AV1377" s="74"/>
      <c r="AW1377" s="75"/>
      <c r="AX1377" s="75"/>
      <c r="AY1377" s="75"/>
      <c r="AZ1377" s="52" t="s">
        <v>6389</v>
      </c>
    </row>
    <row r="1378" spans="1:52" s="52" customFormat="1" ht="39.950000000000003" customHeight="1" x14ac:dyDescent="0.25">
      <c r="A1378" s="9">
        <v>1889</v>
      </c>
      <c r="B1378" s="5" t="s">
        <v>28</v>
      </c>
      <c r="C1378" s="7" t="s">
        <v>5689</v>
      </c>
      <c r="D1378" s="5" t="s">
        <v>18</v>
      </c>
      <c r="E1378" s="5" t="s">
        <v>774</v>
      </c>
      <c r="F1378" s="5" t="s">
        <v>775</v>
      </c>
      <c r="G1378" s="5" t="s">
        <v>6182</v>
      </c>
      <c r="H1378" s="7" t="s">
        <v>2100</v>
      </c>
      <c r="I1378" s="7" t="s">
        <v>6175</v>
      </c>
      <c r="J1378" s="7" t="s">
        <v>2544</v>
      </c>
      <c r="K1378" s="7" t="s">
        <v>6175</v>
      </c>
      <c r="L1378" s="5" t="s">
        <v>5615</v>
      </c>
      <c r="M1378" s="5" t="s">
        <v>5615</v>
      </c>
      <c r="N1378" s="8" t="s">
        <v>6175</v>
      </c>
      <c r="O1378" s="7" t="s">
        <v>1388</v>
      </c>
      <c r="P1378" s="8" t="s">
        <v>6175</v>
      </c>
      <c r="Q1378" s="7" t="s">
        <v>28</v>
      </c>
      <c r="R1378" s="7" t="s">
        <v>28</v>
      </c>
      <c r="S1378" s="5" t="s">
        <v>28</v>
      </c>
      <c r="T1378" s="5" t="s">
        <v>28</v>
      </c>
      <c r="U1378" s="5" t="s">
        <v>28</v>
      </c>
      <c r="V1378" s="5" t="s">
        <v>28</v>
      </c>
      <c r="W1378" s="5" t="s">
        <v>78</v>
      </c>
      <c r="X1378" s="5" t="s">
        <v>28</v>
      </c>
      <c r="Y1378" s="5" t="s">
        <v>28</v>
      </c>
      <c r="Z1378" s="7" t="s">
        <v>3900</v>
      </c>
      <c r="AA1378" s="7">
        <v>1</v>
      </c>
      <c r="AB1378" s="7">
        <v>1</v>
      </c>
      <c r="AC1378" s="7">
        <f t="shared" si="222"/>
        <v>0</v>
      </c>
      <c r="AD1378" s="7" t="s">
        <v>6175</v>
      </c>
      <c r="AE1378" s="7" t="s">
        <v>6175</v>
      </c>
      <c r="AF1378" s="7" t="s">
        <v>6175</v>
      </c>
      <c r="AG1378" s="7" t="s">
        <v>6175</v>
      </c>
      <c r="AH1378" s="7" t="s">
        <v>6175</v>
      </c>
      <c r="AI1378" s="7" t="s">
        <v>6175</v>
      </c>
      <c r="AJ1378" s="33">
        <v>125.58826849315064</v>
      </c>
      <c r="AK1378" s="33">
        <f t="shared" si="215"/>
        <v>125.58826849315064</v>
      </c>
      <c r="AL1378" s="33">
        <f t="shared" si="218"/>
        <v>15.070592219178076</v>
      </c>
      <c r="AM1378" s="33">
        <f t="shared" si="219"/>
        <v>140.6588607123287</v>
      </c>
      <c r="AN1378" s="33">
        <f t="shared" si="220"/>
        <v>113.02944164383557</v>
      </c>
      <c r="AO1378" s="33">
        <f t="shared" si="221"/>
        <v>113.02944164383557</v>
      </c>
      <c r="AP1378" s="33">
        <f t="shared" si="216"/>
        <v>13.563532997260268</v>
      </c>
      <c r="AQ1378" s="33">
        <f t="shared" si="217"/>
        <v>126.59297464109584</v>
      </c>
      <c r="AR1378" s="15" t="s">
        <v>6290</v>
      </c>
      <c r="AS1378" s="15" t="s">
        <v>6301</v>
      </c>
      <c r="AT1378" s="15" t="s">
        <v>6292</v>
      </c>
      <c r="AU1378" s="27" t="s">
        <v>6277</v>
      </c>
      <c r="AV1378" s="74"/>
      <c r="AW1378" s="75"/>
      <c r="AX1378" s="75"/>
      <c r="AY1378" s="75"/>
      <c r="AZ1378" s="52" t="s">
        <v>6389</v>
      </c>
    </row>
    <row r="1379" spans="1:52" s="52" customFormat="1" ht="39.950000000000003" customHeight="1" x14ac:dyDescent="0.25">
      <c r="A1379" s="9">
        <v>1890</v>
      </c>
      <c r="B1379" s="5" t="s">
        <v>28</v>
      </c>
      <c r="C1379" s="7" t="s">
        <v>5690</v>
      </c>
      <c r="D1379" s="5" t="s">
        <v>18</v>
      </c>
      <c r="E1379" s="5" t="s">
        <v>18</v>
      </c>
      <c r="F1379" s="5" t="s">
        <v>18</v>
      </c>
      <c r="G1379" s="5" t="s">
        <v>6182</v>
      </c>
      <c r="H1379" s="7" t="s">
        <v>2100</v>
      </c>
      <c r="I1379" s="7" t="s">
        <v>6175</v>
      </c>
      <c r="J1379" s="7" t="s">
        <v>2544</v>
      </c>
      <c r="K1379" s="7" t="s">
        <v>6175</v>
      </c>
      <c r="L1379" s="5" t="s">
        <v>2886</v>
      </c>
      <c r="M1379" s="5" t="s">
        <v>2886</v>
      </c>
      <c r="N1379" s="8" t="s">
        <v>6175</v>
      </c>
      <c r="O1379" s="7" t="s">
        <v>1388</v>
      </c>
      <c r="P1379" s="8" t="s">
        <v>6175</v>
      </c>
      <c r="Q1379" s="7" t="s">
        <v>28</v>
      </c>
      <c r="R1379" s="7" t="s">
        <v>28</v>
      </c>
      <c r="S1379" s="5" t="s">
        <v>28</v>
      </c>
      <c r="T1379" s="5" t="s">
        <v>28</v>
      </c>
      <c r="U1379" s="5" t="s">
        <v>28</v>
      </c>
      <c r="V1379" s="5" t="s">
        <v>28</v>
      </c>
      <c r="W1379" s="7" t="s">
        <v>29</v>
      </c>
      <c r="X1379" s="5" t="s">
        <v>28</v>
      </c>
      <c r="Y1379" s="5" t="s">
        <v>28</v>
      </c>
      <c r="Z1379" s="7" t="s">
        <v>3900</v>
      </c>
      <c r="AA1379" s="7">
        <v>2</v>
      </c>
      <c r="AB1379" s="7">
        <v>2</v>
      </c>
      <c r="AC1379" s="7">
        <f t="shared" si="222"/>
        <v>0</v>
      </c>
      <c r="AD1379" s="7" t="s">
        <v>6175</v>
      </c>
      <c r="AE1379" s="7" t="s">
        <v>6175</v>
      </c>
      <c r="AF1379" s="7" t="s">
        <v>6175</v>
      </c>
      <c r="AG1379" s="7" t="s">
        <v>6175</v>
      </c>
      <c r="AH1379" s="7" t="s">
        <v>6175</v>
      </c>
      <c r="AI1379" s="7" t="s">
        <v>6175</v>
      </c>
      <c r="AJ1379" s="33">
        <v>7.2740671232877041</v>
      </c>
      <c r="AK1379" s="33">
        <f t="shared" si="215"/>
        <v>14.548134246575408</v>
      </c>
      <c r="AL1379" s="33">
        <f t="shared" si="218"/>
        <v>1.7457761095890489</v>
      </c>
      <c r="AM1379" s="33">
        <f t="shared" si="219"/>
        <v>16.293910356164456</v>
      </c>
      <c r="AN1379" s="33">
        <f t="shared" si="220"/>
        <v>6.5466604109589337</v>
      </c>
      <c r="AO1379" s="33">
        <f t="shared" si="221"/>
        <v>13.093320821917867</v>
      </c>
      <c r="AP1379" s="33">
        <f t="shared" si="216"/>
        <v>1.5711984986301439</v>
      </c>
      <c r="AQ1379" s="33">
        <f t="shared" si="217"/>
        <v>14.664519320548012</v>
      </c>
      <c r="AR1379" s="15" t="s">
        <v>6290</v>
      </c>
      <c r="AS1379" s="15" t="s">
        <v>6306</v>
      </c>
      <c r="AT1379" s="15" t="s">
        <v>6292</v>
      </c>
      <c r="AU1379" s="27" t="s">
        <v>6277</v>
      </c>
      <c r="AV1379" s="74"/>
      <c r="AW1379" s="75"/>
      <c r="AX1379" s="75"/>
      <c r="AY1379" s="75"/>
      <c r="AZ1379" s="52" t="s">
        <v>6389</v>
      </c>
    </row>
    <row r="1380" spans="1:52" s="52" customFormat="1" ht="39.950000000000003" customHeight="1" x14ac:dyDescent="0.25">
      <c r="A1380" s="9">
        <v>1891</v>
      </c>
      <c r="B1380" s="5" t="s">
        <v>28</v>
      </c>
      <c r="C1380" s="7" t="s">
        <v>5694</v>
      </c>
      <c r="D1380" s="5" t="s">
        <v>18</v>
      </c>
      <c r="E1380" s="7" t="s">
        <v>3974</v>
      </c>
      <c r="F1380" s="7" t="s">
        <v>3975</v>
      </c>
      <c r="G1380" s="5" t="s">
        <v>6182</v>
      </c>
      <c r="H1380" s="7" t="s">
        <v>2100</v>
      </c>
      <c r="I1380" s="7" t="s">
        <v>6175</v>
      </c>
      <c r="J1380" s="7" t="s">
        <v>2544</v>
      </c>
      <c r="K1380" s="7" t="s">
        <v>6175</v>
      </c>
      <c r="L1380" s="7" t="s">
        <v>5666</v>
      </c>
      <c r="M1380" s="7" t="s">
        <v>5666</v>
      </c>
      <c r="N1380" s="8" t="s">
        <v>6175</v>
      </c>
      <c r="O1380" s="7" t="s">
        <v>1388</v>
      </c>
      <c r="P1380" s="8" t="s">
        <v>6175</v>
      </c>
      <c r="Q1380" s="7" t="s">
        <v>28</v>
      </c>
      <c r="R1380" s="7" t="s">
        <v>28</v>
      </c>
      <c r="S1380" s="5" t="s">
        <v>28</v>
      </c>
      <c r="T1380" s="5" t="s">
        <v>28</v>
      </c>
      <c r="U1380" s="5" t="s">
        <v>28</v>
      </c>
      <c r="V1380" s="5" t="s">
        <v>28</v>
      </c>
      <c r="W1380" s="7" t="s">
        <v>29</v>
      </c>
      <c r="X1380" s="5" t="s">
        <v>28</v>
      </c>
      <c r="Y1380" s="5" t="s">
        <v>28</v>
      </c>
      <c r="Z1380" s="7" t="s">
        <v>3900</v>
      </c>
      <c r="AA1380" s="7">
        <v>8</v>
      </c>
      <c r="AB1380" s="7">
        <v>8</v>
      </c>
      <c r="AC1380" s="7">
        <f t="shared" si="222"/>
        <v>0</v>
      </c>
      <c r="AD1380" s="7" t="s">
        <v>6175</v>
      </c>
      <c r="AE1380" s="7" t="s">
        <v>6175</v>
      </c>
      <c r="AF1380" s="7" t="s">
        <v>6175</v>
      </c>
      <c r="AG1380" s="7" t="s">
        <v>6175</v>
      </c>
      <c r="AH1380" s="7" t="s">
        <v>6175</v>
      </c>
      <c r="AI1380" s="7" t="s">
        <v>6175</v>
      </c>
      <c r="AJ1380" s="33">
        <v>2.4246890410959012</v>
      </c>
      <c r="AK1380" s="33">
        <f t="shared" si="215"/>
        <v>19.39751232876721</v>
      </c>
      <c r="AL1380" s="33">
        <f t="shared" si="218"/>
        <v>2.327701479452065</v>
      </c>
      <c r="AM1380" s="33">
        <f t="shared" si="219"/>
        <v>21.725213808219273</v>
      </c>
      <c r="AN1380" s="33">
        <f t="shared" si="220"/>
        <v>2.1822201369863112</v>
      </c>
      <c r="AO1380" s="33">
        <f t="shared" si="221"/>
        <v>17.45776109589049</v>
      </c>
      <c r="AP1380" s="33">
        <f t="shared" si="216"/>
        <v>2.0949313315068587</v>
      </c>
      <c r="AQ1380" s="33">
        <f t="shared" si="217"/>
        <v>19.55269242739735</v>
      </c>
      <c r="AR1380" s="15" t="s">
        <v>6290</v>
      </c>
      <c r="AS1380" s="15" t="s">
        <v>6306</v>
      </c>
      <c r="AT1380" s="15" t="s">
        <v>6292</v>
      </c>
      <c r="AU1380" s="27" t="s">
        <v>6277</v>
      </c>
      <c r="AV1380" s="74"/>
      <c r="AW1380" s="75"/>
      <c r="AX1380" s="75"/>
      <c r="AY1380" s="75"/>
      <c r="AZ1380" s="52" t="s">
        <v>6389</v>
      </c>
    </row>
    <row r="1381" spans="1:52" s="52" customFormat="1" ht="39.950000000000003" customHeight="1" x14ac:dyDescent="0.25">
      <c r="A1381" s="9">
        <v>1892</v>
      </c>
      <c r="B1381" s="5" t="s">
        <v>28</v>
      </c>
      <c r="C1381" s="7" t="s">
        <v>5697</v>
      </c>
      <c r="D1381" s="5" t="s">
        <v>18</v>
      </c>
      <c r="E1381" s="7" t="s">
        <v>3974</v>
      </c>
      <c r="F1381" s="7" t="s">
        <v>3975</v>
      </c>
      <c r="G1381" s="5" t="s">
        <v>6182</v>
      </c>
      <c r="H1381" s="7" t="s">
        <v>2100</v>
      </c>
      <c r="I1381" s="7" t="s">
        <v>6175</v>
      </c>
      <c r="J1381" s="7" t="s">
        <v>2544</v>
      </c>
      <c r="K1381" s="7" t="s">
        <v>6175</v>
      </c>
      <c r="L1381" s="7" t="s">
        <v>5621</v>
      </c>
      <c r="M1381" s="7" t="s">
        <v>5621</v>
      </c>
      <c r="N1381" s="8" t="s">
        <v>6175</v>
      </c>
      <c r="O1381" s="7" t="s">
        <v>1388</v>
      </c>
      <c r="P1381" s="8" t="s">
        <v>6175</v>
      </c>
      <c r="Q1381" s="7" t="s">
        <v>28</v>
      </c>
      <c r="R1381" s="7" t="s">
        <v>28</v>
      </c>
      <c r="S1381" s="5" t="s">
        <v>28</v>
      </c>
      <c r="T1381" s="5" t="s">
        <v>28</v>
      </c>
      <c r="U1381" s="5" t="s">
        <v>28</v>
      </c>
      <c r="V1381" s="5" t="s">
        <v>28</v>
      </c>
      <c r="W1381" s="7" t="s">
        <v>78</v>
      </c>
      <c r="X1381" s="5" t="s">
        <v>28</v>
      </c>
      <c r="Y1381" s="5" t="s">
        <v>28</v>
      </c>
      <c r="Z1381" s="7" t="s">
        <v>3900</v>
      </c>
      <c r="AA1381" s="7">
        <v>4</v>
      </c>
      <c r="AB1381" s="7">
        <v>4</v>
      </c>
      <c r="AC1381" s="7">
        <f t="shared" si="222"/>
        <v>0</v>
      </c>
      <c r="AD1381" s="7" t="s">
        <v>6175</v>
      </c>
      <c r="AE1381" s="7" t="s">
        <v>6175</v>
      </c>
      <c r="AF1381" s="7" t="s">
        <v>6175</v>
      </c>
      <c r="AG1381" s="7" t="s">
        <v>6175</v>
      </c>
      <c r="AH1381" s="7" t="s">
        <v>6175</v>
      </c>
      <c r="AI1381" s="7" t="s">
        <v>6175</v>
      </c>
      <c r="AJ1381" s="33">
        <v>2.859502465753442</v>
      </c>
      <c r="AK1381" s="33">
        <f t="shared" si="215"/>
        <v>11.438009863013768</v>
      </c>
      <c r="AL1381" s="33">
        <f t="shared" si="218"/>
        <v>1.372561183561652</v>
      </c>
      <c r="AM1381" s="33">
        <f t="shared" si="219"/>
        <v>12.81057104657542</v>
      </c>
      <c r="AN1381" s="33">
        <f t="shared" si="220"/>
        <v>2.5735522191780977</v>
      </c>
      <c r="AO1381" s="33">
        <f t="shared" si="221"/>
        <v>10.294208876712391</v>
      </c>
      <c r="AP1381" s="33">
        <f t="shared" si="216"/>
        <v>1.2353050652054869</v>
      </c>
      <c r="AQ1381" s="33">
        <f t="shared" si="217"/>
        <v>11.529513941917878</v>
      </c>
      <c r="AR1381" s="15" t="s">
        <v>6290</v>
      </c>
      <c r="AS1381" s="15" t="s">
        <v>6306</v>
      </c>
      <c r="AT1381" s="15" t="s">
        <v>6292</v>
      </c>
      <c r="AU1381" s="27" t="s">
        <v>6277</v>
      </c>
      <c r="AV1381" s="74"/>
      <c r="AW1381" s="75"/>
      <c r="AX1381" s="75"/>
      <c r="AY1381" s="75"/>
      <c r="AZ1381" s="52" t="s">
        <v>6389</v>
      </c>
    </row>
    <row r="1382" spans="1:52" s="52" customFormat="1" ht="39.950000000000003" customHeight="1" x14ac:dyDescent="0.25">
      <c r="A1382" s="9">
        <v>1893</v>
      </c>
      <c r="B1382" s="5" t="s">
        <v>28</v>
      </c>
      <c r="C1382" s="7" t="s">
        <v>5698</v>
      </c>
      <c r="D1382" s="5" t="s">
        <v>18</v>
      </c>
      <c r="E1382" s="7" t="s">
        <v>3974</v>
      </c>
      <c r="F1382" s="7" t="s">
        <v>3975</v>
      </c>
      <c r="G1382" s="5" t="s">
        <v>6182</v>
      </c>
      <c r="H1382" s="7" t="s">
        <v>2100</v>
      </c>
      <c r="I1382" s="7" t="s">
        <v>6175</v>
      </c>
      <c r="J1382" s="7" t="s">
        <v>2544</v>
      </c>
      <c r="K1382" s="7" t="s">
        <v>6175</v>
      </c>
      <c r="L1382" s="7" t="s">
        <v>5699</v>
      </c>
      <c r="M1382" s="7" t="s">
        <v>5699</v>
      </c>
      <c r="N1382" s="8" t="s">
        <v>6175</v>
      </c>
      <c r="O1382" s="7" t="s">
        <v>1388</v>
      </c>
      <c r="P1382" s="8" t="s">
        <v>6175</v>
      </c>
      <c r="Q1382" s="7" t="s">
        <v>28</v>
      </c>
      <c r="R1382" s="7" t="s">
        <v>28</v>
      </c>
      <c r="S1382" s="5" t="s">
        <v>28</v>
      </c>
      <c r="T1382" s="5" t="s">
        <v>28</v>
      </c>
      <c r="U1382" s="5" t="s">
        <v>28</v>
      </c>
      <c r="V1382" s="5" t="s">
        <v>28</v>
      </c>
      <c r="W1382" s="7" t="s">
        <v>29</v>
      </c>
      <c r="X1382" s="5" t="s">
        <v>28</v>
      </c>
      <c r="Y1382" s="5" t="s">
        <v>28</v>
      </c>
      <c r="Z1382" s="7" t="s">
        <v>3900</v>
      </c>
      <c r="AA1382" s="7">
        <v>3</v>
      </c>
      <c r="AB1382" s="7">
        <v>3</v>
      </c>
      <c r="AC1382" s="7">
        <f t="shared" si="222"/>
        <v>0</v>
      </c>
      <c r="AD1382" s="7" t="s">
        <v>6175</v>
      </c>
      <c r="AE1382" s="7" t="s">
        <v>6175</v>
      </c>
      <c r="AF1382" s="7" t="s">
        <v>6175</v>
      </c>
      <c r="AG1382" s="7" t="s">
        <v>6175</v>
      </c>
      <c r="AH1382" s="7" t="s">
        <v>6175</v>
      </c>
      <c r="AI1382" s="7" t="s">
        <v>6175</v>
      </c>
      <c r="AJ1382" s="33">
        <v>2.4246890410959012</v>
      </c>
      <c r="AK1382" s="33">
        <f t="shared" si="215"/>
        <v>7.2740671232877041</v>
      </c>
      <c r="AL1382" s="33">
        <f t="shared" si="218"/>
        <v>0.87288805479452447</v>
      </c>
      <c r="AM1382" s="33">
        <f t="shared" si="219"/>
        <v>8.1469551780822282</v>
      </c>
      <c r="AN1382" s="33">
        <f t="shared" si="220"/>
        <v>2.1822201369863112</v>
      </c>
      <c r="AO1382" s="33">
        <f t="shared" si="221"/>
        <v>6.5466604109589337</v>
      </c>
      <c r="AP1382" s="33">
        <f t="shared" si="216"/>
        <v>0.78559924931507197</v>
      </c>
      <c r="AQ1382" s="33">
        <f t="shared" si="217"/>
        <v>7.3322596602740058</v>
      </c>
      <c r="AR1382" s="15" t="s">
        <v>6290</v>
      </c>
      <c r="AS1382" s="15" t="s">
        <v>6306</v>
      </c>
      <c r="AT1382" s="15" t="s">
        <v>6292</v>
      </c>
      <c r="AU1382" s="27" t="s">
        <v>6277</v>
      </c>
      <c r="AV1382" s="74"/>
      <c r="AW1382" s="75"/>
      <c r="AX1382" s="75"/>
      <c r="AY1382" s="75"/>
      <c r="AZ1382" s="52" t="s">
        <v>6389</v>
      </c>
    </row>
    <row r="1383" spans="1:52" s="52" customFormat="1" ht="39.950000000000003" customHeight="1" x14ac:dyDescent="0.25">
      <c r="A1383" s="9">
        <v>1894</v>
      </c>
      <c r="B1383" s="5" t="s">
        <v>28</v>
      </c>
      <c r="C1383" s="7" t="s">
        <v>5700</v>
      </c>
      <c r="D1383" s="5" t="s">
        <v>18</v>
      </c>
      <c r="E1383" s="7" t="s">
        <v>3974</v>
      </c>
      <c r="F1383" s="7" t="s">
        <v>3975</v>
      </c>
      <c r="G1383" s="5" t="s">
        <v>6182</v>
      </c>
      <c r="H1383" s="7" t="s">
        <v>2100</v>
      </c>
      <c r="I1383" s="7" t="s">
        <v>6175</v>
      </c>
      <c r="J1383" s="7" t="s">
        <v>2544</v>
      </c>
      <c r="K1383" s="7" t="s">
        <v>6175</v>
      </c>
      <c r="L1383" s="7" t="s">
        <v>5621</v>
      </c>
      <c r="M1383" s="7" t="s">
        <v>5621</v>
      </c>
      <c r="N1383" s="8" t="s">
        <v>6175</v>
      </c>
      <c r="O1383" s="7" t="s">
        <v>1388</v>
      </c>
      <c r="P1383" s="8" t="s">
        <v>6175</v>
      </c>
      <c r="Q1383" s="7" t="s">
        <v>28</v>
      </c>
      <c r="R1383" s="7" t="s">
        <v>28</v>
      </c>
      <c r="S1383" s="5" t="s">
        <v>28</v>
      </c>
      <c r="T1383" s="5" t="s">
        <v>28</v>
      </c>
      <c r="U1383" s="5" t="s">
        <v>28</v>
      </c>
      <c r="V1383" s="5" t="s">
        <v>28</v>
      </c>
      <c r="W1383" s="7" t="s">
        <v>78</v>
      </c>
      <c r="X1383" s="5" t="s">
        <v>28</v>
      </c>
      <c r="Y1383" s="5" t="s">
        <v>28</v>
      </c>
      <c r="Z1383" s="7" t="s">
        <v>3900</v>
      </c>
      <c r="AA1383" s="7">
        <v>1</v>
      </c>
      <c r="AB1383" s="7">
        <v>1</v>
      </c>
      <c r="AC1383" s="7">
        <f t="shared" si="222"/>
        <v>0</v>
      </c>
      <c r="AD1383" s="7" t="s">
        <v>6175</v>
      </c>
      <c r="AE1383" s="7" t="s">
        <v>6175</v>
      </c>
      <c r="AF1383" s="7" t="s">
        <v>6175</v>
      </c>
      <c r="AG1383" s="7" t="s">
        <v>6175</v>
      </c>
      <c r="AH1383" s="7" t="s">
        <v>6175</v>
      </c>
      <c r="AI1383" s="7" t="s">
        <v>6175</v>
      </c>
      <c r="AJ1383" s="33">
        <v>5.3615671232877036</v>
      </c>
      <c r="AK1383" s="33">
        <f t="shared" si="215"/>
        <v>5.3615671232877036</v>
      </c>
      <c r="AL1383" s="33">
        <f t="shared" si="218"/>
        <v>0.64338805479452443</v>
      </c>
      <c r="AM1383" s="33">
        <f t="shared" si="219"/>
        <v>6.0049551780822279</v>
      </c>
      <c r="AN1383" s="33">
        <f t="shared" si="220"/>
        <v>4.8254104109589333</v>
      </c>
      <c r="AO1383" s="33">
        <f t="shared" si="221"/>
        <v>4.8254104109589333</v>
      </c>
      <c r="AP1383" s="33">
        <f t="shared" si="216"/>
        <v>0.57904924931507196</v>
      </c>
      <c r="AQ1383" s="33">
        <f t="shared" si="217"/>
        <v>5.4044596602740054</v>
      </c>
      <c r="AR1383" s="15" t="s">
        <v>6290</v>
      </c>
      <c r="AS1383" s="15" t="s">
        <v>6306</v>
      </c>
      <c r="AT1383" s="15" t="s">
        <v>6292</v>
      </c>
      <c r="AU1383" s="27" t="s">
        <v>6277</v>
      </c>
      <c r="AV1383" s="74"/>
      <c r="AW1383" s="75"/>
      <c r="AX1383" s="75"/>
      <c r="AY1383" s="75"/>
      <c r="AZ1383" s="52" t="s">
        <v>6389</v>
      </c>
    </row>
    <row r="1384" spans="1:52" s="52" customFormat="1" ht="39.950000000000003" customHeight="1" x14ac:dyDescent="0.25">
      <c r="A1384" s="9">
        <v>1895</v>
      </c>
      <c r="B1384" s="7" t="s">
        <v>28</v>
      </c>
      <c r="C1384" s="7" t="s">
        <v>5706</v>
      </c>
      <c r="D1384" s="5" t="s">
        <v>18</v>
      </c>
      <c r="E1384" s="7" t="s">
        <v>3974</v>
      </c>
      <c r="F1384" s="7" t="s">
        <v>3975</v>
      </c>
      <c r="G1384" s="5" t="s">
        <v>6182</v>
      </c>
      <c r="H1384" s="7" t="s">
        <v>2100</v>
      </c>
      <c r="I1384" s="7" t="s">
        <v>6175</v>
      </c>
      <c r="J1384" s="7" t="s">
        <v>2544</v>
      </c>
      <c r="K1384" s="7" t="s">
        <v>6175</v>
      </c>
      <c r="L1384" s="7" t="s">
        <v>5623</v>
      </c>
      <c r="M1384" s="7" t="s">
        <v>5623</v>
      </c>
      <c r="N1384" s="8" t="s">
        <v>6175</v>
      </c>
      <c r="O1384" s="7" t="s">
        <v>1388</v>
      </c>
      <c r="P1384" s="8" t="s">
        <v>6175</v>
      </c>
      <c r="Q1384" s="7" t="s">
        <v>28</v>
      </c>
      <c r="R1384" s="7" t="s">
        <v>28</v>
      </c>
      <c r="S1384" s="5" t="s">
        <v>28</v>
      </c>
      <c r="T1384" s="5" t="s">
        <v>28</v>
      </c>
      <c r="U1384" s="5" t="s">
        <v>28</v>
      </c>
      <c r="V1384" s="5" t="s">
        <v>28</v>
      </c>
      <c r="W1384" s="7" t="s">
        <v>29</v>
      </c>
      <c r="X1384" s="5" t="s">
        <v>28</v>
      </c>
      <c r="Y1384" s="5" t="s">
        <v>28</v>
      </c>
      <c r="Z1384" s="7" t="s">
        <v>3900</v>
      </c>
      <c r="AA1384" s="7">
        <v>2</v>
      </c>
      <c r="AB1384" s="7">
        <v>2</v>
      </c>
      <c r="AC1384" s="7">
        <f t="shared" si="222"/>
        <v>0</v>
      </c>
      <c r="AD1384" s="7" t="s">
        <v>6175</v>
      </c>
      <c r="AE1384" s="7" t="s">
        <v>6175</v>
      </c>
      <c r="AF1384" s="7" t="s">
        <v>6175</v>
      </c>
      <c r="AG1384" s="7" t="s">
        <v>6175</v>
      </c>
      <c r="AH1384" s="7" t="s">
        <v>6175</v>
      </c>
      <c r="AI1384" s="7" t="s">
        <v>6175</v>
      </c>
      <c r="AJ1384" s="33">
        <v>6.4338805479452441</v>
      </c>
      <c r="AK1384" s="33">
        <f t="shared" si="215"/>
        <v>12.867761095890488</v>
      </c>
      <c r="AL1384" s="33">
        <f t="shared" si="218"/>
        <v>1.5441313315068586</v>
      </c>
      <c r="AM1384" s="33">
        <f t="shared" si="219"/>
        <v>14.411892427397348</v>
      </c>
      <c r="AN1384" s="33">
        <f t="shared" si="220"/>
        <v>5.7904924931507198</v>
      </c>
      <c r="AO1384" s="33">
        <f t="shared" si="221"/>
        <v>11.58098498630144</v>
      </c>
      <c r="AP1384" s="33">
        <f t="shared" si="216"/>
        <v>1.3897181983561726</v>
      </c>
      <c r="AQ1384" s="33">
        <f t="shared" si="217"/>
        <v>12.970703184657612</v>
      </c>
      <c r="AR1384" s="15" t="s">
        <v>6290</v>
      </c>
      <c r="AS1384" s="15" t="s">
        <v>6306</v>
      </c>
      <c r="AT1384" s="15" t="s">
        <v>6292</v>
      </c>
      <c r="AU1384" s="27" t="s">
        <v>6277</v>
      </c>
      <c r="AV1384" s="74"/>
      <c r="AW1384" s="75"/>
      <c r="AX1384" s="75"/>
      <c r="AY1384" s="75"/>
      <c r="AZ1384" s="52" t="s">
        <v>6389</v>
      </c>
    </row>
    <row r="1385" spans="1:52" s="52" customFormat="1" ht="39.950000000000003" customHeight="1" x14ac:dyDescent="0.25">
      <c r="A1385" s="9">
        <v>1896</v>
      </c>
      <c r="B1385" s="5" t="s">
        <v>28</v>
      </c>
      <c r="C1385" s="7" t="s">
        <v>5707</v>
      </c>
      <c r="D1385" s="5" t="s">
        <v>18</v>
      </c>
      <c r="E1385" s="7" t="s">
        <v>3974</v>
      </c>
      <c r="F1385" s="7" t="s">
        <v>3975</v>
      </c>
      <c r="G1385" s="5" t="s">
        <v>6182</v>
      </c>
      <c r="H1385" s="7" t="s">
        <v>2100</v>
      </c>
      <c r="I1385" s="7" t="s">
        <v>6175</v>
      </c>
      <c r="J1385" s="7" t="s">
        <v>2544</v>
      </c>
      <c r="K1385" s="7" t="s">
        <v>6175</v>
      </c>
      <c r="L1385" s="7" t="s">
        <v>5625</v>
      </c>
      <c r="M1385" s="7" t="s">
        <v>5625</v>
      </c>
      <c r="N1385" s="8" t="s">
        <v>6175</v>
      </c>
      <c r="O1385" s="7" t="s">
        <v>1388</v>
      </c>
      <c r="P1385" s="8" t="s">
        <v>6175</v>
      </c>
      <c r="Q1385" s="7" t="s">
        <v>5708</v>
      </c>
      <c r="R1385" s="7" t="s">
        <v>5709</v>
      </c>
      <c r="S1385" s="5" t="s">
        <v>28</v>
      </c>
      <c r="T1385" s="5" t="s">
        <v>28</v>
      </c>
      <c r="U1385" s="5" t="s">
        <v>28</v>
      </c>
      <c r="V1385" s="5" t="s">
        <v>28</v>
      </c>
      <c r="W1385" s="7" t="s">
        <v>29</v>
      </c>
      <c r="X1385" s="5" t="s">
        <v>28</v>
      </c>
      <c r="Y1385" s="5" t="s">
        <v>28</v>
      </c>
      <c r="Z1385" s="7" t="s">
        <v>3900</v>
      </c>
      <c r="AA1385" s="7">
        <v>1</v>
      </c>
      <c r="AB1385" s="7">
        <v>1</v>
      </c>
      <c r="AC1385" s="7">
        <f t="shared" si="222"/>
        <v>0</v>
      </c>
      <c r="AD1385" s="7" t="s">
        <v>6175</v>
      </c>
      <c r="AE1385" s="7" t="s">
        <v>6175</v>
      </c>
      <c r="AF1385" s="7" t="s">
        <v>6175</v>
      </c>
      <c r="AG1385" s="7" t="s">
        <v>6175</v>
      </c>
      <c r="AH1385" s="7" t="s">
        <v>6175</v>
      </c>
      <c r="AI1385" s="7" t="s">
        <v>6175</v>
      </c>
      <c r="AJ1385" s="33">
        <v>21.822201369863112</v>
      </c>
      <c r="AK1385" s="33">
        <f t="shared" si="215"/>
        <v>21.822201369863112</v>
      </c>
      <c r="AL1385" s="33">
        <f t="shared" si="218"/>
        <v>2.6186641643835733</v>
      </c>
      <c r="AM1385" s="33">
        <f t="shared" si="219"/>
        <v>24.440865534246687</v>
      </c>
      <c r="AN1385" s="33">
        <f t="shared" si="220"/>
        <v>19.639981232876803</v>
      </c>
      <c r="AO1385" s="33">
        <f t="shared" si="221"/>
        <v>19.639981232876803</v>
      </c>
      <c r="AP1385" s="33">
        <f t="shared" si="216"/>
        <v>2.3567977479452162</v>
      </c>
      <c r="AQ1385" s="33">
        <f t="shared" si="217"/>
        <v>21.996778980822018</v>
      </c>
      <c r="AR1385" s="15" t="s">
        <v>6290</v>
      </c>
      <c r="AS1385" s="15" t="s">
        <v>6306</v>
      </c>
      <c r="AT1385" s="15" t="s">
        <v>6292</v>
      </c>
      <c r="AU1385" s="27" t="s">
        <v>6277</v>
      </c>
      <c r="AV1385" s="74"/>
      <c r="AW1385" s="75"/>
      <c r="AX1385" s="75"/>
      <c r="AY1385" s="75"/>
      <c r="AZ1385" s="52" t="s">
        <v>6389</v>
      </c>
    </row>
    <row r="1386" spans="1:52" s="52" customFormat="1" ht="39.950000000000003" customHeight="1" x14ac:dyDescent="0.25">
      <c r="A1386" s="9">
        <v>1897</v>
      </c>
      <c r="B1386" s="5" t="s">
        <v>28</v>
      </c>
      <c r="C1386" s="7" t="s">
        <v>5710</v>
      </c>
      <c r="D1386" s="5" t="s">
        <v>18</v>
      </c>
      <c r="E1386" s="7" t="s">
        <v>3974</v>
      </c>
      <c r="F1386" s="7" t="s">
        <v>3975</v>
      </c>
      <c r="G1386" s="5" t="s">
        <v>6182</v>
      </c>
      <c r="H1386" s="7" t="s">
        <v>2100</v>
      </c>
      <c r="I1386" s="7" t="s">
        <v>6175</v>
      </c>
      <c r="J1386" s="7" t="s">
        <v>2544</v>
      </c>
      <c r="K1386" s="7" t="s">
        <v>6175</v>
      </c>
      <c r="L1386" s="7" t="s">
        <v>5629</v>
      </c>
      <c r="M1386" s="7" t="s">
        <v>5629</v>
      </c>
      <c r="N1386" s="8" t="s">
        <v>6175</v>
      </c>
      <c r="O1386" s="7" t="s">
        <v>1388</v>
      </c>
      <c r="P1386" s="8" t="s">
        <v>6175</v>
      </c>
      <c r="Q1386" s="7" t="s">
        <v>28</v>
      </c>
      <c r="R1386" s="7" t="s">
        <v>28</v>
      </c>
      <c r="S1386" s="5" t="s">
        <v>28</v>
      </c>
      <c r="T1386" s="5" t="s">
        <v>28</v>
      </c>
      <c r="U1386" s="5" t="s">
        <v>28</v>
      </c>
      <c r="V1386" s="5" t="s">
        <v>28</v>
      </c>
      <c r="W1386" s="7" t="s">
        <v>78</v>
      </c>
      <c r="X1386" s="5" t="s">
        <v>28</v>
      </c>
      <c r="Y1386" s="5" t="s">
        <v>28</v>
      </c>
      <c r="Z1386" s="7" t="s">
        <v>3900</v>
      </c>
      <c r="AA1386" s="7">
        <v>2</v>
      </c>
      <c r="AB1386" s="7">
        <v>2</v>
      </c>
      <c r="AC1386" s="7">
        <f t="shared" si="222"/>
        <v>0</v>
      </c>
      <c r="AD1386" s="7" t="s">
        <v>6175</v>
      </c>
      <c r="AE1386" s="7" t="s">
        <v>6175</v>
      </c>
      <c r="AF1386" s="7" t="s">
        <v>6175</v>
      </c>
      <c r="AG1386" s="7" t="s">
        <v>6175</v>
      </c>
      <c r="AH1386" s="7" t="s">
        <v>6175</v>
      </c>
      <c r="AI1386" s="7" t="s">
        <v>6175</v>
      </c>
      <c r="AJ1386" s="33">
        <v>3.5743780821918025</v>
      </c>
      <c r="AK1386" s="33">
        <f t="shared" si="215"/>
        <v>7.1487561643836051</v>
      </c>
      <c r="AL1386" s="33">
        <f t="shared" si="218"/>
        <v>0.85785073972603254</v>
      </c>
      <c r="AM1386" s="33">
        <f t="shared" si="219"/>
        <v>8.0066069041096384</v>
      </c>
      <c r="AN1386" s="33">
        <f t="shared" si="220"/>
        <v>3.2169402739726225</v>
      </c>
      <c r="AO1386" s="33">
        <f t="shared" si="221"/>
        <v>6.433880547945245</v>
      </c>
      <c r="AP1386" s="33">
        <f t="shared" si="216"/>
        <v>0.77206566575342939</v>
      </c>
      <c r="AQ1386" s="33">
        <f t="shared" si="217"/>
        <v>7.2059462136986747</v>
      </c>
      <c r="AR1386" s="15" t="s">
        <v>6290</v>
      </c>
      <c r="AS1386" s="15" t="s">
        <v>6311</v>
      </c>
      <c r="AT1386" s="15" t="s">
        <v>6292</v>
      </c>
      <c r="AU1386" s="27" t="s">
        <v>6277</v>
      </c>
      <c r="AV1386" s="74"/>
      <c r="AW1386" s="75"/>
      <c r="AX1386" s="75"/>
      <c r="AY1386" s="75"/>
      <c r="AZ1386" s="52" t="s">
        <v>6389</v>
      </c>
    </row>
    <row r="1387" spans="1:52" s="52" customFormat="1" ht="39.950000000000003" customHeight="1" x14ac:dyDescent="0.25">
      <c r="A1387" s="9">
        <v>1898</v>
      </c>
      <c r="B1387" s="5" t="s">
        <v>28</v>
      </c>
      <c r="C1387" s="7" t="s">
        <v>5714</v>
      </c>
      <c r="D1387" s="5" t="s">
        <v>18</v>
      </c>
      <c r="E1387" s="7" t="s">
        <v>5619</v>
      </c>
      <c r="F1387" s="7" t="s">
        <v>5620</v>
      </c>
      <c r="G1387" s="5" t="s">
        <v>6182</v>
      </c>
      <c r="H1387" s="7" t="s">
        <v>2100</v>
      </c>
      <c r="I1387" s="7" t="s">
        <v>6175</v>
      </c>
      <c r="J1387" s="7" t="s">
        <v>2544</v>
      </c>
      <c r="K1387" s="7" t="s">
        <v>6175</v>
      </c>
      <c r="L1387" s="7" t="s">
        <v>5621</v>
      </c>
      <c r="M1387" s="7" t="s">
        <v>5621</v>
      </c>
      <c r="N1387" s="8" t="s">
        <v>6175</v>
      </c>
      <c r="O1387" s="7" t="s">
        <v>1388</v>
      </c>
      <c r="P1387" s="8" t="s">
        <v>6175</v>
      </c>
      <c r="Q1387" s="7" t="s">
        <v>28</v>
      </c>
      <c r="R1387" s="7" t="s">
        <v>28</v>
      </c>
      <c r="S1387" s="5" t="s">
        <v>28</v>
      </c>
      <c r="T1387" s="5" t="s">
        <v>28</v>
      </c>
      <c r="U1387" s="5" t="s">
        <v>28</v>
      </c>
      <c r="V1387" s="5" t="s">
        <v>28</v>
      </c>
      <c r="W1387" s="7" t="s">
        <v>78</v>
      </c>
      <c r="X1387" s="5" t="s">
        <v>28</v>
      </c>
      <c r="Y1387" s="5" t="s">
        <v>28</v>
      </c>
      <c r="Z1387" s="7" t="s">
        <v>3900</v>
      </c>
      <c r="AA1387" s="7">
        <v>1</v>
      </c>
      <c r="AB1387" s="7">
        <v>1</v>
      </c>
      <c r="AC1387" s="7">
        <f t="shared" si="222"/>
        <v>0</v>
      </c>
      <c r="AD1387" s="7" t="s">
        <v>6175</v>
      </c>
      <c r="AE1387" s="7" t="s">
        <v>6175</v>
      </c>
      <c r="AF1387" s="7" t="s">
        <v>6175</v>
      </c>
      <c r="AG1387" s="7" t="s">
        <v>6175</v>
      </c>
      <c r="AH1387" s="7" t="s">
        <v>6175</v>
      </c>
      <c r="AI1387" s="7" t="s">
        <v>6175</v>
      </c>
      <c r="AJ1387" s="33">
        <v>5.3615671232877036</v>
      </c>
      <c r="AK1387" s="33">
        <f t="shared" si="215"/>
        <v>5.3615671232877036</v>
      </c>
      <c r="AL1387" s="33">
        <f t="shared" si="218"/>
        <v>0.64338805479452443</v>
      </c>
      <c r="AM1387" s="33">
        <f t="shared" si="219"/>
        <v>6.0049551780822279</v>
      </c>
      <c r="AN1387" s="33">
        <f t="shared" si="220"/>
        <v>4.8254104109589333</v>
      </c>
      <c r="AO1387" s="33">
        <f t="shared" si="221"/>
        <v>4.8254104109589333</v>
      </c>
      <c r="AP1387" s="33">
        <f t="shared" si="216"/>
        <v>0.57904924931507196</v>
      </c>
      <c r="AQ1387" s="33">
        <f t="shared" si="217"/>
        <v>5.4044596602740054</v>
      </c>
      <c r="AR1387" s="15" t="s">
        <v>6290</v>
      </c>
      <c r="AS1387" s="15" t="s">
        <v>6306</v>
      </c>
      <c r="AT1387" s="15" t="s">
        <v>6292</v>
      </c>
      <c r="AU1387" s="27" t="s">
        <v>6277</v>
      </c>
      <c r="AV1387" s="74"/>
      <c r="AW1387" s="75"/>
      <c r="AX1387" s="75"/>
      <c r="AY1387" s="75"/>
      <c r="AZ1387" s="52" t="s">
        <v>6389</v>
      </c>
    </row>
    <row r="1388" spans="1:52" s="52" customFormat="1" ht="39.950000000000003" customHeight="1" x14ac:dyDescent="0.25">
      <c r="A1388" s="9">
        <v>1899</v>
      </c>
      <c r="B1388" s="7" t="s">
        <v>28</v>
      </c>
      <c r="C1388" s="7" t="s">
        <v>5715</v>
      </c>
      <c r="D1388" s="5" t="s">
        <v>18</v>
      </c>
      <c r="E1388" s="7" t="s">
        <v>5619</v>
      </c>
      <c r="F1388" s="7" t="s">
        <v>5620</v>
      </c>
      <c r="G1388" s="5" t="s">
        <v>6182</v>
      </c>
      <c r="H1388" s="7" t="s">
        <v>2100</v>
      </c>
      <c r="I1388" s="7" t="s">
        <v>6175</v>
      </c>
      <c r="J1388" s="7" t="s">
        <v>2544</v>
      </c>
      <c r="K1388" s="7" t="s">
        <v>6175</v>
      </c>
      <c r="L1388" s="7" t="s">
        <v>5623</v>
      </c>
      <c r="M1388" s="7" t="s">
        <v>5623</v>
      </c>
      <c r="N1388" s="8" t="s">
        <v>6175</v>
      </c>
      <c r="O1388" s="7" t="s">
        <v>1388</v>
      </c>
      <c r="P1388" s="8" t="s">
        <v>6175</v>
      </c>
      <c r="Q1388" s="7" t="s">
        <v>28</v>
      </c>
      <c r="R1388" s="7" t="s">
        <v>28</v>
      </c>
      <c r="S1388" s="5" t="s">
        <v>28</v>
      </c>
      <c r="T1388" s="5" t="s">
        <v>28</v>
      </c>
      <c r="U1388" s="5" t="s">
        <v>28</v>
      </c>
      <c r="V1388" s="5" t="s">
        <v>28</v>
      </c>
      <c r="W1388" s="7" t="s">
        <v>29</v>
      </c>
      <c r="X1388" s="5" t="s">
        <v>28</v>
      </c>
      <c r="Y1388" s="5" t="s">
        <v>28</v>
      </c>
      <c r="Z1388" s="7" t="s">
        <v>3900</v>
      </c>
      <c r="AA1388" s="7">
        <v>1</v>
      </c>
      <c r="AB1388" s="7">
        <v>1</v>
      </c>
      <c r="AC1388" s="7">
        <f t="shared" si="222"/>
        <v>0</v>
      </c>
      <c r="AD1388" s="7" t="s">
        <v>6175</v>
      </c>
      <c r="AE1388" s="7" t="s">
        <v>6175</v>
      </c>
      <c r="AF1388" s="7" t="s">
        <v>6175</v>
      </c>
      <c r="AG1388" s="7" t="s">
        <v>6175</v>
      </c>
      <c r="AH1388" s="7" t="s">
        <v>6175</v>
      </c>
      <c r="AI1388" s="7" t="s">
        <v>6175</v>
      </c>
      <c r="AJ1388" s="33">
        <v>6.9397446575342769</v>
      </c>
      <c r="AK1388" s="33">
        <f t="shared" si="215"/>
        <v>6.9397446575342769</v>
      </c>
      <c r="AL1388" s="33">
        <f t="shared" si="218"/>
        <v>0.83276935890411319</v>
      </c>
      <c r="AM1388" s="33">
        <f t="shared" si="219"/>
        <v>7.7725140164383903</v>
      </c>
      <c r="AN1388" s="33">
        <f t="shared" si="220"/>
        <v>6.2457701917808492</v>
      </c>
      <c r="AO1388" s="33">
        <f t="shared" si="221"/>
        <v>6.2457701917808492</v>
      </c>
      <c r="AP1388" s="33">
        <f t="shared" si="216"/>
        <v>0.74949242301370189</v>
      </c>
      <c r="AQ1388" s="33">
        <f t="shared" si="217"/>
        <v>6.9952626147945516</v>
      </c>
      <c r="AR1388" s="15" t="s">
        <v>6290</v>
      </c>
      <c r="AS1388" s="15" t="s">
        <v>6302</v>
      </c>
      <c r="AT1388" s="15" t="s">
        <v>6294</v>
      </c>
      <c r="AU1388" s="27" t="s">
        <v>6279</v>
      </c>
      <c r="AV1388" s="74"/>
      <c r="AW1388" s="75"/>
      <c r="AX1388" s="75"/>
      <c r="AY1388" s="75"/>
      <c r="AZ1388" s="52" t="s">
        <v>6389</v>
      </c>
    </row>
    <row r="1389" spans="1:52" s="52" customFormat="1" ht="39.950000000000003" customHeight="1" x14ac:dyDescent="0.25">
      <c r="A1389" s="9">
        <v>1900</v>
      </c>
      <c r="B1389" s="5" t="s">
        <v>28</v>
      </c>
      <c r="C1389" s="7" t="s">
        <v>5718</v>
      </c>
      <c r="D1389" s="5" t="s">
        <v>18</v>
      </c>
      <c r="E1389" s="7" t="s">
        <v>5619</v>
      </c>
      <c r="F1389" s="7" t="s">
        <v>5620</v>
      </c>
      <c r="G1389" s="5" t="s">
        <v>6182</v>
      </c>
      <c r="H1389" s="7" t="s">
        <v>2100</v>
      </c>
      <c r="I1389" s="7" t="s">
        <v>6175</v>
      </c>
      <c r="J1389" s="7" t="s">
        <v>2544</v>
      </c>
      <c r="K1389" s="7" t="s">
        <v>6175</v>
      </c>
      <c r="L1389" s="7" t="s">
        <v>5625</v>
      </c>
      <c r="M1389" s="7" t="s">
        <v>5625</v>
      </c>
      <c r="N1389" s="8" t="s">
        <v>6175</v>
      </c>
      <c r="O1389" s="7" t="s">
        <v>1388</v>
      </c>
      <c r="P1389" s="8" t="s">
        <v>6175</v>
      </c>
      <c r="Q1389" s="7" t="s">
        <v>5708</v>
      </c>
      <c r="R1389" s="7" t="s">
        <v>5709</v>
      </c>
      <c r="S1389" s="5" t="s">
        <v>28</v>
      </c>
      <c r="T1389" s="5" t="s">
        <v>28</v>
      </c>
      <c r="U1389" s="5" t="s">
        <v>28</v>
      </c>
      <c r="V1389" s="5" t="s">
        <v>28</v>
      </c>
      <c r="W1389" s="7" t="s">
        <v>29</v>
      </c>
      <c r="X1389" s="5" t="s">
        <v>28</v>
      </c>
      <c r="Y1389" s="5" t="s">
        <v>28</v>
      </c>
      <c r="Z1389" s="7" t="s">
        <v>3900</v>
      </c>
      <c r="AA1389" s="7">
        <v>2</v>
      </c>
      <c r="AB1389" s="7">
        <v>2</v>
      </c>
      <c r="AC1389" s="7">
        <f t="shared" si="222"/>
        <v>0</v>
      </c>
      <c r="AD1389" s="7" t="s">
        <v>6175</v>
      </c>
      <c r="AE1389" s="7" t="s">
        <v>6175</v>
      </c>
      <c r="AF1389" s="7" t="s">
        <v>6175</v>
      </c>
      <c r="AG1389" s="7" t="s">
        <v>6175</v>
      </c>
      <c r="AH1389" s="7" t="s">
        <v>6175</v>
      </c>
      <c r="AI1389" s="7" t="s">
        <v>6175</v>
      </c>
      <c r="AJ1389" s="33">
        <v>21.822201369863112</v>
      </c>
      <c r="AK1389" s="33">
        <f t="shared" si="215"/>
        <v>43.644402739726225</v>
      </c>
      <c r="AL1389" s="33">
        <f t="shared" si="218"/>
        <v>5.2373283287671466</v>
      </c>
      <c r="AM1389" s="33">
        <f t="shared" si="219"/>
        <v>48.881731068493373</v>
      </c>
      <c r="AN1389" s="33">
        <f t="shared" si="220"/>
        <v>19.639981232876803</v>
      </c>
      <c r="AO1389" s="33">
        <f t="shared" si="221"/>
        <v>39.279962465753606</v>
      </c>
      <c r="AP1389" s="33">
        <f t="shared" si="216"/>
        <v>4.7135954958904325</v>
      </c>
      <c r="AQ1389" s="33">
        <f t="shared" si="217"/>
        <v>43.993557961644036</v>
      </c>
      <c r="AR1389" s="15" t="s">
        <v>6290</v>
      </c>
      <c r="AS1389" s="15" t="s">
        <v>6306</v>
      </c>
      <c r="AT1389" s="15" t="s">
        <v>6292</v>
      </c>
      <c r="AU1389" s="27" t="s">
        <v>6277</v>
      </c>
      <c r="AV1389" s="74"/>
      <c r="AW1389" s="75"/>
      <c r="AX1389" s="75"/>
      <c r="AY1389" s="75"/>
      <c r="AZ1389" s="52" t="s">
        <v>6389</v>
      </c>
    </row>
    <row r="1390" spans="1:52" s="52" customFormat="1" ht="39.950000000000003" customHeight="1" x14ac:dyDescent="0.25">
      <c r="A1390" s="9">
        <v>1901</v>
      </c>
      <c r="B1390" s="5" t="s">
        <v>28</v>
      </c>
      <c r="C1390" s="5" t="s">
        <v>6185</v>
      </c>
      <c r="D1390" s="5" t="s">
        <v>18</v>
      </c>
      <c r="E1390" s="7" t="s">
        <v>763</v>
      </c>
      <c r="F1390" s="7" t="s">
        <v>5631</v>
      </c>
      <c r="G1390" s="5" t="s">
        <v>6182</v>
      </c>
      <c r="H1390" s="7" t="s">
        <v>2100</v>
      </c>
      <c r="I1390" s="7" t="s">
        <v>6175</v>
      </c>
      <c r="J1390" s="7" t="s">
        <v>2544</v>
      </c>
      <c r="K1390" s="7" t="s">
        <v>6175</v>
      </c>
      <c r="L1390" s="7" t="s">
        <v>5636</v>
      </c>
      <c r="M1390" s="7" t="s">
        <v>5636</v>
      </c>
      <c r="N1390" s="8" t="s">
        <v>6175</v>
      </c>
      <c r="O1390" s="7" t="s">
        <v>1388</v>
      </c>
      <c r="P1390" s="8" t="s">
        <v>6175</v>
      </c>
      <c r="Q1390" s="7" t="s">
        <v>1553</v>
      </c>
      <c r="R1390" s="5" t="s">
        <v>28</v>
      </c>
      <c r="S1390" s="5" t="s">
        <v>28</v>
      </c>
      <c r="T1390" s="5" t="s">
        <v>28</v>
      </c>
      <c r="U1390" s="5" t="s">
        <v>28</v>
      </c>
      <c r="V1390" s="5" t="s">
        <v>28</v>
      </c>
      <c r="W1390" s="7" t="s">
        <v>29</v>
      </c>
      <c r="X1390" s="5" t="s">
        <v>28</v>
      </c>
      <c r="Y1390" s="5" t="s">
        <v>28</v>
      </c>
      <c r="Z1390" s="7" t="s">
        <v>3900</v>
      </c>
      <c r="AA1390" s="7">
        <v>1</v>
      </c>
      <c r="AB1390" s="7">
        <v>1</v>
      </c>
      <c r="AC1390" s="7">
        <f t="shared" si="222"/>
        <v>0</v>
      </c>
      <c r="AD1390" s="7" t="s">
        <v>6175</v>
      </c>
      <c r="AE1390" s="7" t="s">
        <v>6175</v>
      </c>
      <c r="AF1390" s="7" t="s">
        <v>6175</v>
      </c>
      <c r="AG1390" s="7" t="s">
        <v>6175</v>
      </c>
      <c r="AH1390" s="7" t="s">
        <v>6175</v>
      </c>
      <c r="AI1390" s="7" t="s">
        <v>6175</v>
      </c>
      <c r="AJ1390" s="33">
        <v>3.5742500000000001</v>
      </c>
      <c r="AK1390" s="33">
        <f t="shared" si="215"/>
        <v>3.5742500000000001</v>
      </c>
      <c r="AL1390" s="33">
        <f t="shared" si="218"/>
        <v>0.42891000000000001</v>
      </c>
      <c r="AM1390" s="33">
        <f t="shared" si="219"/>
        <v>4.0031600000000003</v>
      </c>
      <c r="AN1390" s="33">
        <f t="shared" si="220"/>
        <v>3.216825</v>
      </c>
      <c r="AO1390" s="33">
        <f t="shared" si="221"/>
        <v>3.216825</v>
      </c>
      <c r="AP1390" s="33">
        <f t="shared" si="216"/>
        <v>0.386019</v>
      </c>
      <c r="AQ1390" s="33">
        <f t="shared" si="217"/>
        <v>3.6028440000000002</v>
      </c>
      <c r="AR1390" s="15" t="s">
        <v>6290</v>
      </c>
      <c r="AS1390" s="15" t="s">
        <v>6302</v>
      </c>
      <c r="AT1390" s="15" t="s">
        <v>6294</v>
      </c>
      <c r="AU1390" s="27" t="s">
        <v>6279</v>
      </c>
      <c r="AV1390" s="74"/>
      <c r="AW1390" s="75"/>
      <c r="AX1390" s="75"/>
      <c r="AY1390" s="75"/>
      <c r="AZ1390" s="52" t="s">
        <v>6389</v>
      </c>
    </row>
    <row r="1391" spans="1:52" s="52" customFormat="1" ht="39.950000000000003" customHeight="1" x14ac:dyDescent="0.25">
      <c r="A1391" s="9">
        <v>1902</v>
      </c>
      <c r="B1391" s="5">
        <v>80042000000387</v>
      </c>
      <c r="C1391" s="7" t="s">
        <v>5397</v>
      </c>
      <c r="D1391" s="5" t="s">
        <v>18</v>
      </c>
      <c r="E1391" s="5" t="s">
        <v>296</v>
      </c>
      <c r="F1391" s="5" t="s">
        <v>296</v>
      </c>
      <c r="G1391" s="5" t="s">
        <v>6182</v>
      </c>
      <c r="H1391" s="7" t="s">
        <v>2100</v>
      </c>
      <c r="I1391" s="7" t="s">
        <v>6175</v>
      </c>
      <c r="J1391" s="5" t="s">
        <v>1541</v>
      </c>
      <c r="K1391" s="7" t="s">
        <v>6175</v>
      </c>
      <c r="L1391" s="5" t="s">
        <v>5398</v>
      </c>
      <c r="M1391" s="5" t="s">
        <v>5398</v>
      </c>
      <c r="N1391" s="8" t="s">
        <v>6175</v>
      </c>
      <c r="O1391" s="7" t="s">
        <v>1388</v>
      </c>
      <c r="P1391" s="8" t="s">
        <v>6175</v>
      </c>
      <c r="Q1391" s="5" t="s">
        <v>3412</v>
      </c>
      <c r="R1391" s="5">
        <v>952</v>
      </c>
      <c r="S1391" s="5" t="s">
        <v>28</v>
      </c>
      <c r="T1391" s="5" t="s">
        <v>28</v>
      </c>
      <c r="U1391" s="5" t="s">
        <v>28</v>
      </c>
      <c r="V1391" s="5" t="s">
        <v>28</v>
      </c>
      <c r="W1391" s="7" t="s">
        <v>3988</v>
      </c>
      <c r="X1391" s="5" t="s">
        <v>28</v>
      </c>
      <c r="Y1391" s="5" t="s">
        <v>140</v>
      </c>
      <c r="Z1391" s="7" t="s">
        <v>3900</v>
      </c>
      <c r="AA1391" s="7">
        <v>1</v>
      </c>
      <c r="AB1391" s="7">
        <v>1</v>
      </c>
      <c r="AC1391" s="7">
        <f t="shared" si="222"/>
        <v>0</v>
      </c>
      <c r="AD1391" s="7" t="s">
        <v>6175</v>
      </c>
      <c r="AE1391" s="7" t="s">
        <v>6175</v>
      </c>
      <c r="AF1391" s="7" t="s">
        <v>6175</v>
      </c>
      <c r="AG1391" s="7" t="s">
        <v>6175</v>
      </c>
      <c r="AH1391" s="7" t="s">
        <v>6175</v>
      </c>
      <c r="AI1391" s="7" t="s">
        <v>6175</v>
      </c>
      <c r="AJ1391" s="33">
        <v>21.204775342465847</v>
      </c>
      <c r="AK1391" s="33">
        <f t="shared" si="215"/>
        <v>21.204775342465847</v>
      </c>
      <c r="AL1391" s="33">
        <f t="shared" si="218"/>
        <v>2.5445730410959015</v>
      </c>
      <c r="AM1391" s="33">
        <f t="shared" si="219"/>
        <v>23.749348383561749</v>
      </c>
      <c r="AN1391" s="33">
        <f t="shared" si="220"/>
        <v>19.084297808219262</v>
      </c>
      <c r="AO1391" s="33">
        <f t="shared" si="221"/>
        <v>19.084297808219262</v>
      </c>
      <c r="AP1391" s="33">
        <f t="shared" si="216"/>
        <v>2.2901157369863112</v>
      </c>
      <c r="AQ1391" s="33">
        <f t="shared" si="217"/>
        <v>21.374413545205574</v>
      </c>
      <c r="AR1391" s="15" t="s">
        <v>6290</v>
      </c>
      <c r="AS1391" s="15" t="s">
        <v>6302</v>
      </c>
      <c r="AT1391" s="15" t="s">
        <v>6294</v>
      </c>
      <c r="AU1391" s="27" t="s">
        <v>6279</v>
      </c>
      <c r="AV1391" s="74"/>
      <c r="AW1391" s="75"/>
      <c r="AX1391" s="75"/>
      <c r="AY1391" s="75"/>
      <c r="AZ1391" s="52" t="s">
        <v>6389</v>
      </c>
    </row>
    <row r="1392" spans="1:52" s="52" customFormat="1" ht="39.950000000000003" customHeight="1" x14ac:dyDescent="0.25">
      <c r="A1392" s="9">
        <v>1903</v>
      </c>
      <c r="B1392" s="5">
        <v>80042000000646</v>
      </c>
      <c r="C1392" s="7" t="s">
        <v>5399</v>
      </c>
      <c r="D1392" s="5" t="s">
        <v>18</v>
      </c>
      <c r="E1392" s="5" t="s">
        <v>3996</v>
      </c>
      <c r="F1392" s="5" t="s">
        <v>105</v>
      </c>
      <c r="G1392" s="5" t="s">
        <v>6182</v>
      </c>
      <c r="H1392" s="7" t="s">
        <v>2100</v>
      </c>
      <c r="I1392" s="7" t="s">
        <v>6175</v>
      </c>
      <c r="J1392" s="5" t="s">
        <v>1541</v>
      </c>
      <c r="K1392" s="7" t="s">
        <v>6175</v>
      </c>
      <c r="L1392" s="5" t="s">
        <v>5400</v>
      </c>
      <c r="M1392" s="5" t="s">
        <v>5400</v>
      </c>
      <c r="N1392" s="8" t="s">
        <v>6175</v>
      </c>
      <c r="O1392" s="7" t="s">
        <v>1388</v>
      </c>
      <c r="P1392" s="8" t="s">
        <v>6175</v>
      </c>
      <c r="Q1392" s="5" t="s">
        <v>5401</v>
      </c>
      <c r="R1392" s="5" t="s">
        <v>5402</v>
      </c>
      <c r="S1392" s="5" t="s">
        <v>28</v>
      </c>
      <c r="T1392" s="5" t="s">
        <v>28</v>
      </c>
      <c r="U1392" s="5" t="s">
        <v>28</v>
      </c>
      <c r="V1392" s="5" t="s">
        <v>28</v>
      </c>
      <c r="W1392" s="7" t="s">
        <v>29</v>
      </c>
      <c r="X1392" s="5" t="s">
        <v>28</v>
      </c>
      <c r="Y1392" s="5" t="s">
        <v>319</v>
      </c>
      <c r="Z1392" s="7" t="s">
        <v>3900</v>
      </c>
      <c r="AA1392" s="7">
        <v>1</v>
      </c>
      <c r="AB1392" s="7">
        <v>1</v>
      </c>
      <c r="AC1392" s="7">
        <f t="shared" si="222"/>
        <v>0</v>
      </c>
      <c r="AD1392" s="7" t="s">
        <v>6175</v>
      </c>
      <c r="AE1392" s="7" t="s">
        <v>6175</v>
      </c>
      <c r="AF1392" s="7" t="s">
        <v>6175</v>
      </c>
      <c r="AG1392" s="7" t="s">
        <v>6175</v>
      </c>
      <c r="AH1392" s="7" t="s">
        <v>6175</v>
      </c>
      <c r="AI1392" s="7" t="s">
        <v>6175</v>
      </c>
      <c r="AJ1392" s="33">
        <v>17.9605</v>
      </c>
      <c r="AK1392" s="33">
        <f t="shared" si="215"/>
        <v>17.9605</v>
      </c>
      <c r="AL1392" s="33">
        <f t="shared" si="218"/>
        <v>2.1552599999999997</v>
      </c>
      <c r="AM1392" s="33">
        <f t="shared" si="219"/>
        <v>20.115759999999998</v>
      </c>
      <c r="AN1392" s="33">
        <f t="shared" si="220"/>
        <v>16.164449999999999</v>
      </c>
      <c r="AO1392" s="33">
        <f t="shared" si="221"/>
        <v>16.164449999999999</v>
      </c>
      <c r="AP1392" s="33">
        <f t="shared" si="216"/>
        <v>1.9397339999999998</v>
      </c>
      <c r="AQ1392" s="33">
        <f t="shared" si="217"/>
        <v>18.104184</v>
      </c>
      <c r="AR1392" s="15" t="s">
        <v>6290</v>
      </c>
      <c r="AS1392" s="15" t="s">
        <v>6302</v>
      </c>
      <c r="AT1392" s="15" t="s">
        <v>6294</v>
      </c>
      <c r="AU1392" s="27" t="s">
        <v>6279</v>
      </c>
      <c r="AV1392" s="74"/>
      <c r="AW1392" s="75"/>
      <c r="AX1392" s="75"/>
      <c r="AY1392" s="75"/>
      <c r="AZ1392" s="52" t="s">
        <v>6389</v>
      </c>
    </row>
    <row r="1393" spans="1:52" s="52" customFormat="1" ht="39.950000000000003" customHeight="1" x14ac:dyDescent="0.25">
      <c r="A1393" s="9">
        <v>1904</v>
      </c>
      <c r="B1393" s="5">
        <v>80042000002107</v>
      </c>
      <c r="C1393" s="7" t="s">
        <v>5403</v>
      </c>
      <c r="D1393" s="5" t="s">
        <v>241</v>
      </c>
      <c r="E1393" s="5" t="s">
        <v>242</v>
      </c>
      <c r="F1393" s="5" t="s">
        <v>242</v>
      </c>
      <c r="G1393" s="5" t="s">
        <v>6285</v>
      </c>
      <c r="H1393" s="7" t="s">
        <v>2100</v>
      </c>
      <c r="I1393" s="7" t="s">
        <v>6175</v>
      </c>
      <c r="J1393" s="5" t="s">
        <v>1541</v>
      </c>
      <c r="K1393" s="7" t="s">
        <v>6175</v>
      </c>
      <c r="L1393" s="5" t="s">
        <v>5398</v>
      </c>
      <c r="M1393" s="5" t="s">
        <v>5398</v>
      </c>
      <c r="N1393" s="8" t="s">
        <v>6175</v>
      </c>
      <c r="O1393" s="7" t="s">
        <v>1388</v>
      </c>
      <c r="P1393" s="8" t="s">
        <v>6175</v>
      </c>
      <c r="Q1393" s="5" t="s">
        <v>3412</v>
      </c>
      <c r="R1393" s="5">
        <v>952</v>
      </c>
      <c r="S1393" s="5" t="s">
        <v>28</v>
      </c>
      <c r="T1393" s="5" t="s">
        <v>28</v>
      </c>
      <c r="U1393" s="5" t="s">
        <v>28</v>
      </c>
      <c r="V1393" s="5" t="s">
        <v>28</v>
      </c>
      <c r="W1393" s="7" t="s">
        <v>3988</v>
      </c>
      <c r="X1393" s="5" t="s">
        <v>28</v>
      </c>
      <c r="Y1393" s="5" t="s">
        <v>319</v>
      </c>
      <c r="Z1393" s="7" t="s">
        <v>3900</v>
      </c>
      <c r="AA1393" s="7">
        <v>1</v>
      </c>
      <c r="AB1393" s="7">
        <v>1</v>
      </c>
      <c r="AC1393" s="7">
        <f t="shared" si="222"/>
        <v>0</v>
      </c>
      <c r="AD1393" s="7" t="s">
        <v>6175</v>
      </c>
      <c r="AE1393" s="7" t="s">
        <v>6175</v>
      </c>
      <c r="AF1393" s="7" t="s">
        <v>6175</v>
      </c>
      <c r="AG1393" s="7" t="s">
        <v>6175</v>
      </c>
      <c r="AH1393" s="7" t="s">
        <v>6175</v>
      </c>
      <c r="AI1393" s="7" t="s">
        <v>6175</v>
      </c>
      <c r="AJ1393" s="33">
        <v>19.659079452054915</v>
      </c>
      <c r="AK1393" s="33">
        <f t="shared" si="215"/>
        <v>19.659079452054915</v>
      </c>
      <c r="AL1393" s="33">
        <f t="shared" si="218"/>
        <v>2.3590895342465896</v>
      </c>
      <c r="AM1393" s="33">
        <f t="shared" si="219"/>
        <v>22.018168986301504</v>
      </c>
      <c r="AN1393" s="33">
        <f t="shared" si="220"/>
        <v>17.693171506849424</v>
      </c>
      <c r="AO1393" s="33">
        <f t="shared" si="221"/>
        <v>17.693171506849424</v>
      </c>
      <c r="AP1393" s="33">
        <f t="shared" si="216"/>
        <v>2.1231805808219306</v>
      </c>
      <c r="AQ1393" s="33">
        <f t="shared" si="217"/>
        <v>19.816352087671355</v>
      </c>
      <c r="AR1393" s="15" t="s">
        <v>1404</v>
      </c>
      <c r="AS1393" s="15" t="s">
        <v>1404</v>
      </c>
      <c r="AT1393" s="15" t="s">
        <v>6282</v>
      </c>
      <c r="AU1393" s="27" t="s">
        <v>6282</v>
      </c>
      <c r="AV1393" s="74" t="s">
        <v>6287</v>
      </c>
      <c r="AW1393" s="75"/>
      <c r="AX1393" s="75"/>
      <c r="AY1393" s="75"/>
      <c r="AZ1393" s="52" t="s">
        <v>6389</v>
      </c>
    </row>
    <row r="1394" spans="1:52" s="52" customFormat="1" ht="39.950000000000003" customHeight="1" x14ac:dyDescent="0.25">
      <c r="A1394" s="9">
        <v>1905</v>
      </c>
      <c r="B1394" s="5">
        <v>80042000002114</v>
      </c>
      <c r="C1394" s="7" t="s">
        <v>5404</v>
      </c>
      <c r="D1394" s="5" t="s">
        <v>241</v>
      </c>
      <c r="E1394" s="5" t="s">
        <v>242</v>
      </c>
      <c r="F1394" s="5" t="s">
        <v>242</v>
      </c>
      <c r="G1394" s="5" t="s">
        <v>6285</v>
      </c>
      <c r="H1394" s="7" t="s">
        <v>2100</v>
      </c>
      <c r="I1394" s="7" t="s">
        <v>6175</v>
      </c>
      <c r="J1394" s="5" t="s">
        <v>1541</v>
      </c>
      <c r="K1394" s="7" t="s">
        <v>6175</v>
      </c>
      <c r="L1394" s="5" t="s">
        <v>5400</v>
      </c>
      <c r="M1394" s="5" t="s">
        <v>5400</v>
      </c>
      <c r="N1394" s="8" t="s">
        <v>6175</v>
      </c>
      <c r="O1394" s="7" t="s">
        <v>1388</v>
      </c>
      <c r="P1394" s="8" t="s">
        <v>6175</v>
      </c>
      <c r="Q1394" s="5" t="s">
        <v>3412</v>
      </c>
      <c r="R1394" s="5" t="s">
        <v>5405</v>
      </c>
      <c r="S1394" s="5" t="s">
        <v>28</v>
      </c>
      <c r="T1394" s="5" t="s">
        <v>28</v>
      </c>
      <c r="U1394" s="5" t="s">
        <v>28</v>
      </c>
      <c r="V1394" s="5" t="s">
        <v>28</v>
      </c>
      <c r="W1394" s="7" t="s">
        <v>29</v>
      </c>
      <c r="X1394" s="5" t="s">
        <v>28</v>
      </c>
      <c r="Y1394" s="5" t="s">
        <v>319</v>
      </c>
      <c r="Z1394" s="7" t="s">
        <v>3900</v>
      </c>
      <c r="AA1394" s="7">
        <v>1</v>
      </c>
      <c r="AB1394" s="7">
        <v>1</v>
      </c>
      <c r="AC1394" s="7">
        <f t="shared" si="222"/>
        <v>0</v>
      </c>
      <c r="AD1394" s="7" t="s">
        <v>6175</v>
      </c>
      <c r="AE1394" s="7" t="s">
        <v>6175</v>
      </c>
      <c r="AF1394" s="7" t="s">
        <v>6175</v>
      </c>
      <c r="AG1394" s="7" t="s">
        <v>6175</v>
      </c>
      <c r="AH1394" s="7" t="s">
        <v>6175</v>
      </c>
      <c r="AI1394" s="7" t="s">
        <v>6175</v>
      </c>
      <c r="AJ1394" s="33">
        <v>16.972823287671311</v>
      </c>
      <c r="AK1394" s="33">
        <f t="shared" si="215"/>
        <v>16.972823287671311</v>
      </c>
      <c r="AL1394" s="33">
        <f t="shared" si="218"/>
        <v>2.0367387945205571</v>
      </c>
      <c r="AM1394" s="33">
        <f t="shared" si="219"/>
        <v>19.009562082191866</v>
      </c>
      <c r="AN1394" s="33">
        <f t="shared" si="220"/>
        <v>15.27554095890418</v>
      </c>
      <c r="AO1394" s="33">
        <f t="shared" si="221"/>
        <v>15.27554095890418</v>
      </c>
      <c r="AP1394" s="33">
        <f t="shared" si="216"/>
        <v>1.8330649150685017</v>
      </c>
      <c r="AQ1394" s="33">
        <f t="shared" si="217"/>
        <v>17.108605873972682</v>
      </c>
      <c r="AR1394" s="15" t="s">
        <v>1404</v>
      </c>
      <c r="AS1394" s="15" t="s">
        <v>1404</v>
      </c>
      <c r="AT1394" s="15" t="s">
        <v>6282</v>
      </c>
      <c r="AU1394" s="27" t="s">
        <v>6282</v>
      </c>
      <c r="AV1394" s="74" t="s">
        <v>6287</v>
      </c>
      <c r="AW1394" s="75"/>
      <c r="AX1394" s="75"/>
      <c r="AY1394" s="75"/>
      <c r="AZ1394" s="52" t="s">
        <v>6389</v>
      </c>
    </row>
    <row r="1395" spans="1:52" s="52" customFormat="1" ht="39.950000000000003" customHeight="1" x14ac:dyDescent="0.25">
      <c r="A1395" s="9">
        <v>1906</v>
      </c>
      <c r="B1395" s="5">
        <v>80042000002930</v>
      </c>
      <c r="C1395" s="7" t="s">
        <v>5406</v>
      </c>
      <c r="D1395" s="5" t="s">
        <v>18</v>
      </c>
      <c r="E1395" s="5" t="s">
        <v>3996</v>
      </c>
      <c r="F1395" s="5" t="s">
        <v>105</v>
      </c>
      <c r="G1395" s="5" t="s">
        <v>6182</v>
      </c>
      <c r="H1395" s="7" t="s">
        <v>2100</v>
      </c>
      <c r="I1395" s="7" t="s">
        <v>6175</v>
      </c>
      <c r="J1395" s="5" t="s">
        <v>1541</v>
      </c>
      <c r="K1395" s="7" t="s">
        <v>6175</v>
      </c>
      <c r="L1395" s="5" t="s">
        <v>5400</v>
      </c>
      <c r="M1395" s="5" t="s">
        <v>5400</v>
      </c>
      <c r="N1395" s="8" t="s">
        <v>6175</v>
      </c>
      <c r="O1395" s="7" t="s">
        <v>1388</v>
      </c>
      <c r="P1395" s="8" t="s">
        <v>6175</v>
      </c>
      <c r="Q1395" s="5" t="s">
        <v>5401</v>
      </c>
      <c r="R1395" s="5" t="s">
        <v>5402</v>
      </c>
      <c r="S1395" s="5" t="s">
        <v>28</v>
      </c>
      <c r="T1395" s="5" t="s">
        <v>28</v>
      </c>
      <c r="U1395" s="5" t="s">
        <v>28</v>
      </c>
      <c r="V1395" s="5" t="s">
        <v>28</v>
      </c>
      <c r="W1395" s="7" t="s">
        <v>29</v>
      </c>
      <c r="X1395" s="5" t="s">
        <v>28</v>
      </c>
      <c r="Y1395" s="5" t="s">
        <v>319</v>
      </c>
      <c r="Z1395" s="7" t="s">
        <v>3900</v>
      </c>
      <c r="AA1395" s="7">
        <v>1</v>
      </c>
      <c r="AB1395" s="7">
        <v>1</v>
      </c>
      <c r="AC1395" s="7">
        <f t="shared" si="222"/>
        <v>0</v>
      </c>
      <c r="AD1395" s="7" t="s">
        <v>6175</v>
      </c>
      <c r="AE1395" s="7" t="s">
        <v>6175</v>
      </c>
      <c r="AF1395" s="7" t="s">
        <v>6175</v>
      </c>
      <c r="AG1395" s="7" t="s">
        <v>6175</v>
      </c>
      <c r="AH1395" s="7" t="s">
        <v>6175</v>
      </c>
      <c r="AI1395" s="7" t="s">
        <v>6175</v>
      </c>
      <c r="AJ1395" s="33">
        <v>16.972823287671311</v>
      </c>
      <c r="AK1395" s="33">
        <f t="shared" si="215"/>
        <v>16.972823287671311</v>
      </c>
      <c r="AL1395" s="33">
        <f t="shared" si="218"/>
        <v>2.0367387945205571</v>
      </c>
      <c r="AM1395" s="33">
        <f t="shared" si="219"/>
        <v>19.009562082191866</v>
      </c>
      <c r="AN1395" s="33">
        <f t="shared" si="220"/>
        <v>15.27554095890418</v>
      </c>
      <c r="AO1395" s="33">
        <f t="shared" si="221"/>
        <v>15.27554095890418</v>
      </c>
      <c r="AP1395" s="33">
        <f t="shared" si="216"/>
        <v>1.8330649150685017</v>
      </c>
      <c r="AQ1395" s="33">
        <f t="shared" si="217"/>
        <v>17.108605873972682</v>
      </c>
      <c r="AR1395" s="15" t="s">
        <v>6290</v>
      </c>
      <c r="AS1395" s="15" t="s">
        <v>6302</v>
      </c>
      <c r="AT1395" s="15" t="s">
        <v>6294</v>
      </c>
      <c r="AU1395" s="27" t="s">
        <v>6279</v>
      </c>
      <c r="AV1395" s="74"/>
      <c r="AW1395" s="75"/>
      <c r="AX1395" s="75"/>
      <c r="AY1395" s="75"/>
      <c r="AZ1395" s="52" t="s">
        <v>6389</v>
      </c>
    </row>
    <row r="1396" spans="1:52" s="52" customFormat="1" ht="39.950000000000003" customHeight="1" x14ac:dyDescent="0.25">
      <c r="A1396" s="9">
        <v>1907</v>
      </c>
      <c r="B1396" s="5">
        <v>80042000003708</v>
      </c>
      <c r="C1396" s="7" t="s">
        <v>5407</v>
      </c>
      <c r="D1396" s="5" t="s">
        <v>18</v>
      </c>
      <c r="E1396" s="5" t="s">
        <v>296</v>
      </c>
      <c r="F1396" s="5" t="s">
        <v>296</v>
      </c>
      <c r="G1396" s="5" t="s">
        <v>6182</v>
      </c>
      <c r="H1396" s="7" t="s">
        <v>2100</v>
      </c>
      <c r="I1396" s="7" t="s">
        <v>6175</v>
      </c>
      <c r="J1396" s="5" t="s">
        <v>1541</v>
      </c>
      <c r="K1396" s="7" t="s">
        <v>6175</v>
      </c>
      <c r="L1396" s="5" t="s">
        <v>5400</v>
      </c>
      <c r="M1396" s="5" t="s">
        <v>5400</v>
      </c>
      <c r="N1396" s="8" t="s">
        <v>6175</v>
      </c>
      <c r="O1396" s="7" t="s">
        <v>1388</v>
      </c>
      <c r="P1396" s="8" t="s">
        <v>6175</v>
      </c>
      <c r="Q1396" s="5" t="s">
        <v>1905</v>
      </c>
      <c r="R1396" s="5" t="s">
        <v>5408</v>
      </c>
      <c r="S1396" s="5" t="s">
        <v>28</v>
      </c>
      <c r="T1396" s="5" t="s">
        <v>28</v>
      </c>
      <c r="U1396" s="5" t="s">
        <v>28</v>
      </c>
      <c r="V1396" s="5" t="s">
        <v>28</v>
      </c>
      <c r="W1396" s="7" t="s">
        <v>29</v>
      </c>
      <c r="X1396" s="5" t="s">
        <v>28</v>
      </c>
      <c r="Y1396" s="5" t="s">
        <v>140</v>
      </c>
      <c r="Z1396" s="7" t="s">
        <v>3900</v>
      </c>
      <c r="AA1396" s="7">
        <v>1</v>
      </c>
      <c r="AB1396" s="7">
        <v>1</v>
      </c>
      <c r="AC1396" s="7">
        <f t="shared" si="222"/>
        <v>0</v>
      </c>
      <c r="AD1396" s="7" t="s">
        <v>6175</v>
      </c>
      <c r="AE1396" s="7" t="s">
        <v>6175</v>
      </c>
      <c r="AF1396" s="7" t="s">
        <v>6175</v>
      </c>
      <c r="AG1396" s="7" t="s">
        <v>6175</v>
      </c>
      <c r="AH1396" s="7" t="s">
        <v>6175</v>
      </c>
      <c r="AI1396" s="7" t="s">
        <v>6175</v>
      </c>
      <c r="AJ1396" s="33">
        <v>17.956447945205543</v>
      </c>
      <c r="AK1396" s="33">
        <f t="shared" si="215"/>
        <v>17.956447945205543</v>
      </c>
      <c r="AL1396" s="33">
        <f t="shared" si="218"/>
        <v>2.1547737534246649</v>
      </c>
      <c r="AM1396" s="33">
        <f t="shared" si="219"/>
        <v>20.111221698630207</v>
      </c>
      <c r="AN1396" s="33">
        <f t="shared" si="220"/>
        <v>16.160803150684988</v>
      </c>
      <c r="AO1396" s="33">
        <f t="shared" si="221"/>
        <v>16.160803150684988</v>
      </c>
      <c r="AP1396" s="33">
        <f t="shared" si="216"/>
        <v>1.9392963780821983</v>
      </c>
      <c r="AQ1396" s="33">
        <f t="shared" si="217"/>
        <v>18.100099528767185</v>
      </c>
      <c r="AR1396" s="15" t="s">
        <v>6290</v>
      </c>
      <c r="AS1396" s="15" t="s">
        <v>6302</v>
      </c>
      <c r="AT1396" s="15" t="s">
        <v>6294</v>
      </c>
      <c r="AU1396" s="27" t="s">
        <v>6279</v>
      </c>
      <c r="AV1396" s="74"/>
      <c r="AW1396" s="75"/>
      <c r="AX1396" s="75"/>
      <c r="AY1396" s="75"/>
      <c r="AZ1396" s="52" t="s">
        <v>6389</v>
      </c>
    </row>
    <row r="1397" spans="1:52" s="52" customFormat="1" ht="39.950000000000003" customHeight="1" x14ac:dyDescent="0.25">
      <c r="A1397" s="9">
        <v>1908</v>
      </c>
      <c r="B1397" s="5">
        <v>80042000009489</v>
      </c>
      <c r="C1397" s="7" t="s">
        <v>5409</v>
      </c>
      <c r="D1397" s="28" t="s">
        <v>18</v>
      </c>
      <c r="E1397" s="5" t="s">
        <v>925</v>
      </c>
      <c r="F1397" s="5" t="s">
        <v>926</v>
      </c>
      <c r="G1397" s="5" t="s">
        <v>6182</v>
      </c>
      <c r="H1397" s="7" t="s">
        <v>2100</v>
      </c>
      <c r="I1397" s="7" t="s">
        <v>6175</v>
      </c>
      <c r="J1397" s="5" t="s">
        <v>1541</v>
      </c>
      <c r="K1397" s="7" t="s">
        <v>6175</v>
      </c>
      <c r="L1397" s="5" t="s">
        <v>5410</v>
      </c>
      <c r="M1397" s="5" t="s">
        <v>5410</v>
      </c>
      <c r="N1397" s="8" t="s">
        <v>6175</v>
      </c>
      <c r="O1397" s="7" t="s">
        <v>1388</v>
      </c>
      <c r="P1397" s="8" t="s">
        <v>6175</v>
      </c>
      <c r="Q1397" s="5" t="s">
        <v>2201</v>
      </c>
      <c r="R1397" s="5" t="s">
        <v>28</v>
      </c>
      <c r="S1397" s="5" t="s">
        <v>28</v>
      </c>
      <c r="T1397" s="5" t="s">
        <v>28</v>
      </c>
      <c r="U1397" s="5" t="s">
        <v>28</v>
      </c>
      <c r="V1397" s="5" t="s">
        <v>28</v>
      </c>
      <c r="W1397" s="7" t="s">
        <v>29</v>
      </c>
      <c r="X1397" s="5" t="s">
        <v>28</v>
      </c>
      <c r="Y1397" s="5" t="s">
        <v>5411</v>
      </c>
      <c r="Z1397" s="7" t="s">
        <v>3900</v>
      </c>
      <c r="AA1397" s="7">
        <v>1</v>
      </c>
      <c r="AB1397" s="7">
        <v>1</v>
      </c>
      <c r="AC1397" s="7">
        <f t="shared" si="222"/>
        <v>0</v>
      </c>
      <c r="AD1397" s="7" t="s">
        <v>6175</v>
      </c>
      <c r="AE1397" s="7" t="s">
        <v>6175</v>
      </c>
      <c r="AF1397" s="7" t="s">
        <v>6175</v>
      </c>
      <c r="AG1397" s="7" t="s">
        <v>6175</v>
      </c>
      <c r="AH1397" s="7" t="s">
        <v>6175</v>
      </c>
      <c r="AI1397" s="7" t="s">
        <v>6175</v>
      </c>
      <c r="AJ1397" s="33">
        <v>24.310614794520646</v>
      </c>
      <c r="AK1397" s="33">
        <f t="shared" si="215"/>
        <v>24.310614794520646</v>
      </c>
      <c r="AL1397" s="33">
        <f t="shared" si="218"/>
        <v>2.9172737753424776</v>
      </c>
      <c r="AM1397" s="33">
        <f t="shared" si="219"/>
        <v>27.227888569863122</v>
      </c>
      <c r="AN1397" s="33">
        <f t="shared" si="220"/>
        <v>21.879553315068581</v>
      </c>
      <c r="AO1397" s="33">
        <f t="shared" si="221"/>
        <v>21.879553315068581</v>
      </c>
      <c r="AP1397" s="33">
        <f t="shared" si="216"/>
        <v>2.6255463978082294</v>
      </c>
      <c r="AQ1397" s="33">
        <f t="shared" si="217"/>
        <v>24.50509971287681</v>
      </c>
      <c r="AR1397" s="15" t="s">
        <v>6303</v>
      </c>
      <c r="AS1397" s="15" t="s">
        <v>6312</v>
      </c>
      <c r="AT1397" s="15" t="s">
        <v>6294</v>
      </c>
      <c r="AU1397" s="27" t="s">
        <v>6279</v>
      </c>
      <c r="AV1397" s="74"/>
      <c r="AW1397" s="75"/>
      <c r="AX1397" s="75"/>
      <c r="AY1397" s="75"/>
      <c r="AZ1397" s="52" t="s">
        <v>6389</v>
      </c>
    </row>
    <row r="1398" spans="1:52" s="52" customFormat="1" ht="39.950000000000003" customHeight="1" x14ac:dyDescent="0.25">
      <c r="A1398" s="9">
        <v>1909</v>
      </c>
      <c r="B1398" s="5">
        <v>80042000013424</v>
      </c>
      <c r="C1398" s="7" t="s">
        <v>5412</v>
      </c>
      <c r="D1398" s="5" t="s">
        <v>241</v>
      </c>
      <c r="E1398" s="5" t="s">
        <v>242</v>
      </c>
      <c r="F1398" s="5" t="s">
        <v>242</v>
      </c>
      <c r="G1398" s="5" t="s">
        <v>6285</v>
      </c>
      <c r="H1398" s="7" t="s">
        <v>2100</v>
      </c>
      <c r="I1398" s="7" t="s">
        <v>6175</v>
      </c>
      <c r="J1398" s="5" t="s">
        <v>1541</v>
      </c>
      <c r="K1398" s="7" t="s">
        <v>6175</v>
      </c>
      <c r="L1398" s="7" t="s">
        <v>5413</v>
      </c>
      <c r="M1398" s="7" t="s">
        <v>5413</v>
      </c>
      <c r="N1398" s="8" t="s">
        <v>6175</v>
      </c>
      <c r="O1398" s="7" t="s">
        <v>1388</v>
      </c>
      <c r="P1398" s="8" t="s">
        <v>6175</v>
      </c>
      <c r="Q1398" s="5" t="s">
        <v>1905</v>
      </c>
      <c r="R1398" s="5" t="s">
        <v>3363</v>
      </c>
      <c r="S1398" s="5" t="s">
        <v>28</v>
      </c>
      <c r="T1398" s="5" t="s">
        <v>28</v>
      </c>
      <c r="U1398" s="5" t="s">
        <v>28</v>
      </c>
      <c r="V1398" s="5" t="s">
        <v>28</v>
      </c>
      <c r="W1398" s="7" t="s">
        <v>78</v>
      </c>
      <c r="X1398" s="5" t="s">
        <v>28</v>
      </c>
      <c r="Y1398" s="5" t="s">
        <v>140</v>
      </c>
      <c r="Z1398" s="7" t="s">
        <v>3900</v>
      </c>
      <c r="AA1398" s="7">
        <v>1</v>
      </c>
      <c r="AB1398" s="7">
        <v>1</v>
      </c>
      <c r="AC1398" s="7">
        <f t="shared" si="222"/>
        <v>0</v>
      </c>
      <c r="AD1398" s="7" t="s">
        <v>6175</v>
      </c>
      <c r="AE1398" s="7" t="s">
        <v>6175</v>
      </c>
      <c r="AF1398" s="7" t="s">
        <v>6175</v>
      </c>
      <c r="AG1398" s="7" t="s">
        <v>6175</v>
      </c>
      <c r="AH1398" s="7" t="s">
        <v>6175</v>
      </c>
      <c r="AI1398" s="7" t="s">
        <v>6175</v>
      </c>
      <c r="AJ1398" s="33">
        <v>1.7871890410959013</v>
      </c>
      <c r="AK1398" s="33">
        <f t="shared" si="215"/>
        <v>1.7871890410959013</v>
      </c>
      <c r="AL1398" s="33">
        <f t="shared" si="218"/>
        <v>0.21446268493150814</v>
      </c>
      <c r="AM1398" s="33">
        <f t="shared" si="219"/>
        <v>2.0016517260274096</v>
      </c>
      <c r="AN1398" s="33">
        <f t="shared" si="220"/>
        <v>1.6084701369863112</v>
      </c>
      <c r="AO1398" s="33">
        <f t="shared" si="221"/>
        <v>1.6084701369863112</v>
      </c>
      <c r="AP1398" s="33">
        <f t="shared" si="216"/>
        <v>0.19301641643835735</v>
      </c>
      <c r="AQ1398" s="33">
        <f t="shared" si="217"/>
        <v>1.8014865534246687</v>
      </c>
      <c r="AR1398" s="15" t="s">
        <v>1404</v>
      </c>
      <c r="AS1398" s="15" t="s">
        <v>1404</v>
      </c>
      <c r="AT1398" s="15" t="s">
        <v>6282</v>
      </c>
      <c r="AU1398" s="27" t="s">
        <v>6282</v>
      </c>
      <c r="AV1398" s="74" t="s">
        <v>6287</v>
      </c>
      <c r="AW1398" s="75"/>
      <c r="AX1398" s="75"/>
      <c r="AY1398" s="75"/>
      <c r="AZ1398" s="52" t="s">
        <v>6389</v>
      </c>
    </row>
    <row r="1399" spans="1:52" s="52" customFormat="1" ht="39.950000000000003" customHeight="1" x14ac:dyDescent="0.25">
      <c r="A1399" s="9">
        <v>1910</v>
      </c>
      <c r="B1399" s="5">
        <v>80042000013431</v>
      </c>
      <c r="C1399" s="7" t="s">
        <v>5414</v>
      </c>
      <c r="D1399" s="5" t="s">
        <v>241</v>
      </c>
      <c r="E1399" s="5" t="s">
        <v>242</v>
      </c>
      <c r="F1399" s="5" t="s">
        <v>242</v>
      </c>
      <c r="G1399" s="5" t="s">
        <v>6182</v>
      </c>
      <c r="H1399" s="7" t="s">
        <v>2100</v>
      </c>
      <c r="I1399" s="7" t="s">
        <v>6175</v>
      </c>
      <c r="J1399" s="5" t="s">
        <v>1541</v>
      </c>
      <c r="K1399" s="7" t="s">
        <v>6175</v>
      </c>
      <c r="L1399" s="5" t="s">
        <v>5415</v>
      </c>
      <c r="M1399" s="5" t="s">
        <v>5415</v>
      </c>
      <c r="N1399" s="8" t="s">
        <v>6175</v>
      </c>
      <c r="O1399" s="7" t="s">
        <v>1388</v>
      </c>
      <c r="P1399" s="8" t="s">
        <v>6175</v>
      </c>
      <c r="Q1399" s="5" t="s">
        <v>2105</v>
      </c>
      <c r="R1399" s="5">
        <v>5727</v>
      </c>
      <c r="S1399" s="5" t="s">
        <v>28</v>
      </c>
      <c r="T1399" s="5" t="s">
        <v>28</v>
      </c>
      <c r="U1399" s="5" t="s">
        <v>28</v>
      </c>
      <c r="V1399" s="5" t="s">
        <v>28</v>
      </c>
      <c r="W1399" s="7" t="s">
        <v>29</v>
      </c>
      <c r="X1399" s="5" t="s">
        <v>28</v>
      </c>
      <c r="Y1399" s="5" t="s">
        <v>319</v>
      </c>
      <c r="Z1399" s="7" t="s">
        <v>3900</v>
      </c>
      <c r="AA1399" s="7">
        <v>1</v>
      </c>
      <c r="AB1399" s="7">
        <v>1</v>
      </c>
      <c r="AC1399" s="7">
        <f t="shared" si="222"/>
        <v>0</v>
      </c>
      <c r="AD1399" s="7" t="s">
        <v>6175</v>
      </c>
      <c r="AE1399" s="7" t="s">
        <v>6175</v>
      </c>
      <c r="AF1399" s="7" t="s">
        <v>6175</v>
      </c>
      <c r="AG1399" s="7" t="s">
        <v>6175</v>
      </c>
      <c r="AH1399" s="7" t="s">
        <v>6175</v>
      </c>
      <c r="AI1399" s="7" t="s">
        <v>6175</v>
      </c>
      <c r="AJ1399" s="33">
        <v>4.8493780821918024</v>
      </c>
      <c r="AK1399" s="33">
        <f t="shared" si="215"/>
        <v>4.8493780821918024</v>
      </c>
      <c r="AL1399" s="33">
        <f t="shared" si="218"/>
        <v>0.58192536986301624</v>
      </c>
      <c r="AM1399" s="33">
        <f t="shared" si="219"/>
        <v>5.4313034520548182</v>
      </c>
      <c r="AN1399" s="33">
        <f t="shared" si="220"/>
        <v>4.3644402739726225</v>
      </c>
      <c r="AO1399" s="33">
        <f t="shared" si="221"/>
        <v>4.3644402739726225</v>
      </c>
      <c r="AP1399" s="33">
        <f t="shared" si="216"/>
        <v>0.52373283287671468</v>
      </c>
      <c r="AQ1399" s="33">
        <f t="shared" si="217"/>
        <v>4.8881731068493375</v>
      </c>
      <c r="AR1399" s="15" t="s">
        <v>1404</v>
      </c>
      <c r="AS1399" s="15" t="s">
        <v>1404</v>
      </c>
      <c r="AT1399" s="15" t="s">
        <v>6294</v>
      </c>
      <c r="AU1399" s="27" t="s">
        <v>6279</v>
      </c>
      <c r="AV1399" s="74"/>
      <c r="AW1399" s="75"/>
      <c r="AX1399" s="75"/>
      <c r="AY1399" s="75"/>
      <c r="AZ1399" s="52" t="s">
        <v>6389</v>
      </c>
    </row>
    <row r="1400" spans="1:52" s="52" customFormat="1" ht="39.950000000000003" customHeight="1" x14ac:dyDescent="0.25">
      <c r="A1400" s="9">
        <v>1911</v>
      </c>
      <c r="B1400" s="5" t="s">
        <v>28</v>
      </c>
      <c r="C1400" s="7" t="s">
        <v>5418</v>
      </c>
      <c r="D1400" s="5" t="s">
        <v>241</v>
      </c>
      <c r="E1400" s="5" t="s">
        <v>242</v>
      </c>
      <c r="F1400" s="5" t="s">
        <v>242</v>
      </c>
      <c r="G1400" s="5" t="s">
        <v>316</v>
      </c>
      <c r="H1400" s="7" t="s">
        <v>2100</v>
      </c>
      <c r="I1400" s="7" t="s">
        <v>6175</v>
      </c>
      <c r="J1400" s="5" t="s">
        <v>1541</v>
      </c>
      <c r="K1400" s="7" t="s">
        <v>6175</v>
      </c>
      <c r="L1400" s="5" t="s">
        <v>5415</v>
      </c>
      <c r="M1400" s="5" t="s">
        <v>5415</v>
      </c>
      <c r="N1400" s="8" t="s">
        <v>6175</v>
      </c>
      <c r="O1400" s="7" t="s">
        <v>1388</v>
      </c>
      <c r="P1400" s="8" t="s">
        <v>6175</v>
      </c>
      <c r="Q1400" s="5" t="s">
        <v>1905</v>
      </c>
      <c r="R1400" s="5" t="s">
        <v>28</v>
      </c>
      <c r="S1400" s="5" t="s">
        <v>28</v>
      </c>
      <c r="T1400" s="5" t="s">
        <v>28</v>
      </c>
      <c r="U1400" s="5" t="s">
        <v>28</v>
      </c>
      <c r="V1400" s="5" t="s">
        <v>28</v>
      </c>
      <c r="W1400" s="7" t="s">
        <v>29</v>
      </c>
      <c r="X1400" s="5" t="s">
        <v>28</v>
      </c>
      <c r="Y1400" s="5" t="s">
        <v>319</v>
      </c>
      <c r="Z1400" s="7" t="s">
        <v>3900</v>
      </c>
      <c r="AA1400" s="7">
        <v>1</v>
      </c>
      <c r="AB1400" s="7">
        <v>1</v>
      </c>
      <c r="AC1400" s="7">
        <f t="shared" si="222"/>
        <v>0</v>
      </c>
      <c r="AD1400" s="7" t="s">
        <v>6175</v>
      </c>
      <c r="AE1400" s="7" t="s">
        <v>6175</v>
      </c>
      <c r="AF1400" s="7" t="s">
        <v>6175</v>
      </c>
      <c r="AG1400" s="7" t="s">
        <v>6175</v>
      </c>
      <c r="AH1400" s="7" t="s">
        <v>6175</v>
      </c>
      <c r="AI1400" s="7" t="s">
        <v>6175</v>
      </c>
      <c r="AJ1400" s="33">
        <v>3.0782482191780924</v>
      </c>
      <c r="AK1400" s="33">
        <f t="shared" si="215"/>
        <v>3.0782482191780924</v>
      </c>
      <c r="AL1400" s="33">
        <f t="shared" si="218"/>
        <v>0.36938978630137109</v>
      </c>
      <c r="AM1400" s="33">
        <f t="shared" si="219"/>
        <v>3.4476380054794635</v>
      </c>
      <c r="AN1400" s="33">
        <f t="shared" si="220"/>
        <v>2.7704233972602834</v>
      </c>
      <c r="AO1400" s="33">
        <f t="shared" si="221"/>
        <v>2.7704233972602834</v>
      </c>
      <c r="AP1400" s="33">
        <f t="shared" si="216"/>
        <v>0.33245080767123397</v>
      </c>
      <c r="AQ1400" s="33">
        <f t="shared" si="217"/>
        <v>3.1028742049315174</v>
      </c>
      <c r="AR1400" s="15" t="s">
        <v>1404</v>
      </c>
      <c r="AS1400" s="15" t="s">
        <v>1404</v>
      </c>
      <c r="AT1400" s="15" t="s">
        <v>6282</v>
      </c>
      <c r="AU1400" s="27" t="s">
        <v>6282</v>
      </c>
      <c r="AV1400" s="74" t="s">
        <v>6284</v>
      </c>
      <c r="AW1400" s="75"/>
      <c r="AX1400" s="75"/>
      <c r="AY1400" s="75"/>
      <c r="AZ1400" s="52" t="s">
        <v>6389</v>
      </c>
    </row>
    <row r="1401" spans="1:52" s="52" customFormat="1" ht="39.950000000000003" customHeight="1" x14ac:dyDescent="0.25">
      <c r="A1401" s="9">
        <v>1912</v>
      </c>
      <c r="B1401" s="5" t="s">
        <v>28</v>
      </c>
      <c r="C1401" s="7" t="s">
        <v>5419</v>
      </c>
      <c r="D1401" s="5" t="s">
        <v>241</v>
      </c>
      <c r="E1401" s="5" t="s">
        <v>242</v>
      </c>
      <c r="F1401" s="5" t="s">
        <v>242</v>
      </c>
      <c r="G1401" s="5" t="s">
        <v>4142</v>
      </c>
      <c r="H1401" s="7" t="s">
        <v>2100</v>
      </c>
      <c r="I1401" s="7" t="s">
        <v>6175</v>
      </c>
      <c r="J1401" s="5" t="s">
        <v>1541</v>
      </c>
      <c r="K1401" s="7" t="s">
        <v>6175</v>
      </c>
      <c r="L1401" s="7" t="s">
        <v>5420</v>
      </c>
      <c r="M1401" s="7" t="s">
        <v>5420</v>
      </c>
      <c r="N1401" s="8" t="s">
        <v>6175</v>
      </c>
      <c r="O1401" s="7" t="s">
        <v>1388</v>
      </c>
      <c r="P1401" s="8" t="s">
        <v>6175</v>
      </c>
      <c r="Q1401" s="5" t="s">
        <v>5421</v>
      </c>
      <c r="R1401" s="5" t="s">
        <v>5422</v>
      </c>
      <c r="S1401" s="5" t="s">
        <v>28</v>
      </c>
      <c r="T1401" s="5" t="s">
        <v>28</v>
      </c>
      <c r="U1401" s="5" t="s">
        <v>28</v>
      </c>
      <c r="V1401" s="5" t="s">
        <v>28</v>
      </c>
      <c r="W1401" s="7" t="s">
        <v>29</v>
      </c>
      <c r="X1401" s="5" t="s">
        <v>28</v>
      </c>
      <c r="Y1401" s="5" t="s">
        <v>140</v>
      </c>
      <c r="Z1401" s="7" t="s">
        <v>3900</v>
      </c>
      <c r="AA1401" s="7">
        <v>1</v>
      </c>
      <c r="AB1401" s="7">
        <v>1</v>
      </c>
      <c r="AC1401" s="7">
        <f t="shared" si="222"/>
        <v>0</v>
      </c>
      <c r="AD1401" s="7" t="s">
        <v>6175</v>
      </c>
      <c r="AE1401" s="7" t="s">
        <v>6175</v>
      </c>
      <c r="AF1401" s="7" t="s">
        <v>6175</v>
      </c>
      <c r="AG1401" s="7" t="s">
        <v>6175</v>
      </c>
      <c r="AH1401" s="7" t="s">
        <v>6175</v>
      </c>
      <c r="AI1401" s="7" t="s">
        <v>6175</v>
      </c>
      <c r="AJ1401" s="33">
        <v>16.972823287671311</v>
      </c>
      <c r="AK1401" s="33">
        <f t="shared" si="215"/>
        <v>16.972823287671311</v>
      </c>
      <c r="AL1401" s="33">
        <f t="shared" si="218"/>
        <v>2.0367387945205571</v>
      </c>
      <c r="AM1401" s="33">
        <f t="shared" si="219"/>
        <v>19.009562082191866</v>
      </c>
      <c r="AN1401" s="33">
        <f t="shared" si="220"/>
        <v>15.27554095890418</v>
      </c>
      <c r="AO1401" s="33">
        <f t="shared" si="221"/>
        <v>15.27554095890418</v>
      </c>
      <c r="AP1401" s="33">
        <f t="shared" si="216"/>
        <v>1.8330649150685017</v>
      </c>
      <c r="AQ1401" s="33">
        <f t="shared" si="217"/>
        <v>17.108605873972682</v>
      </c>
      <c r="AR1401" s="15" t="s">
        <v>1404</v>
      </c>
      <c r="AS1401" s="15" t="s">
        <v>1404</v>
      </c>
      <c r="AT1401" s="15" t="s">
        <v>6282</v>
      </c>
      <c r="AU1401" s="27" t="s">
        <v>6282</v>
      </c>
      <c r="AV1401" s="74" t="s">
        <v>6283</v>
      </c>
      <c r="AW1401" s="75"/>
      <c r="AX1401" s="75"/>
      <c r="AY1401" s="75"/>
      <c r="AZ1401" s="52" t="s">
        <v>6389</v>
      </c>
    </row>
    <row r="1402" spans="1:52" s="52" customFormat="1" ht="39.950000000000003" customHeight="1" x14ac:dyDescent="0.25">
      <c r="A1402" s="9">
        <v>1913</v>
      </c>
      <c r="B1402" s="5" t="s">
        <v>28</v>
      </c>
      <c r="C1402" s="7" t="s">
        <v>5423</v>
      </c>
      <c r="D1402" s="5" t="s">
        <v>241</v>
      </c>
      <c r="E1402" s="5" t="s">
        <v>242</v>
      </c>
      <c r="F1402" s="5" t="s">
        <v>242</v>
      </c>
      <c r="G1402" s="5" t="s">
        <v>4142</v>
      </c>
      <c r="H1402" s="7" t="s">
        <v>2100</v>
      </c>
      <c r="I1402" s="7" t="s">
        <v>6175</v>
      </c>
      <c r="J1402" s="5" t="s">
        <v>1541</v>
      </c>
      <c r="K1402" s="7" t="s">
        <v>6175</v>
      </c>
      <c r="L1402" s="5" t="s">
        <v>5415</v>
      </c>
      <c r="M1402" s="5" t="s">
        <v>5415</v>
      </c>
      <c r="N1402" s="8" t="s">
        <v>6175</v>
      </c>
      <c r="O1402" s="7" t="s">
        <v>1388</v>
      </c>
      <c r="P1402" s="8" t="s">
        <v>6175</v>
      </c>
      <c r="Q1402" s="5" t="s">
        <v>5424</v>
      </c>
      <c r="R1402" s="5" t="s">
        <v>28</v>
      </c>
      <c r="S1402" s="5" t="s">
        <v>28</v>
      </c>
      <c r="T1402" s="5" t="s">
        <v>28</v>
      </c>
      <c r="U1402" s="5" t="s">
        <v>28</v>
      </c>
      <c r="V1402" s="5" t="s">
        <v>28</v>
      </c>
      <c r="W1402" s="7" t="s">
        <v>29</v>
      </c>
      <c r="X1402" s="5" t="s">
        <v>28</v>
      </c>
      <c r="Y1402" s="5" t="s">
        <v>319</v>
      </c>
      <c r="Z1402" s="7" t="s">
        <v>3900</v>
      </c>
      <c r="AA1402" s="7">
        <v>1</v>
      </c>
      <c r="AB1402" s="7">
        <v>1</v>
      </c>
      <c r="AC1402" s="7">
        <f t="shared" si="222"/>
        <v>0</v>
      </c>
      <c r="AD1402" s="7" t="s">
        <v>6175</v>
      </c>
      <c r="AE1402" s="7" t="s">
        <v>6175</v>
      </c>
      <c r="AF1402" s="7" t="s">
        <v>6175</v>
      </c>
      <c r="AG1402" s="7" t="s">
        <v>6175</v>
      </c>
      <c r="AH1402" s="7" t="s">
        <v>6175</v>
      </c>
      <c r="AI1402" s="7" t="s">
        <v>6175</v>
      </c>
      <c r="AJ1402" s="33">
        <v>4.1043309589041232</v>
      </c>
      <c r="AK1402" s="33">
        <f t="shared" si="215"/>
        <v>4.1043309589041232</v>
      </c>
      <c r="AL1402" s="33">
        <f t="shared" si="218"/>
        <v>0.49251971506849479</v>
      </c>
      <c r="AM1402" s="33">
        <f t="shared" si="219"/>
        <v>4.596850673972618</v>
      </c>
      <c r="AN1402" s="33">
        <f t="shared" si="220"/>
        <v>3.6938978630137109</v>
      </c>
      <c r="AO1402" s="33">
        <f t="shared" si="221"/>
        <v>3.6938978630137109</v>
      </c>
      <c r="AP1402" s="33">
        <f t="shared" si="216"/>
        <v>0.44326774356164528</v>
      </c>
      <c r="AQ1402" s="33">
        <f t="shared" si="217"/>
        <v>4.1371656065753566</v>
      </c>
      <c r="AR1402" s="15" t="s">
        <v>1404</v>
      </c>
      <c r="AS1402" s="15" t="s">
        <v>1404</v>
      </c>
      <c r="AT1402" s="15" t="s">
        <v>6282</v>
      </c>
      <c r="AU1402" s="27" t="s">
        <v>6282</v>
      </c>
      <c r="AV1402" s="74" t="s">
        <v>6283</v>
      </c>
      <c r="AW1402" s="75"/>
      <c r="AX1402" s="75"/>
      <c r="AY1402" s="75"/>
      <c r="AZ1402" s="52" t="s">
        <v>6389</v>
      </c>
    </row>
    <row r="1403" spans="1:52" s="52" customFormat="1" ht="39.950000000000003" customHeight="1" x14ac:dyDescent="0.25">
      <c r="A1403" s="9">
        <v>1914</v>
      </c>
      <c r="B1403" s="5" t="s">
        <v>28</v>
      </c>
      <c r="C1403" s="7" t="s">
        <v>5425</v>
      </c>
      <c r="D1403" s="5" t="s">
        <v>241</v>
      </c>
      <c r="E1403" s="5" t="s">
        <v>242</v>
      </c>
      <c r="F1403" s="5" t="s">
        <v>242</v>
      </c>
      <c r="G1403" s="5" t="s">
        <v>4142</v>
      </c>
      <c r="H1403" s="7" t="s">
        <v>2100</v>
      </c>
      <c r="I1403" s="7" t="s">
        <v>6175</v>
      </c>
      <c r="J1403" s="5" t="s">
        <v>1541</v>
      </c>
      <c r="K1403" s="7" t="s">
        <v>6175</v>
      </c>
      <c r="L1403" s="5" t="s">
        <v>5417</v>
      </c>
      <c r="M1403" s="5" t="s">
        <v>5417</v>
      </c>
      <c r="N1403" s="8" t="s">
        <v>6175</v>
      </c>
      <c r="O1403" s="7" t="s">
        <v>1388</v>
      </c>
      <c r="P1403" s="8" t="s">
        <v>6175</v>
      </c>
      <c r="Q1403" s="5" t="s">
        <v>2105</v>
      </c>
      <c r="R1403" s="5">
        <v>9810</v>
      </c>
      <c r="S1403" s="5" t="s">
        <v>28</v>
      </c>
      <c r="T1403" s="5" t="s">
        <v>28</v>
      </c>
      <c r="U1403" s="5" t="s">
        <v>28</v>
      </c>
      <c r="V1403" s="5" t="s">
        <v>28</v>
      </c>
      <c r="W1403" s="7" t="s">
        <v>29</v>
      </c>
      <c r="X1403" s="5" t="s">
        <v>28</v>
      </c>
      <c r="Y1403" s="5" t="s">
        <v>319</v>
      </c>
      <c r="Z1403" s="7" t="s">
        <v>3900</v>
      </c>
      <c r="AA1403" s="7">
        <v>1</v>
      </c>
      <c r="AB1403" s="7">
        <v>1</v>
      </c>
      <c r="AC1403" s="7">
        <f t="shared" si="222"/>
        <v>0</v>
      </c>
      <c r="AD1403" s="7" t="s">
        <v>6175</v>
      </c>
      <c r="AE1403" s="7" t="s">
        <v>6175</v>
      </c>
      <c r="AF1403" s="7" t="s">
        <v>6175</v>
      </c>
      <c r="AG1403" s="7" t="s">
        <v>6175</v>
      </c>
      <c r="AH1403" s="7" t="s">
        <v>6175</v>
      </c>
      <c r="AI1403" s="7" t="s">
        <v>6175</v>
      </c>
      <c r="AJ1403" s="33">
        <v>2.4246890410959012</v>
      </c>
      <c r="AK1403" s="33">
        <f t="shared" si="215"/>
        <v>2.4246890410959012</v>
      </c>
      <c r="AL1403" s="33">
        <f t="shared" si="218"/>
        <v>0.29096268493150812</v>
      </c>
      <c r="AM1403" s="33">
        <f t="shared" si="219"/>
        <v>2.7156517260274091</v>
      </c>
      <c r="AN1403" s="33">
        <f t="shared" si="220"/>
        <v>2.1822201369863112</v>
      </c>
      <c r="AO1403" s="33">
        <f t="shared" si="221"/>
        <v>2.1822201369863112</v>
      </c>
      <c r="AP1403" s="33">
        <f t="shared" si="216"/>
        <v>0.26186641643835734</v>
      </c>
      <c r="AQ1403" s="33">
        <f t="shared" si="217"/>
        <v>2.4440865534246687</v>
      </c>
      <c r="AR1403" s="15" t="s">
        <v>1404</v>
      </c>
      <c r="AS1403" s="15" t="s">
        <v>1404</v>
      </c>
      <c r="AT1403" s="15" t="s">
        <v>6282</v>
      </c>
      <c r="AU1403" s="27" t="s">
        <v>6282</v>
      </c>
      <c r="AV1403" s="74" t="s">
        <v>6283</v>
      </c>
      <c r="AW1403" s="75"/>
      <c r="AX1403" s="75"/>
      <c r="AY1403" s="75"/>
      <c r="AZ1403" s="52" t="s">
        <v>6389</v>
      </c>
    </row>
    <row r="1404" spans="1:52" s="52" customFormat="1" ht="39.950000000000003" customHeight="1" x14ac:dyDescent="0.25">
      <c r="A1404" s="9">
        <v>1915</v>
      </c>
      <c r="B1404" s="5" t="s">
        <v>28</v>
      </c>
      <c r="C1404" s="7" t="s">
        <v>5426</v>
      </c>
      <c r="D1404" s="5" t="s">
        <v>241</v>
      </c>
      <c r="E1404" s="5" t="s">
        <v>242</v>
      </c>
      <c r="F1404" s="5" t="s">
        <v>242</v>
      </c>
      <c r="G1404" s="5" t="s">
        <v>4142</v>
      </c>
      <c r="H1404" s="7" t="s">
        <v>2100</v>
      </c>
      <c r="I1404" s="7" t="s">
        <v>6175</v>
      </c>
      <c r="J1404" s="5" t="s">
        <v>1541</v>
      </c>
      <c r="K1404" s="7" t="s">
        <v>6175</v>
      </c>
      <c r="L1404" s="5" t="s">
        <v>5415</v>
      </c>
      <c r="M1404" s="5" t="s">
        <v>5415</v>
      </c>
      <c r="N1404" s="8" t="s">
        <v>6175</v>
      </c>
      <c r="O1404" s="7" t="s">
        <v>1388</v>
      </c>
      <c r="P1404" s="8" t="s">
        <v>6175</v>
      </c>
      <c r="Q1404" s="5" t="s">
        <v>1905</v>
      </c>
      <c r="R1404" s="5" t="s">
        <v>28</v>
      </c>
      <c r="S1404" s="5" t="s">
        <v>28</v>
      </c>
      <c r="T1404" s="5" t="s">
        <v>28</v>
      </c>
      <c r="U1404" s="5" t="s">
        <v>28</v>
      </c>
      <c r="V1404" s="5" t="s">
        <v>28</v>
      </c>
      <c r="W1404" s="7" t="s">
        <v>29</v>
      </c>
      <c r="X1404" s="5" t="s">
        <v>28</v>
      </c>
      <c r="Y1404" s="5" t="s">
        <v>319</v>
      </c>
      <c r="Z1404" s="7" t="s">
        <v>3900</v>
      </c>
      <c r="AA1404" s="7">
        <v>1</v>
      </c>
      <c r="AB1404" s="7">
        <v>1</v>
      </c>
      <c r="AC1404" s="7">
        <f t="shared" si="222"/>
        <v>0</v>
      </c>
      <c r="AD1404" s="7" t="s">
        <v>6175</v>
      </c>
      <c r="AE1404" s="7" t="s">
        <v>6175</v>
      </c>
      <c r="AF1404" s="7" t="s">
        <v>6175</v>
      </c>
      <c r="AG1404" s="7" t="s">
        <v>6175</v>
      </c>
      <c r="AH1404" s="7" t="s">
        <v>6175</v>
      </c>
      <c r="AI1404" s="7" t="s">
        <v>6175</v>
      </c>
      <c r="AJ1404" s="33">
        <v>3.0782482191780924</v>
      </c>
      <c r="AK1404" s="33">
        <f t="shared" si="215"/>
        <v>3.0782482191780924</v>
      </c>
      <c r="AL1404" s="33">
        <f t="shared" si="218"/>
        <v>0.36938978630137109</v>
      </c>
      <c r="AM1404" s="33">
        <f t="shared" si="219"/>
        <v>3.4476380054794635</v>
      </c>
      <c r="AN1404" s="33">
        <f t="shared" si="220"/>
        <v>2.7704233972602834</v>
      </c>
      <c r="AO1404" s="33">
        <f t="shared" si="221"/>
        <v>2.7704233972602834</v>
      </c>
      <c r="AP1404" s="33">
        <f t="shared" si="216"/>
        <v>0.33245080767123397</v>
      </c>
      <c r="AQ1404" s="33">
        <f t="shared" si="217"/>
        <v>3.1028742049315174</v>
      </c>
      <c r="AR1404" s="15" t="s">
        <v>1404</v>
      </c>
      <c r="AS1404" s="15" t="s">
        <v>1404</v>
      </c>
      <c r="AT1404" s="15" t="s">
        <v>6282</v>
      </c>
      <c r="AU1404" s="27" t="s">
        <v>6282</v>
      </c>
      <c r="AV1404" s="74" t="s">
        <v>6283</v>
      </c>
      <c r="AW1404" s="75"/>
      <c r="AX1404" s="75"/>
      <c r="AY1404" s="75"/>
      <c r="AZ1404" s="52" t="s">
        <v>6389</v>
      </c>
    </row>
    <row r="1405" spans="1:52" s="52" customFormat="1" ht="39.950000000000003" customHeight="1" x14ac:dyDescent="0.25">
      <c r="A1405" s="9">
        <v>1916</v>
      </c>
      <c r="B1405" s="5" t="s">
        <v>28</v>
      </c>
      <c r="C1405" s="7" t="s">
        <v>5428</v>
      </c>
      <c r="D1405" s="5" t="s">
        <v>18</v>
      </c>
      <c r="E1405" s="7" t="s">
        <v>4760</v>
      </c>
      <c r="F1405" s="7" t="s">
        <v>105</v>
      </c>
      <c r="G1405" s="5" t="s">
        <v>6182</v>
      </c>
      <c r="H1405" s="7" t="s">
        <v>2100</v>
      </c>
      <c r="I1405" s="7" t="s">
        <v>6175</v>
      </c>
      <c r="J1405" s="5" t="s">
        <v>1541</v>
      </c>
      <c r="K1405" s="7" t="s">
        <v>6175</v>
      </c>
      <c r="L1405" s="7" t="s">
        <v>5413</v>
      </c>
      <c r="M1405" s="7" t="s">
        <v>5413</v>
      </c>
      <c r="N1405" s="8" t="s">
        <v>6175</v>
      </c>
      <c r="O1405" s="7" t="s">
        <v>1388</v>
      </c>
      <c r="P1405" s="8" t="s">
        <v>6175</v>
      </c>
      <c r="Q1405" s="7" t="s">
        <v>28</v>
      </c>
      <c r="R1405" s="28" t="s">
        <v>28</v>
      </c>
      <c r="S1405" s="5" t="s">
        <v>28</v>
      </c>
      <c r="T1405" s="5" t="s">
        <v>28</v>
      </c>
      <c r="U1405" s="5" t="s">
        <v>28</v>
      </c>
      <c r="V1405" s="5" t="s">
        <v>28</v>
      </c>
      <c r="W1405" s="7" t="s">
        <v>29</v>
      </c>
      <c r="X1405" s="5" t="s">
        <v>28</v>
      </c>
      <c r="Y1405" s="5" t="s">
        <v>5429</v>
      </c>
      <c r="Z1405" s="7" t="s">
        <v>3900</v>
      </c>
      <c r="AA1405" s="7">
        <v>7</v>
      </c>
      <c r="AB1405" s="7">
        <v>7</v>
      </c>
      <c r="AC1405" s="7">
        <f t="shared" si="222"/>
        <v>0</v>
      </c>
      <c r="AD1405" s="7" t="s">
        <v>6175</v>
      </c>
      <c r="AE1405" s="7" t="s">
        <v>6175</v>
      </c>
      <c r="AF1405" s="7" t="s">
        <v>6175</v>
      </c>
      <c r="AG1405" s="7" t="s">
        <v>6175</v>
      </c>
      <c r="AH1405" s="7" t="s">
        <v>6175</v>
      </c>
      <c r="AI1405" s="7" t="s">
        <v>6175</v>
      </c>
      <c r="AJ1405" s="33">
        <v>2.4246890410959012</v>
      </c>
      <c r="AK1405" s="33">
        <f t="shared" si="215"/>
        <v>16.972823287671307</v>
      </c>
      <c r="AL1405" s="33">
        <f t="shared" si="218"/>
        <v>2.0367387945205566</v>
      </c>
      <c r="AM1405" s="33">
        <f t="shared" si="219"/>
        <v>19.009562082191863</v>
      </c>
      <c r="AN1405" s="33">
        <f t="shared" si="220"/>
        <v>2.1822201369863112</v>
      </c>
      <c r="AO1405" s="33">
        <f t="shared" si="221"/>
        <v>15.275540958904179</v>
      </c>
      <c r="AP1405" s="33">
        <f t="shared" si="216"/>
        <v>1.8330649150685014</v>
      </c>
      <c r="AQ1405" s="33">
        <f t="shared" si="217"/>
        <v>17.108605873972682</v>
      </c>
      <c r="AR1405" s="15" t="s">
        <v>1404</v>
      </c>
      <c r="AS1405" s="15" t="s">
        <v>1404</v>
      </c>
      <c r="AT1405" s="15" t="s">
        <v>6294</v>
      </c>
      <c r="AU1405" s="27" t="s">
        <v>6279</v>
      </c>
      <c r="AV1405" s="74"/>
      <c r="AW1405" s="75"/>
      <c r="AX1405" s="75"/>
      <c r="AY1405" s="75"/>
      <c r="AZ1405" s="52" t="s">
        <v>6389</v>
      </c>
    </row>
    <row r="1406" spans="1:52" s="52" customFormat="1" ht="39.950000000000003" customHeight="1" x14ac:dyDescent="0.25">
      <c r="A1406" s="9">
        <v>1917</v>
      </c>
      <c r="B1406" s="5" t="s">
        <v>28</v>
      </c>
      <c r="C1406" s="7" t="s">
        <v>5430</v>
      </c>
      <c r="D1406" s="5" t="s">
        <v>18</v>
      </c>
      <c r="E1406" s="7" t="s">
        <v>4760</v>
      </c>
      <c r="F1406" s="7" t="s">
        <v>105</v>
      </c>
      <c r="G1406" s="5" t="s">
        <v>6182</v>
      </c>
      <c r="H1406" s="7" t="s">
        <v>2100</v>
      </c>
      <c r="I1406" s="7" t="s">
        <v>6175</v>
      </c>
      <c r="J1406" s="5" t="s">
        <v>1541</v>
      </c>
      <c r="K1406" s="7" t="s">
        <v>6175</v>
      </c>
      <c r="L1406" s="7" t="s">
        <v>5413</v>
      </c>
      <c r="M1406" s="7" t="s">
        <v>5413</v>
      </c>
      <c r="N1406" s="8" t="s">
        <v>6175</v>
      </c>
      <c r="O1406" s="7" t="s">
        <v>1388</v>
      </c>
      <c r="P1406" s="8" t="s">
        <v>6175</v>
      </c>
      <c r="Q1406" s="7" t="s">
        <v>28</v>
      </c>
      <c r="R1406" s="28" t="s">
        <v>28</v>
      </c>
      <c r="S1406" s="5" t="s">
        <v>28</v>
      </c>
      <c r="T1406" s="5" t="s">
        <v>28</v>
      </c>
      <c r="U1406" s="5" t="s">
        <v>28</v>
      </c>
      <c r="V1406" s="5" t="s">
        <v>28</v>
      </c>
      <c r="W1406" s="7" t="s">
        <v>29</v>
      </c>
      <c r="X1406" s="5" t="s">
        <v>28</v>
      </c>
      <c r="Y1406" s="5" t="s">
        <v>5431</v>
      </c>
      <c r="Z1406" s="7" t="s">
        <v>3900</v>
      </c>
      <c r="AA1406" s="7">
        <v>8</v>
      </c>
      <c r="AB1406" s="7">
        <v>8</v>
      </c>
      <c r="AC1406" s="7">
        <f t="shared" si="222"/>
        <v>0</v>
      </c>
      <c r="AD1406" s="7" t="s">
        <v>6175</v>
      </c>
      <c r="AE1406" s="7" t="s">
        <v>6175</v>
      </c>
      <c r="AF1406" s="7" t="s">
        <v>6175</v>
      </c>
      <c r="AG1406" s="7" t="s">
        <v>6175</v>
      </c>
      <c r="AH1406" s="7" t="s">
        <v>6175</v>
      </c>
      <c r="AI1406" s="7" t="s">
        <v>6175</v>
      </c>
      <c r="AJ1406" s="33">
        <v>2.4246890410959012</v>
      </c>
      <c r="AK1406" s="33">
        <f t="shared" si="215"/>
        <v>19.39751232876721</v>
      </c>
      <c r="AL1406" s="33">
        <f t="shared" si="218"/>
        <v>2.327701479452065</v>
      </c>
      <c r="AM1406" s="33">
        <f t="shared" si="219"/>
        <v>21.725213808219273</v>
      </c>
      <c r="AN1406" s="33">
        <f t="shared" si="220"/>
        <v>2.1822201369863112</v>
      </c>
      <c r="AO1406" s="33">
        <f t="shared" si="221"/>
        <v>17.45776109589049</v>
      </c>
      <c r="AP1406" s="33">
        <f t="shared" si="216"/>
        <v>2.0949313315068587</v>
      </c>
      <c r="AQ1406" s="33">
        <f t="shared" si="217"/>
        <v>19.55269242739735</v>
      </c>
      <c r="AR1406" s="15" t="s">
        <v>1404</v>
      </c>
      <c r="AS1406" s="15" t="s">
        <v>1404</v>
      </c>
      <c r="AT1406" s="15" t="s">
        <v>6294</v>
      </c>
      <c r="AU1406" s="27" t="s">
        <v>6279</v>
      </c>
      <c r="AV1406" s="74"/>
      <c r="AW1406" s="75"/>
      <c r="AX1406" s="75"/>
      <c r="AY1406" s="75"/>
      <c r="AZ1406" s="52" t="s">
        <v>6389</v>
      </c>
    </row>
    <row r="1407" spans="1:52" s="52" customFormat="1" ht="39.950000000000003" customHeight="1" x14ac:dyDescent="0.25">
      <c r="A1407" s="9">
        <v>1918</v>
      </c>
      <c r="B1407" s="5" t="s">
        <v>28</v>
      </c>
      <c r="C1407" s="7" t="s">
        <v>5432</v>
      </c>
      <c r="D1407" s="5" t="s">
        <v>18</v>
      </c>
      <c r="E1407" s="7" t="s">
        <v>4760</v>
      </c>
      <c r="F1407" s="7" t="s">
        <v>105</v>
      </c>
      <c r="G1407" s="5" t="s">
        <v>6182</v>
      </c>
      <c r="H1407" s="7" t="s">
        <v>2100</v>
      </c>
      <c r="I1407" s="7" t="s">
        <v>6175</v>
      </c>
      <c r="J1407" s="5" t="s">
        <v>1541</v>
      </c>
      <c r="K1407" s="7" t="s">
        <v>6175</v>
      </c>
      <c r="L1407" s="7" t="s">
        <v>5417</v>
      </c>
      <c r="M1407" s="7" t="s">
        <v>5417</v>
      </c>
      <c r="N1407" s="8" t="s">
        <v>6175</v>
      </c>
      <c r="O1407" s="7" t="s">
        <v>1388</v>
      </c>
      <c r="P1407" s="8" t="s">
        <v>6175</v>
      </c>
      <c r="Q1407" s="7" t="s">
        <v>28</v>
      </c>
      <c r="R1407" s="28" t="s">
        <v>28</v>
      </c>
      <c r="S1407" s="5" t="s">
        <v>28</v>
      </c>
      <c r="T1407" s="5" t="s">
        <v>28</v>
      </c>
      <c r="U1407" s="5" t="s">
        <v>28</v>
      </c>
      <c r="V1407" s="5" t="s">
        <v>28</v>
      </c>
      <c r="W1407" s="7" t="s">
        <v>29</v>
      </c>
      <c r="X1407" s="5" t="s">
        <v>28</v>
      </c>
      <c r="Y1407" s="5" t="s">
        <v>5429</v>
      </c>
      <c r="Z1407" s="7" t="s">
        <v>3900</v>
      </c>
      <c r="AA1407" s="7">
        <v>8</v>
      </c>
      <c r="AB1407" s="7">
        <v>8</v>
      </c>
      <c r="AC1407" s="7">
        <f t="shared" si="222"/>
        <v>0</v>
      </c>
      <c r="AD1407" s="7" t="s">
        <v>6175</v>
      </c>
      <c r="AE1407" s="7" t="s">
        <v>6175</v>
      </c>
      <c r="AF1407" s="7" t="s">
        <v>6175</v>
      </c>
      <c r="AG1407" s="7" t="s">
        <v>6175</v>
      </c>
      <c r="AH1407" s="7" t="s">
        <v>6175</v>
      </c>
      <c r="AI1407" s="7" t="s">
        <v>6175</v>
      </c>
      <c r="AJ1407" s="33">
        <v>2.4246890410959012</v>
      </c>
      <c r="AK1407" s="33">
        <f t="shared" si="215"/>
        <v>19.39751232876721</v>
      </c>
      <c r="AL1407" s="33">
        <f t="shared" si="218"/>
        <v>2.327701479452065</v>
      </c>
      <c r="AM1407" s="33">
        <f t="shared" si="219"/>
        <v>21.725213808219273</v>
      </c>
      <c r="AN1407" s="33">
        <f t="shared" si="220"/>
        <v>2.1822201369863112</v>
      </c>
      <c r="AO1407" s="33">
        <f t="shared" si="221"/>
        <v>17.45776109589049</v>
      </c>
      <c r="AP1407" s="33">
        <f t="shared" si="216"/>
        <v>2.0949313315068587</v>
      </c>
      <c r="AQ1407" s="33">
        <f t="shared" si="217"/>
        <v>19.55269242739735</v>
      </c>
      <c r="AR1407" s="15" t="s">
        <v>1404</v>
      </c>
      <c r="AS1407" s="15" t="s">
        <v>1404</v>
      </c>
      <c r="AT1407" s="15" t="s">
        <v>6294</v>
      </c>
      <c r="AU1407" s="27" t="s">
        <v>6279</v>
      </c>
      <c r="AV1407" s="74"/>
      <c r="AW1407" s="75"/>
      <c r="AX1407" s="75"/>
      <c r="AY1407" s="75"/>
      <c r="AZ1407" s="52" t="s">
        <v>6389</v>
      </c>
    </row>
    <row r="1408" spans="1:52" s="52" customFormat="1" ht="39.950000000000003" customHeight="1" x14ac:dyDescent="0.25">
      <c r="A1408" s="9">
        <v>1919</v>
      </c>
      <c r="B1408" s="5" t="s">
        <v>28</v>
      </c>
      <c r="C1408" s="7" t="s">
        <v>5433</v>
      </c>
      <c r="D1408" s="5" t="s">
        <v>18</v>
      </c>
      <c r="E1408" s="5" t="s">
        <v>296</v>
      </c>
      <c r="F1408" s="5" t="s">
        <v>296</v>
      </c>
      <c r="G1408" s="5" t="s">
        <v>6182</v>
      </c>
      <c r="H1408" s="7" t="s">
        <v>2100</v>
      </c>
      <c r="I1408" s="7" t="s">
        <v>6175</v>
      </c>
      <c r="J1408" s="5" t="s">
        <v>1541</v>
      </c>
      <c r="K1408" s="7" t="s">
        <v>6175</v>
      </c>
      <c r="L1408" s="5" t="s">
        <v>5417</v>
      </c>
      <c r="M1408" s="5" t="s">
        <v>5417</v>
      </c>
      <c r="N1408" s="8" t="s">
        <v>6175</v>
      </c>
      <c r="O1408" s="7" t="s">
        <v>1388</v>
      </c>
      <c r="P1408" s="8" t="s">
        <v>6175</v>
      </c>
      <c r="Q1408" s="5" t="s">
        <v>2105</v>
      </c>
      <c r="R1408" s="5">
        <v>9780</v>
      </c>
      <c r="S1408" s="5" t="s">
        <v>28</v>
      </c>
      <c r="T1408" s="5" t="s">
        <v>28</v>
      </c>
      <c r="U1408" s="5" t="s">
        <v>28</v>
      </c>
      <c r="V1408" s="5" t="s">
        <v>28</v>
      </c>
      <c r="W1408" s="7" t="s">
        <v>29</v>
      </c>
      <c r="X1408" s="5" t="s">
        <v>28</v>
      </c>
      <c r="Y1408" s="5" t="s">
        <v>140</v>
      </c>
      <c r="Z1408" s="7" t="s">
        <v>3900</v>
      </c>
      <c r="AA1408" s="7">
        <v>1</v>
      </c>
      <c r="AB1408" s="7">
        <v>1</v>
      </c>
      <c r="AC1408" s="7">
        <f t="shared" si="222"/>
        <v>0</v>
      </c>
      <c r="AD1408" s="7" t="s">
        <v>6175</v>
      </c>
      <c r="AE1408" s="7" t="s">
        <v>6175</v>
      </c>
      <c r="AF1408" s="7" t="s">
        <v>6175</v>
      </c>
      <c r="AG1408" s="7" t="s">
        <v>6175</v>
      </c>
      <c r="AH1408" s="7" t="s">
        <v>6175</v>
      </c>
      <c r="AI1408" s="7" t="s">
        <v>6175</v>
      </c>
      <c r="AJ1408" s="33">
        <v>2.4246890410959012</v>
      </c>
      <c r="AK1408" s="33">
        <f t="shared" si="215"/>
        <v>2.4246890410959012</v>
      </c>
      <c r="AL1408" s="33">
        <f t="shared" si="218"/>
        <v>0.29096268493150812</v>
      </c>
      <c r="AM1408" s="33">
        <f t="shared" si="219"/>
        <v>2.7156517260274091</v>
      </c>
      <c r="AN1408" s="33">
        <f t="shared" si="220"/>
        <v>2.1822201369863112</v>
      </c>
      <c r="AO1408" s="33">
        <f t="shared" si="221"/>
        <v>2.1822201369863112</v>
      </c>
      <c r="AP1408" s="33">
        <f t="shared" si="216"/>
        <v>0.26186641643835734</v>
      </c>
      <c r="AQ1408" s="33">
        <f t="shared" si="217"/>
        <v>2.4440865534246687</v>
      </c>
      <c r="AR1408" s="15" t="s">
        <v>1404</v>
      </c>
      <c r="AS1408" s="15" t="s">
        <v>1404</v>
      </c>
      <c r="AT1408" s="15" t="s">
        <v>6294</v>
      </c>
      <c r="AU1408" s="27" t="s">
        <v>6279</v>
      </c>
      <c r="AV1408" s="74"/>
      <c r="AW1408" s="75"/>
      <c r="AX1408" s="75"/>
      <c r="AY1408" s="75"/>
      <c r="AZ1408" s="52" t="s">
        <v>6389</v>
      </c>
    </row>
    <row r="1409" spans="1:52" s="52" customFormat="1" ht="39.950000000000003" customHeight="1" x14ac:dyDescent="0.25">
      <c r="A1409" s="9">
        <v>1920</v>
      </c>
      <c r="B1409" s="5" t="s">
        <v>28</v>
      </c>
      <c r="C1409" s="7" t="s">
        <v>5434</v>
      </c>
      <c r="D1409" s="5" t="s">
        <v>18</v>
      </c>
      <c r="E1409" s="7" t="s">
        <v>4760</v>
      </c>
      <c r="F1409" s="7" t="s">
        <v>105</v>
      </c>
      <c r="G1409" s="5" t="s">
        <v>6182</v>
      </c>
      <c r="H1409" s="7" t="s">
        <v>2100</v>
      </c>
      <c r="I1409" s="7" t="s">
        <v>6175</v>
      </c>
      <c r="J1409" s="5" t="s">
        <v>1541</v>
      </c>
      <c r="K1409" s="7" t="s">
        <v>6175</v>
      </c>
      <c r="L1409" s="7" t="s">
        <v>5417</v>
      </c>
      <c r="M1409" s="7" t="s">
        <v>5417</v>
      </c>
      <c r="N1409" s="8" t="s">
        <v>6175</v>
      </c>
      <c r="O1409" s="7" t="s">
        <v>1388</v>
      </c>
      <c r="P1409" s="8" t="s">
        <v>6175</v>
      </c>
      <c r="Q1409" s="7" t="s">
        <v>28</v>
      </c>
      <c r="R1409" s="28" t="s">
        <v>28</v>
      </c>
      <c r="S1409" s="5" t="s">
        <v>28</v>
      </c>
      <c r="T1409" s="5" t="s">
        <v>28</v>
      </c>
      <c r="U1409" s="5" t="s">
        <v>28</v>
      </c>
      <c r="V1409" s="5" t="s">
        <v>28</v>
      </c>
      <c r="W1409" s="7" t="s">
        <v>29</v>
      </c>
      <c r="X1409" s="5" t="s">
        <v>28</v>
      </c>
      <c r="Y1409" s="5" t="s">
        <v>5429</v>
      </c>
      <c r="Z1409" s="7" t="s">
        <v>3900</v>
      </c>
      <c r="AA1409" s="7">
        <v>12</v>
      </c>
      <c r="AB1409" s="7">
        <v>12</v>
      </c>
      <c r="AC1409" s="7">
        <f t="shared" si="222"/>
        <v>0</v>
      </c>
      <c r="AD1409" s="7" t="s">
        <v>6175</v>
      </c>
      <c r="AE1409" s="7" t="s">
        <v>6175</v>
      </c>
      <c r="AF1409" s="7" t="s">
        <v>6175</v>
      </c>
      <c r="AG1409" s="7" t="s">
        <v>6175</v>
      </c>
      <c r="AH1409" s="7" t="s">
        <v>6175</v>
      </c>
      <c r="AI1409" s="7" t="s">
        <v>6175</v>
      </c>
      <c r="AJ1409" s="33">
        <v>2.4246890410959012</v>
      </c>
      <c r="AK1409" s="33">
        <f t="shared" ref="AK1409:AK1472" si="223">AJ1409*AB1409</f>
        <v>29.096268493150816</v>
      </c>
      <c r="AL1409" s="33">
        <f t="shared" si="218"/>
        <v>3.4915522191780979</v>
      </c>
      <c r="AM1409" s="33">
        <f t="shared" si="219"/>
        <v>32.587820712328913</v>
      </c>
      <c r="AN1409" s="33">
        <f t="shared" si="220"/>
        <v>2.1822201369863112</v>
      </c>
      <c r="AO1409" s="33">
        <f t="shared" si="221"/>
        <v>26.186641643835735</v>
      </c>
      <c r="AP1409" s="33">
        <f t="shared" ref="AP1409:AP1472" si="224">AO1409*0.12</f>
        <v>3.1423969972602879</v>
      </c>
      <c r="AQ1409" s="33">
        <f t="shared" ref="AQ1409:AQ1472" si="225">AO1409+AP1409</f>
        <v>29.329038641096023</v>
      </c>
      <c r="AR1409" s="15" t="s">
        <v>1404</v>
      </c>
      <c r="AS1409" s="15" t="s">
        <v>1404</v>
      </c>
      <c r="AT1409" s="15" t="s">
        <v>6294</v>
      </c>
      <c r="AU1409" s="27" t="s">
        <v>6279</v>
      </c>
      <c r="AV1409" s="74"/>
      <c r="AW1409" s="75"/>
      <c r="AX1409" s="75"/>
      <c r="AY1409" s="75"/>
      <c r="AZ1409" s="52" t="s">
        <v>6389</v>
      </c>
    </row>
    <row r="1410" spans="1:52" s="52" customFormat="1" ht="39.950000000000003" customHeight="1" x14ac:dyDescent="0.25">
      <c r="A1410" s="9">
        <v>1921</v>
      </c>
      <c r="B1410" s="5" t="s">
        <v>28</v>
      </c>
      <c r="C1410" s="7" t="s">
        <v>5435</v>
      </c>
      <c r="D1410" s="5" t="s">
        <v>18</v>
      </c>
      <c r="E1410" s="7" t="s">
        <v>4760</v>
      </c>
      <c r="F1410" s="7" t="s">
        <v>105</v>
      </c>
      <c r="G1410" s="5" t="s">
        <v>6182</v>
      </c>
      <c r="H1410" s="7" t="s">
        <v>2100</v>
      </c>
      <c r="I1410" s="7" t="s">
        <v>6175</v>
      </c>
      <c r="J1410" s="5" t="s">
        <v>1541</v>
      </c>
      <c r="K1410" s="7" t="s">
        <v>6175</v>
      </c>
      <c r="L1410" s="5" t="s">
        <v>5415</v>
      </c>
      <c r="M1410" s="5" t="s">
        <v>5415</v>
      </c>
      <c r="N1410" s="8" t="s">
        <v>6175</v>
      </c>
      <c r="O1410" s="7" t="s">
        <v>1388</v>
      </c>
      <c r="P1410" s="8" t="s">
        <v>6175</v>
      </c>
      <c r="Q1410" s="7" t="s">
        <v>1905</v>
      </c>
      <c r="R1410" s="5" t="s">
        <v>28</v>
      </c>
      <c r="S1410" s="5" t="s">
        <v>28</v>
      </c>
      <c r="T1410" s="5" t="s">
        <v>28</v>
      </c>
      <c r="U1410" s="5" t="s">
        <v>28</v>
      </c>
      <c r="V1410" s="5" t="s">
        <v>28</v>
      </c>
      <c r="W1410" s="7" t="s">
        <v>29</v>
      </c>
      <c r="X1410" s="5" t="s">
        <v>28</v>
      </c>
      <c r="Y1410" s="5" t="s">
        <v>5429</v>
      </c>
      <c r="Z1410" s="7" t="s">
        <v>3900</v>
      </c>
      <c r="AA1410" s="7">
        <v>8</v>
      </c>
      <c r="AB1410" s="7">
        <v>8</v>
      </c>
      <c r="AC1410" s="7">
        <f t="shared" si="222"/>
        <v>0</v>
      </c>
      <c r="AD1410" s="7" t="s">
        <v>6175</v>
      </c>
      <c r="AE1410" s="7" t="s">
        <v>6175</v>
      </c>
      <c r="AF1410" s="7" t="s">
        <v>6175</v>
      </c>
      <c r="AG1410" s="7" t="s">
        <v>6175</v>
      </c>
      <c r="AH1410" s="7" t="s">
        <v>6175</v>
      </c>
      <c r="AI1410" s="7" t="s">
        <v>6175</v>
      </c>
      <c r="AJ1410" s="33">
        <v>3.0782482191780924</v>
      </c>
      <c r="AK1410" s="33">
        <f t="shared" si="223"/>
        <v>24.625985753424739</v>
      </c>
      <c r="AL1410" s="33">
        <f t="shared" si="218"/>
        <v>2.9551182904109687</v>
      </c>
      <c r="AM1410" s="33">
        <f t="shared" si="219"/>
        <v>27.581104043835708</v>
      </c>
      <c r="AN1410" s="33">
        <f t="shared" si="220"/>
        <v>2.7704233972602834</v>
      </c>
      <c r="AO1410" s="33">
        <f t="shared" si="221"/>
        <v>22.163387178082267</v>
      </c>
      <c r="AP1410" s="33">
        <f t="shared" si="224"/>
        <v>2.6596064613698718</v>
      </c>
      <c r="AQ1410" s="33">
        <f t="shared" si="225"/>
        <v>24.82299363945214</v>
      </c>
      <c r="AR1410" s="15" t="s">
        <v>1404</v>
      </c>
      <c r="AS1410" s="15" t="s">
        <v>1404</v>
      </c>
      <c r="AT1410" s="15" t="s">
        <v>6294</v>
      </c>
      <c r="AU1410" s="27" t="s">
        <v>6279</v>
      </c>
      <c r="AV1410" s="74"/>
      <c r="AW1410" s="75"/>
      <c r="AX1410" s="75"/>
      <c r="AY1410" s="75"/>
      <c r="AZ1410" s="52" t="s">
        <v>6389</v>
      </c>
    </row>
    <row r="1411" spans="1:52" s="52" customFormat="1" ht="39.950000000000003" customHeight="1" x14ac:dyDescent="0.25">
      <c r="A1411" s="9">
        <v>1922</v>
      </c>
      <c r="B1411" s="5" t="s">
        <v>28</v>
      </c>
      <c r="C1411" s="7" t="s">
        <v>5436</v>
      </c>
      <c r="D1411" s="5" t="s">
        <v>18</v>
      </c>
      <c r="E1411" s="7" t="s">
        <v>4760</v>
      </c>
      <c r="F1411" s="7" t="s">
        <v>105</v>
      </c>
      <c r="G1411" s="5" t="s">
        <v>6182</v>
      </c>
      <c r="H1411" s="7" t="s">
        <v>2100</v>
      </c>
      <c r="I1411" s="7" t="s">
        <v>6175</v>
      </c>
      <c r="J1411" s="5" t="s">
        <v>1541</v>
      </c>
      <c r="K1411" s="7" t="s">
        <v>6175</v>
      </c>
      <c r="L1411" s="7" t="s">
        <v>3423</v>
      </c>
      <c r="M1411" s="7" t="s">
        <v>3423</v>
      </c>
      <c r="N1411" s="8" t="s">
        <v>6175</v>
      </c>
      <c r="O1411" s="7" t="s">
        <v>1388</v>
      </c>
      <c r="P1411" s="8" t="s">
        <v>6175</v>
      </c>
      <c r="Q1411" s="7" t="s">
        <v>2105</v>
      </c>
      <c r="R1411" s="28">
        <v>5727</v>
      </c>
      <c r="S1411" s="5" t="s">
        <v>28</v>
      </c>
      <c r="T1411" s="5" t="s">
        <v>28</v>
      </c>
      <c r="U1411" s="5" t="s">
        <v>28</v>
      </c>
      <c r="V1411" s="5" t="s">
        <v>28</v>
      </c>
      <c r="W1411" s="7" t="s">
        <v>29</v>
      </c>
      <c r="X1411" s="5" t="s">
        <v>28</v>
      </c>
      <c r="Y1411" s="5" t="s">
        <v>28</v>
      </c>
      <c r="Z1411" s="7" t="s">
        <v>3900</v>
      </c>
      <c r="AA1411" s="7">
        <v>8</v>
      </c>
      <c r="AB1411" s="7">
        <v>8</v>
      </c>
      <c r="AC1411" s="7">
        <f t="shared" si="222"/>
        <v>0</v>
      </c>
      <c r="AD1411" s="7" t="s">
        <v>6175</v>
      </c>
      <c r="AE1411" s="7" t="s">
        <v>6175</v>
      </c>
      <c r="AF1411" s="7" t="s">
        <v>6175</v>
      </c>
      <c r="AG1411" s="7" t="s">
        <v>6175</v>
      </c>
      <c r="AH1411" s="7" t="s">
        <v>6175</v>
      </c>
      <c r="AI1411" s="7" t="s">
        <v>6175</v>
      </c>
      <c r="AJ1411" s="33">
        <v>5.1304136986301545</v>
      </c>
      <c r="AK1411" s="33">
        <f t="shared" si="223"/>
        <v>41.043309589041236</v>
      </c>
      <c r="AL1411" s="33">
        <f t="shared" si="218"/>
        <v>4.9251971506849479</v>
      </c>
      <c r="AM1411" s="33">
        <f t="shared" si="219"/>
        <v>45.96850673972618</v>
      </c>
      <c r="AN1411" s="33">
        <f t="shared" si="220"/>
        <v>4.6173723287671393</v>
      </c>
      <c r="AO1411" s="33">
        <f t="shared" si="221"/>
        <v>36.938978630137115</v>
      </c>
      <c r="AP1411" s="33">
        <f t="shared" si="224"/>
        <v>4.432677435616454</v>
      </c>
      <c r="AQ1411" s="33">
        <f t="shared" si="225"/>
        <v>41.371656065753569</v>
      </c>
      <c r="AR1411" s="15" t="s">
        <v>1404</v>
      </c>
      <c r="AS1411" s="15" t="s">
        <v>1404</v>
      </c>
      <c r="AT1411" s="15" t="s">
        <v>6294</v>
      </c>
      <c r="AU1411" s="27" t="s">
        <v>6279</v>
      </c>
      <c r="AV1411" s="74"/>
      <c r="AW1411" s="75"/>
      <c r="AX1411" s="75"/>
      <c r="AY1411" s="75"/>
      <c r="AZ1411" s="52" t="s">
        <v>6389</v>
      </c>
    </row>
    <row r="1412" spans="1:52" s="52" customFormat="1" ht="39.950000000000003" customHeight="1" x14ac:dyDescent="0.25">
      <c r="A1412" s="9">
        <v>1923</v>
      </c>
      <c r="B1412" s="5" t="s">
        <v>28</v>
      </c>
      <c r="C1412" s="7" t="s">
        <v>5437</v>
      </c>
      <c r="D1412" s="5" t="s">
        <v>18</v>
      </c>
      <c r="E1412" s="7" t="s">
        <v>4760</v>
      </c>
      <c r="F1412" s="7" t="s">
        <v>105</v>
      </c>
      <c r="G1412" s="5" t="s">
        <v>6182</v>
      </c>
      <c r="H1412" s="7" t="s">
        <v>2100</v>
      </c>
      <c r="I1412" s="7" t="s">
        <v>6175</v>
      </c>
      <c r="J1412" s="5" t="s">
        <v>1541</v>
      </c>
      <c r="K1412" s="7" t="s">
        <v>6175</v>
      </c>
      <c r="L1412" s="7" t="s">
        <v>5415</v>
      </c>
      <c r="M1412" s="7" t="s">
        <v>5415</v>
      </c>
      <c r="N1412" s="8" t="s">
        <v>6175</v>
      </c>
      <c r="O1412" s="7" t="s">
        <v>1388</v>
      </c>
      <c r="P1412" s="8" t="s">
        <v>6175</v>
      </c>
      <c r="Q1412" s="7" t="s">
        <v>28</v>
      </c>
      <c r="R1412" s="28" t="s">
        <v>28</v>
      </c>
      <c r="S1412" s="5" t="s">
        <v>28</v>
      </c>
      <c r="T1412" s="5" t="s">
        <v>28</v>
      </c>
      <c r="U1412" s="5" t="s">
        <v>28</v>
      </c>
      <c r="V1412" s="5" t="s">
        <v>28</v>
      </c>
      <c r="W1412" s="7" t="s">
        <v>29</v>
      </c>
      <c r="X1412" s="5" t="s">
        <v>28</v>
      </c>
      <c r="Y1412" s="5" t="s">
        <v>5429</v>
      </c>
      <c r="Z1412" s="7" t="s">
        <v>3900</v>
      </c>
      <c r="AA1412" s="7">
        <v>5</v>
      </c>
      <c r="AB1412" s="7">
        <v>5</v>
      </c>
      <c r="AC1412" s="7">
        <f t="shared" si="222"/>
        <v>0</v>
      </c>
      <c r="AD1412" s="7" t="s">
        <v>6175</v>
      </c>
      <c r="AE1412" s="7" t="s">
        <v>6175</v>
      </c>
      <c r="AF1412" s="7" t="s">
        <v>6175</v>
      </c>
      <c r="AG1412" s="7" t="s">
        <v>6175</v>
      </c>
      <c r="AH1412" s="7" t="s">
        <v>6175</v>
      </c>
      <c r="AI1412" s="7" t="s">
        <v>6175</v>
      </c>
      <c r="AJ1412" s="33">
        <v>5.1304136986301545</v>
      </c>
      <c r="AK1412" s="33">
        <f t="shared" si="223"/>
        <v>25.652068493150772</v>
      </c>
      <c r="AL1412" s="33">
        <f t="shared" si="218"/>
        <v>3.0782482191780924</v>
      </c>
      <c r="AM1412" s="33">
        <f t="shared" si="219"/>
        <v>28.730316712328865</v>
      </c>
      <c r="AN1412" s="33">
        <f t="shared" si="220"/>
        <v>4.6173723287671393</v>
      </c>
      <c r="AO1412" s="33">
        <f t="shared" si="221"/>
        <v>23.086861643835697</v>
      </c>
      <c r="AP1412" s="33">
        <f t="shared" si="224"/>
        <v>2.7704233972602834</v>
      </c>
      <c r="AQ1412" s="33">
        <f t="shared" si="225"/>
        <v>25.857285041095981</v>
      </c>
      <c r="AR1412" s="15" t="s">
        <v>1404</v>
      </c>
      <c r="AS1412" s="15" t="s">
        <v>1404</v>
      </c>
      <c r="AT1412" s="15" t="s">
        <v>6294</v>
      </c>
      <c r="AU1412" s="27" t="s">
        <v>6279</v>
      </c>
      <c r="AV1412" s="74"/>
      <c r="AW1412" s="75"/>
      <c r="AX1412" s="75"/>
      <c r="AY1412" s="75"/>
      <c r="AZ1412" s="52" t="s">
        <v>6389</v>
      </c>
    </row>
    <row r="1413" spans="1:52" s="52" customFormat="1" ht="39.950000000000003" customHeight="1" x14ac:dyDescent="0.25">
      <c r="A1413" s="9">
        <v>1924</v>
      </c>
      <c r="B1413" s="5" t="s">
        <v>28</v>
      </c>
      <c r="C1413" s="7" t="s">
        <v>5438</v>
      </c>
      <c r="D1413" s="5" t="s">
        <v>18</v>
      </c>
      <c r="E1413" s="7" t="s">
        <v>4760</v>
      </c>
      <c r="F1413" s="7" t="s">
        <v>105</v>
      </c>
      <c r="G1413" s="5" t="s">
        <v>6182</v>
      </c>
      <c r="H1413" s="7" t="s">
        <v>2100</v>
      </c>
      <c r="I1413" s="7" t="s">
        <v>6175</v>
      </c>
      <c r="J1413" s="5" t="s">
        <v>1541</v>
      </c>
      <c r="K1413" s="7" t="s">
        <v>6175</v>
      </c>
      <c r="L1413" s="7" t="s">
        <v>5415</v>
      </c>
      <c r="M1413" s="7" t="s">
        <v>5415</v>
      </c>
      <c r="N1413" s="8" t="s">
        <v>6175</v>
      </c>
      <c r="O1413" s="7" t="s">
        <v>1388</v>
      </c>
      <c r="P1413" s="8" t="s">
        <v>6175</v>
      </c>
      <c r="Q1413" s="7" t="s">
        <v>5439</v>
      </c>
      <c r="R1413" s="5" t="s">
        <v>28</v>
      </c>
      <c r="S1413" s="5" t="s">
        <v>28</v>
      </c>
      <c r="T1413" s="5" t="s">
        <v>28</v>
      </c>
      <c r="U1413" s="5" t="s">
        <v>28</v>
      </c>
      <c r="V1413" s="5" t="s">
        <v>28</v>
      </c>
      <c r="W1413" s="7" t="s">
        <v>29</v>
      </c>
      <c r="X1413" s="5" t="s">
        <v>28</v>
      </c>
      <c r="Y1413" s="5" t="s">
        <v>5429</v>
      </c>
      <c r="Z1413" s="7" t="s">
        <v>3900</v>
      </c>
      <c r="AA1413" s="7">
        <v>2</v>
      </c>
      <c r="AB1413" s="7">
        <v>2</v>
      </c>
      <c r="AC1413" s="7">
        <f t="shared" si="222"/>
        <v>0</v>
      </c>
      <c r="AD1413" s="7" t="s">
        <v>6175</v>
      </c>
      <c r="AE1413" s="7" t="s">
        <v>6175</v>
      </c>
      <c r="AF1413" s="7" t="s">
        <v>6175</v>
      </c>
      <c r="AG1413" s="7" t="s">
        <v>6175</v>
      </c>
      <c r="AH1413" s="7" t="s">
        <v>6175</v>
      </c>
      <c r="AI1413" s="7" t="s">
        <v>6175</v>
      </c>
      <c r="AJ1413" s="33">
        <v>12.826034246575386</v>
      </c>
      <c r="AK1413" s="33">
        <f t="shared" si="223"/>
        <v>25.652068493150772</v>
      </c>
      <c r="AL1413" s="33">
        <f t="shared" ref="AL1413:AL1476" si="226">AK1413*0.12</f>
        <v>3.0782482191780924</v>
      </c>
      <c r="AM1413" s="33">
        <f t="shared" ref="AM1413:AM1476" si="227">AL1413+AK1413</f>
        <v>28.730316712328865</v>
      </c>
      <c r="AN1413" s="33">
        <f t="shared" ref="AN1413:AN1476" si="228">AJ1413*0.9</f>
        <v>11.543430821917848</v>
      </c>
      <c r="AO1413" s="33">
        <f t="shared" ref="AO1413:AO1476" si="229">AN1413*AB1413</f>
        <v>23.086861643835697</v>
      </c>
      <c r="AP1413" s="33">
        <f t="shared" si="224"/>
        <v>2.7704233972602834</v>
      </c>
      <c r="AQ1413" s="33">
        <f t="shared" si="225"/>
        <v>25.857285041095981</v>
      </c>
      <c r="AR1413" s="15" t="s">
        <v>1404</v>
      </c>
      <c r="AS1413" s="15" t="s">
        <v>1404</v>
      </c>
      <c r="AT1413" s="15" t="s">
        <v>6294</v>
      </c>
      <c r="AU1413" s="27" t="s">
        <v>6279</v>
      </c>
      <c r="AV1413" s="74"/>
      <c r="AW1413" s="75"/>
      <c r="AX1413" s="75"/>
      <c r="AY1413" s="75"/>
      <c r="AZ1413" s="52" t="s">
        <v>6389</v>
      </c>
    </row>
    <row r="1414" spans="1:52" s="52" customFormat="1" ht="39.950000000000003" customHeight="1" x14ac:dyDescent="0.25">
      <c r="A1414" s="9">
        <v>1925</v>
      </c>
      <c r="B1414" s="5" t="s">
        <v>28</v>
      </c>
      <c r="C1414" s="7" t="s">
        <v>5440</v>
      </c>
      <c r="D1414" s="5" t="s">
        <v>18</v>
      </c>
      <c r="E1414" s="7" t="s">
        <v>4760</v>
      </c>
      <c r="F1414" s="7" t="s">
        <v>105</v>
      </c>
      <c r="G1414" s="5" t="s">
        <v>6182</v>
      </c>
      <c r="H1414" s="7" t="s">
        <v>2100</v>
      </c>
      <c r="I1414" s="7" t="s">
        <v>6175</v>
      </c>
      <c r="J1414" s="5" t="s">
        <v>1541</v>
      </c>
      <c r="K1414" s="7" t="s">
        <v>6175</v>
      </c>
      <c r="L1414" s="5" t="s">
        <v>5415</v>
      </c>
      <c r="M1414" s="5" t="s">
        <v>5415</v>
      </c>
      <c r="N1414" s="8" t="s">
        <v>6175</v>
      </c>
      <c r="O1414" s="7" t="s">
        <v>1388</v>
      </c>
      <c r="P1414" s="8" t="s">
        <v>6175</v>
      </c>
      <c r="Q1414" s="7" t="s">
        <v>1905</v>
      </c>
      <c r="R1414" s="5" t="s">
        <v>28</v>
      </c>
      <c r="S1414" s="5" t="s">
        <v>28</v>
      </c>
      <c r="T1414" s="5" t="s">
        <v>28</v>
      </c>
      <c r="U1414" s="5" t="s">
        <v>28</v>
      </c>
      <c r="V1414" s="5" t="s">
        <v>28</v>
      </c>
      <c r="W1414" s="7" t="s">
        <v>29</v>
      </c>
      <c r="X1414" s="5" t="s">
        <v>28</v>
      </c>
      <c r="Y1414" s="5" t="s">
        <v>5429</v>
      </c>
      <c r="Z1414" s="7" t="s">
        <v>3900</v>
      </c>
      <c r="AA1414" s="7">
        <v>2</v>
      </c>
      <c r="AB1414" s="7">
        <v>2</v>
      </c>
      <c r="AC1414" s="7">
        <f t="shared" si="222"/>
        <v>0</v>
      </c>
      <c r="AD1414" s="7" t="s">
        <v>6175</v>
      </c>
      <c r="AE1414" s="7" t="s">
        <v>6175</v>
      </c>
      <c r="AF1414" s="7" t="s">
        <v>6175</v>
      </c>
      <c r="AG1414" s="7" t="s">
        <v>6175</v>
      </c>
      <c r="AH1414" s="7" t="s">
        <v>6175</v>
      </c>
      <c r="AI1414" s="7" t="s">
        <v>6175</v>
      </c>
      <c r="AJ1414" s="33">
        <v>3.0782482191780924</v>
      </c>
      <c r="AK1414" s="33">
        <f t="shared" si="223"/>
        <v>6.1564964383561849</v>
      </c>
      <c r="AL1414" s="33">
        <f t="shared" si="226"/>
        <v>0.73877957260274218</v>
      </c>
      <c r="AM1414" s="33">
        <f t="shared" si="227"/>
        <v>6.8952760109589271</v>
      </c>
      <c r="AN1414" s="33">
        <f t="shared" si="228"/>
        <v>2.7704233972602834</v>
      </c>
      <c r="AO1414" s="33">
        <f t="shared" si="229"/>
        <v>5.5408467945205668</v>
      </c>
      <c r="AP1414" s="33">
        <f t="shared" si="224"/>
        <v>0.66490161534246794</v>
      </c>
      <c r="AQ1414" s="33">
        <f t="shared" si="225"/>
        <v>6.2057484098630349</v>
      </c>
      <c r="AR1414" s="15" t="s">
        <v>1404</v>
      </c>
      <c r="AS1414" s="15" t="s">
        <v>1404</v>
      </c>
      <c r="AT1414" s="15" t="s">
        <v>6294</v>
      </c>
      <c r="AU1414" s="27" t="s">
        <v>6279</v>
      </c>
      <c r="AV1414" s="74"/>
      <c r="AW1414" s="75"/>
      <c r="AX1414" s="75"/>
      <c r="AY1414" s="75"/>
      <c r="AZ1414" s="52" t="s">
        <v>6389</v>
      </c>
    </row>
    <row r="1415" spans="1:52" s="52" customFormat="1" ht="39.950000000000003" customHeight="1" x14ac:dyDescent="0.25">
      <c r="A1415" s="9">
        <v>1926</v>
      </c>
      <c r="B1415" s="5" t="s">
        <v>28</v>
      </c>
      <c r="C1415" s="7" t="s">
        <v>5441</v>
      </c>
      <c r="D1415" s="5" t="s">
        <v>18</v>
      </c>
      <c r="E1415" s="7" t="s">
        <v>4760</v>
      </c>
      <c r="F1415" s="7" t="s">
        <v>105</v>
      </c>
      <c r="G1415" s="5" t="s">
        <v>6182</v>
      </c>
      <c r="H1415" s="7" t="s">
        <v>2100</v>
      </c>
      <c r="I1415" s="7" t="s">
        <v>6175</v>
      </c>
      <c r="J1415" s="5" t="s">
        <v>1541</v>
      </c>
      <c r="K1415" s="7" t="s">
        <v>6175</v>
      </c>
      <c r="L1415" s="5" t="s">
        <v>5415</v>
      </c>
      <c r="M1415" s="5" t="s">
        <v>5415</v>
      </c>
      <c r="N1415" s="8" t="s">
        <v>6175</v>
      </c>
      <c r="O1415" s="7" t="s">
        <v>1388</v>
      </c>
      <c r="P1415" s="8" t="s">
        <v>6175</v>
      </c>
      <c r="Q1415" s="7" t="s">
        <v>1905</v>
      </c>
      <c r="R1415" s="5" t="s">
        <v>28</v>
      </c>
      <c r="S1415" s="5" t="s">
        <v>28</v>
      </c>
      <c r="T1415" s="5" t="s">
        <v>28</v>
      </c>
      <c r="U1415" s="5" t="s">
        <v>28</v>
      </c>
      <c r="V1415" s="5" t="s">
        <v>28</v>
      </c>
      <c r="W1415" s="7" t="s">
        <v>29</v>
      </c>
      <c r="X1415" s="5" t="s">
        <v>28</v>
      </c>
      <c r="Y1415" s="5" t="s">
        <v>5442</v>
      </c>
      <c r="Z1415" s="7" t="s">
        <v>3900</v>
      </c>
      <c r="AA1415" s="7">
        <v>1</v>
      </c>
      <c r="AB1415" s="7">
        <v>1</v>
      </c>
      <c r="AC1415" s="7">
        <f t="shared" si="222"/>
        <v>0</v>
      </c>
      <c r="AD1415" s="7" t="s">
        <v>6175</v>
      </c>
      <c r="AE1415" s="7" t="s">
        <v>6175</v>
      </c>
      <c r="AF1415" s="7" t="s">
        <v>6175</v>
      </c>
      <c r="AG1415" s="7" t="s">
        <v>6175</v>
      </c>
      <c r="AH1415" s="7" t="s">
        <v>6175</v>
      </c>
      <c r="AI1415" s="7" t="s">
        <v>6175</v>
      </c>
      <c r="AJ1415" s="33">
        <v>3.0782482191780924</v>
      </c>
      <c r="AK1415" s="33">
        <f t="shared" si="223"/>
        <v>3.0782482191780924</v>
      </c>
      <c r="AL1415" s="33">
        <f t="shared" si="226"/>
        <v>0.36938978630137109</v>
      </c>
      <c r="AM1415" s="33">
        <f t="shared" si="227"/>
        <v>3.4476380054794635</v>
      </c>
      <c r="AN1415" s="33">
        <f t="shared" si="228"/>
        <v>2.7704233972602834</v>
      </c>
      <c r="AO1415" s="33">
        <f t="shared" si="229"/>
        <v>2.7704233972602834</v>
      </c>
      <c r="AP1415" s="33">
        <f t="shared" si="224"/>
        <v>0.33245080767123397</v>
      </c>
      <c r="AQ1415" s="33">
        <f t="shared" si="225"/>
        <v>3.1028742049315174</v>
      </c>
      <c r="AR1415" s="15" t="s">
        <v>1404</v>
      </c>
      <c r="AS1415" s="15" t="s">
        <v>1404</v>
      </c>
      <c r="AT1415" s="15" t="s">
        <v>6294</v>
      </c>
      <c r="AU1415" s="27" t="s">
        <v>6279</v>
      </c>
      <c r="AV1415" s="74"/>
      <c r="AW1415" s="75"/>
      <c r="AX1415" s="75"/>
      <c r="AY1415" s="75"/>
      <c r="AZ1415" s="52" t="s">
        <v>6389</v>
      </c>
    </row>
    <row r="1416" spans="1:52" s="52" customFormat="1" ht="39.950000000000003" customHeight="1" x14ac:dyDescent="0.25">
      <c r="A1416" s="9">
        <v>1927</v>
      </c>
      <c r="B1416" s="5" t="s">
        <v>28</v>
      </c>
      <c r="C1416" s="7" t="s">
        <v>5443</v>
      </c>
      <c r="D1416" s="5" t="s">
        <v>18</v>
      </c>
      <c r="E1416" s="7" t="s">
        <v>4760</v>
      </c>
      <c r="F1416" s="5" t="s">
        <v>113</v>
      </c>
      <c r="G1416" s="5" t="s">
        <v>6182</v>
      </c>
      <c r="H1416" s="7" t="s">
        <v>2100</v>
      </c>
      <c r="I1416" s="7" t="s">
        <v>6175</v>
      </c>
      <c r="J1416" s="5" t="s">
        <v>1541</v>
      </c>
      <c r="K1416" s="7" t="s">
        <v>6175</v>
      </c>
      <c r="L1416" s="7" t="s">
        <v>5444</v>
      </c>
      <c r="M1416" s="7" t="s">
        <v>5444</v>
      </c>
      <c r="N1416" s="8" t="s">
        <v>6175</v>
      </c>
      <c r="O1416" s="7" t="s">
        <v>1388</v>
      </c>
      <c r="P1416" s="8" t="s">
        <v>6175</v>
      </c>
      <c r="Q1416" s="7" t="s">
        <v>28</v>
      </c>
      <c r="R1416" s="28" t="s">
        <v>28</v>
      </c>
      <c r="S1416" s="5" t="s">
        <v>28</v>
      </c>
      <c r="T1416" s="5" t="s">
        <v>28</v>
      </c>
      <c r="U1416" s="5" t="s">
        <v>28</v>
      </c>
      <c r="V1416" s="5" t="s">
        <v>28</v>
      </c>
      <c r="W1416" s="7" t="s">
        <v>29</v>
      </c>
      <c r="X1416" s="5" t="s">
        <v>28</v>
      </c>
      <c r="Y1416" s="5" t="s">
        <v>28</v>
      </c>
      <c r="Z1416" s="7" t="s">
        <v>3900</v>
      </c>
      <c r="AA1416" s="7">
        <v>12</v>
      </c>
      <c r="AB1416" s="7">
        <v>12</v>
      </c>
      <c r="AC1416" s="7">
        <f t="shared" si="222"/>
        <v>0</v>
      </c>
      <c r="AD1416" s="7" t="s">
        <v>6175</v>
      </c>
      <c r="AE1416" s="7" t="s">
        <v>6175</v>
      </c>
      <c r="AF1416" s="7" t="s">
        <v>6175</v>
      </c>
      <c r="AG1416" s="7" t="s">
        <v>6175</v>
      </c>
      <c r="AH1416" s="7" t="s">
        <v>6175</v>
      </c>
      <c r="AI1416" s="7" t="s">
        <v>6175</v>
      </c>
      <c r="AJ1416" s="33">
        <v>0.96987561643836051</v>
      </c>
      <c r="AK1416" s="33">
        <f t="shared" si="223"/>
        <v>11.638507397260327</v>
      </c>
      <c r="AL1416" s="33">
        <f t="shared" si="226"/>
        <v>1.3966208876712392</v>
      </c>
      <c r="AM1416" s="33">
        <f t="shared" si="227"/>
        <v>13.035128284931567</v>
      </c>
      <c r="AN1416" s="33">
        <f t="shared" si="228"/>
        <v>0.87288805479452447</v>
      </c>
      <c r="AO1416" s="33">
        <f t="shared" si="229"/>
        <v>10.474656657534293</v>
      </c>
      <c r="AP1416" s="33">
        <f t="shared" si="224"/>
        <v>1.2569587989041151</v>
      </c>
      <c r="AQ1416" s="33">
        <f t="shared" si="225"/>
        <v>11.731615456438409</v>
      </c>
      <c r="AR1416" s="15" t="s">
        <v>1404</v>
      </c>
      <c r="AS1416" s="15" t="s">
        <v>1404</v>
      </c>
      <c r="AT1416" s="15" t="s">
        <v>6294</v>
      </c>
      <c r="AU1416" s="27" t="s">
        <v>6279</v>
      </c>
      <c r="AV1416" s="74"/>
      <c r="AW1416" s="75"/>
      <c r="AX1416" s="75"/>
      <c r="AY1416" s="75"/>
      <c r="AZ1416" s="52" t="s">
        <v>6389</v>
      </c>
    </row>
    <row r="1417" spans="1:52" s="52" customFormat="1" ht="39.950000000000003" customHeight="1" x14ac:dyDescent="0.25">
      <c r="A1417" s="9">
        <v>1928</v>
      </c>
      <c r="B1417" s="5" t="s">
        <v>28</v>
      </c>
      <c r="C1417" s="7" t="s">
        <v>5445</v>
      </c>
      <c r="D1417" s="5" t="s">
        <v>18</v>
      </c>
      <c r="E1417" s="7" t="s">
        <v>4760</v>
      </c>
      <c r="F1417" s="5" t="s">
        <v>113</v>
      </c>
      <c r="G1417" s="5" t="s">
        <v>6182</v>
      </c>
      <c r="H1417" s="7" t="s">
        <v>2100</v>
      </c>
      <c r="I1417" s="7" t="s">
        <v>6175</v>
      </c>
      <c r="J1417" s="5" t="s">
        <v>1541</v>
      </c>
      <c r="K1417" s="7" t="s">
        <v>6175</v>
      </c>
      <c r="L1417" s="7" t="s">
        <v>5413</v>
      </c>
      <c r="M1417" s="7" t="s">
        <v>5413</v>
      </c>
      <c r="N1417" s="8" t="s">
        <v>6175</v>
      </c>
      <c r="O1417" s="7" t="s">
        <v>1388</v>
      </c>
      <c r="P1417" s="8" t="s">
        <v>6175</v>
      </c>
      <c r="Q1417" s="7" t="s">
        <v>28</v>
      </c>
      <c r="R1417" s="28" t="s">
        <v>28</v>
      </c>
      <c r="S1417" s="5" t="s">
        <v>28</v>
      </c>
      <c r="T1417" s="5" t="s">
        <v>28</v>
      </c>
      <c r="U1417" s="5" t="s">
        <v>28</v>
      </c>
      <c r="V1417" s="5" t="s">
        <v>28</v>
      </c>
      <c r="W1417" s="7" t="s">
        <v>29</v>
      </c>
      <c r="X1417" s="5" t="s">
        <v>28</v>
      </c>
      <c r="Y1417" s="5" t="s">
        <v>5442</v>
      </c>
      <c r="Z1417" s="7" t="s">
        <v>3900</v>
      </c>
      <c r="AA1417" s="7">
        <v>1</v>
      </c>
      <c r="AB1417" s="7">
        <v>1</v>
      </c>
      <c r="AC1417" s="7">
        <f t="shared" si="222"/>
        <v>0</v>
      </c>
      <c r="AD1417" s="7" t="s">
        <v>6175</v>
      </c>
      <c r="AE1417" s="7" t="s">
        <v>6175</v>
      </c>
      <c r="AF1417" s="7" t="s">
        <v>6175</v>
      </c>
      <c r="AG1417" s="7" t="s">
        <v>6175</v>
      </c>
      <c r="AH1417" s="7" t="s">
        <v>6175</v>
      </c>
      <c r="AI1417" s="7" t="s">
        <v>6175</v>
      </c>
      <c r="AJ1417" s="33">
        <v>2.4246890410959012</v>
      </c>
      <c r="AK1417" s="33">
        <f t="shared" si="223"/>
        <v>2.4246890410959012</v>
      </c>
      <c r="AL1417" s="33">
        <f t="shared" si="226"/>
        <v>0.29096268493150812</v>
      </c>
      <c r="AM1417" s="33">
        <f t="shared" si="227"/>
        <v>2.7156517260274091</v>
      </c>
      <c r="AN1417" s="33">
        <f t="shared" si="228"/>
        <v>2.1822201369863112</v>
      </c>
      <c r="AO1417" s="33">
        <f t="shared" si="229"/>
        <v>2.1822201369863112</v>
      </c>
      <c r="AP1417" s="33">
        <f t="shared" si="224"/>
        <v>0.26186641643835734</v>
      </c>
      <c r="AQ1417" s="33">
        <f t="shared" si="225"/>
        <v>2.4440865534246687</v>
      </c>
      <c r="AR1417" s="15" t="s">
        <v>1404</v>
      </c>
      <c r="AS1417" s="15" t="s">
        <v>1404</v>
      </c>
      <c r="AT1417" s="15" t="s">
        <v>6294</v>
      </c>
      <c r="AU1417" s="27" t="s">
        <v>6279</v>
      </c>
      <c r="AV1417" s="74"/>
      <c r="AW1417" s="75"/>
      <c r="AX1417" s="75"/>
      <c r="AY1417" s="75"/>
      <c r="AZ1417" s="52" t="s">
        <v>6389</v>
      </c>
    </row>
    <row r="1418" spans="1:52" s="52" customFormat="1" ht="39.950000000000003" customHeight="1" x14ac:dyDescent="0.25">
      <c r="A1418" s="9">
        <v>1929</v>
      </c>
      <c r="B1418" s="5" t="s">
        <v>28</v>
      </c>
      <c r="C1418" s="7" t="s">
        <v>5446</v>
      </c>
      <c r="D1418" s="5" t="s">
        <v>18</v>
      </c>
      <c r="E1418" s="7" t="s">
        <v>4760</v>
      </c>
      <c r="F1418" s="7" t="s">
        <v>175</v>
      </c>
      <c r="G1418" s="5" t="s">
        <v>6182</v>
      </c>
      <c r="H1418" s="7" t="s">
        <v>2100</v>
      </c>
      <c r="I1418" s="7" t="s">
        <v>6175</v>
      </c>
      <c r="J1418" s="5" t="s">
        <v>1541</v>
      </c>
      <c r="K1418" s="7" t="s">
        <v>6175</v>
      </c>
      <c r="L1418" s="7" t="s">
        <v>3538</v>
      </c>
      <c r="M1418" s="7" t="s">
        <v>3538</v>
      </c>
      <c r="N1418" s="8" t="s">
        <v>6175</v>
      </c>
      <c r="O1418" s="7" t="s">
        <v>1388</v>
      </c>
      <c r="P1418" s="8" t="s">
        <v>6175</v>
      </c>
      <c r="Q1418" s="7" t="s">
        <v>28</v>
      </c>
      <c r="R1418" s="28" t="s">
        <v>28</v>
      </c>
      <c r="S1418" s="5" t="s">
        <v>28</v>
      </c>
      <c r="T1418" s="5" t="s">
        <v>28</v>
      </c>
      <c r="U1418" s="5" t="s">
        <v>28</v>
      </c>
      <c r="V1418" s="5" t="s">
        <v>28</v>
      </c>
      <c r="W1418" s="7" t="s">
        <v>29</v>
      </c>
      <c r="X1418" s="5" t="s">
        <v>28</v>
      </c>
      <c r="Y1418" s="5" t="s">
        <v>28</v>
      </c>
      <c r="Z1418" s="7" t="s">
        <v>3900</v>
      </c>
      <c r="AA1418" s="7">
        <v>15</v>
      </c>
      <c r="AB1418" s="7">
        <v>15</v>
      </c>
      <c r="AC1418" s="7">
        <f t="shared" si="222"/>
        <v>0</v>
      </c>
      <c r="AD1418" s="7" t="s">
        <v>6175</v>
      </c>
      <c r="AE1418" s="7" t="s">
        <v>6175</v>
      </c>
      <c r="AF1418" s="7" t="s">
        <v>6175</v>
      </c>
      <c r="AG1418" s="7" t="s">
        <v>6175</v>
      </c>
      <c r="AH1418" s="7" t="s">
        <v>6175</v>
      </c>
      <c r="AI1418" s="7" t="s">
        <v>6175</v>
      </c>
      <c r="AJ1418" s="33">
        <v>2.0521654794520616</v>
      </c>
      <c r="AK1418" s="33">
        <f t="shared" si="223"/>
        <v>30.782482191780925</v>
      </c>
      <c r="AL1418" s="33">
        <f t="shared" si="226"/>
        <v>3.6938978630137109</v>
      </c>
      <c r="AM1418" s="33">
        <f t="shared" si="227"/>
        <v>34.476380054794639</v>
      </c>
      <c r="AN1418" s="33">
        <f t="shared" si="228"/>
        <v>1.8469489315068555</v>
      </c>
      <c r="AO1418" s="33">
        <f t="shared" si="229"/>
        <v>27.704233972602832</v>
      </c>
      <c r="AP1418" s="33">
        <f t="shared" si="224"/>
        <v>3.3245080767123398</v>
      </c>
      <c r="AQ1418" s="33">
        <f t="shared" si="225"/>
        <v>31.028742049315174</v>
      </c>
      <c r="AR1418" s="15" t="s">
        <v>1404</v>
      </c>
      <c r="AS1418" s="15" t="s">
        <v>1404</v>
      </c>
      <c r="AT1418" s="15" t="s">
        <v>6294</v>
      </c>
      <c r="AU1418" s="27" t="s">
        <v>6279</v>
      </c>
      <c r="AV1418" s="74"/>
      <c r="AW1418" s="75"/>
      <c r="AX1418" s="75"/>
      <c r="AY1418" s="75"/>
      <c r="AZ1418" s="52" t="s">
        <v>6389</v>
      </c>
    </row>
    <row r="1419" spans="1:52" s="52" customFormat="1" ht="39.950000000000003" customHeight="1" x14ac:dyDescent="0.25">
      <c r="A1419" s="9">
        <v>1930</v>
      </c>
      <c r="B1419" s="5" t="s">
        <v>28</v>
      </c>
      <c r="C1419" s="7" t="s">
        <v>5447</v>
      </c>
      <c r="D1419" s="5" t="s">
        <v>18</v>
      </c>
      <c r="E1419" s="7" t="s">
        <v>4760</v>
      </c>
      <c r="F1419" s="7" t="s">
        <v>175</v>
      </c>
      <c r="G1419" s="5" t="s">
        <v>6182</v>
      </c>
      <c r="H1419" s="7" t="s">
        <v>2100</v>
      </c>
      <c r="I1419" s="7" t="s">
        <v>6175</v>
      </c>
      <c r="J1419" s="5" t="s">
        <v>1541</v>
      </c>
      <c r="K1419" s="7" t="s">
        <v>6175</v>
      </c>
      <c r="L1419" s="7" t="s">
        <v>5420</v>
      </c>
      <c r="M1419" s="7" t="s">
        <v>5420</v>
      </c>
      <c r="N1419" s="8" t="s">
        <v>6175</v>
      </c>
      <c r="O1419" s="7" t="s">
        <v>1388</v>
      </c>
      <c r="P1419" s="8" t="s">
        <v>6175</v>
      </c>
      <c r="Q1419" s="7" t="s">
        <v>3412</v>
      </c>
      <c r="R1419" s="28" t="s">
        <v>5448</v>
      </c>
      <c r="S1419" s="5" t="s">
        <v>28</v>
      </c>
      <c r="T1419" s="5" t="s">
        <v>28</v>
      </c>
      <c r="U1419" s="5" t="s">
        <v>28</v>
      </c>
      <c r="V1419" s="5" t="s">
        <v>28</v>
      </c>
      <c r="W1419" s="7" t="s">
        <v>29</v>
      </c>
      <c r="X1419" s="5" t="s">
        <v>28</v>
      </c>
      <c r="Y1419" s="5" t="s">
        <v>28</v>
      </c>
      <c r="Z1419" s="7" t="s">
        <v>3900</v>
      </c>
      <c r="AA1419" s="7">
        <v>1</v>
      </c>
      <c r="AB1419" s="7">
        <v>1</v>
      </c>
      <c r="AC1419" s="7">
        <f t="shared" si="222"/>
        <v>0</v>
      </c>
      <c r="AD1419" s="7" t="s">
        <v>6175</v>
      </c>
      <c r="AE1419" s="7" t="s">
        <v>6175</v>
      </c>
      <c r="AF1419" s="7" t="s">
        <v>6175</v>
      </c>
      <c r="AG1419" s="7" t="s">
        <v>6175</v>
      </c>
      <c r="AH1419" s="7" t="s">
        <v>6175</v>
      </c>
      <c r="AI1419" s="7" t="s">
        <v>6175</v>
      </c>
      <c r="AJ1419" s="33">
        <v>16.972823287671311</v>
      </c>
      <c r="AK1419" s="33">
        <f t="shared" si="223"/>
        <v>16.972823287671311</v>
      </c>
      <c r="AL1419" s="33">
        <f t="shared" si="226"/>
        <v>2.0367387945205571</v>
      </c>
      <c r="AM1419" s="33">
        <f t="shared" si="227"/>
        <v>19.009562082191866</v>
      </c>
      <c r="AN1419" s="33">
        <f t="shared" si="228"/>
        <v>15.27554095890418</v>
      </c>
      <c r="AO1419" s="33">
        <f t="shared" si="229"/>
        <v>15.27554095890418</v>
      </c>
      <c r="AP1419" s="33">
        <f t="shared" si="224"/>
        <v>1.8330649150685017</v>
      </c>
      <c r="AQ1419" s="33">
        <f t="shared" si="225"/>
        <v>17.108605873972682</v>
      </c>
      <c r="AR1419" s="15" t="s">
        <v>1404</v>
      </c>
      <c r="AS1419" s="15" t="s">
        <v>1404</v>
      </c>
      <c r="AT1419" s="15" t="s">
        <v>6294</v>
      </c>
      <c r="AU1419" s="27" t="s">
        <v>6279</v>
      </c>
      <c r="AV1419" s="74"/>
      <c r="AW1419" s="75"/>
      <c r="AX1419" s="75"/>
      <c r="AY1419" s="75"/>
      <c r="AZ1419" s="52" t="s">
        <v>6389</v>
      </c>
    </row>
    <row r="1420" spans="1:52" s="52" customFormat="1" ht="39.950000000000003" customHeight="1" x14ac:dyDescent="0.25">
      <c r="A1420" s="9">
        <v>1931</v>
      </c>
      <c r="B1420" s="5" t="s">
        <v>28</v>
      </c>
      <c r="C1420" s="7" t="s">
        <v>5449</v>
      </c>
      <c r="D1420" s="5" t="s">
        <v>241</v>
      </c>
      <c r="E1420" s="5" t="s">
        <v>242</v>
      </c>
      <c r="F1420" s="5" t="s">
        <v>242</v>
      </c>
      <c r="G1420" s="5" t="s">
        <v>6182</v>
      </c>
      <c r="H1420" s="7" t="s">
        <v>2100</v>
      </c>
      <c r="I1420" s="7" t="s">
        <v>6175</v>
      </c>
      <c r="J1420" s="5" t="s">
        <v>1541</v>
      </c>
      <c r="K1420" s="7" t="s">
        <v>6175</v>
      </c>
      <c r="L1420" s="5" t="s">
        <v>5417</v>
      </c>
      <c r="M1420" s="5" t="s">
        <v>5417</v>
      </c>
      <c r="N1420" s="8" t="s">
        <v>6175</v>
      </c>
      <c r="O1420" s="7" t="s">
        <v>1388</v>
      </c>
      <c r="P1420" s="8" t="s">
        <v>6175</v>
      </c>
      <c r="Q1420" s="5" t="s">
        <v>2105</v>
      </c>
      <c r="R1420" s="5">
        <v>9780</v>
      </c>
      <c r="S1420" s="5" t="s">
        <v>28</v>
      </c>
      <c r="T1420" s="5" t="s">
        <v>28</v>
      </c>
      <c r="U1420" s="5" t="s">
        <v>28</v>
      </c>
      <c r="V1420" s="5" t="s">
        <v>28</v>
      </c>
      <c r="W1420" s="7" t="s">
        <v>29</v>
      </c>
      <c r="X1420" s="5" t="s">
        <v>28</v>
      </c>
      <c r="Y1420" s="5" t="s">
        <v>140</v>
      </c>
      <c r="Z1420" s="7" t="s">
        <v>3900</v>
      </c>
      <c r="AA1420" s="7">
        <v>1</v>
      </c>
      <c r="AB1420" s="7">
        <v>1</v>
      </c>
      <c r="AC1420" s="7">
        <f t="shared" si="222"/>
        <v>0</v>
      </c>
      <c r="AD1420" s="7" t="s">
        <v>6175</v>
      </c>
      <c r="AE1420" s="7" t="s">
        <v>6175</v>
      </c>
      <c r="AF1420" s="7" t="s">
        <v>6175</v>
      </c>
      <c r="AG1420" s="7" t="s">
        <v>6175</v>
      </c>
      <c r="AH1420" s="7" t="s">
        <v>6175</v>
      </c>
      <c r="AI1420" s="7" t="s">
        <v>6175</v>
      </c>
      <c r="AJ1420" s="33">
        <v>2.4246890410959012</v>
      </c>
      <c r="AK1420" s="33">
        <f t="shared" si="223"/>
        <v>2.4246890410959012</v>
      </c>
      <c r="AL1420" s="33">
        <f t="shared" si="226"/>
        <v>0.29096268493150812</v>
      </c>
      <c r="AM1420" s="33">
        <f t="shared" si="227"/>
        <v>2.7156517260274091</v>
      </c>
      <c r="AN1420" s="33">
        <f t="shared" si="228"/>
        <v>2.1822201369863112</v>
      </c>
      <c r="AO1420" s="33">
        <f t="shared" si="229"/>
        <v>2.1822201369863112</v>
      </c>
      <c r="AP1420" s="33">
        <f t="shared" si="224"/>
        <v>0.26186641643835734</v>
      </c>
      <c r="AQ1420" s="33">
        <f t="shared" si="225"/>
        <v>2.4440865534246687</v>
      </c>
      <c r="AR1420" s="15" t="s">
        <v>1404</v>
      </c>
      <c r="AS1420" s="15" t="s">
        <v>1404</v>
      </c>
      <c r="AT1420" s="15" t="s">
        <v>6294</v>
      </c>
      <c r="AU1420" s="27" t="s">
        <v>6279</v>
      </c>
      <c r="AV1420" s="74"/>
      <c r="AW1420" s="75"/>
      <c r="AX1420" s="75"/>
      <c r="AY1420" s="75"/>
      <c r="AZ1420" s="52" t="s">
        <v>6389</v>
      </c>
    </row>
    <row r="1421" spans="1:52" s="52" customFormat="1" ht="39.950000000000003" customHeight="1" x14ac:dyDescent="0.25">
      <c r="A1421" s="9">
        <v>1932</v>
      </c>
      <c r="B1421" s="5" t="s">
        <v>28</v>
      </c>
      <c r="C1421" s="7" t="s">
        <v>5450</v>
      </c>
      <c r="D1421" s="5" t="s">
        <v>241</v>
      </c>
      <c r="E1421" s="5" t="s">
        <v>242</v>
      </c>
      <c r="F1421" s="5" t="s">
        <v>242</v>
      </c>
      <c r="G1421" s="5" t="s">
        <v>6182</v>
      </c>
      <c r="H1421" s="7" t="s">
        <v>2100</v>
      </c>
      <c r="I1421" s="7" t="s">
        <v>6175</v>
      </c>
      <c r="J1421" s="5" t="s">
        <v>1541</v>
      </c>
      <c r="K1421" s="7" t="s">
        <v>6175</v>
      </c>
      <c r="L1421" s="5" t="s">
        <v>5415</v>
      </c>
      <c r="M1421" s="5" t="s">
        <v>5415</v>
      </c>
      <c r="N1421" s="8" t="s">
        <v>6175</v>
      </c>
      <c r="O1421" s="7" t="s">
        <v>1388</v>
      </c>
      <c r="P1421" s="8" t="s">
        <v>6175</v>
      </c>
      <c r="Q1421" s="5" t="s">
        <v>1905</v>
      </c>
      <c r="R1421" s="5" t="s">
        <v>28</v>
      </c>
      <c r="S1421" s="5" t="s">
        <v>28</v>
      </c>
      <c r="T1421" s="5" t="s">
        <v>28</v>
      </c>
      <c r="U1421" s="5" t="s">
        <v>28</v>
      </c>
      <c r="V1421" s="5" t="s">
        <v>28</v>
      </c>
      <c r="W1421" s="7" t="s">
        <v>29</v>
      </c>
      <c r="X1421" s="5" t="s">
        <v>28</v>
      </c>
      <c r="Y1421" s="5" t="s">
        <v>140</v>
      </c>
      <c r="Z1421" s="7" t="s">
        <v>3900</v>
      </c>
      <c r="AA1421" s="7">
        <v>1</v>
      </c>
      <c r="AB1421" s="7">
        <v>1</v>
      </c>
      <c r="AC1421" s="7">
        <f t="shared" si="222"/>
        <v>0</v>
      </c>
      <c r="AD1421" s="7" t="s">
        <v>6175</v>
      </c>
      <c r="AE1421" s="7" t="s">
        <v>6175</v>
      </c>
      <c r="AF1421" s="7" t="s">
        <v>6175</v>
      </c>
      <c r="AG1421" s="7" t="s">
        <v>6175</v>
      </c>
      <c r="AH1421" s="7" t="s">
        <v>6175</v>
      </c>
      <c r="AI1421" s="7" t="s">
        <v>6175</v>
      </c>
      <c r="AJ1421" s="33">
        <v>3.0782482191780924</v>
      </c>
      <c r="AK1421" s="33">
        <f t="shared" si="223"/>
        <v>3.0782482191780924</v>
      </c>
      <c r="AL1421" s="33">
        <f t="shared" si="226"/>
        <v>0.36938978630137109</v>
      </c>
      <c r="AM1421" s="33">
        <f t="shared" si="227"/>
        <v>3.4476380054794635</v>
      </c>
      <c r="AN1421" s="33">
        <f t="shared" si="228"/>
        <v>2.7704233972602834</v>
      </c>
      <c r="AO1421" s="33">
        <f t="shared" si="229"/>
        <v>2.7704233972602834</v>
      </c>
      <c r="AP1421" s="33">
        <f t="shared" si="224"/>
        <v>0.33245080767123397</v>
      </c>
      <c r="AQ1421" s="33">
        <f t="shared" si="225"/>
        <v>3.1028742049315174</v>
      </c>
      <c r="AR1421" s="15" t="s">
        <v>1404</v>
      </c>
      <c r="AS1421" s="15" t="s">
        <v>1404</v>
      </c>
      <c r="AT1421" s="15" t="s">
        <v>6294</v>
      </c>
      <c r="AU1421" s="27" t="s">
        <v>6279</v>
      </c>
      <c r="AV1421" s="74"/>
      <c r="AW1421" s="75"/>
      <c r="AX1421" s="75"/>
      <c r="AY1421" s="75"/>
      <c r="AZ1421" s="52" t="s">
        <v>6389</v>
      </c>
    </row>
    <row r="1422" spans="1:52" s="52" customFormat="1" ht="39.950000000000003" customHeight="1" x14ac:dyDescent="0.25">
      <c r="A1422" s="9">
        <v>1933</v>
      </c>
      <c r="B1422" s="5" t="s">
        <v>28</v>
      </c>
      <c r="C1422" s="7" t="s">
        <v>5451</v>
      </c>
      <c r="D1422" s="5" t="s">
        <v>18</v>
      </c>
      <c r="E1422" s="5" t="s">
        <v>296</v>
      </c>
      <c r="F1422" s="5" t="s">
        <v>296</v>
      </c>
      <c r="G1422" s="5" t="s">
        <v>6182</v>
      </c>
      <c r="H1422" s="7" t="s">
        <v>2100</v>
      </c>
      <c r="I1422" s="7" t="s">
        <v>6175</v>
      </c>
      <c r="J1422" s="5" t="s">
        <v>1541</v>
      </c>
      <c r="K1422" s="7" t="s">
        <v>6175</v>
      </c>
      <c r="L1422" s="5" t="s">
        <v>5417</v>
      </c>
      <c r="M1422" s="5" t="s">
        <v>5417</v>
      </c>
      <c r="N1422" s="8" t="s">
        <v>6175</v>
      </c>
      <c r="O1422" s="7" t="s">
        <v>1388</v>
      </c>
      <c r="P1422" s="8" t="s">
        <v>6175</v>
      </c>
      <c r="Q1422" s="5" t="s">
        <v>2105</v>
      </c>
      <c r="R1422" s="5">
        <v>9780</v>
      </c>
      <c r="S1422" s="5" t="s">
        <v>28</v>
      </c>
      <c r="T1422" s="5" t="s">
        <v>28</v>
      </c>
      <c r="U1422" s="5" t="s">
        <v>28</v>
      </c>
      <c r="V1422" s="5" t="s">
        <v>28</v>
      </c>
      <c r="W1422" s="7" t="s">
        <v>29</v>
      </c>
      <c r="X1422" s="5" t="s">
        <v>28</v>
      </c>
      <c r="Y1422" s="5" t="s">
        <v>140</v>
      </c>
      <c r="Z1422" s="7" t="s">
        <v>3900</v>
      </c>
      <c r="AA1422" s="7">
        <v>1</v>
      </c>
      <c r="AB1422" s="7">
        <v>1</v>
      </c>
      <c r="AC1422" s="7">
        <f t="shared" si="222"/>
        <v>0</v>
      </c>
      <c r="AD1422" s="7" t="s">
        <v>6175</v>
      </c>
      <c r="AE1422" s="7" t="s">
        <v>6175</v>
      </c>
      <c r="AF1422" s="7" t="s">
        <v>6175</v>
      </c>
      <c r="AG1422" s="7" t="s">
        <v>6175</v>
      </c>
      <c r="AH1422" s="7" t="s">
        <v>6175</v>
      </c>
      <c r="AI1422" s="7" t="s">
        <v>6175</v>
      </c>
      <c r="AJ1422" s="33">
        <v>2.4246890410959012</v>
      </c>
      <c r="AK1422" s="33">
        <f t="shared" si="223"/>
        <v>2.4246890410959012</v>
      </c>
      <c r="AL1422" s="33">
        <f t="shared" si="226"/>
        <v>0.29096268493150812</v>
      </c>
      <c r="AM1422" s="33">
        <f t="shared" si="227"/>
        <v>2.7156517260274091</v>
      </c>
      <c r="AN1422" s="33">
        <f t="shared" si="228"/>
        <v>2.1822201369863112</v>
      </c>
      <c r="AO1422" s="33">
        <f t="shared" si="229"/>
        <v>2.1822201369863112</v>
      </c>
      <c r="AP1422" s="33">
        <f t="shared" si="224"/>
        <v>0.26186641643835734</v>
      </c>
      <c r="AQ1422" s="33">
        <f t="shared" si="225"/>
        <v>2.4440865534246687</v>
      </c>
      <c r="AR1422" s="15" t="s">
        <v>1404</v>
      </c>
      <c r="AS1422" s="15" t="s">
        <v>1404</v>
      </c>
      <c r="AT1422" s="15" t="s">
        <v>6294</v>
      </c>
      <c r="AU1422" s="27" t="s">
        <v>6279</v>
      </c>
      <c r="AV1422" s="74"/>
      <c r="AW1422" s="75"/>
      <c r="AX1422" s="75"/>
      <c r="AY1422" s="75"/>
      <c r="AZ1422" s="52" t="s">
        <v>6389</v>
      </c>
    </row>
    <row r="1423" spans="1:52" s="52" customFormat="1" ht="39.950000000000003" customHeight="1" x14ac:dyDescent="0.25">
      <c r="A1423" s="9">
        <v>1934</v>
      </c>
      <c r="B1423" s="5" t="s">
        <v>28</v>
      </c>
      <c r="C1423" s="5" t="s">
        <v>5452</v>
      </c>
      <c r="D1423" s="5" t="s">
        <v>18</v>
      </c>
      <c r="E1423" s="5" t="s">
        <v>296</v>
      </c>
      <c r="F1423" s="5" t="s">
        <v>296</v>
      </c>
      <c r="G1423" s="5" t="s">
        <v>6182</v>
      </c>
      <c r="H1423" s="7" t="s">
        <v>2100</v>
      </c>
      <c r="I1423" s="7" t="s">
        <v>6175</v>
      </c>
      <c r="J1423" s="5" t="s">
        <v>1541</v>
      </c>
      <c r="K1423" s="7" t="s">
        <v>6175</v>
      </c>
      <c r="L1423" s="7" t="s">
        <v>5413</v>
      </c>
      <c r="M1423" s="7" t="s">
        <v>5413</v>
      </c>
      <c r="N1423" s="8" t="s">
        <v>6175</v>
      </c>
      <c r="O1423" s="7" t="s">
        <v>1388</v>
      </c>
      <c r="P1423" s="8" t="s">
        <v>6175</v>
      </c>
      <c r="Q1423" s="7" t="s">
        <v>28</v>
      </c>
      <c r="R1423" s="7" t="s">
        <v>28</v>
      </c>
      <c r="S1423" s="5" t="s">
        <v>28</v>
      </c>
      <c r="T1423" s="5" t="s">
        <v>28</v>
      </c>
      <c r="U1423" s="5" t="s">
        <v>28</v>
      </c>
      <c r="V1423" s="5" t="s">
        <v>28</v>
      </c>
      <c r="W1423" s="7" t="s">
        <v>29</v>
      </c>
      <c r="X1423" s="5" t="s">
        <v>28</v>
      </c>
      <c r="Y1423" s="7">
        <v>0</v>
      </c>
      <c r="Z1423" s="7" t="s">
        <v>3900</v>
      </c>
      <c r="AA1423" s="7">
        <v>1</v>
      </c>
      <c r="AB1423" s="7">
        <v>1</v>
      </c>
      <c r="AC1423" s="7">
        <f t="shared" si="222"/>
        <v>0</v>
      </c>
      <c r="AD1423" s="7" t="s">
        <v>6175</v>
      </c>
      <c r="AE1423" s="7" t="s">
        <v>6175</v>
      </c>
      <c r="AF1423" s="7" t="s">
        <v>6175</v>
      </c>
      <c r="AG1423" s="7" t="s">
        <v>6175</v>
      </c>
      <c r="AH1423" s="7" t="s">
        <v>6175</v>
      </c>
      <c r="AI1423" s="7" t="s">
        <v>6175</v>
      </c>
      <c r="AJ1423" s="33">
        <v>2.5323557077625676</v>
      </c>
      <c r="AK1423" s="33">
        <f t="shared" si="223"/>
        <v>2.5323557077625676</v>
      </c>
      <c r="AL1423" s="33">
        <f t="shared" si="226"/>
        <v>0.30388268493150811</v>
      </c>
      <c r="AM1423" s="33">
        <f t="shared" si="227"/>
        <v>2.8362383926940757</v>
      </c>
      <c r="AN1423" s="33">
        <f t="shared" si="228"/>
        <v>2.279120136986311</v>
      </c>
      <c r="AO1423" s="33">
        <f t="shared" si="229"/>
        <v>2.279120136986311</v>
      </c>
      <c r="AP1423" s="33">
        <f t="shared" si="224"/>
        <v>0.27349441643835731</v>
      </c>
      <c r="AQ1423" s="33">
        <f t="shared" si="225"/>
        <v>2.5526145534246685</v>
      </c>
      <c r="AR1423" s="15" t="s">
        <v>1404</v>
      </c>
      <c r="AS1423" s="15" t="s">
        <v>1404</v>
      </c>
      <c r="AT1423" s="15" t="s">
        <v>6294</v>
      </c>
      <c r="AU1423" s="27" t="s">
        <v>6279</v>
      </c>
      <c r="AV1423" s="74"/>
      <c r="AW1423" s="75"/>
      <c r="AX1423" s="75"/>
      <c r="AY1423" s="75"/>
      <c r="AZ1423" s="52" t="s">
        <v>6389</v>
      </c>
    </row>
    <row r="1424" spans="1:52" s="52" customFormat="1" ht="39.950000000000003" customHeight="1" x14ac:dyDescent="0.25">
      <c r="A1424" s="9">
        <v>1935</v>
      </c>
      <c r="B1424" s="5" t="s">
        <v>28</v>
      </c>
      <c r="C1424" s="7" t="s">
        <v>5453</v>
      </c>
      <c r="D1424" s="5" t="s">
        <v>18</v>
      </c>
      <c r="E1424" s="5" t="s">
        <v>296</v>
      </c>
      <c r="F1424" s="5" t="s">
        <v>296</v>
      </c>
      <c r="G1424" s="5" t="s">
        <v>6182</v>
      </c>
      <c r="H1424" s="7" t="s">
        <v>2100</v>
      </c>
      <c r="I1424" s="7" t="s">
        <v>6175</v>
      </c>
      <c r="J1424" s="5" t="s">
        <v>1541</v>
      </c>
      <c r="K1424" s="7" t="s">
        <v>6175</v>
      </c>
      <c r="L1424" s="7" t="s">
        <v>5413</v>
      </c>
      <c r="M1424" s="7" t="s">
        <v>5413</v>
      </c>
      <c r="N1424" s="8" t="s">
        <v>6175</v>
      </c>
      <c r="O1424" s="7" t="s">
        <v>1388</v>
      </c>
      <c r="P1424" s="8" t="s">
        <v>6175</v>
      </c>
      <c r="Q1424" s="5" t="s">
        <v>4784</v>
      </c>
      <c r="R1424" s="5" t="s">
        <v>4784</v>
      </c>
      <c r="S1424" s="5" t="s">
        <v>28</v>
      </c>
      <c r="T1424" s="5" t="s">
        <v>28</v>
      </c>
      <c r="U1424" s="5" t="s">
        <v>28</v>
      </c>
      <c r="V1424" s="5" t="s">
        <v>28</v>
      </c>
      <c r="W1424" s="7" t="s">
        <v>78</v>
      </c>
      <c r="X1424" s="5" t="s">
        <v>28</v>
      </c>
      <c r="Y1424" s="5" t="s">
        <v>319</v>
      </c>
      <c r="Z1424" s="7" t="s">
        <v>3900</v>
      </c>
      <c r="AA1424" s="7">
        <v>1</v>
      </c>
      <c r="AB1424" s="7">
        <v>1</v>
      </c>
      <c r="AC1424" s="7">
        <f t="shared" si="222"/>
        <v>0</v>
      </c>
      <c r="AD1424" s="7" t="s">
        <v>6175</v>
      </c>
      <c r="AE1424" s="7" t="s">
        <v>6175</v>
      </c>
      <c r="AF1424" s="7" t="s">
        <v>6175</v>
      </c>
      <c r="AG1424" s="7" t="s">
        <v>6175</v>
      </c>
      <c r="AH1424" s="7" t="s">
        <v>6175</v>
      </c>
      <c r="AI1424" s="7" t="s">
        <v>6175</v>
      </c>
      <c r="AJ1424" s="33">
        <v>1.7871890410959013</v>
      </c>
      <c r="AK1424" s="33">
        <f t="shared" si="223"/>
        <v>1.7871890410959013</v>
      </c>
      <c r="AL1424" s="33">
        <f t="shared" si="226"/>
        <v>0.21446268493150814</v>
      </c>
      <c r="AM1424" s="33">
        <f t="shared" si="227"/>
        <v>2.0016517260274096</v>
      </c>
      <c r="AN1424" s="33">
        <f t="shared" si="228"/>
        <v>1.6084701369863112</v>
      </c>
      <c r="AO1424" s="33">
        <f t="shared" si="229"/>
        <v>1.6084701369863112</v>
      </c>
      <c r="AP1424" s="33">
        <f t="shared" si="224"/>
        <v>0.19301641643835735</v>
      </c>
      <c r="AQ1424" s="33">
        <f t="shared" si="225"/>
        <v>1.8014865534246687</v>
      </c>
      <c r="AR1424" s="15" t="s">
        <v>1404</v>
      </c>
      <c r="AS1424" s="15" t="s">
        <v>1404</v>
      </c>
      <c r="AT1424" s="15" t="s">
        <v>6294</v>
      </c>
      <c r="AU1424" s="27" t="s">
        <v>6279</v>
      </c>
      <c r="AV1424" s="74"/>
      <c r="AW1424" s="75"/>
      <c r="AX1424" s="75"/>
      <c r="AY1424" s="75"/>
      <c r="AZ1424" s="52" t="s">
        <v>6389</v>
      </c>
    </row>
    <row r="1425" spans="1:52" s="52" customFormat="1" ht="39.950000000000003" customHeight="1" x14ac:dyDescent="0.25">
      <c r="A1425" s="9">
        <v>1936</v>
      </c>
      <c r="B1425" s="5" t="s">
        <v>28</v>
      </c>
      <c r="C1425" s="7" t="s">
        <v>5454</v>
      </c>
      <c r="D1425" s="5" t="s">
        <v>18</v>
      </c>
      <c r="E1425" s="5" t="s">
        <v>296</v>
      </c>
      <c r="F1425" s="5" t="s">
        <v>296</v>
      </c>
      <c r="G1425" s="5" t="s">
        <v>6182</v>
      </c>
      <c r="H1425" s="7" t="s">
        <v>2100</v>
      </c>
      <c r="I1425" s="7" t="s">
        <v>6175</v>
      </c>
      <c r="J1425" s="5" t="s">
        <v>1541</v>
      </c>
      <c r="K1425" s="7" t="s">
        <v>6175</v>
      </c>
      <c r="L1425" s="5" t="s">
        <v>5415</v>
      </c>
      <c r="M1425" s="5" t="s">
        <v>5415</v>
      </c>
      <c r="N1425" s="8" t="s">
        <v>6175</v>
      </c>
      <c r="O1425" s="7" t="s">
        <v>1388</v>
      </c>
      <c r="P1425" s="8" t="s">
        <v>6175</v>
      </c>
      <c r="Q1425" s="5" t="s">
        <v>1905</v>
      </c>
      <c r="R1425" s="5" t="s">
        <v>28</v>
      </c>
      <c r="S1425" s="5" t="s">
        <v>28</v>
      </c>
      <c r="T1425" s="5" t="s">
        <v>28</v>
      </c>
      <c r="U1425" s="5" t="s">
        <v>28</v>
      </c>
      <c r="V1425" s="5" t="s">
        <v>28</v>
      </c>
      <c r="W1425" s="7" t="s">
        <v>29</v>
      </c>
      <c r="X1425" s="5" t="s">
        <v>28</v>
      </c>
      <c r="Y1425" s="5" t="s">
        <v>140</v>
      </c>
      <c r="Z1425" s="7" t="s">
        <v>3900</v>
      </c>
      <c r="AA1425" s="7">
        <v>1</v>
      </c>
      <c r="AB1425" s="7">
        <v>1</v>
      </c>
      <c r="AC1425" s="7">
        <f t="shared" si="222"/>
        <v>0</v>
      </c>
      <c r="AD1425" s="7" t="s">
        <v>6175</v>
      </c>
      <c r="AE1425" s="7" t="s">
        <v>6175</v>
      </c>
      <c r="AF1425" s="7" t="s">
        <v>6175</v>
      </c>
      <c r="AG1425" s="7" t="s">
        <v>6175</v>
      </c>
      <c r="AH1425" s="7" t="s">
        <v>6175</v>
      </c>
      <c r="AI1425" s="7" t="s">
        <v>6175</v>
      </c>
      <c r="AJ1425" s="33">
        <v>3.0782482191780924</v>
      </c>
      <c r="AK1425" s="33">
        <f t="shared" si="223"/>
        <v>3.0782482191780924</v>
      </c>
      <c r="AL1425" s="33">
        <f t="shared" si="226"/>
        <v>0.36938978630137109</v>
      </c>
      <c r="AM1425" s="33">
        <f t="shared" si="227"/>
        <v>3.4476380054794635</v>
      </c>
      <c r="AN1425" s="33">
        <f t="shared" si="228"/>
        <v>2.7704233972602834</v>
      </c>
      <c r="AO1425" s="33">
        <f t="shared" si="229"/>
        <v>2.7704233972602834</v>
      </c>
      <c r="AP1425" s="33">
        <f t="shared" si="224"/>
        <v>0.33245080767123397</v>
      </c>
      <c r="AQ1425" s="33">
        <f t="shared" si="225"/>
        <v>3.1028742049315174</v>
      </c>
      <c r="AR1425" s="15" t="s">
        <v>1404</v>
      </c>
      <c r="AS1425" s="15" t="s">
        <v>1404</v>
      </c>
      <c r="AT1425" s="15" t="s">
        <v>6294</v>
      </c>
      <c r="AU1425" s="27" t="s">
        <v>6279</v>
      </c>
      <c r="AV1425" s="74"/>
      <c r="AW1425" s="75"/>
      <c r="AX1425" s="75"/>
      <c r="AY1425" s="75"/>
      <c r="AZ1425" s="52" t="s">
        <v>6389</v>
      </c>
    </row>
    <row r="1426" spans="1:52" s="52" customFormat="1" ht="39.950000000000003" customHeight="1" x14ac:dyDescent="0.25">
      <c r="A1426" s="9">
        <v>1937</v>
      </c>
      <c r="B1426" s="5" t="s">
        <v>28</v>
      </c>
      <c r="C1426" s="7" t="s">
        <v>5455</v>
      </c>
      <c r="D1426" s="28" t="s">
        <v>18</v>
      </c>
      <c r="E1426" s="7" t="s">
        <v>1403</v>
      </c>
      <c r="F1426" s="7" t="s">
        <v>1403</v>
      </c>
      <c r="G1426" s="5" t="s">
        <v>6182</v>
      </c>
      <c r="H1426" s="7" t="s">
        <v>2100</v>
      </c>
      <c r="I1426" s="7" t="s">
        <v>6175</v>
      </c>
      <c r="J1426" s="5" t="s">
        <v>1541</v>
      </c>
      <c r="K1426" s="7" t="s">
        <v>6175</v>
      </c>
      <c r="L1426" s="7" t="s">
        <v>5456</v>
      </c>
      <c r="M1426" s="7" t="s">
        <v>5456</v>
      </c>
      <c r="N1426" s="8" t="s">
        <v>6175</v>
      </c>
      <c r="O1426" s="7" t="s">
        <v>1388</v>
      </c>
      <c r="P1426" s="8" t="s">
        <v>6175</v>
      </c>
      <c r="Q1426" s="7" t="s">
        <v>1717</v>
      </c>
      <c r="R1426" s="5" t="s">
        <v>28</v>
      </c>
      <c r="S1426" s="5" t="s">
        <v>28</v>
      </c>
      <c r="T1426" s="5" t="s">
        <v>28</v>
      </c>
      <c r="U1426" s="5" t="s">
        <v>28</v>
      </c>
      <c r="V1426" s="5" t="s">
        <v>28</v>
      </c>
      <c r="W1426" s="7" t="s">
        <v>29</v>
      </c>
      <c r="X1426" s="5" t="s">
        <v>28</v>
      </c>
      <c r="Y1426" s="5" t="s">
        <v>78</v>
      </c>
      <c r="Z1426" s="7" t="s">
        <v>3900</v>
      </c>
      <c r="AA1426" s="7">
        <v>11</v>
      </c>
      <c r="AB1426" s="7">
        <v>11</v>
      </c>
      <c r="AC1426" s="7">
        <f t="shared" si="222"/>
        <v>0</v>
      </c>
      <c r="AD1426" s="7" t="s">
        <v>6175</v>
      </c>
      <c r="AE1426" s="7" t="s">
        <v>6175</v>
      </c>
      <c r="AF1426" s="7" t="s">
        <v>6175</v>
      </c>
      <c r="AG1426" s="7" t="s">
        <v>6175</v>
      </c>
      <c r="AH1426" s="7" t="s">
        <v>6175</v>
      </c>
      <c r="AI1426" s="7" t="s">
        <v>6175</v>
      </c>
      <c r="AJ1426" s="33">
        <v>5.8192536986301633</v>
      </c>
      <c r="AK1426" s="33">
        <f t="shared" si="223"/>
        <v>64.011790684931796</v>
      </c>
      <c r="AL1426" s="33">
        <f t="shared" si="226"/>
        <v>7.6814148821918149</v>
      </c>
      <c r="AM1426" s="33">
        <f t="shared" si="227"/>
        <v>71.693205567123613</v>
      </c>
      <c r="AN1426" s="33">
        <f t="shared" si="228"/>
        <v>5.2373283287671475</v>
      </c>
      <c r="AO1426" s="33">
        <f t="shared" si="229"/>
        <v>57.610611616438625</v>
      </c>
      <c r="AP1426" s="33">
        <f t="shared" si="224"/>
        <v>6.9132733939726352</v>
      </c>
      <c r="AQ1426" s="33">
        <f t="shared" si="225"/>
        <v>64.523885010411263</v>
      </c>
      <c r="AR1426" s="15" t="s">
        <v>1404</v>
      </c>
      <c r="AS1426" s="15" t="s">
        <v>1404</v>
      </c>
      <c r="AT1426" s="15" t="s">
        <v>6294</v>
      </c>
      <c r="AU1426" s="27" t="s">
        <v>6279</v>
      </c>
      <c r="AV1426" s="74"/>
      <c r="AW1426" s="75"/>
      <c r="AX1426" s="75"/>
      <c r="AY1426" s="75"/>
      <c r="AZ1426" s="52" t="s">
        <v>6389</v>
      </c>
    </row>
    <row r="1427" spans="1:52" s="52" customFormat="1" ht="39.950000000000003" customHeight="1" x14ac:dyDescent="0.25">
      <c r="A1427" s="9">
        <v>1938</v>
      </c>
      <c r="B1427" s="5" t="s">
        <v>28</v>
      </c>
      <c r="C1427" s="7" t="s">
        <v>5457</v>
      </c>
      <c r="D1427" s="28" t="s">
        <v>18</v>
      </c>
      <c r="E1427" s="7" t="s">
        <v>1403</v>
      </c>
      <c r="F1427" s="7" t="s">
        <v>1403</v>
      </c>
      <c r="G1427" s="5" t="s">
        <v>6182</v>
      </c>
      <c r="H1427" s="7" t="s">
        <v>2100</v>
      </c>
      <c r="I1427" s="7" t="s">
        <v>6175</v>
      </c>
      <c r="J1427" s="5" t="s">
        <v>1541</v>
      </c>
      <c r="K1427" s="7" t="s">
        <v>6175</v>
      </c>
      <c r="L1427" s="7" t="s">
        <v>5458</v>
      </c>
      <c r="M1427" s="7" t="s">
        <v>5458</v>
      </c>
      <c r="N1427" s="8" t="s">
        <v>6175</v>
      </c>
      <c r="O1427" s="7" t="s">
        <v>1388</v>
      </c>
      <c r="P1427" s="8" t="s">
        <v>6175</v>
      </c>
      <c r="Q1427" s="7" t="s">
        <v>1717</v>
      </c>
      <c r="R1427" s="5" t="s">
        <v>28</v>
      </c>
      <c r="S1427" s="5" t="s">
        <v>28</v>
      </c>
      <c r="T1427" s="5" t="s">
        <v>28</v>
      </c>
      <c r="U1427" s="5" t="s">
        <v>28</v>
      </c>
      <c r="V1427" s="5" t="s">
        <v>28</v>
      </c>
      <c r="W1427" s="7" t="s">
        <v>29</v>
      </c>
      <c r="X1427" s="5" t="s">
        <v>28</v>
      </c>
      <c r="Y1427" s="5" t="s">
        <v>5459</v>
      </c>
      <c r="Z1427" s="7" t="s">
        <v>3900</v>
      </c>
      <c r="AA1427" s="7">
        <v>11</v>
      </c>
      <c r="AB1427" s="7">
        <v>11</v>
      </c>
      <c r="AC1427" s="7">
        <f t="shared" si="222"/>
        <v>0</v>
      </c>
      <c r="AD1427" s="7" t="s">
        <v>6175</v>
      </c>
      <c r="AE1427" s="7" t="s">
        <v>6175</v>
      </c>
      <c r="AF1427" s="7" t="s">
        <v>6175</v>
      </c>
      <c r="AG1427" s="7" t="s">
        <v>6175</v>
      </c>
      <c r="AH1427" s="7" t="s">
        <v>6175</v>
      </c>
      <c r="AI1427" s="7" t="s">
        <v>6175</v>
      </c>
      <c r="AJ1427" s="33">
        <v>2.5020646575342615</v>
      </c>
      <c r="AK1427" s="33">
        <f t="shared" si="223"/>
        <v>27.522711232876876</v>
      </c>
      <c r="AL1427" s="33">
        <f t="shared" si="226"/>
        <v>3.3027253479452252</v>
      </c>
      <c r="AM1427" s="33">
        <f t="shared" si="227"/>
        <v>30.8254365808221</v>
      </c>
      <c r="AN1427" s="33">
        <f t="shared" si="228"/>
        <v>2.2518581917808356</v>
      </c>
      <c r="AO1427" s="33">
        <f t="shared" si="229"/>
        <v>24.770440109589192</v>
      </c>
      <c r="AP1427" s="33">
        <f t="shared" si="224"/>
        <v>2.9724528131507029</v>
      </c>
      <c r="AQ1427" s="33">
        <f t="shared" si="225"/>
        <v>27.742892922739895</v>
      </c>
      <c r="AR1427" s="15" t="s">
        <v>1404</v>
      </c>
      <c r="AS1427" s="15" t="s">
        <v>1404</v>
      </c>
      <c r="AT1427" s="15" t="s">
        <v>6294</v>
      </c>
      <c r="AU1427" s="27" t="s">
        <v>6279</v>
      </c>
      <c r="AV1427" s="74"/>
      <c r="AW1427" s="75"/>
      <c r="AX1427" s="75"/>
      <c r="AY1427" s="75"/>
      <c r="AZ1427" s="52" t="s">
        <v>6389</v>
      </c>
    </row>
    <row r="1428" spans="1:52" s="52" customFormat="1" ht="39.950000000000003" customHeight="1" x14ac:dyDescent="0.25">
      <c r="A1428" s="9">
        <v>1939</v>
      </c>
      <c r="B1428" s="5" t="s">
        <v>28</v>
      </c>
      <c r="C1428" s="7" t="s">
        <v>5460</v>
      </c>
      <c r="D1428" s="28" t="s">
        <v>18</v>
      </c>
      <c r="E1428" s="7" t="s">
        <v>1403</v>
      </c>
      <c r="F1428" s="7" t="s">
        <v>1403</v>
      </c>
      <c r="G1428" s="5" t="s">
        <v>6182</v>
      </c>
      <c r="H1428" s="7" t="s">
        <v>2100</v>
      </c>
      <c r="I1428" s="7" t="s">
        <v>6175</v>
      </c>
      <c r="J1428" s="5" t="s">
        <v>1541</v>
      </c>
      <c r="K1428" s="7" t="s">
        <v>6175</v>
      </c>
      <c r="L1428" s="7" t="s">
        <v>5458</v>
      </c>
      <c r="M1428" s="7" t="s">
        <v>5458</v>
      </c>
      <c r="N1428" s="8" t="s">
        <v>6175</v>
      </c>
      <c r="O1428" s="7" t="s">
        <v>1388</v>
      </c>
      <c r="P1428" s="8" t="s">
        <v>6175</v>
      </c>
      <c r="Q1428" s="7" t="s">
        <v>28</v>
      </c>
      <c r="R1428" s="7" t="s">
        <v>28</v>
      </c>
      <c r="S1428" s="5" t="s">
        <v>28</v>
      </c>
      <c r="T1428" s="5" t="s">
        <v>28</v>
      </c>
      <c r="U1428" s="5" t="s">
        <v>28</v>
      </c>
      <c r="V1428" s="5" t="s">
        <v>28</v>
      </c>
      <c r="W1428" s="7" t="s">
        <v>29</v>
      </c>
      <c r="X1428" s="5" t="s">
        <v>28</v>
      </c>
      <c r="Y1428" s="5" t="s">
        <v>5461</v>
      </c>
      <c r="Z1428" s="7" t="s">
        <v>3900</v>
      </c>
      <c r="AA1428" s="7">
        <v>5</v>
      </c>
      <c r="AB1428" s="7">
        <v>5</v>
      </c>
      <c r="AC1428" s="7">
        <f t="shared" si="222"/>
        <v>0</v>
      </c>
      <c r="AD1428" s="7" t="s">
        <v>6175</v>
      </c>
      <c r="AE1428" s="7" t="s">
        <v>6175</v>
      </c>
      <c r="AF1428" s="7" t="s">
        <v>6175</v>
      </c>
      <c r="AG1428" s="7" t="s">
        <v>6175</v>
      </c>
      <c r="AH1428" s="7" t="s">
        <v>6175</v>
      </c>
      <c r="AI1428" s="7" t="s">
        <v>6175</v>
      </c>
      <c r="AJ1428" s="33">
        <v>3.3945646575342616</v>
      </c>
      <c r="AK1428" s="33">
        <f t="shared" si="223"/>
        <v>16.972823287671307</v>
      </c>
      <c r="AL1428" s="33">
        <f t="shared" si="226"/>
        <v>2.0367387945205566</v>
      </c>
      <c r="AM1428" s="33">
        <f t="shared" si="227"/>
        <v>19.009562082191863</v>
      </c>
      <c r="AN1428" s="33">
        <f t="shared" si="228"/>
        <v>3.0551081917808354</v>
      </c>
      <c r="AO1428" s="33">
        <f t="shared" si="229"/>
        <v>15.275540958904177</v>
      </c>
      <c r="AP1428" s="33">
        <f t="shared" si="224"/>
        <v>1.8330649150685012</v>
      </c>
      <c r="AQ1428" s="33">
        <f t="shared" si="225"/>
        <v>17.108605873972678</v>
      </c>
      <c r="AR1428" s="15" t="s">
        <v>1404</v>
      </c>
      <c r="AS1428" s="15" t="s">
        <v>1404</v>
      </c>
      <c r="AT1428" s="15" t="s">
        <v>6294</v>
      </c>
      <c r="AU1428" s="27" t="s">
        <v>6279</v>
      </c>
      <c r="AV1428" s="74"/>
      <c r="AW1428" s="75"/>
      <c r="AX1428" s="75"/>
      <c r="AY1428" s="75"/>
      <c r="AZ1428" s="52" t="s">
        <v>6389</v>
      </c>
    </row>
    <row r="1429" spans="1:52" s="52" customFormat="1" ht="39.950000000000003" customHeight="1" x14ac:dyDescent="0.25">
      <c r="A1429" s="9">
        <v>1940</v>
      </c>
      <c r="B1429" s="5" t="s">
        <v>28</v>
      </c>
      <c r="C1429" s="7" t="s">
        <v>5462</v>
      </c>
      <c r="D1429" s="28" t="s">
        <v>18</v>
      </c>
      <c r="E1429" s="7" t="s">
        <v>1403</v>
      </c>
      <c r="F1429" s="7" t="s">
        <v>1403</v>
      </c>
      <c r="G1429" s="5" t="s">
        <v>6182</v>
      </c>
      <c r="H1429" s="7" t="s">
        <v>2100</v>
      </c>
      <c r="I1429" s="7" t="s">
        <v>6175</v>
      </c>
      <c r="J1429" s="5" t="s">
        <v>1541</v>
      </c>
      <c r="K1429" s="7" t="s">
        <v>6175</v>
      </c>
      <c r="L1429" s="7" t="s">
        <v>5463</v>
      </c>
      <c r="M1429" s="7" t="s">
        <v>5463</v>
      </c>
      <c r="N1429" s="8" t="s">
        <v>6175</v>
      </c>
      <c r="O1429" s="7" t="s">
        <v>1388</v>
      </c>
      <c r="P1429" s="8" t="s">
        <v>6175</v>
      </c>
      <c r="Q1429" s="7" t="s">
        <v>1717</v>
      </c>
      <c r="R1429" s="5" t="s">
        <v>28</v>
      </c>
      <c r="S1429" s="5" t="s">
        <v>28</v>
      </c>
      <c r="T1429" s="5" t="s">
        <v>28</v>
      </c>
      <c r="U1429" s="5" t="s">
        <v>28</v>
      </c>
      <c r="V1429" s="5" t="s">
        <v>28</v>
      </c>
      <c r="W1429" s="7" t="s">
        <v>29</v>
      </c>
      <c r="X1429" s="5" t="s">
        <v>28</v>
      </c>
      <c r="Y1429" s="5" t="s">
        <v>5464</v>
      </c>
      <c r="Z1429" s="7" t="s">
        <v>3900</v>
      </c>
      <c r="AA1429" s="7">
        <v>12</v>
      </c>
      <c r="AB1429" s="7">
        <v>12</v>
      </c>
      <c r="AC1429" s="7">
        <f t="shared" ref="AC1429:AC1492" si="230">AA1429-AB1429</f>
        <v>0</v>
      </c>
      <c r="AD1429" s="7" t="s">
        <v>6175</v>
      </c>
      <c r="AE1429" s="7" t="s">
        <v>6175</v>
      </c>
      <c r="AF1429" s="7" t="s">
        <v>6175</v>
      </c>
      <c r="AG1429" s="7" t="s">
        <v>6175</v>
      </c>
      <c r="AH1429" s="7" t="s">
        <v>6175</v>
      </c>
      <c r="AI1429" s="7" t="s">
        <v>6175</v>
      </c>
      <c r="AJ1429" s="33">
        <v>4.3644402739726216</v>
      </c>
      <c r="AK1429" s="33">
        <f t="shared" si="223"/>
        <v>52.373283287671455</v>
      </c>
      <c r="AL1429" s="33">
        <f t="shared" si="226"/>
        <v>6.284793994520574</v>
      </c>
      <c r="AM1429" s="33">
        <f t="shared" si="227"/>
        <v>58.658077282192032</v>
      </c>
      <c r="AN1429" s="33">
        <f t="shared" si="228"/>
        <v>3.9279962465753595</v>
      </c>
      <c r="AO1429" s="33">
        <f t="shared" si="229"/>
        <v>47.135954958904314</v>
      </c>
      <c r="AP1429" s="33">
        <f t="shared" si="224"/>
        <v>5.6563145950685172</v>
      </c>
      <c r="AQ1429" s="33">
        <f t="shared" si="225"/>
        <v>52.792269553972829</v>
      </c>
      <c r="AR1429" s="15" t="s">
        <v>1404</v>
      </c>
      <c r="AS1429" s="15" t="s">
        <v>1404</v>
      </c>
      <c r="AT1429" s="15" t="s">
        <v>6294</v>
      </c>
      <c r="AU1429" s="27" t="s">
        <v>6279</v>
      </c>
      <c r="AV1429" s="74"/>
      <c r="AW1429" s="75"/>
      <c r="AX1429" s="75"/>
      <c r="AY1429" s="75"/>
      <c r="AZ1429" s="52" t="s">
        <v>6389</v>
      </c>
    </row>
    <row r="1430" spans="1:52" s="52" customFormat="1" ht="39.950000000000003" customHeight="1" x14ac:dyDescent="0.25">
      <c r="A1430" s="9">
        <v>1941</v>
      </c>
      <c r="B1430" s="5" t="s">
        <v>28</v>
      </c>
      <c r="C1430" s="7" t="s">
        <v>5465</v>
      </c>
      <c r="D1430" s="5" t="s">
        <v>241</v>
      </c>
      <c r="E1430" s="5" t="s">
        <v>242</v>
      </c>
      <c r="F1430" s="5" t="s">
        <v>242</v>
      </c>
      <c r="G1430" s="5" t="s">
        <v>6182</v>
      </c>
      <c r="H1430" s="7" t="s">
        <v>2100</v>
      </c>
      <c r="I1430" s="7" t="s">
        <v>6175</v>
      </c>
      <c r="J1430" s="5" t="s">
        <v>1541</v>
      </c>
      <c r="K1430" s="7" t="s">
        <v>6175</v>
      </c>
      <c r="L1430" s="5" t="s">
        <v>5466</v>
      </c>
      <c r="M1430" s="5" t="s">
        <v>5466</v>
      </c>
      <c r="N1430" s="8" t="s">
        <v>6175</v>
      </c>
      <c r="O1430" s="7" t="s">
        <v>1388</v>
      </c>
      <c r="P1430" s="8" t="s">
        <v>6175</v>
      </c>
      <c r="Q1430" s="5" t="s">
        <v>4784</v>
      </c>
      <c r="R1430" s="5" t="s">
        <v>4784</v>
      </c>
      <c r="S1430" s="5" t="s">
        <v>28</v>
      </c>
      <c r="T1430" s="5" t="s">
        <v>28</v>
      </c>
      <c r="U1430" s="5" t="s">
        <v>28</v>
      </c>
      <c r="V1430" s="5" t="s">
        <v>28</v>
      </c>
      <c r="W1430" s="7" t="s">
        <v>78</v>
      </c>
      <c r="X1430" s="5" t="s">
        <v>28</v>
      </c>
      <c r="Y1430" s="5" t="s">
        <v>319</v>
      </c>
      <c r="Z1430" s="7" t="s">
        <v>3900</v>
      </c>
      <c r="AA1430" s="7">
        <v>1</v>
      </c>
      <c r="AB1430" s="7">
        <v>1</v>
      </c>
      <c r="AC1430" s="7">
        <f t="shared" si="230"/>
        <v>0</v>
      </c>
      <c r="AD1430" s="7" t="s">
        <v>6175</v>
      </c>
      <c r="AE1430" s="7" t="s">
        <v>6175</v>
      </c>
      <c r="AF1430" s="7" t="s">
        <v>6175</v>
      </c>
      <c r="AG1430" s="7" t="s">
        <v>6175</v>
      </c>
      <c r="AH1430" s="7" t="s">
        <v>6175</v>
      </c>
      <c r="AI1430" s="7" t="s">
        <v>6175</v>
      </c>
      <c r="AJ1430" s="33">
        <v>9.6385342465753858</v>
      </c>
      <c r="AK1430" s="33">
        <f t="shared" si="223"/>
        <v>9.6385342465753858</v>
      </c>
      <c r="AL1430" s="33">
        <f t="shared" si="226"/>
        <v>1.1566241095890462</v>
      </c>
      <c r="AM1430" s="33">
        <f t="shared" si="227"/>
        <v>10.795158356164432</v>
      </c>
      <c r="AN1430" s="33">
        <f t="shared" si="228"/>
        <v>8.674680821917848</v>
      </c>
      <c r="AO1430" s="33">
        <f t="shared" si="229"/>
        <v>8.674680821917848</v>
      </c>
      <c r="AP1430" s="33">
        <f t="shared" si="224"/>
        <v>1.0409616986301418</v>
      </c>
      <c r="AQ1430" s="33">
        <f t="shared" si="225"/>
        <v>9.7156425205479895</v>
      </c>
      <c r="AR1430" s="15" t="s">
        <v>1404</v>
      </c>
      <c r="AS1430" s="15" t="s">
        <v>1404</v>
      </c>
      <c r="AT1430" s="15" t="s">
        <v>6282</v>
      </c>
      <c r="AU1430" s="27" t="s">
        <v>6282</v>
      </c>
      <c r="AV1430" s="74" t="s">
        <v>6287</v>
      </c>
      <c r="AW1430" s="75"/>
      <c r="AX1430" s="75"/>
      <c r="AY1430" s="75"/>
      <c r="AZ1430" s="52" t="s">
        <v>6389</v>
      </c>
    </row>
    <row r="1431" spans="1:52" s="52" customFormat="1" ht="39.950000000000003" customHeight="1" x14ac:dyDescent="0.25">
      <c r="A1431" s="9">
        <v>1942</v>
      </c>
      <c r="B1431" s="5" t="s">
        <v>28</v>
      </c>
      <c r="C1431" s="7" t="s">
        <v>5467</v>
      </c>
      <c r="D1431" s="5" t="s">
        <v>241</v>
      </c>
      <c r="E1431" s="5" t="s">
        <v>242</v>
      </c>
      <c r="F1431" s="5" t="s">
        <v>242</v>
      </c>
      <c r="G1431" s="5" t="s">
        <v>6182</v>
      </c>
      <c r="H1431" s="7" t="s">
        <v>2100</v>
      </c>
      <c r="I1431" s="7" t="s">
        <v>6175</v>
      </c>
      <c r="J1431" s="5" t="s">
        <v>1541</v>
      </c>
      <c r="K1431" s="7" t="s">
        <v>6175</v>
      </c>
      <c r="L1431" s="5" t="s">
        <v>5468</v>
      </c>
      <c r="M1431" s="5" t="s">
        <v>5468</v>
      </c>
      <c r="N1431" s="8" t="s">
        <v>6175</v>
      </c>
      <c r="O1431" s="7" t="s">
        <v>1388</v>
      </c>
      <c r="P1431" s="8" t="s">
        <v>6175</v>
      </c>
      <c r="Q1431" s="5" t="s">
        <v>4784</v>
      </c>
      <c r="R1431" s="5" t="s">
        <v>4784</v>
      </c>
      <c r="S1431" s="5" t="s">
        <v>28</v>
      </c>
      <c r="T1431" s="5" t="s">
        <v>28</v>
      </c>
      <c r="U1431" s="5" t="s">
        <v>28</v>
      </c>
      <c r="V1431" s="5" t="s">
        <v>28</v>
      </c>
      <c r="W1431" s="5" t="s">
        <v>771</v>
      </c>
      <c r="X1431" s="5" t="s">
        <v>28</v>
      </c>
      <c r="Y1431" s="5" t="s">
        <v>5469</v>
      </c>
      <c r="Z1431" s="7" t="s">
        <v>3900</v>
      </c>
      <c r="AA1431" s="7">
        <v>4</v>
      </c>
      <c r="AB1431" s="7">
        <v>4</v>
      </c>
      <c r="AC1431" s="7">
        <f t="shared" si="230"/>
        <v>0</v>
      </c>
      <c r="AD1431" s="7" t="s">
        <v>6175</v>
      </c>
      <c r="AE1431" s="7" t="s">
        <v>6175</v>
      </c>
      <c r="AF1431" s="7" t="s">
        <v>6175</v>
      </c>
      <c r="AG1431" s="7" t="s">
        <v>6175</v>
      </c>
      <c r="AH1431" s="7" t="s">
        <v>6175</v>
      </c>
      <c r="AI1431" s="7" t="s">
        <v>6175</v>
      </c>
      <c r="AJ1431" s="33">
        <v>0.30357142857142855</v>
      </c>
      <c r="AK1431" s="33">
        <f t="shared" si="223"/>
        <v>1.2142857142857142</v>
      </c>
      <c r="AL1431" s="33">
        <f t="shared" si="226"/>
        <v>0.14571428571428569</v>
      </c>
      <c r="AM1431" s="33">
        <f t="shared" si="227"/>
        <v>1.3599999999999999</v>
      </c>
      <c r="AN1431" s="33">
        <f t="shared" si="228"/>
        <v>0.27321428571428569</v>
      </c>
      <c r="AO1431" s="33">
        <f t="shared" si="229"/>
        <v>1.0928571428571427</v>
      </c>
      <c r="AP1431" s="33">
        <f t="shared" si="224"/>
        <v>0.13114285714285712</v>
      </c>
      <c r="AQ1431" s="33">
        <f t="shared" si="225"/>
        <v>1.2239999999999998</v>
      </c>
      <c r="AR1431" s="15" t="s">
        <v>1404</v>
      </c>
      <c r="AS1431" s="15" t="s">
        <v>1404</v>
      </c>
      <c r="AT1431" s="15" t="s">
        <v>6294</v>
      </c>
      <c r="AU1431" s="27" t="s">
        <v>6279</v>
      </c>
      <c r="AV1431" s="74"/>
      <c r="AW1431" s="75"/>
      <c r="AX1431" s="75"/>
      <c r="AY1431" s="75"/>
      <c r="AZ1431" s="52" t="s">
        <v>6389</v>
      </c>
    </row>
    <row r="1432" spans="1:52" s="52" customFormat="1" ht="39.950000000000003" customHeight="1" x14ac:dyDescent="0.25">
      <c r="A1432" s="9">
        <v>1943</v>
      </c>
      <c r="B1432" s="5" t="s">
        <v>28</v>
      </c>
      <c r="C1432" s="7" t="s">
        <v>5470</v>
      </c>
      <c r="D1432" s="5" t="s">
        <v>241</v>
      </c>
      <c r="E1432" s="5" t="s">
        <v>242</v>
      </c>
      <c r="F1432" s="5" t="s">
        <v>242</v>
      </c>
      <c r="G1432" s="5" t="s">
        <v>6285</v>
      </c>
      <c r="H1432" s="7" t="s">
        <v>2100</v>
      </c>
      <c r="I1432" s="7" t="s">
        <v>6175</v>
      </c>
      <c r="J1432" s="5" t="s">
        <v>1541</v>
      </c>
      <c r="K1432" s="7" t="s">
        <v>6175</v>
      </c>
      <c r="L1432" s="5" t="s">
        <v>5417</v>
      </c>
      <c r="M1432" s="5" t="s">
        <v>5417</v>
      </c>
      <c r="N1432" s="8" t="s">
        <v>6175</v>
      </c>
      <c r="O1432" s="7" t="s">
        <v>1388</v>
      </c>
      <c r="P1432" s="8" t="s">
        <v>6175</v>
      </c>
      <c r="Q1432" s="5" t="s">
        <v>2105</v>
      </c>
      <c r="R1432" s="5">
        <v>9810</v>
      </c>
      <c r="S1432" s="5" t="s">
        <v>28</v>
      </c>
      <c r="T1432" s="5" t="s">
        <v>28</v>
      </c>
      <c r="U1432" s="5" t="s">
        <v>28</v>
      </c>
      <c r="V1432" s="5" t="s">
        <v>28</v>
      </c>
      <c r="W1432" s="7" t="s">
        <v>29</v>
      </c>
      <c r="X1432" s="5" t="s">
        <v>28</v>
      </c>
      <c r="Y1432" s="5" t="s">
        <v>319</v>
      </c>
      <c r="Z1432" s="7" t="s">
        <v>3900</v>
      </c>
      <c r="AA1432" s="7">
        <v>1</v>
      </c>
      <c r="AB1432" s="7">
        <v>1</v>
      </c>
      <c r="AC1432" s="7">
        <f t="shared" si="230"/>
        <v>0</v>
      </c>
      <c r="AD1432" s="7" t="s">
        <v>6175</v>
      </c>
      <c r="AE1432" s="7" t="s">
        <v>6175</v>
      </c>
      <c r="AF1432" s="7" t="s">
        <v>6175</v>
      </c>
      <c r="AG1432" s="7" t="s">
        <v>6175</v>
      </c>
      <c r="AH1432" s="7" t="s">
        <v>6175</v>
      </c>
      <c r="AI1432" s="7" t="s">
        <v>6175</v>
      </c>
      <c r="AJ1432" s="33">
        <v>2.4246890410959012</v>
      </c>
      <c r="AK1432" s="33">
        <f t="shared" si="223"/>
        <v>2.4246890410959012</v>
      </c>
      <c r="AL1432" s="33">
        <f t="shared" si="226"/>
        <v>0.29096268493150812</v>
      </c>
      <c r="AM1432" s="33">
        <f t="shared" si="227"/>
        <v>2.7156517260274091</v>
      </c>
      <c r="AN1432" s="33">
        <f t="shared" si="228"/>
        <v>2.1822201369863112</v>
      </c>
      <c r="AO1432" s="33">
        <f t="shared" si="229"/>
        <v>2.1822201369863112</v>
      </c>
      <c r="AP1432" s="33">
        <f t="shared" si="224"/>
        <v>0.26186641643835734</v>
      </c>
      <c r="AQ1432" s="33">
        <f t="shared" si="225"/>
        <v>2.4440865534246687</v>
      </c>
      <c r="AR1432" s="15" t="s">
        <v>1404</v>
      </c>
      <c r="AS1432" s="15" t="s">
        <v>1404</v>
      </c>
      <c r="AT1432" s="15" t="s">
        <v>6282</v>
      </c>
      <c r="AU1432" s="27" t="s">
        <v>6282</v>
      </c>
      <c r="AV1432" s="74" t="s">
        <v>6287</v>
      </c>
      <c r="AW1432" s="75"/>
      <c r="AX1432" s="75"/>
      <c r="AY1432" s="75"/>
      <c r="AZ1432" s="52" t="s">
        <v>6389</v>
      </c>
    </row>
    <row r="1433" spans="1:52" s="52" customFormat="1" ht="39.950000000000003" customHeight="1" x14ac:dyDescent="0.25">
      <c r="A1433" s="9">
        <v>1944</v>
      </c>
      <c r="B1433" s="5" t="s">
        <v>28</v>
      </c>
      <c r="C1433" s="7" t="s">
        <v>5471</v>
      </c>
      <c r="D1433" s="5" t="s">
        <v>241</v>
      </c>
      <c r="E1433" s="5" t="s">
        <v>242</v>
      </c>
      <c r="F1433" s="5" t="s">
        <v>242</v>
      </c>
      <c r="G1433" s="5" t="s">
        <v>6285</v>
      </c>
      <c r="H1433" s="7" t="s">
        <v>2100</v>
      </c>
      <c r="I1433" s="7" t="s">
        <v>6175</v>
      </c>
      <c r="J1433" s="5" t="s">
        <v>1541</v>
      </c>
      <c r="K1433" s="7" t="s">
        <v>6175</v>
      </c>
      <c r="L1433" s="5" t="s">
        <v>5415</v>
      </c>
      <c r="M1433" s="5" t="s">
        <v>5415</v>
      </c>
      <c r="N1433" s="8" t="s">
        <v>6175</v>
      </c>
      <c r="O1433" s="7" t="s">
        <v>1388</v>
      </c>
      <c r="P1433" s="8" t="s">
        <v>6175</v>
      </c>
      <c r="Q1433" s="7" t="s">
        <v>5439</v>
      </c>
      <c r="R1433" s="5" t="s">
        <v>4784</v>
      </c>
      <c r="S1433" s="5" t="s">
        <v>28</v>
      </c>
      <c r="T1433" s="5" t="s">
        <v>28</v>
      </c>
      <c r="U1433" s="5" t="s">
        <v>28</v>
      </c>
      <c r="V1433" s="5" t="s">
        <v>28</v>
      </c>
      <c r="W1433" s="7" t="s">
        <v>78</v>
      </c>
      <c r="X1433" s="5" t="s">
        <v>28</v>
      </c>
      <c r="Y1433" s="5" t="s">
        <v>140</v>
      </c>
      <c r="Z1433" s="7" t="s">
        <v>3900</v>
      </c>
      <c r="AA1433" s="7">
        <v>1</v>
      </c>
      <c r="AB1433" s="7">
        <v>1</v>
      </c>
      <c r="AC1433" s="7">
        <f t="shared" si="230"/>
        <v>0</v>
      </c>
      <c r="AD1433" s="7" t="s">
        <v>6175</v>
      </c>
      <c r="AE1433" s="7" t="s">
        <v>6175</v>
      </c>
      <c r="AF1433" s="7" t="s">
        <v>6175</v>
      </c>
      <c r="AG1433" s="7" t="s">
        <v>6175</v>
      </c>
      <c r="AH1433" s="7" t="s">
        <v>6175</v>
      </c>
      <c r="AI1433" s="7" t="s">
        <v>6175</v>
      </c>
      <c r="AJ1433" s="33">
        <v>9.6385342465753858</v>
      </c>
      <c r="AK1433" s="33">
        <f t="shared" si="223"/>
        <v>9.6385342465753858</v>
      </c>
      <c r="AL1433" s="33">
        <f t="shared" si="226"/>
        <v>1.1566241095890462</v>
      </c>
      <c r="AM1433" s="33">
        <f t="shared" si="227"/>
        <v>10.795158356164432</v>
      </c>
      <c r="AN1433" s="33">
        <f t="shared" si="228"/>
        <v>8.674680821917848</v>
      </c>
      <c r="AO1433" s="33">
        <f t="shared" si="229"/>
        <v>8.674680821917848</v>
      </c>
      <c r="AP1433" s="33">
        <f t="shared" si="224"/>
        <v>1.0409616986301418</v>
      </c>
      <c r="AQ1433" s="33">
        <f t="shared" si="225"/>
        <v>9.7156425205479895</v>
      </c>
      <c r="AR1433" s="15" t="s">
        <v>1404</v>
      </c>
      <c r="AS1433" s="15" t="s">
        <v>1404</v>
      </c>
      <c r="AT1433" s="15" t="s">
        <v>6282</v>
      </c>
      <c r="AU1433" s="27" t="s">
        <v>6282</v>
      </c>
      <c r="AV1433" s="74" t="s">
        <v>6287</v>
      </c>
      <c r="AW1433" s="75"/>
      <c r="AX1433" s="75"/>
      <c r="AY1433" s="75"/>
      <c r="AZ1433" s="52" t="s">
        <v>6389</v>
      </c>
    </row>
    <row r="1434" spans="1:52" s="52" customFormat="1" ht="39.950000000000003" customHeight="1" x14ac:dyDescent="0.25">
      <c r="A1434" s="9">
        <v>1945</v>
      </c>
      <c r="B1434" s="5" t="s">
        <v>28</v>
      </c>
      <c r="C1434" s="7" t="s">
        <v>5472</v>
      </c>
      <c r="D1434" s="5" t="s">
        <v>241</v>
      </c>
      <c r="E1434" s="5" t="s">
        <v>242</v>
      </c>
      <c r="F1434" s="5" t="s">
        <v>242</v>
      </c>
      <c r="G1434" s="5" t="s">
        <v>428</v>
      </c>
      <c r="H1434" s="7" t="s">
        <v>2100</v>
      </c>
      <c r="I1434" s="7" t="s">
        <v>6175</v>
      </c>
      <c r="J1434" s="5" t="s">
        <v>1541</v>
      </c>
      <c r="K1434" s="7" t="s">
        <v>6175</v>
      </c>
      <c r="L1434" s="5" t="s">
        <v>5417</v>
      </c>
      <c r="M1434" s="5" t="s">
        <v>5417</v>
      </c>
      <c r="N1434" s="8" t="s">
        <v>6175</v>
      </c>
      <c r="O1434" s="7" t="s">
        <v>1388</v>
      </c>
      <c r="P1434" s="8" t="s">
        <v>6175</v>
      </c>
      <c r="Q1434" s="5" t="s">
        <v>2105</v>
      </c>
      <c r="R1434" s="5">
        <v>9780</v>
      </c>
      <c r="S1434" s="5" t="s">
        <v>28</v>
      </c>
      <c r="T1434" s="5" t="s">
        <v>28</v>
      </c>
      <c r="U1434" s="5" t="s">
        <v>28</v>
      </c>
      <c r="V1434" s="5" t="s">
        <v>28</v>
      </c>
      <c r="W1434" s="7" t="s">
        <v>78</v>
      </c>
      <c r="X1434" s="5" t="s">
        <v>28</v>
      </c>
      <c r="Y1434" s="5" t="s">
        <v>319</v>
      </c>
      <c r="Z1434" s="7" t="s">
        <v>3900</v>
      </c>
      <c r="AA1434" s="7">
        <v>1</v>
      </c>
      <c r="AB1434" s="7">
        <v>1</v>
      </c>
      <c r="AC1434" s="7">
        <f t="shared" si="230"/>
        <v>0</v>
      </c>
      <c r="AD1434" s="7" t="s">
        <v>6175</v>
      </c>
      <c r="AE1434" s="7" t="s">
        <v>6175</v>
      </c>
      <c r="AF1434" s="7" t="s">
        <v>6175</v>
      </c>
      <c r="AG1434" s="7" t="s">
        <v>6175</v>
      </c>
      <c r="AH1434" s="7" t="s">
        <v>6175</v>
      </c>
      <c r="AI1434" s="7" t="s">
        <v>6175</v>
      </c>
      <c r="AJ1434" s="33">
        <v>1.7871890410959013</v>
      </c>
      <c r="AK1434" s="33">
        <f t="shared" si="223"/>
        <v>1.7871890410959013</v>
      </c>
      <c r="AL1434" s="33">
        <f t="shared" si="226"/>
        <v>0.21446268493150814</v>
      </c>
      <c r="AM1434" s="33">
        <f t="shared" si="227"/>
        <v>2.0016517260274096</v>
      </c>
      <c r="AN1434" s="33">
        <f t="shared" si="228"/>
        <v>1.6084701369863112</v>
      </c>
      <c r="AO1434" s="33">
        <f t="shared" si="229"/>
        <v>1.6084701369863112</v>
      </c>
      <c r="AP1434" s="33">
        <f t="shared" si="224"/>
        <v>0.19301641643835735</v>
      </c>
      <c r="AQ1434" s="33">
        <f t="shared" si="225"/>
        <v>1.8014865534246687</v>
      </c>
      <c r="AR1434" s="15" t="s">
        <v>1404</v>
      </c>
      <c r="AS1434" s="15" t="s">
        <v>1404</v>
      </c>
      <c r="AT1434" s="15" t="s">
        <v>6282</v>
      </c>
      <c r="AU1434" s="15" t="s">
        <v>6282</v>
      </c>
      <c r="AV1434" s="74" t="s">
        <v>6322</v>
      </c>
      <c r="AW1434" s="75"/>
      <c r="AX1434" s="75"/>
      <c r="AY1434" s="75"/>
      <c r="AZ1434" s="52" t="s">
        <v>6389</v>
      </c>
    </row>
    <row r="1435" spans="1:52" s="52" customFormat="1" ht="39.950000000000003" customHeight="1" x14ac:dyDescent="0.25">
      <c r="A1435" s="9">
        <v>1946</v>
      </c>
      <c r="B1435" s="5" t="s">
        <v>28</v>
      </c>
      <c r="C1435" s="7" t="s">
        <v>5473</v>
      </c>
      <c r="D1435" s="5" t="s">
        <v>241</v>
      </c>
      <c r="E1435" s="5" t="s">
        <v>242</v>
      </c>
      <c r="F1435" s="5" t="s">
        <v>242</v>
      </c>
      <c r="G1435" s="5" t="s">
        <v>6182</v>
      </c>
      <c r="H1435" s="7" t="s">
        <v>2100</v>
      </c>
      <c r="I1435" s="7" t="s">
        <v>6175</v>
      </c>
      <c r="J1435" s="5" t="s">
        <v>1541</v>
      </c>
      <c r="K1435" s="7" t="s">
        <v>6175</v>
      </c>
      <c r="L1435" s="5" t="s">
        <v>5415</v>
      </c>
      <c r="M1435" s="5" t="s">
        <v>5415</v>
      </c>
      <c r="N1435" s="8" t="s">
        <v>6175</v>
      </c>
      <c r="O1435" s="7" t="s">
        <v>1388</v>
      </c>
      <c r="P1435" s="8" t="s">
        <v>6175</v>
      </c>
      <c r="Q1435" s="7" t="s">
        <v>28</v>
      </c>
      <c r="R1435" s="7" t="s">
        <v>28</v>
      </c>
      <c r="S1435" s="5" t="s">
        <v>28</v>
      </c>
      <c r="T1435" s="5" t="s">
        <v>28</v>
      </c>
      <c r="U1435" s="5" t="s">
        <v>28</v>
      </c>
      <c r="V1435" s="5" t="s">
        <v>28</v>
      </c>
      <c r="W1435" s="7" t="s">
        <v>78</v>
      </c>
      <c r="X1435" s="5" t="s">
        <v>28</v>
      </c>
      <c r="Y1435" s="5" t="s">
        <v>319</v>
      </c>
      <c r="Z1435" s="7" t="s">
        <v>3900</v>
      </c>
      <c r="AA1435" s="7">
        <v>1</v>
      </c>
      <c r="AB1435" s="7">
        <v>1</v>
      </c>
      <c r="AC1435" s="7">
        <f t="shared" si="230"/>
        <v>0</v>
      </c>
      <c r="AD1435" s="7" t="s">
        <v>6175</v>
      </c>
      <c r="AE1435" s="7" t="s">
        <v>6175</v>
      </c>
      <c r="AF1435" s="7" t="s">
        <v>6175</v>
      </c>
      <c r="AG1435" s="7" t="s">
        <v>6175</v>
      </c>
      <c r="AH1435" s="7" t="s">
        <v>6175</v>
      </c>
      <c r="AI1435" s="7" t="s">
        <v>6175</v>
      </c>
      <c r="AJ1435" s="33">
        <v>3.8554136986301546</v>
      </c>
      <c r="AK1435" s="33">
        <f t="shared" si="223"/>
        <v>3.8554136986301546</v>
      </c>
      <c r="AL1435" s="33">
        <f t="shared" si="226"/>
        <v>0.46264964383561852</v>
      </c>
      <c r="AM1435" s="33">
        <f t="shared" si="227"/>
        <v>4.3180633424657735</v>
      </c>
      <c r="AN1435" s="33">
        <f t="shared" si="228"/>
        <v>3.4698723287671394</v>
      </c>
      <c r="AO1435" s="33">
        <f t="shared" si="229"/>
        <v>3.4698723287671394</v>
      </c>
      <c r="AP1435" s="33">
        <f t="shared" si="224"/>
        <v>0.41638467945205671</v>
      </c>
      <c r="AQ1435" s="33">
        <f t="shared" si="225"/>
        <v>3.8862570082191961</v>
      </c>
      <c r="AR1435" s="15" t="s">
        <v>1404</v>
      </c>
      <c r="AS1435" s="15" t="s">
        <v>1404</v>
      </c>
      <c r="AT1435" s="15" t="s">
        <v>6294</v>
      </c>
      <c r="AU1435" s="27" t="s">
        <v>6279</v>
      </c>
      <c r="AV1435" s="74"/>
      <c r="AW1435" s="75"/>
      <c r="AX1435" s="75"/>
      <c r="AY1435" s="75"/>
      <c r="AZ1435" s="52" t="s">
        <v>6389</v>
      </c>
    </row>
    <row r="1436" spans="1:52" s="52" customFormat="1" ht="39.950000000000003" customHeight="1" x14ac:dyDescent="0.25">
      <c r="A1436" s="9">
        <v>1947</v>
      </c>
      <c r="B1436" s="5" t="s">
        <v>28</v>
      </c>
      <c r="C1436" s="7" t="s">
        <v>5474</v>
      </c>
      <c r="D1436" s="5" t="s">
        <v>241</v>
      </c>
      <c r="E1436" s="5" t="s">
        <v>242</v>
      </c>
      <c r="F1436" s="5" t="s">
        <v>242</v>
      </c>
      <c r="G1436" s="5" t="s">
        <v>428</v>
      </c>
      <c r="H1436" s="7" t="s">
        <v>2100</v>
      </c>
      <c r="I1436" s="7" t="s">
        <v>6175</v>
      </c>
      <c r="J1436" s="5" t="s">
        <v>1541</v>
      </c>
      <c r="K1436" s="7" t="s">
        <v>6175</v>
      </c>
      <c r="L1436" s="7" t="s">
        <v>5413</v>
      </c>
      <c r="M1436" s="7" t="s">
        <v>5413</v>
      </c>
      <c r="N1436" s="8" t="s">
        <v>6175</v>
      </c>
      <c r="O1436" s="7" t="s">
        <v>1388</v>
      </c>
      <c r="P1436" s="8" t="s">
        <v>6175</v>
      </c>
      <c r="Q1436" s="5" t="s">
        <v>1905</v>
      </c>
      <c r="R1436" s="5" t="s">
        <v>4784</v>
      </c>
      <c r="S1436" s="5" t="s">
        <v>28</v>
      </c>
      <c r="T1436" s="5" t="s">
        <v>28</v>
      </c>
      <c r="U1436" s="5" t="s">
        <v>28</v>
      </c>
      <c r="V1436" s="5" t="s">
        <v>28</v>
      </c>
      <c r="W1436" s="7" t="s">
        <v>78</v>
      </c>
      <c r="X1436" s="5" t="s">
        <v>28</v>
      </c>
      <c r="Y1436" s="5" t="s">
        <v>140</v>
      </c>
      <c r="Z1436" s="7" t="s">
        <v>3900</v>
      </c>
      <c r="AA1436" s="7">
        <v>1</v>
      </c>
      <c r="AB1436" s="7">
        <v>1</v>
      </c>
      <c r="AC1436" s="7">
        <f t="shared" si="230"/>
        <v>0</v>
      </c>
      <c r="AD1436" s="7" t="s">
        <v>6175</v>
      </c>
      <c r="AE1436" s="7" t="s">
        <v>6175</v>
      </c>
      <c r="AF1436" s="7" t="s">
        <v>6175</v>
      </c>
      <c r="AG1436" s="7" t="s">
        <v>6175</v>
      </c>
      <c r="AH1436" s="7" t="s">
        <v>6175</v>
      </c>
      <c r="AI1436" s="7" t="s">
        <v>6175</v>
      </c>
      <c r="AJ1436" s="33">
        <v>1.7871890410959013</v>
      </c>
      <c r="AK1436" s="33">
        <f t="shared" si="223"/>
        <v>1.7871890410959013</v>
      </c>
      <c r="AL1436" s="33">
        <f t="shared" si="226"/>
        <v>0.21446268493150814</v>
      </c>
      <c r="AM1436" s="33">
        <f t="shared" si="227"/>
        <v>2.0016517260274096</v>
      </c>
      <c r="AN1436" s="33">
        <f t="shared" si="228"/>
        <v>1.6084701369863112</v>
      </c>
      <c r="AO1436" s="33">
        <f t="shared" si="229"/>
        <v>1.6084701369863112</v>
      </c>
      <c r="AP1436" s="33">
        <f t="shared" si="224"/>
        <v>0.19301641643835735</v>
      </c>
      <c r="AQ1436" s="33">
        <f t="shared" si="225"/>
        <v>1.8014865534246687</v>
      </c>
      <c r="AR1436" s="15" t="s">
        <v>1404</v>
      </c>
      <c r="AS1436" s="15" t="s">
        <v>1404</v>
      </c>
      <c r="AT1436" s="15" t="s">
        <v>6282</v>
      </c>
      <c r="AU1436" s="27" t="s">
        <v>6282</v>
      </c>
      <c r="AV1436" s="74" t="s">
        <v>6322</v>
      </c>
      <c r="AW1436" s="75"/>
      <c r="AX1436" s="75"/>
      <c r="AY1436" s="75"/>
      <c r="AZ1436" s="52" t="s">
        <v>6389</v>
      </c>
    </row>
    <row r="1437" spans="1:52" s="52" customFormat="1" ht="39.950000000000003" customHeight="1" x14ac:dyDescent="0.25">
      <c r="A1437" s="9">
        <v>1948</v>
      </c>
      <c r="B1437" s="5" t="s">
        <v>28</v>
      </c>
      <c r="C1437" s="7" t="s">
        <v>5475</v>
      </c>
      <c r="D1437" s="5" t="s">
        <v>241</v>
      </c>
      <c r="E1437" s="5" t="s">
        <v>242</v>
      </c>
      <c r="F1437" s="5" t="s">
        <v>242</v>
      </c>
      <c r="G1437" s="5" t="s">
        <v>6182</v>
      </c>
      <c r="H1437" s="7" t="s">
        <v>2100</v>
      </c>
      <c r="I1437" s="7" t="s">
        <v>6175</v>
      </c>
      <c r="J1437" s="5" t="s">
        <v>1541</v>
      </c>
      <c r="K1437" s="7" t="s">
        <v>6175</v>
      </c>
      <c r="L1437" s="5" t="s">
        <v>5415</v>
      </c>
      <c r="M1437" s="5" t="s">
        <v>5415</v>
      </c>
      <c r="N1437" s="8" t="s">
        <v>6175</v>
      </c>
      <c r="O1437" s="7" t="s">
        <v>1388</v>
      </c>
      <c r="P1437" s="8" t="s">
        <v>6175</v>
      </c>
      <c r="Q1437" s="5" t="s">
        <v>2105</v>
      </c>
      <c r="R1437" s="5">
        <v>5727</v>
      </c>
      <c r="S1437" s="5" t="s">
        <v>28</v>
      </c>
      <c r="T1437" s="5" t="s">
        <v>28</v>
      </c>
      <c r="U1437" s="5" t="s">
        <v>28</v>
      </c>
      <c r="V1437" s="5" t="s">
        <v>28</v>
      </c>
      <c r="W1437" s="7" t="s">
        <v>29</v>
      </c>
      <c r="X1437" s="5" t="s">
        <v>28</v>
      </c>
      <c r="Y1437" s="5" t="s">
        <v>319</v>
      </c>
      <c r="Z1437" s="7" t="s">
        <v>3900</v>
      </c>
      <c r="AA1437" s="7">
        <v>1</v>
      </c>
      <c r="AB1437" s="7">
        <v>1</v>
      </c>
      <c r="AC1437" s="7">
        <f t="shared" si="230"/>
        <v>0</v>
      </c>
      <c r="AD1437" s="7" t="s">
        <v>6175</v>
      </c>
      <c r="AE1437" s="7" t="s">
        <v>6175</v>
      </c>
      <c r="AF1437" s="7" t="s">
        <v>6175</v>
      </c>
      <c r="AG1437" s="7" t="s">
        <v>6175</v>
      </c>
      <c r="AH1437" s="7" t="s">
        <v>6175</v>
      </c>
      <c r="AI1437" s="7" t="s">
        <v>6175</v>
      </c>
      <c r="AJ1437" s="33">
        <v>5.1304136986301545</v>
      </c>
      <c r="AK1437" s="33">
        <f t="shared" si="223"/>
        <v>5.1304136986301545</v>
      </c>
      <c r="AL1437" s="33">
        <f t="shared" si="226"/>
        <v>0.61564964383561849</v>
      </c>
      <c r="AM1437" s="33">
        <f t="shared" si="227"/>
        <v>5.7460633424657725</v>
      </c>
      <c r="AN1437" s="33">
        <f t="shared" si="228"/>
        <v>4.6173723287671393</v>
      </c>
      <c r="AO1437" s="33">
        <f t="shared" si="229"/>
        <v>4.6173723287671393</v>
      </c>
      <c r="AP1437" s="33">
        <f t="shared" si="224"/>
        <v>0.55408467945205675</v>
      </c>
      <c r="AQ1437" s="33">
        <f t="shared" si="225"/>
        <v>5.1714570082191962</v>
      </c>
      <c r="AR1437" s="15" t="s">
        <v>1404</v>
      </c>
      <c r="AS1437" s="15" t="s">
        <v>1404</v>
      </c>
      <c r="AT1437" s="15" t="s">
        <v>6294</v>
      </c>
      <c r="AU1437" s="27" t="s">
        <v>6279</v>
      </c>
      <c r="AV1437" s="74"/>
      <c r="AW1437" s="75"/>
      <c r="AX1437" s="75"/>
      <c r="AY1437" s="75"/>
      <c r="AZ1437" s="52" t="s">
        <v>6389</v>
      </c>
    </row>
    <row r="1438" spans="1:52" s="52" customFormat="1" ht="39.950000000000003" customHeight="1" x14ac:dyDescent="0.25">
      <c r="A1438" s="9">
        <v>1949</v>
      </c>
      <c r="B1438" s="5" t="s">
        <v>28</v>
      </c>
      <c r="C1438" s="7" t="s">
        <v>5476</v>
      </c>
      <c r="D1438" s="5" t="s">
        <v>241</v>
      </c>
      <c r="E1438" s="5" t="s">
        <v>242</v>
      </c>
      <c r="F1438" s="5" t="s">
        <v>242</v>
      </c>
      <c r="G1438" s="5" t="s">
        <v>428</v>
      </c>
      <c r="H1438" s="7" t="s">
        <v>2100</v>
      </c>
      <c r="I1438" s="7" t="s">
        <v>6175</v>
      </c>
      <c r="J1438" s="5" t="s">
        <v>1541</v>
      </c>
      <c r="K1438" s="7" t="s">
        <v>6175</v>
      </c>
      <c r="L1438" s="5" t="s">
        <v>5477</v>
      </c>
      <c r="M1438" s="5" t="s">
        <v>5477</v>
      </c>
      <c r="N1438" s="8" t="s">
        <v>6175</v>
      </c>
      <c r="O1438" s="7" t="s">
        <v>1388</v>
      </c>
      <c r="P1438" s="8" t="s">
        <v>6175</v>
      </c>
      <c r="Q1438" s="5" t="s">
        <v>28</v>
      </c>
      <c r="R1438" s="5" t="s">
        <v>28</v>
      </c>
      <c r="S1438" s="5" t="s">
        <v>28</v>
      </c>
      <c r="T1438" s="5" t="s">
        <v>28</v>
      </c>
      <c r="U1438" s="5" t="s">
        <v>28</v>
      </c>
      <c r="V1438" s="5" t="s">
        <v>28</v>
      </c>
      <c r="W1438" s="7" t="s">
        <v>78</v>
      </c>
      <c r="X1438" s="5" t="s">
        <v>28</v>
      </c>
      <c r="Y1438" s="5" t="s">
        <v>28</v>
      </c>
      <c r="Z1438" s="7" t="s">
        <v>3900</v>
      </c>
      <c r="AA1438" s="7">
        <v>1</v>
      </c>
      <c r="AB1438" s="7">
        <v>1</v>
      </c>
      <c r="AC1438" s="7">
        <f t="shared" si="230"/>
        <v>0</v>
      </c>
      <c r="AD1438" s="7" t="s">
        <v>6175</v>
      </c>
      <c r="AE1438" s="7" t="s">
        <v>6175</v>
      </c>
      <c r="AF1438" s="7" t="s">
        <v>6175</v>
      </c>
      <c r="AG1438" s="7" t="s">
        <v>6175</v>
      </c>
      <c r="AH1438" s="7" t="s">
        <v>6175</v>
      </c>
      <c r="AI1438" s="7" t="s">
        <v>6175</v>
      </c>
      <c r="AJ1438" s="33">
        <v>8.9359452054795057</v>
      </c>
      <c r="AK1438" s="33">
        <f t="shared" si="223"/>
        <v>8.9359452054795057</v>
      </c>
      <c r="AL1438" s="33">
        <f t="shared" si="226"/>
        <v>1.0723134246575405</v>
      </c>
      <c r="AM1438" s="33">
        <f t="shared" si="227"/>
        <v>10.008258630137046</v>
      </c>
      <c r="AN1438" s="33">
        <f t="shared" si="228"/>
        <v>8.0423506849315558</v>
      </c>
      <c r="AO1438" s="33">
        <f t="shared" si="229"/>
        <v>8.0423506849315558</v>
      </c>
      <c r="AP1438" s="33">
        <f t="shared" si="224"/>
        <v>0.96508208219178671</v>
      </c>
      <c r="AQ1438" s="33">
        <f t="shared" si="225"/>
        <v>9.0074327671233423</v>
      </c>
      <c r="AR1438" s="15" t="s">
        <v>1404</v>
      </c>
      <c r="AS1438" s="15" t="s">
        <v>1404</v>
      </c>
      <c r="AT1438" s="15" t="s">
        <v>6282</v>
      </c>
      <c r="AU1438" s="27" t="s">
        <v>6282</v>
      </c>
      <c r="AV1438" s="74" t="s">
        <v>6322</v>
      </c>
      <c r="AW1438" s="75"/>
      <c r="AX1438" s="75"/>
      <c r="AY1438" s="75"/>
      <c r="AZ1438" s="52" t="s">
        <v>6389</v>
      </c>
    </row>
    <row r="1439" spans="1:52" s="52" customFormat="1" ht="39.950000000000003" customHeight="1" x14ac:dyDescent="0.25">
      <c r="A1439" s="9">
        <v>1950</v>
      </c>
      <c r="B1439" s="5" t="s">
        <v>28</v>
      </c>
      <c r="C1439" s="7" t="s">
        <v>5478</v>
      </c>
      <c r="D1439" s="5" t="s">
        <v>241</v>
      </c>
      <c r="E1439" s="5" t="s">
        <v>242</v>
      </c>
      <c r="F1439" s="5" t="s">
        <v>242</v>
      </c>
      <c r="G1439" s="5" t="s">
        <v>6285</v>
      </c>
      <c r="H1439" s="7" t="s">
        <v>2100</v>
      </c>
      <c r="I1439" s="7" t="s">
        <v>6175</v>
      </c>
      <c r="J1439" s="5" t="s">
        <v>1541</v>
      </c>
      <c r="K1439" s="7" t="s">
        <v>6175</v>
      </c>
      <c r="L1439" s="5" t="s">
        <v>5415</v>
      </c>
      <c r="M1439" s="5" t="s">
        <v>5415</v>
      </c>
      <c r="N1439" s="8" t="s">
        <v>6175</v>
      </c>
      <c r="O1439" s="7" t="s">
        <v>1388</v>
      </c>
      <c r="P1439" s="8" t="s">
        <v>6175</v>
      </c>
      <c r="Q1439" s="5" t="s">
        <v>1905</v>
      </c>
      <c r="R1439" s="5" t="s">
        <v>28</v>
      </c>
      <c r="S1439" s="5" t="s">
        <v>28</v>
      </c>
      <c r="T1439" s="5" t="s">
        <v>28</v>
      </c>
      <c r="U1439" s="5" t="s">
        <v>28</v>
      </c>
      <c r="V1439" s="5" t="s">
        <v>28</v>
      </c>
      <c r="W1439" s="7" t="s">
        <v>78</v>
      </c>
      <c r="X1439" s="5" t="s">
        <v>28</v>
      </c>
      <c r="Y1439" s="5" t="s">
        <v>319</v>
      </c>
      <c r="Z1439" s="7" t="s">
        <v>3900</v>
      </c>
      <c r="AA1439" s="7">
        <v>1</v>
      </c>
      <c r="AB1439" s="7">
        <v>1</v>
      </c>
      <c r="AC1439" s="7">
        <f t="shared" si="230"/>
        <v>0</v>
      </c>
      <c r="AD1439" s="7" t="s">
        <v>6175</v>
      </c>
      <c r="AE1439" s="7" t="s">
        <v>6175</v>
      </c>
      <c r="AF1439" s="7" t="s">
        <v>6175</v>
      </c>
      <c r="AG1439" s="7" t="s">
        <v>6175</v>
      </c>
      <c r="AH1439" s="7" t="s">
        <v>6175</v>
      </c>
      <c r="AI1439" s="7" t="s">
        <v>6175</v>
      </c>
      <c r="AJ1439" s="33">
        <v>2.3132482191780923</v>
      </c>
      <c r="AK1439" s="33">
        <f t="shared" si="223"/>
        <v>2.3132482191780923</v>
      </c>
      <c r="AL1439" s="33">
        <f t="shared" si="226"/>
        <v>0.27758978630137104</v>
      </c>
      <c r="AM1439" s="33">
        <f t="shared" si="227"/>
        <v>2.5908380054794633</v>
      </c>
      <c r="AN1439" s="33">
        <f t="shared" si="228"/>
        <v>2.0819233972602831</v>
      </c>
      <c r="AO1439" s="33">
        <f t="shared" si="229"/>
        <v>2.0819233972602831</v>
      </c>
      <c r="AP1439" s="33">
        <f t="shared" si="224"/>
        <v>0.24983080767123397</v>
      </c>
      <c r="AQ1439" s="33">
        <f t="shared" si="225"/>
        <v>2.3317542049315172</v>
      </c>
      <c r="AR1439" s="15" t="s">
        <v>1404</v>
      </c>
      <c r="AS1439" s="15" t="s">
        <v>1404</v>
      </c>
      <c r="AT1439" s="15" t="s">
        <v>6282</v>
      </c>
      <c r="AU1439" s="27" t="s">
        <v>6282</v>
      </c>
      <c r="AV1439" s="74" t="s">
        <v>6287</v>
      </c>
      <c r="AW1439" s="75"/>
      <c r="AX1439" s="75"/>
      <c r="AY1439" s="75"/>
      <c r="AZ1439" s="52" t="s">
        <v>6389</v>
      </c>
    </row>
    <row r="1440" spans="1:52" s="52" customFormat="1" ht="39.950000000000003" customHeight="1" x14ac:dyDescent="0.25">
      <c r="A1440" s="9">
        <v>1951</v>
      </c>
      <c r="B1440" s="5" t="s">
        <v>28</v>
      </c>
      <c r="C1440" s="7" t="s">
        <v>5479</v>
      </c>
      <c r="D1440" s="5" t="s">
        <v>241</v>
      </c>
      <c r="E1440" s="5" t="s">
        <v>242</v>
      </c>
      <c r="F1440" s="5" t="s">
        <v>242</v>
      </c>
      <c r="G1440" s="5" t="s">
        <v>6182</v>
      </c>
      <c r="H1440" s="7" t="s">
        <v>2100</v>
      </c>
      <c r="I1440" s="7" t="s">
        <v>6175</v>
      </c>
      <c r="J1440" s="5" t="s">
        <v>1541</v>
      </c>
      <c r="K1440" s="7" t="s">
        <v>6175</v>
      </c>
      <c r="L1440" s="7" t="s">
        <v>5413</v>
      </c>
      <c r="M1440" s="7" t="s">
        <v>5413</v>
      </c>
      <c r="N1440" s="8" t="s">
        <v>6175</v>
      </c>
      <c r="O1440" s="7" t="s">
        <v>1388</v>
      </c>
      <c r="P1440" s="8" t="s">
        <v>6175</v>
      </c>
      <c r="Q1440" s="5" t="s">
        <v>2105</v>
      </c>
      <c r="R1440" s="5">
        <v>3300</v>
      </c>
      <c r="S1440" s="5" t="s">
        <v>28</v>
      </c>
      <c r="T1440" s="5" t="s">
        <v>28</v>
      </c>
      <c r="U1440" s="5" t="s">
        <v>28</v>
      </c>
      <c r="V1440" s="5" t="s">
        <v>28</v>
      </c>
      <c r="W1440" s="7" t="s">
        <v>29</v>
      </c>
      <c r="X1440" s="5" t="s">
        <v>28</v>
      </c>
      <c r="Y1440" s="5" t="s">
        <v>319</v>
      </c>
      <c r="Z1440" s="7" t="s">
        <v>3900</v>
      </c>
      <c r="AA1440" s="7">
        <v>1</v>
      </c>
      <c r="AB1440" s="7">
        <v>1</v>
      </c>
      <c r="AC1440" s="7">
        <f t="shared" si="230"/>
        <v>0</v>
      </c>
      <c r="AD1440" s="7" t="s">
        <v>6175</v>
      </c>
      <c r="AE1440" s="7" t="s">
        <v>6175</v>
      </c>
      <c r="AF1440" s="7" t="s">
        <v>6175</v>
      </c>
      <c r="AG1440" s="7" t="s">
        <v>6175</v>
      </c>
      <c r="AH1440" s="7" t="s">
        <v>6175</v>
      </c>
      <c r="AI1440" s="7" t="s">
        <v>6175</v>
      </c>
      <c r="AJ1440" s="33">
        <v>2.4246890410959012</v>
      </c>
      <c r="AK1440" s="33">
        <f t="shared" si="223"/>
        <v>2.4246890410959012</v>
      </c>
      <c r="AL1440" s="33">
        <f t="shared" si="226"/>
        <v>0.29096268493150812</v>
      </c>
      <c r="AM1440" s="33">
        <f t="shared" si="227"/>
        <v>2.7156517260274091</v>
      </c>
      <c r="AN1440" s="33">
        <f t="shared" si="228"/>
        <v>2.1822201369863112</v>
      </c>
      <c r="AO1440" s="33">
        <f t="shared" si="229"/>
        <v>2.1822201369863112</v>
      </c>
      <c r="AP1440" s="33">
        <f t="shared" si="224"/>
        <v>0.26186641643835734</v>
      </c>
      <c r="AQ1440" s="33">
        <f t="shared" si="225"/>
        <v>2.4440865534246687</v>
      </c>
      <c r="AR1440" s="15" t="s">
        <v>1404</v>
      </c>
      <c r="AS1440" s="15" t="s">
        <v>1404</v>
      </c>
      <c r="AT1440" s="15" t="s">
        <v>6294</v>
      </c>
      <c r="AU1440" s="27" t="s">
        <v>6279</v>
      </c>
      <c r="AV1440" s="74"/>
      <c r="AW1440" s="75"/>
      <c r="AX1440" s="75"/>
      <c r="AY1440" s="75"/>
      <c r="AZ1440" s="52" t="s">
        <v>6389</v>
      </c>
    </row>
    <row r="1441" spans="1:52" s="52" customFormat="1" ht="39.950000000000003" customHeight="1" x14ac:dyDescent="0.25">
      <c r="A1441" s="9">
        <v>1952</v>
      </c>
      <c r="B1441" s="5" t="s">
        <v>28</v>
      </c>
      <c r="C1441" s="7" t="s">
        <v>5480</v>
      </c>
      <c r="D1441" s="5" t="s">
        <v>241</v>
      </c>
      <c r="E1441" s="5" t="s">
        <v>242</v>
      </c>
      <c r="F1441" s="5" t="s">
        <v>242</v>
      </c>
      <c r="G1441" s="5" t="s">
        <v>6182</v>
      </c>
      <c r="H1441" s="7" t="s">
        <v>2100</v>
      </c>
      <c r="I1441" s="7" t="s">
        <v>6175</v>
      </c>
      <c r="J1441" s="5" t="s">
        <v>1541</v>
      </c>
      <c r="K1441" s="7" t="s">
        <v>6175</v>
      </c>
      <c r="L1441" s="5" t="s">
        <v>5417</v>
      </c>
      <c r="M1441" s="5" t="s">
        <v>5417</v>
      </c>
      <c r="N1441" s="8" t="s">
        <v>6175</v>
      </c>
      <c r="O1441" s="7" t="s">
        <v>1388</v>
      </c>
      <c r="P1441" s="8" t="s">
        <v>6175</v>
      </c>
      <c r="Q1441" s="5" t="s">
        <v>2105</v>
      </c>
      <c r="R1441" s="5">
        <v>9810</v>
      </c>
      <c r="S1441" s="5" t="s">
        <v>28</v>
      </c>
      <c r="T1441" s="5" t="s">
        <v>28</v>
      </c>
      <c r="U1441" s="5" t="s">
        <v>28</v>
      </c>
      <c r="V1441" s="5" t="s">
        <v>28</v>
      </c>
      <c r="W1441" s="7" t="s">
        <v>29</v>
      </c>
      <c r="X1441" s="5" t="s">
        <v>28</v>
      </c>
      <c r="Y1441" s="5" t="s">
        <v>140</v>
      </c>
      <c r="Z1441" s="7" t="s">
        <v>3900</v>
      </c>
      <c r="AA1441" s="7">
        <v>1</v>
      </c>
      <c r="AB1441" s="7">
        <v>1</v>
      </c>
      <c r="AC1441" s="7">
        <f t="shared" si="230"/>
        <v>0</v>
      </c>
      <c r="AD1441" s="7" t="s">
        <v>6175</v>
      </c>
      <c r="AE1441" s="7" t="s">
        <v>6175</v>
      </c>
      <c r="AF1441" s="7" t="s">
        <v>6175</v>
      </c>
      <c r="AG1441" s="7" t="s">
        <v>6175</v>
      </c>
      <c r="AH1441" s="7" t="s">
        <v>6175</v>
      </c>
      <c r="AI1441" s="7" t="s">
        <v>6175</v>
      </c>
      <c r="AJ1441" s="33">
        <v>2.4246890410959012</v>
      </c>
      <c r="AK1441" s="33">
        <f t="shared" si="223"/>
        <v>2.4246890410959012</v>
      </c>
      <c r="AL1441" s="33">
        <f t="shared" si="226"/>
        <v>0.29096268493150812</v>
      </c>
      <c r="AM1441" s="33">
        <f t="shared" si="227"/>
        <v>2.7156517260274091</v>
      </c>
      <c r="AN1441" s="33">
        <f t="shared" si="228"/>
        <v>2.1822201369863112</v>
      </c>
      <c r="AO1441" s="33">
        <f t="shared" si="229"/>
        <v>2.1822201369863112</v>
      </c>
      <c r="AP1441" s="33">
        <f t="shared" si="224"/>
        <v>0.26186641643835734</v>
      </c>
      <c r="AQ1441" s="33">
        <f t="shared" si="225"/>
        <v>2.4440865534246687</v>
      </c>
      <c r="AR1441" s="15" t="s">
        <v>1404</v>
      </c>
      <c r="AS1441" s="15" t="s">
        <v>1404</v>
      </c>
      <c r="AT1441" s="15" t="s">
        <v>6294</v>
      </c>
      <c r="AU1441" s="27" t="s">
        <v>6279</v>
      </c>
      <c r="AV1441" s="74"/>
      <c r="AW1441" s="75"/>
      <c r="AX1441" s="75"/>
      <c r="AY1441" s="75"/>
      <c r="AZ1441" s="52" t="s">
        <v>6389</v>
      </c>
    </row>
    <row r="1442" spans="1:52" s="52" customFormat="1" ht="39.950000000000003" customHeight="1" x14ac:dyDescent="0.25">
      <c r="A1442" s="9">
        <v>1953</v>
      </c>
      <c r="B1442" s="5" t="s">
        <v>28</v>
      </c>
      <c r="C1442" s="7" t="s">
        <v>5481</v>
      </c>
      <c r="D1442" s="5" t="s">
        <v>241</v>
      </c>
      <c r="E1442" s="5" t="s">
        <v>242</v>
      </c>
      <c r="F1442" s="5" t="s">
        <v>242</v>
      </c>
      <c r="G1442" s="5" t="s">
        <v>6182</v>
      </c>
      <c r="H1442" s="7" t="s">
        <v>2100</v>
      </c>
      <c r="I1442" s="7" t="s">
        <v>6175</v>
      </c>
      <c r="J1442" s="5" t="s">
        <v>1541</v>
      </c>
      <c r="K1442" s="7" t="s">
        <v>6175</v>
      </c>
      <c r="L1442" s="5" t="s">
        <v>5415</v>
      </c>
      <c r="M1442" s="5" t="s">
        <v>5415</v>
      </c>
      <c r="N1442" s="8" t="s">
        <v>6175</v>
      </c>
      <c r="O1442" s="7" t="s">
        <v>1388</v>
      </c>
      <c r="P1442" s="8" t="s">
        <v>6175</v>
      </c>
      <c r="Q1442" s="5" t="s">
        <v>1905</v>
      </c>
      <c r="R1442" s="5" t="s">
        <v>28</v>
      </c>
      <c r="S1442" s="5" t="s">
        <v>28</v>
      </c>
      <c r="T1442" s="5" t="s">
        <v>28</v>
      </c>
      <c r="U1442" s="5" t="s">
        <v>28</v>
      </c>
      <c r="V1442" s="5" t="s">
        <v>28</v>
      </c>
      <c r="W1442" s="7" t="s">
        <v>29</v>
      </c>
      <c r="X1442" s="5" t="s">
        <v>28</v>
      </c>
      <c r="Y1442" s="5" t="s">
        <v>319</v>
      </c>
      <c r="Z1442" s="7" t="s">
        <v>3900</v>
      </c>
      <c r="AA1442" s="7">
        <v>1</v>
      </c>
      <c r="AB1442" s="7">
        <v>1</v>
      </c>
      <c r="AC1442" s="7">
        <f t="shared" si="230"/>
        <v>0</v>
      </c>
      <c r="AD1442" s="7" t="s">
        <v>6175</v>
      </c>
      <c r="AE1442" s="7" t="s">
        <v>6175</v>
      </c>
      <c r="AF1442" s="7" t="s">
        <v>6175</v>
      </c>
      <c r="AG1442" s="7" t="s">
        <v>6175</v>
      </c>
      <c r="AH1442" s="7" t="s">
        <v>6175</v>
      </c>
      <c r="AI1442" s="7" t="s">
        <v>6175</v>
      </c>
      <c r="AJ1442" s="33">
        <v>3.0782482191780924</v>
      </c>
      <c r="AK1442" s="33">
        <f t="shared" si="223"/>
        <v>3.0782482191780924</v>
      </c>
      <c r="AL1442" s="33">
        <f t="shared" si="226"/>
        <v>0.36938978630137109</v>
      </c>
      <c r="AM1442" s="33">
        <f t="shared" si="227"/>
        <v>3.4476380054794635</v>
      </c>
      <c r="AN1442" s="33">
        <f t="shared" si="228"/>
        <v>2.7704233972602834</v>
      </c>
      <c r="AO1442" s="33">
        <f t="shared" si="229"/>
        <v>2.7704233972602834</v>
      </c>
      <c r="AP1442" s="33">
        <f t="shared" si="224"/>
        <v>0.33245080767123397</v>
      </c>
      <c r="AQ1442" s="33">
        <f t="shared" si="225"/>
        <v>3.1028742049315174</v>
      </c>
      <c r="AR1442" s="15" t="s">
        <v>1404</v>
      </c>
      <c r="AS1442" s="15" t="s">
        <v>1404</v>
      </c>
      <c r="AT1442" s="15" t="s">
        <v>6294</v>
      </c>
      <c r="AU1442" s="27" t="s">
        <v>6279</v>
      </c>
      <c r="AV1442" s="74"/>
      <c r="AW1442" s="75"/>
      <c r="AX1442" s="75"/>
      <c r="AY1442" s="75"/>
      <c r="AZ1442" s="52" t="s">
        <v>6389</v>
      </c>
    </row>
    <row r="1443" spans="1:52" s="52" customFormat="1" ht="39.950000000000003" customHeight="1" x14ac:dyDescent="0.25">
      <c r="A1443" s="9">
        <v>1954</v>
      </c>
      <c r="B1443" s="5" t="s">
        <v>28</v>
      </c>
      <c r="C1443" s="7" t="s">
        <v>5482</v>
      </c>
      <c r="D1443" s="5" t="s">
        <v>18</v>
      </c>
      <c r="E1443" s="5" t="s">
        <v>296</v>
      </c>
      <c r="F1443" s="5" t="s">
        <v>296</v>
      </c>
      <c r="G1443" s="5" t="s">
        <v>6182</v>
      </c>
      <c r="H1443" s="7" t="s">
        <v>2100</v>
      </c>
      <c r="I1443" s="7" t="s">
        <v>6175</v>
      </c>
      <c r="J1443" s="5" t="s">
        <v>1541</v>
      </c>
      <c r="K1443" s="7" t="s">
        <v>6175</v>
      </c>
      <c r="L1443" s="5" t="s">
        <v>5417</v>
      </c>
      <c r="M1443" s="5" t="s">
        <v>5417</v>
      </c>
      <c r="N1443" s="8" t="s">
        <v>6175</v>
      </c>
      <c r="O1443" s="7" t="s">
        <v>1388</v>
      </c>
      <c r="P1443" s="8" t="s">
        <v>6175</v>
      </c>
      <c r="Q1443" s="5" t="s">
        <v>1905</v>
      </c>
      <c r="R1443" s="5">
        <v>708</v>
      </c>
      <c r="S1443" s="5" t="s">
        <v>28</v>
      </c>
      <c r="T1443" s="5" t="s">
        <v>28</v>
      </c>
      <c r="U1443" s="5" t="s">
        <v>28</v>
      </c>
      <c r="V1443" s="5" t="s">
        <v>28</v>
      </c>
      <c r="W1443" s="7" t="s">
        <v>29</v>
      </c>
      <c r="X1443" s="5" t="s">
        <v>28</v>
      </c>
      <c r="Y1443" s="5" t="s">
        <v>319</v>
      </c>
      <c r="Z1443" s="7" t="s">
        <v>3900</v>
      </c>
      <c r="AA1443" s="7">
        <v>1</v>
      </c>
      <c r="AB1443" s="7">
        <v>1</v>
      </c>
      <c r="AC1443" s="7">
        <f t="shared" si="230"/>
        <v>0</v>
      </c>
      <c r="AD1443" s="7" t="s">
        <v>6175</v>
      </c>
      <c r="AE1443" s="7" t="s">
        <v>6175</v>
      </c>
      <c r="AF1443" s="7" t="s">
        <v>6175</v>
      </c>
      <c r="AG1443" s="7" t="s">
        <v>6175</v>
      </c>
      <c r="AH1443" s="7" t="s">
        <v>6175</v>
      </c>
      <c r="AI1443" s="7" t="s">
        <v>6175</v>
      </c>
      <c r="AJ1443" s="33">
        <v>2.4246890410959012</v>
      </c>
      <c r="AK1443" s="33">
        <f t="shared" si="223"/>
        <v>2.4246890410959012</v>
      </c>
      <c r="AL1443" s="33">
        <f t="shared" si="226"/>
        <v>0.29096268493150812</v>
      </c>
      <c r="AM1443" s="33">
        <f t="shared" si="227"/>
        <v>2.7156517260274091</v>
      </c>
      <c r="AN1443" s="33">
        <f t="shared" si="228"/>
        <v>2.1822201369863112</v>
      </c>
      <c r="AO1443" s="33">
        <f t="shared" si="229"/>
        <v>2.1822201369863112</v>
      </c>
      <c r="AP1443" s="33">
        <f t="shared" si="224"/>
        <v>0.26186641643835734</v>
      </c>
      <c r="AQ1443" s="33">
        <f t="shared" si="225"/>
        <v>2.4440865534246687</v>
      </c>
      <c r="AR1443" s="15" t="s">
        <v>1404</v>
      </c>
      <c r="AS1443" s="15" t="s">
        <v>1404</v>
      </c>
      <c r="AT1443" s="15" t="s">
        <v>6294</v>
      </c>
      <c r="AU1443" s="27" t="s">
        <v>6279</v>
      </c>
      <c r="AV1443" s="74"/>
      <c r="AW1443" s="75"/>
      <c r="AX1443" s="75"/>
      <c r="AY1443" s="75"/>
      <c r="AZ1443" s="52" t="s">
        <v>6389</v>
      </c>
    </row>
    <row r="1444" spans="1:52" s="52" customFormat="1" ht="39.950000000000003" customHeight="1" x14ac:dyDescent="0.25">
      <c r="A1444" s="9">
        <v>1955</v>
      </c>
      <c r="B1444" s="5" t="s">
        <v>28</v>
      </c>
      <c r="C1444" s="7" t="s">
        <v>5483</v>
      </c>
      <c r="D1444" s="5" t="s">
        <v>241</v>
      </c>
      <c r="E1444" s="5" t="s">
        <v>242</v>
      </c>
      <c r="F1444" s="5" t="s">
        <v>242</v>
      </c>
      <c r="G1444" s="5" t="s">
        <v>428</v>
      </c>
      <c r="H1444" s="7" t="s">
        <v>2100</v>
      </c>
      <c r="I1444" s="7" t="s">
        <v>6175</v>
      </c>
      <c r="J1444" s="5" t="s">
        <v>1541</v>
      </c>
      <c r="K1444" s="7" t="s">
        <v>6175</v>
      </c>
      <c r="L1444" s="5" t="s">
        <v>5444</v>
      </c>
      <c r="M1444" s="5" t="s">
        <v>5444</v>
      </c>
      <c r="N1444" s="8" t="s">
        <v>6175</v>
      </c>
      <c r="O1444" s="7" t="s">
        <v>1388</v>
      </c>
      <c r="P1444" s="8" t="s">
        <v>6175</v>
      </c>
      <c r="Q1444" s="5" t="s">
        <v>2105</v>
      </c>
      <c r="R1444" s="5" t="s">
        <v>28</v>
      </c>
      <c r="S1444" s="5" t="s">
        <v>28</v>
      </c>
      <c r="T1444" s="5" t="s">
        <v>28</v>
      </c>
      <c r="U1444" s="5" t="s">
        <v>28</v>
      </c>
      <c r="V1444" s="5" t="s">
        <v>28</v>
      </c>
      <c r="W1444" s="7" t="s">
        <v>29</v>
      </c>
      <c r="X1444" s="5" t="s">
        <v>28</v>
      </c>
      <c r="Y1444" s="5" t="s">
        <v>319</v>
      </c>
      <c r="Z1444" s="7" t="s">
        <v>3900</v>
      </c>
      <c r="AA1444" s="7">
        <v>1</v>
      </c>
      <c r="AB1444" s="7">
        <v>1</v>
      </c>
      <c r="AC1444" s="7">
        <f t="shared" si="230"/>
        <v>0</v>
      </c>
      <c r="AD1444" s="7" t="s">
        <v>6175</v>
      </c>
      <c r="AE1444" s="7" t="s">
        <v>6175</v>
      </c>
      <c r="AF1444" s="7" t="s">
        <v>6175</v>
      </c>
      <c r="AG1444" s="7" t="s">
        <v>6175</v>
      </c>
      <c r="AH1444" s="7" t="s">
        <v>6175</v>
      </c>
      <c r="AI1444" s="7" t="s">
        <v>6175</v>
      </c>
      <c r="AJ1444" s="33">
        <v>0.96987561643836051</v>
      </c>
      <c r="AK1444" s="33">
        <f t="shared" si="223"/>
        <v>0.96987561643836051</v>
      </c>
      <c r="AL1444" s="33">
        <f t="shared" si="226"/>
        <v>0.11638507397260325</v>
      </c>
      <c r="AM1444" s="33">
        <f t="shared" si="227"/>
        <v>1.0862606904109637</v>
      </c>
      <c r="AN1444" s="33">
        <f t="shared" si="228"/>
        <v>0.87288805479452447</v>
      </c>
      <c r="AO1444" s="33">
        <f t="shared" si="229"/>
        <v>0.87288805479452447</v>
      </c>
      <c r="AP1444" s="33">
        <f t="shared" si="224"/>
        <v>0.10474656657534294</v>
      </c>
      <c r="AQ1444" s="33">
        <f t="shared" si="225"/>
        <v>0.97763462136986745</v>
      </c>
      <c r="AR1444" s="15" t="s">
        <v>1404</v>
      </c>
      <c r="AS1444" s="15" t="s">
        <v>1404</v>
      </c>
      <c r="AT1444" s="15" t="s">
        <v>6282</v>
      </c>
      <c r="AU1444" s="27" t="s">
        <v>6282</v>
      </c>
      <c r="AV1444" s="74" t="s">
        <v>6322</v>
      </c>
      <c r="AW1444" s="75"/>
      <c r="AX1444" s="75"/>
      <c r="AY1444" s="75"/>
      <c r="AZ1444" s="52" t="s">
        <v>6389</v>
      </c>
    </row>
    <row r="1445" spans="1:52" s="52" customFormat="1" ht="39.950000000000003" customHeight="1" x14ac:dyDescent="0.25">
      <c r="A1445" s="9">
        <v>1956</v>
      </c>
      <c r="B1445" s="5" t="s">
        <v>28</v>
      </c>
      <c r="C1445" s="7" t="s">
        <v>5484</v>
      </c>
      <c r="D1445" s="5" t="s">
        <v>241</v>
      </c>
      <c r="E1445" s="5" t="s">
        <v>242</v>
      </c>
      <c r="F1445" s="5" t="s">
        <v>242</v>
      </c>
      <c r="G1445" s="5" t="s">
        <v>6285</v>
      </c>
      <c r="H1445" s="7" t="s">
        <v>2100</v>
      </c>
      <c r="I1445" s="7" t="s">
        <v>6175</v>
      </c>
      <c r="J1445" s="5" t="s">
        <v>1541</v>
      </c>
      <c r="K1445" s="7" t="s">
        <v>6175</v>
      </c>
      <c r="L1445" s="5" t="s">
        <v>5417</v>
      </c>
      <c r="M1445" s="5" t="s">
        <v>5417</v>
      </c>
      <c r="N1445" s="8" t="s">
        <v>6175</v>
      </c>
      <c r="O1445" s="7" t="s">
        <v>1388</v>
      </c>
      <c r="P1445" s="8" t="s">
        <v>6175</v>
      </c>
      <c r="Q1445" s="5" t="s">
        <v>2105</v>
      </c>
      <c r="R1445" s="5">
        <v>9810</v>
      </c>
      <c r="S1445" s="5" t="s">
        <v>28</v>
      </c>
      <c r="T1445" s="5" t="s">
        <v>28</v>
      </c>
      <c r="U1445" s="5" t="s">
        <v>28</v>
      </c>
      <c r="V1445" s="5" t="s">
        <v>28</v>
      </c>
      <c r="W1445" s="7" t="s">
        <v>29</v>
      </c>
      <c r="X1445" s="5" t="s">
        <v>28</v>
      </c>
      <c r="Y1445" s="5" t="s">
        <v>140</v>
      </c>
      <c r="Z1445" s="7" t="s">
        <v>3900</v>
      </c>
      <c r="AA1445" s="7">
        <v>1</v>
      </c>
      <c r="AB1445" s="7">
        <v>1</v>
      </c>
      <c r="AC1445" s="7">
        <f t="shared" si="230"/>
        <v>0</v>
      </c>
      <c r="AD1445" s="7" t="s">
        <v>6175</v>
      </c>
      <c r="AE1445" s="7" t="s">
        <v>6175</v>
      </c>
      <c r="AF1445" s="7" t="s">
        <v>6175</v>
      </c>
      <c r="AG1445" s="7" t="s">
        <v>6175</v>
      </c>
      <c r="AH1445" s="7" t="s">
        <v>6175</v>
      </c>
      <c r="AI1445" s="7" t="s">
        <v>6175</v>
      </c>
      <c r="AJ1445" s="33">
        <v>2.4246890410959012</v>
      </c>
      <c r="AK1445" s="33">
        <f t="shared" si="223"/>
        <v>2.4246890410959012</v>
      </c>
      <c r="AL1445" s="33">
        <f t="shared" si="226"/>
        <v>0.29096268493150812</v>
      </c>
      <c r="AM1445" s="33">
        <f t="shared" si="227"/>
        <v>2.7156517260274091</v>
      </c>
      <c r="AN1445" s="33">
        <f t="shared" si="228"/>
        <v>2.1822201369863112</v>
      </c>
      <c r="AO1445" s="33">
        <f t="shared" si="229"/>
        <v>2.1822201369863112</v>
      </c>
      <c r="AP1445" s="33">
        <f t="shared" si="224"/>
        <v>0.26186641643835734</v>
      </c>
      <c r="AQ1445" s="33">
        <f t="shared" si="225"/>
        <v>2.4440865534246687</v>
      </c>
      <c r="AR1445" s="15" t="s">
        <v>1404</v>
      </c>
      <c r="AS1445" s="15" t="s">
        <v>1404</v>
      </c>
      <c r="AT1445" s="15" t="s">
        <v>6282</v>
      </c>
      <c r="AU1445" s="27" t="s">
        <v>6282</v>
      </c>
      <c r="AV1445" s="74" t="s">
        <v>6287</v>
      </c>
      <c r="AW1445" s="75"/>
      <c r="AX1445" s="75"/>
      <c r="AY1445" s="75"/>
      <c r="AZ1445" s="52" t="s">
        <v>6389</v>
      </c>
    </row>
    <row r="1446" spans="1:52" s="52" customFormat="1" ht="39.950000000000003" customHeight="1" x14ac:dyDescent="0.25">
      <c r="A1446" s="9">
        <v>1957</v>
      </c>
      <c r="B1446" s="5" t="s">
        <v>28</v>
      </c>
      <c r="C1446" s="7" t="s">
        <v>5485</v>
      </c>
      <c r="D1446" s="5" t="s">
        <v>241</v>
      </c>
      <c r="E1446" s="5" t="s">
        <v>242</v>
      </c>
      <c r="F1446" s="5" t="s">
        <v>242</v>
      </c>
      <c r="G1446" s="5" t="s">
        <v>6182</v>
      </c>
      <c r="H1446" s="7" t="s">
        <v>2100</v>
      </c>
      <c r="I1446" s="7" t="s">
        <v>6175</v>
      </c>
      <c r="J1446" s="5" t="s">
        <v>1541</v>
      </c>
      <c r="K1446" s="7" t="s">
        <v>6175</v>
      </c>
      <c r="L1446" s="7" t="s">
        <v>5413</v>
      </c>
      <c r="M1446" s="7" t="s">
        <v>5413</v>
      </c>
      <c r="N1446" s="8" t="s">
        <v>6175</v>
      </c>
      <c r="O1446" s="7" t="s">
        <v>1388</v>
      </c>
      <c r="P1446" s="8" t="s">
        <v>6175</v>
      </c>
      <c r="Q1446" s="5" t="s">
        <v>1905</v>
      </c>
      <c r="R1446" s="5" t="s">
        <v>5486</v>
      </c>
      <c r="S1446" s="5" t="s">
        <v>28</v>
      </c>
      <c r="T1446" s="5" t="s">
        <v>28</v>
      </c>
      <c r="U1446" s="5" t="s">
        <v>28</v>
      </c>
      <c r="V1446" s="5" t="s">
        <v>28</v>
      </c>
      <c r="W1446" s="7" t="s">
        <v>29</v>
      </c>
      <c r="X1446" s="5" t="s">
        <v>28</v>
      </c>
      <c r="Y1446" s="5" t="s">
        <v>140</v>
      </c>
      <c r="Z1446" s="7" t="s">
        <v>3900</v>
      </c>
      <c r="AA1446" s="7">
        <v>1</v>
      </c>
      <c r="AB1446" s="7">
        <v>1</v>
      </c>
      <c r="AC1446" s="7">
        <f t="shared" si="230"/>
        <v>0</v>
      </c>
      <c r="AD1446" s="7" t="s">
        <v>6175</v>
      </c>
      <c r="AE1446" s="7" t="s">
        <v>6175</v>
      </c>
      <c r="AF1446" s="7" t="s">
        <v>6175</v>
      </c>
      <c r="AG1446" s="7" t="s">
        <v>6175</v>
      </c>
      <c r="AH1446" s="7" t="s">
        <v>6175</v>
      </c>
      <c r="AI1446" s="7" t="s">
        <v>6175</v>
      </c>
      <c r="AJ1446" s="33">
        <v>2.4246890410959012</v>
      </c>
      <c r="AK1446" s="33">
        <f t="shared" si="223"/>
        <v>2.4246890410959012</v>
      </c>
      <c r="AL1446" s="33">
        <f t="shared" si="226"/>
        <v>0.29096268493150812</v>
      </c>
      <c r="AM1446" s="33">
        <f t="shared" si="227"/>
        <v>2.7156517260274091</v>
      </c>
      <c r="AN1446" s="33">
        <f t="shared" si="228"/>
        <v>2.1822201369863112</v>
      </c>
      <c r="AO1446" s="33">
        <f t="shared" si="229"/>
        <v>2.1822201369863112</v>
      </c>
      <c r="AP1446" s="33">
        <f t="shared" si="224"/>
        <v>0.26186641643835734</v>
      </c>
      <c r="AQ1446" s="33">
        <f t="shared" si="225"/>
        <v>2.4440865534246687</v>
      </c>
      <c r="AR1446" s="15" t="s">
        <v>1404</v>
      </c>
      <c r="AS1446" s="15" t="s">
        <v>1404</v>
      </c>
      <c r="AT1446" s="15" t="s">
        <v>6294</v>
      </c>
      <c r="AU1446" s="27" t="s">
        <v>6279</v>
      </c>
      <c r="AV1446" s="74"/>
      <c r="AW1446" s="75"/>
      <c r="AX1446" s="75"/>
      <c r="AY1446" s="75"/>
      <c r="AZ1446" s="52" t="s">
        <v>6389</v>
      </c>
    </row>
    <row r="1447" spans="1:52" s="52" customFormat="1" ht="39.950000000000003" customHeight="1" x14ac:dyDescent="0.25">
      <c r="A1447" s="9">
        <v>1958</v>
      </c>
      <c r="B1447" s="5" t="s">
        <v>28</v>
      </c>
      <c r="C1447" s="7" t="s">
        <v>5487</v>
      </c>
      <c r="D1447" s="5" t="s">
        <v>241</v>
      </c>
      <c r="E1447" s="5" t="s">
        <v>242</v>
      </c>
      <c r="F1447" s="5" t="s">
        <v>242</v>
      </c>
      <c r="G1447" s="5" t="s">
        <v>6182</v>
      </c>
      <c r="H1447" s="7" t="s">
        <v>2100</v>
      </c>
      <c r="I1447" s="7" t="s">
        <v>6175</v>
      </c>
      <c r="J1447" s="5" t="s">
        <v>1541</v>
      </c>
      <c r="K1447" s="7" t="s">
        <v>6175</v>
      </c>
      <c r="L1447" s="5" t="s">
        <v>5415</v>
      </c>
      <c r="M1447" s="5" t="s">
        <v>5415</v>
      </c>
      <c r="N1447" s="8" t="s">
        <v>6175</v>
      </c>
      <c r="O1447" s="7" t="s">
        <v>1388</v>
      </c>
      <c r="P1447" s="8" t="s">
        <v>6175</v>
      </c>
      <c r="Q1447" s="5" t="s">
        <v>2105</v>
      </c>
      <c r="R1447" s="5">
        <v>5727</v>
      </c>
      <c r="S1447" s="5" t="s">
        <v>28</v>
      </c>
      <c r="T1447" s="5" t="s">
        <v>28</v>
      </c>
      <c r="U1447" s="5" t="s">
        <v>28</v>
      </c>
      <c r="V1447" s="5" t="s">
        <v>28</v>
      </c>
      <c r="W1447" s="7" t="s">
        <v>29</v>
      </c>
      <c r="X1447" s="5" t="s">
        <v>28</v>
      </c>
      <c r="Y1447" s="5" t="s">
        <v>140</v>
      </c>
      <c r="Z1447" s="7" t="s">
        <v>3900</v>
      </c>
      <c r="AA1447" s="7">
        <v>1</v>
      </c>
      <c r="AB1447" s="7">
        <v>1</v>
      </c>
      <c r="AC1447" s="7">
        <f t="shared" si="230"/>
        <v>0</v>
      </c>
      <c r="AD1447" s="7" t="s">
        <v>6175</v>
      </c>
      <c r="AE1447" s="7" t="s">
        <v>6175</v>
      </c>
      <c r="AF1447" s="7" t="s">
        <v>6175</v>
      </c>
      <c r="AG1447" s="7" t="s">
        <v>6175</v>
      </c>
      <c r="AH1447" s="7" t="s">
        <v>6175</v>
      </c>
      <c r="AI1447" s="7" t="s">
        <v>6175</v>
      </c>
      <c r="AJ1447" s="33">
        <v>5.1304136986301545</v>
      </c>
      <c r="AK1447" s="33">
        <f t="shared" si="223"/>
        <v>5.1304136986301545</v>
      </c>
      <c r="AL1447" s="33">
        <f t="shared" si="226"/>
        <v>0.61564964383561849</v>
      </c>
      <c r="AM1447" s="33">
        <f t="shared" si="227"/>
        <v>5.7460633424657725</v>
      </c>
      <c r="AN1447" s="33">
        <f t="shared" si="228"/>
        <v>4.6173723287671393</v>
      </c>
      <c r="AO1447" s="33">
        <f t="shared" si="229"/>
        <v>4.6173723287671393</v>
      </c>
      <c r="AP1447" s="33">
        <f t="shared" si="224"/>
        <v>0.55408467945205675</v>
      </c>
      <c r="AQ1447" s="33">
        <f t="shared" si="225"/>
        <v>5.1714570082191962</v>
      </c>
      <c r="AR1447" s="15" t="s">
        <v>1404</v>
      </c>
      <c r="AS1447" s="15" t="s">
        <v>1404</v>
      </c>
      <c r="AT1447" s="15" t="s">
        <v>6294</v>
      </c>
      <c r="AU1447" s="27" t="s">
        <v>6279</v>
      </c>
      <c r="AV1447" s="74"/>
      <c r="AW1447" s="75"/>
      <c r="AX1447" s="75"/>
      <c r="AY1447" s="75"/>
      <c r="AZ1447" s="52" t="s">
        <v>6389</v>
      </c>
    </row>
    <row r="1448" spans="1:52" s="52" customFormat="1" ht="39.950000000000003" customHeight="1" x14ac:dyDescent="0.25">
      <c r="A1448" s="9">
        <v>1959</v>
      </c>
      <c r="B1448" s="5" t="s">
        <v>28</v>
      </c>
      <c r="C1448" s="7" t="s">
        <v>5488</v>
      </c>
      <c r="D1448" s="5" t="s">
        <v>18</v>
      </c>
      <c r="E1448" s="5" t="s">
        <v>296</v>
      </c>
      <c r="F1448" s="5" t="s">
        <v>296</v>
      </c>
      <c r="G1448" s="5" t="s">
        <v>6182</v>
      </c>
      <c r="H1448" s="7" t="s">
        <v>2100</v>
      </c>
      <c r="I1448" s="7" t="s">
        <v>6175</v>
      </c>
      <c r="J1448" s="5" t="s">
        <v>1541</v>
      </c>
      <c r="K1448" s="7" t="s">
        <v>6175</v>
      </c>
      <c r="L1448" s="5" t="s">
        <v>5415</v>
      </c>
      <c r="M1448" s="5" t="s">
        <v>5415</v>
      </c>
      <c r="N1448" s="8" t="s">
        <v>6175</v>
      </c>
      <c r="O1448" s="7" t="s">
        <v>1388</v>
      </c>
      <c r="P1448" s="8" t="s">
        <v>6175</v>
      </c>
      <c r="Q1448" s="5" t="s">
        <v>1905</v>
      </c>
      <c r="R1448" s="5" t="s">
        <v>28</v>
      </c>
      <c r="S1448" s="5" t="s">
        <v>28</v>
      </c>
      <c r="T1448" s="5" t="s">
        <v>28</v>
      </c>
      <c r="U1448" s="5" t="s">
        <v>28</v>
      </c>
      <c r="V1448" s="5" t="s">
        <v>28</v>
      </c>
      <c r="W1448" s="7" t="s">
        <v>29</v>
      </c>
      <c r="X1448" s="5" t="s">
        <v>28</v>
      </c>
      <c r="Y1448" s="5" t="s">
        <v>319</v>
      </c>
      <c r="Z1448" s="7" t="s">
        <v>3900</v>
      </c>
      <c r="AA1448" s="7">
        <v>1</v>
      </c>
      <c r="AB1448" s="7">
        <v>1</v>
      </c>
      <c r="AC1448" s="7">
        <f t="shared" si="230"/>
        <v>0</v>
      </c>
      <c r="AD1448" s="7" t="s">
        <v>6175</v>
      </c>
      <c r="AE1448" s="7" t="s">
        <v>6175</v>
      </c>
      <c r="AF1448" s="7" t="s">
        <v>6175</v>
      </c>
      <c r="AG1448" s="7" t="s">
        <v>6175</v>
      </c>
      <c r="AH1448" s="7" t="s">
        <v>6175</v>
      </c>
      <c r="AI1448" s="7" t="s">
        <v>6175</v>
      </c>
      <c r="AJ1448" s="33">
        <v>3.0782482191780924</v>
      </c>
      <c r="AK1448" s="33">
        <f t="shared" si="223"/>
        <v>3.0782482191780924</v>
      </c>
      <c r="AL1448" s="33">
        <f t="shared" si="226"/>
        <v>0.36938978630137109</v>
      </c>
      <c r="AM1448" s="33">
        <f t="shared" si="227"/>
        <v>3.4476380054794635</v>
      </c>
      <c r="AN1448" s="33">
        <f t="shared" si="228"/>
        <v>2.7704233972602834</v>
      </c>
      <c r="AO1448" s="33">
        <f t="shared" si="229"/>
        <v>2.7704233972602834</v>
      </c>
      <c r="AP1448" s="33">
        <f t="shared" si="224"/>
        <v>0.33245080767123397</v>
      </c>
      <c r="AQ1448" s="33">
        <f t="shared" si="225"/>
        <v>3.1028742049315174</v>
      </c>
      <c r="AR1448" s="15" t="s">
        <v>1404</v>
      </c>
      <c r="AS1448" s="15" t="s">
        <v>1404</v>
      </c>
      <c r="AT1448" s="15" t="s">
        <v>6294</v>
      </c>
      <c r="AU1448" s="27" t="s">
        <v>6279</v>
      </c>
      <c r="AV1448" s="74"/>
      <c r="AW1448" s="75"/>
      <c r="AX1448" s="75"/>
      <c r="AY1448" s="75"/>
      <c r="AZ1448" s="52" t="s">
        <v>6389</v>
      </c>
    </row>
    <row r="1449" spans="1:52" s="52" customFormat="1" ht="39.950000000000003" customHeight="1" x14ac:dyDescent="0.25">
      <c r="A1449" s="9">
        <v>1960</v>
      </c>
      <c r="B1449" s="5" t="s">
        <v>28</v>
      </c>
      <c r="C1449" s="7" t="s">
        <v>5489</v>
      </c>
      <c r="D1449" s="5" t="s">
        <v>18</v>
      </c>
      <c r="E1449" s="5" t="s">
        <v>296</v>
      </c>
      <c r="F1449" s="5" t="s">
        <v>296</v>
      </c>
      <c r="G1449" s="5" t="s">
        <v>6182</v>
      </c>
      <c r="H1449" s="7" t="s">
        <v>2100</v>
      </c>
      <c r="I1449" s="7" t="s">
        <v>6175</v>
      </c>
      <c r="J1449" s="5" t="s">
        <v>1541</v>
      </c>
      <c r="K1449" s="7" t="s">
        <v>6175</v>
      </c>
      <c r="L1449" s="5" t="s">
        <v>5417</v>
      </c>
      <c r="M1449" s="5" t="s">
        <v>5417</v>
      </c>
      <c r="N1449" s="8" t="s">
        <v>6175</v>
      </c>
      <c r="O1449" s="7" t="s">
        <v>1388</v>
      </c>
      <c r="P1449" s="8" t="s">
        <v>6175</v>
      </c>
      <c r="Q1449" s="5" t="s">
        <v>2105</v>
      </c>
      <c r="R1449" s="5">
        <v>9780</v>
      </c>
      <c r="S1449" s="5" t="s">
        <v>28</v>
      </c>
      <c r="T1449" s="5" t="s">
        <v>28</v>
      </c>
      <c r="U1449" s="5" t="s">
        <v>28</v>
      </c>
      <c r="V1449" s="5" t="s">
        <v>28</v>
      </c>
      <c r="W1449" s="7" t="s">
        <v>29</v>
      </c>
      <c r="X1449" s="5" t="s">
        <v>28</v>
      </c>
      <c r="Y1449" s="5" t="s">
        <v>140</v>
      </c>
      <c r="Z1449" s="7" t="s">
        <v>3900</v>
      </c>
      <c r="AA1449" s="7">
        <v>1</v>
      </c>
      <c r="AB1449" s="7">
        <v>1</v>
      </c>
      <c r="AC1449" s="7">
        <f t="shared" si="230"/>
        <v>0</v>
      </c>
      <c r="AD1449" s="7" t="s">
        <v>6175</v>
      </c>
      <c r="AE1449" s="7" t="s">
        <v>6175</v>
      </c>
      <c r="AF1449" s="7" t="s">
        <v>6175</v>
      </c>
      <c r="AG1449" s="7" t="s">
        <v>6175</v>
      </c>
      <c r="AH1449" s="7" t="s">
        <v>6175</v>
      </c>
      <c r="AI1449" s="7" t="s">
        <v>6175</v>
      </c>
      <c r="AJ1449" s="33">
        <v>2.4246890410959012</v>
      </c>
      <c r="AK1449" s="33">
        <f t="shared" si="223"/>
        <v>2.4246890410959012</v>
      </c>
      <c r="AL1449" s="33">
        <f t="shared" si="226"/>
        <v>0.29096268493150812</v>
      </c>
      <c r="AM1449" s="33">
        <f t="shared" si="227"/>
        <v>2.7156517260274091</v>
      </c>
      <c r="AN1449" s="33">
        <f t="shared" si="228"/>
        <v>2.1822201369863112</v>
      </c>
      <c r="AO1449" s="33">
        <f t="shared" si="229"/>
        <v>2.1822201369863112</v>
      </c>
      <c r="AP1449" s="33">
        <f t="shared" si="224"/>
        <v>0.26186641643835734</v>
      </c>
      <c r="AQ1449" s="33">
        <f t="shared" si="225"/>
        <v>2.4440865534246687</v>
      </c>
      <c r="AR1449" s="15" t="s">
        <v>1404</v>
      </c>
      <c r="AS1449" s="15" t="s">
        <v>1404</v>
      </c>
      <c r="AT1449" s="15" t="s">
        <v>6294</v>
      </c>
      <c r="AU1449" s="27" t="s">
        <v>6279</v>
      </c>
      <c r="AV1449" s="74"/>
      <c r="AW1449" s="75"/>
      <c r="AX1449" s="75"/>
      <c r="AY1449" s="75"/>
      <c r="AZ1449" s="52" t="s">
        <v>6389</v>
      </c>
    </row>
    <row r="1450" spans="1:52" s="52" customFormat="1" ht="39.950000000000003" customHeight="1" x14ac:dyDescent="0.25">
      <c r="A1450" s="9">
        <v>1961</v>
      </c>
      <c r="B1450" s="5" t="s">
        <v>28</v>
      </c>
      <c r="C1450" s="7" t="s">
        <v>5490</v>
      </c>
      <c r="D1450" s="5" t="s">
        <v>241</v>
      </c>
      <c r="E1450" s="5" t="s">
        <v>242</v>
      </c>
      <c r="F1450" s="5" t="s">
        <v>242</v>
      </c>
      <c r="G1450" s="5" t="s">
        <v>316</v>
      </c>
      <c r="H1450" s="7" t="s">
        <v>2100</v>
      </c>
      <c r="I1450" s="7" t="s">
        <v>6175</v>
      </c>
      <c r="J1450" s="5" t="s">
        <v>1541</v>
      </c>
      <c r="K1450" s="7" t="s">
        <v>6175</v>
      </c>
      <c r="L1450" s="7" t="s">
        <v>5413</v>
      </c>
      <c r="M1450" s="7" t="s">
        <v>5413</v>
      </c>
      <c r="N1450" s="8" t="s">
        <v>6175</v>
      </c>
      <c r="O1450" s="7" t="s">
        <v>1388</v>
      </c>
      <c r="P1450" s="8" t="s">
        <v>6175</v>
      </c>
      <c r="Q1450" s="5" t="s">
        <v>1905</v>
      </c>
      <c r="R1450" s="5" t="s">
        <v>28</v>
      </c>
      <c r="S1450" s="5" t="s">
        <v>28</v>
      </c>
      <c r="T1450" s="5" t="s">
        <v>28</v>
      </c>
      <c r="U1450" s="5" t="s">
        <v>28</v>
      </c>
      <c r="V1450" s="5" t="s">
        <v>28</v>
      </c>
      <c r="W1450" s="7" t="s">
        <v>29</v>
      </c>
      <c r="X1450" s="5" t="s">
        <v>28</v>
      </c>
      <c r="Y1450" s="5" t="s">
        <v>140</v>
      </c>
      <c r="Z1450" s="7" t="s">
        <v>3900</v>
      </c>
      <c r="AA1450" s="7">
        <v>1</v>
      </c>
      <c r="AB1450" s="7">
        <v>1</v>
      </c>
      <c r="AC1450" s="7">
        <f t="shared" si="230"/>
        <v>0</v>
      </c>
      <c r="AD1450" s="7" t="s">
        <v>6175</v>
      </c>
      <c r="AE1450" s="7" t="s">
        <v>6175</v>
      </c>
      <c r="AF1450" s="7" t="s">
        <v>6175</v>
      </c>
      <c r="AG1450" s="7" t="s">
        <v>6175</v>
      </c>
      <c r="AH1450" s="7" t="s">
        <v>6175</v>
      </c>
      <c r="AI1450" s="7" t="s">
        <v>6175</v>
      </c>
      <c r="AJ1450" s="33">
        <v>2.4246890410959012</v>
      </c>
      <c r="AK1450" s="33">
        <f t="shared" si="223"/>
        <v>2.4246890410959012</v>
      </c>
      <c r="AL1450" s="33">
        <f t="shared" si="226"/>
        <v>0.29096268493150812</v>
      </c>
      <c r="AM1450" s="33">
        <f t="shared" si="227"/>
        <v>2.7156517260274091</v>
      </c>
      <c r="AN1450" s="33">
        <f t="shared" si="228"/>
        <v>2.1822201369863112</v>
      </c>
      <c r="AO1450" s="33">
        <f t="shared" si="229"/>
        <v>2.1822201369863112</v>
      </c>
      <c r="AP1450" s="33">
        <f t="shared" si="224"/>
        <v>0.26186641643835734</v>
      </c>
      <c r="AQ1450" s="33">
        <f t="shared" si="225"/>
        <v>2.4440865534246687</v>
      </c>
      <c r="AR1450" s="15" t="s">
        <v>1404</v>
      </c>
      <c r="AS1450" s="15" t="s">
        <v>1404</v>
      </c>
      <c r="AT1450" s="15" t="s">
        <v>6282</v>
      </c>
      <c r="AU1450" s="27" t="s">
        <v>6282</v>
      </c>
      <c r="AV1450" s="74" t="s">
        <v>6284</v>
      </c>
      <c r="AW1450" s="75"/>
      <c r="AX1450" s="75"/>
      <c r="AY1450" s="75"/>
      <c r="AZ1450" s="52" t="s">
        <v>6389</v>
      </c>
    </row>
    <row r="1451" spans="1:52" s="52" customFormat="1" ht="39.950000000000003" customHeight="1" x14ac:dyDescent="0.25">
      <c r="A1451" s="9">
        <v>1962</v>
      </c>
      <c r="B1451" s="5" t="s">
        <v>28</v>
      </c>
      <c r="C1451" s="7" t="s">
        <v>5491</v>
      </c>
      <c r="D1451" s="5" t="s">
        <v>241</v>
      </c>
      <c r="E1451" s="5" t="s">
        <v>242</v>
      </c>
      <c r="F1451" s="5" t="s">
        <v>242</v>
      </c>
      <c r="G1451" s="5" t="s">
        <v>316</v>
      </c>
      <c r="H1451" s="7" t="s">
        <v>2100</v>
      </c>
      <c r="I1451" s="7" t="s">
        <v>6175</v>
      </c>
      <c r="J1451" s="5" t="s">
        <v>1541</v>
      </c>
      <c r="K1451" s="7" t="s">
        <v>6175</v>
      </c>
      <c r="L1451" s="5" t="s">
        <v>5417</v>
      </c>
      <c r="M1451" s="5" t="s">
        <v>5417</v>
      </c>
      <c r="N1451" s="8" t="s">
        <v>6175</v>
      </c>
      <c r="O1451" s="7" t="s">
        <v>1388</v>
      </c>
      <c r="P1451" s="8" t="s">
        <v>6175</v>
      </c>
      <c r="Q1451" s="5" t="s">
        <v>2105</v>
      </c>
      <c r="R1451" s="5">
        <v>9810</v>
      </c>
      <c r="S1451" s="5" t="s">
        <v>28</v>
      </c>
      <c r="T1451" s="5" t="s">
        <v>28</v>
      </c>
      <c r="U1451" s="5" t="s">
        <v>28</v>
      </c>
      <c r="V1451" s="5" t="s">
        <v>28</v>
      </c>
      <c r="W1451" s="7" t="s">
        <v>29</v>
      </c>
      <c r="X1451" s="5" t="s">
        <v>28</v>
      </c>
      <c r="Y1451" s="5" t="s">
        <v>140</v>
      </c>
      <c r="Z1451" s="7" t="s">
        <v>3900</v>
      </c>
      <c r="AA1451" s="7">
        <v>1</v>
      </c>
      <c r="AB1451" s="7">
        <v>1</v>
      </c>
      <c r="AC1451" s="7">
        <f t="shared" si="230"/>
        <v>0</v>
      </c>
      <c r="AD1451" s="7" t="s">
        <v>6175</v>
      </c>
      <c r="AE1451" s="7" t="s">
        <v>6175</v>
      </c>
      <c r="AF1451" s="7" t="s">
        <v>6175</v>
      </c>
      <c r="AG1451" s="7" t="s">
        <v>6175</v>
      </c>
      <c r="AH1451" s="7" t="s">
        <v>6175</v>
      </c>
      <c r="AI1451" s="7" t="s">
        <v>6175</v>
      </c>
      <c r="AJ1451" s="33">
        <v>2.4246890410959012</v>
      </c>
      <c r="AK1451" s="33">
        <f t="shared" si="223"/>
        <v>2.4246890410959012</v>
      </c>
      <c r="AL1451" s="33">
        <f t="shared" si="226"/>
        <v>0.29096268493150812</v>
      </c>
      <c r="AM1451" s="33">
        <f t="shared" si="227"/>
        <v>2.7156517260274091</v>
      </c>
      <c r="AN1451" s="33">
        <f t="shared" si="228"/>
        <v>2.1822201369863112</v>
      </c>
      <c r="AO1451" s="33">
        <f t="shared" si="229"/>
        <v>2.1822201369863112</v>
      </c>
      <c r="AP1451" s="33">
        <f t="shared" si="224"/>
        <v>0.26186641643835734</v>
      </c>
      <c r="AQ1451" s="33">
        <f t="shared" si="225"/>
        <v>2.4440865534246687</v>
      </c>
      <c r="AR1451" s="15" t="s">
        <v>1404</v>
      </c>
      <c r="AS1451" s="15" t="s">
        <v>1404</v>
      </c>
      <c r="AT1451" s="15" t="s">
        <v>6282</v>
      </c>
      <c r="AU1451" s="27" t="s">
        <v>6282</v>
      </c>
      <c r="AV1451" s="74" t="s">
        <v>6284</v>
      </c>
      <c r="AW1451" s="75"/>
      <c r="AX1451" s="75"/>
      <c r="AY1451" s="75"/>
      <c r="AZ1451" s="52" t="s">
        <v>6389</v>
      </c>
    </row>
    <row r="1452" spans="1:52" s="52" customFormat="1" ht="39.950000000000003" customHeight="1" x14ac:dyDescent="0.25">
      <c r="A1452" s="9">
        <v>1963</v>
      </c>
      <c r="B1452" s="5" t="s">
        <v>28</v>
      </c>
      <c r="C1452" s="7" t="s">
        <v>5492</v>
      </c>
      <c r="D1452" s="5" t="s">
        <v>241</v>
      </c>
      <c r="E1452" s="5" t="s">
        <v>242</v>
      </c>
      <c r="F1452" s="5" t="s">
        <v>242</v>
      </c>
      <c r="G1452" s="5" t="s">
        <v>411</v>
      </c>
      <c r="H1452" s="7" t="s">
        <v>2100</v>
      </c>
      <c r="I1452" s="7" t="s">
        <v>6175</v>
      </c>
      <c r="J1452" s="5" t="s">
        <v>1541</v>
      </c>
      <c r="K1452" s="7" t="s">
        <v>6175</v>
      </c>
      <c r="L1452" s="5" t="s">
        <v>5415</v>
      </c>
      <c r="M1452" s="5" t="s">
        <v>5415</v>
      </c>
      <c r="N1452" s="8" t="s">
        <v>6175</v>
      </c>
      <c r="O1452" s="7" t="s">
        <v>1388</v>
      </c>
      <c r="P1452" s="8" t="s">
        <v>6175</v>
      </c>
      <c r="Q1452" s="5" t="s">
        <v>1905</v>
      </c>
      <c r="R1452" s="5" t="s">
        <v>28</v>
      </c>
      <c r="S1452" s="5" t="s">
        <v>28</v>
      </c>
      <c r="T1452" s="5" t="s">
        <v>28</v>
      </c>
      <c r="U1452" s="5" t="s">
        <v>28</v>
      </c>
      <c r="V1452" s="5" t="s">
        <v>28</v>
      </c>
      <c r="W1452" s="7" t="s">
        <v>29</v>
      </c>
      <c r="X1452" s="5" t="s">
        <v>28</v>
      </c>
      <c r="Y1452" s="5" t="s">
        <v>140</v>
      </c>
      <c r="Z1452" s="7" t="s">
        <v>3900</v>
      </c>
      <c r="AA1452" s="7">
        <v>1</v>
      </c>
      <c r="AB1452" s="7">
        <v>1</v>
      </c>
      <c r="AC1452" s="7">
        <f t="shared" si="230"/>
        <v>0</v>
      </c>
      <c r="AD1452" s="7" t="s">
        <v>6175</v>
      </c>
      <c r="AE1452" s="7" t="s">
        <v>6175</v>
      </c>
      <c r="AF1452" s="7" t="s">
        <v>6175</v>
      </c>
      <c r="AG1452" s="7" t="s">
        <v>6175</v>
      </c>
      <c r="AH1452" s="7" t="s">
        <v>6175</v>
      </c>
      <c r="AI1452" s="7" t="s">
        <v>6175</v>
      </c>
      <c r="AJ1452" s="33">
        <v>3.0782482191780924</v>
      </c>
      <c r="AK1452" s="33">
        <f t="shared" si="223"/>
        <v>3.0782482191780924</v>
      </c>
      <c r="AL1452" s="33">
        <f t="shared" si="226"/>
        <v>0.36938978630137109</v>
      </c>
      <c r="AM1452" s="33">
        <f t="shared" si="227"/>
        <v>3.4476380054794635</v>
      </c>
      <c r="AN1452" s="33">
        <f t="shared" si="228"/>
        <v>2.7704233972602834</v>
      </c>
      <c r="AO1452" s="33">
        <f t="shared" si="229"/>
        <v>2.7704233972602834</v>
      </c>
      <c r="AP1452" s="33">
        <f t="shared" si="224"/>
        <v>0.33245080767123397</v>
      </c>
      <c r="AQ1452" s="33">
        <f t="shared" si="225"/>
        <v>3.1028742049315174</v>
      </c>
      <c r="AR1452" s="15" t="s">
        <v>1404</v>
      </c>
      <c r="AS1452" s="15" t="s">
        <v>1404</v>
      </c>
      <c r="AT1452" s="15" t="s">
        <v>6282</v>
      </c>
      <c r="AU1452" s="27" t="s">
        <v>6282</v>
      </c>
      <c r="AV1452" s="74" t="s">
        <v>6289</v>
      </c>
      <c r="AW1452" s="75"/>
      <c r="AX1452" s="75"/>
      <c r="AY1452" s="75"/>
      <c r="AZ1452" s="52" t="s">
        <v>6389</v>
      </c>
    </row>
    <row r="1453" spans="1:52" s="52" customFormat="1" ht="39.950000000000003" customHeight="1" x14ac:dyDescent="0.25">
      <c r="A1453" s="9">
        <v>1964</v>
      </c>
      <c r="B1453" s="5" t="s">
        <v>28</v>
      </c>
      <c r="C1453" s="7" t="s">
        <v>5493</v>
      </c>
      <c r="D1453" s="5" t="s">
        <v>241</v>
      </c>
      <c r="E1453" s="5" t="s">
        <v>242</v>
      </c>
      <c r="F1453" s="5" t="s">
        <v>242</v>
      </c>
      <c r="G1453" s="5" t="s">
        <v>411</v>
      </c>
      <c r="H1453" s="7" t="s">
        <v>2100</v>
      </c>
      <c r="I1453" s="7" t="s">
        <v>6175</v>
      </c>
      <c r="J1453" s="5" t="s">
        <v>1541</v>
      </c>
      <c r="K1453" s="7" t="s">
        <v>6175</v>
      </c>
      <c r="L1453" s="5" t="s">
        <v>5417</v>
      </c>
      <c r="M1453" s="5" t="s">
        <v>5417</v>
      </c>
      <c r="N1453" s="8" t="s">
        <v>6175</v>
      </c>
      <c r="O1453" s="7" t="s">
        <v>1388</v>
      </c>
      <c r="P1453" s="8" t="s">
        <v>6175</v>
      </c>
      <c r="Q1453" s="5" t="s">
        <v>2105</v>
      </c>
      <c r="R1453" s="5">
        <v>9810</v>
      </c>
      <c r="S1453" s="5" t="s">
        <v>28</v>
      </c>
      <c r="T1453" s="5" t="s">
        <v>28</v>
      </c>
      <c r="U1453" s="5" t="s">
        <v>28</v>
      </c>
      <c r="V1453" s="5" t="s">
        <v>28</v>
      </c>
      <c r="W1453" s="7" t="s">
        <v>29</v>
      </c>
      <c r="X1453" s="5" t="s">
        <v>28</v>
      </c>
      <c r="Y1453" s="5" t="s">
        <v>140</v>
      </c>
      <c r="Z1453" s="7" t="s">
        <v>3900</v>
      </c>
      <c r="AA1453" s="7">
        <v>1</v>
      </c>
      <c r="AB1453" s="7">
        <v>1</v>
      </c>
      <c r="AC1453" s="7">
        <f t="shared" si="230"/>
        <v>0</v>
      </c>
      <c r="AD1453" s="7" t="s">
        <v>6175</v>
      </c>
      <c r="AE1453" s="7" t="s">
        <v>6175</v>
      </c>
      <c r="AF1453" s="7" t="s">
        <v>6175</v>
      </c>
      <c r="AG1453" s="7" t="s">
        <v>6175</v>
      </c>
      <c r="AH1453" s="7" t="s">
        <v>6175</v>
      </c>
      <c r="AI1453" s="7" t="s">
        <v>6175</v>
      </c>
      <c r="AJ1453" s="33">
        <v>2.4246890410959012</v>
      </c>
      <c r="AK1453" s="33">
        <f t="shared" si="223"/>
        <v>2.4246890410959012</v>
      </c>
      <c r="AL1453" s="33">
        <f t="shared" si="226"/>
        <v>0.29096268493150812</v>
      </c>
      <c r="AM1453" s="33">
        <f t="shared" si="227"/>
        <v>2.7156517260274091</v>
      </c>
      <c r="AN1453" s="33">
        <f t="shared" si="228"/>
        <v>2.1822201369863112</v>
      </c>
      <c r="AO1453" s="33">
        <f t="shared" si="229"/>
        <v>2.1822201369863112</v>
      </c>
      <c r="AP1453" s="33">
        <f t="shared" si="224"/>
        <v>0.26186641643835734</v>
      </c>
      <c r="AQ1453" s="33">
        <f t="shared" si="225"/>
        <v>2.4440865534246687</v>
      </c>
      <c r="AR1453" s="15" t="s">
        <v>1404</v>
      </c>
      <c r="AS1453" s="15" t="s">
        <v>1404</v>
      </c>
      <c r="AT1453" s="15" t="s">
        <v>6282</v>
      </c>
      <c r="AU1453" s="27" t="s">
        <v>6282</v>
      </c>
      <c r="AV1453" s="74" t="s">
        <v>6289</v>
      </c>
      <c r="AW1453" s="75"/>
      <c r="AX1453" s="75"/>
      <c r="AY1453" s="75"/>
      <c r="AZ1453" s="52" t="s">
        <v>6389</v>
      </c>
    </row>
    <row r="1454" spans="1:52" s="52" customFormat="1" ht="39.950000000000003" customHeight="1" x14ac:dyDescent="0.25">
      <c r="A1454" s="9">
        <v>1965</v>
      </c>
      <c r="B1454" s="5">
        <v>80042000000097</v>
      </c>
      <c r="C1454" s="7" t="s">
        <v>5494</v>
      </c>
      <c r="D1454" s="5" t="s">
        <v>241</v>
      </c>
      <c r="E1454" s="5" t="s">
        <v>242</v>
      </c>
      <c r="F1454" s="5" t="s">
        <v>242</v>
      </c>
      <c r="G1454" s="5" t="s">
        <v>411</v>
      </c>
      <c r="H1454" s="7" t="s">
        <v>2100</v>
      </c>
      <c r="I1454" s="7" t="s">
        <v>6175</v>
      </c>
      <c r="J1454" s="5" t="s">
        <v>1541</v>
      </c>
      <c r="K1454" s="7" t="s">
        <v>6175</v>
      </c>
      <c r="L1454" s="5" t="s">
        <v>5495</v>
      </c>
      <c r="M1454" s="5" t="s">
        <v>5495</v>
      </c>
      <c r="N1454" s="8" t="s">
        <v>6175</v>
      </c>
      <c r="O1454" s="7" t="s">
        <v>1388</v>
      </c>
      <c r="P1454" s="8" t="s">
        <v>6175</v>
      </c>
      <c r="Q1454" s="5" t="s">
        <v>28</v>
      </c>
      <c r="R1454" s="5" t="s">
        <v>28</v>
      </c>
      <c r="S1454" s="5" t="s">
        <v>28</v>
      </c>
      <c r="T1454" s="5" t="s">
        <v>28</v>
      </c>
      <c r="U1454" s="5" t="s">
        <v>28</v>
      </c>
      <c r="V1454" s="5" t="s">
        <v>28</v>
      </c>
      <c r="W1454" s="7" t="s">
        <v>3988</v>
      </c>
      <c r="X1454" s="5" t="s">
        <v>28</v>
      </c>
      <c r="Y1454" s="5" t="s">
        <v>28</v>
      </c>
      <c r="Z1454" s="7" t="s">
        <v>3900</v>
      </c>
      <c r="AA1454" s="7">
        <v>1</v>
      </c>
      <c r="AB1454" s="7">
        <v>1</v>
      </c>
      <c r="AC1454" s="7">
        <f t="shared" si="230"/>
        <v>0</v>
      </c>
      <c r="AD1454" s="7" t="s">
        <v>6175</v>
      </c>
      <c r="AE1454" s="7" t="s">
        <v>6175</v>
      </c>
      <c r="AF1454" s="7" t="s">
        <v>6175</v>
      </c>
      <c r="AG1454" s="7" t="s">
        <v>6175</v>
      </c>
      <c r="AH1454" s="7" t="s">
        <v>6175</v>
      </c>
      <c r="AI1454" s="7" t="s">
        <v>6175</v>
      </c>
      <c r="AJ1454" s="33">
        <v>6.1446942465753773</v>
      </c>
      <c r="AK1454" s="33">
        <f t="shared" si="223"/>
        <v>6.1446942465753773</v>
      </c>
      <c r="AL1454" s="33">
        <f t="shared" si="226"/>
        <v>0.73736330958904528</v>
      </c>
      <c r="AM1454" s="33">
        <f t="shared" si="227"/>
        <v>6.8820575561644226</v>
      </c>
      <c r="AN1454" s="33">
        <f t="shared" si="228"/>
        <v>5.53022482191784</v>
      </c>
      <c r="AO1454" s="33">
        <f t="shared" si="229"/>
        <v>5.53022482191784</v>
      </c>
      <c r="AP1454" s="33">
        <f t="shared" si="224"/>
        <v>0.66362697863014075</v>
      </c>
      <c r="AQ1454" s="33">
        <f t="shared" si="225"/>
        <v>6.1938518005479803</v>
      </c>
      <c r="AR1454" s="15" t="s">
        <v>1404</v>
      </c>
      <c r="AS1454" s="15" t="s">
        <v>1404</v>
      </c>
      <c r="AT1454" s="15" t="s">
        <v>6282</v>
      </c>
      <c r="AU1454" s="27" t="s">
        <v>6282</v>
      </c>
      <c r="AV1454" s="74" t="s">
        <v>6289</v>
      </c>
      <c r="AW1454" s="75"/>
      <c r="AX1454" s="75"/>
      <c r="AY1454" s="75"/>
      <c r="AZ1454" s="52" t="s">
        <v>6389</v>
      </c>
    </row>
    <row r="1455" spans="1:52" s="52" customFormat="1" ht="39.950000000000003" customHeight="1" x14ac:dyDescent="0.25">
      <c r="A1455" s="9">
        <v>1966</v>
      </c>
      <c r="B1455" s="5">
        <v>80042000000134</v>
      </c>
      <c r="C1455" s="7" t="s">
        <v>5496</v>
      </c>
      <c r="D1455" s="5" t="s">
        <v>18</v>
      </c>
      <c r="E1455" s="5" t="s">
        <v>1264</v>
      </c>
      <c r="F1455" s="5" t="s">
        <v>926</v>
      </c>
      <c r="G1455" s="5" t="s">
        <v>6182</v>
      </c>
      <c r="H1455" s="7" t="s">
        <v>2100</v>
      </c>
      <c r="I1455" s="7" t="s">
        <v>6175</v>
      </c>
      <c r="J1455" s="5" t="s">
        <v>1541</v>
      </c>
      <c r="K1455" s="7" t="s">
        <v>6175</v>
      </c>
      <c r="L1455" s="5" t="s">
        <v>5495</v>
      </c>
      <c r="M1455" s="5" t="s">
        <v>5495</v>
      </c>
      <c r="N1455" s="8" t="s">
        <v>6175</v>
      </c>
      <c r="O1455" s="7" t="s">
        <v>1388</v>
      </c>
      <c r="P1455" s="8" t="s">
        <v>6175</v>
      </c>
      <c r="Q1455" s="5" t="s">
        <v>5497</v>
      </c>
      <c r="R1455" s="5" t="s">
        <v>28</v>
      </c>
      <c r="S1455" s="5" t="s">
        <v>28</v>
      </c>
      <c r="T1455" s="5" t="s">
        <v>28</v>
      </c>
      <c r="U1455" s="5" t="s">
        <v>28</v>
      </c>
      <c r="V1455" s="5" t="s">
        <v>28</v>
      </c>
      <c r="W1455" s="7" t="s">
        <v>29</v>
      </c>
      <c r="X1455" s="5" t="s">
        <v>28</v>
      </c>
      <c r="Y1455" s="5" t="s">
        <v>28</v>
      </c>
      <c r="Z1455" s="7" t="s">
        <v>3900</v>
      </c>
      <c r="AA1455" s="7">
        <v>1</v>
      </c>
      <c r="AB1455" s="7">
        <v>1</v>
      </c>
      <c r="AC1455" s="7">
        <f t="shared" si="230"/>
        <v>0</v>
      </c>
      <c r="AD1455" s="7" t="s">
        <v>6175</v>
      </c>
      <c r="AE1455" s="7" t="s">
        <v>6175</v>
      </c>
      <c r="AF1455" s="7" t="s">
        <v>6175</v>
      </c>
      <c r="AG1455" s="7" t="s">
        <v>6175</v>
      </c>
      <c r="AH1455" s="7" t="s">
        <v>6175</v>
      </c>
      <c r="AI1455" s="7" t="s">
        <v>6175</v>
      </c>
      <c r="AJ1455" s="33">
        <v>8.3121942465753769</v>
      </c>
      <c r="AK1455" s="33">
        <f t="shared" si="223"/>
        <v>8.3121942465753769</v>
      </c>
      <c r="AL1455" s="33">
        <f t="shared" si="226"/>
        <v>0.99746330958904517</v>
      </c>
      <c r="AM1455" s="33">
        <f t="shared" si="227"/>
        <v>9.3096575561644226</v>
      </c>
      <c r="AN1455" s="33">
        <f t="shared" si="228"/>
        <v>7.4809748219178394</v>
      </c>
      <c r="AO1455" s="33">
        <f t="shared" si="229"/>
        <v>7.4809748219178394</v>
      </c>
      <c r="AP1455" s="33">
        <f t="shared" si="224"/>
        <v>0.89771697863014066</v>
      </c>
      <c r="AQ1455" s="33">
        <f t="shared" si="225"/>
        <v>8.3786918005479798</v>
      </c>
      <c r="AR1455" s="15" t="s">
        <v>1404</v>
      </c>
      <c r="AS1455" s="15" t="s">
        <v>1404</v>
      </c>
      <c r="AT1455" s="15" t="s">
        <v>6294</v>
      </c>
      <c r="AU1455" s="27" t="s">
        <v>6279</v>
      </c>
      <c r="AV1455" s="74"/>
      <c r="AW1455" s="75"/>
      <c r="AX1455" s="75"/>
      <c r="AY1455" s="75"/>
      <c r="AZ1455" s="52" t="s">
        <v>6389</v>
      </c>
    </row>
    <row r="1456" spans="1:52" s="52" customFormat="1" ht="39.950000000000003" customHeight="1" x14ac:dyDescent="0.25">
      <c r="A1456" s="9">
        <v>1967</v>
      </c>
      <c r="B1456" s="5">
        <v>80042000000271</v>
      </c>
      <c r="C1456" s="7" t="s">
        <v>5498</v>
      </c>
      <c r="D1456" s="5" t="s">
        <v>18</v>
      </c>
      <c r="E1456" s="5" t="s">
        <v>1177</v>
      </c>
      <c r="F1456" s="5" t="s">
        <v>926</v>
      </c>
      <c r="G1456" s="5" t="s">
        <v>6182</v>
      </c>
      <c r="H1456" s="7" t="s">
        <v>2100</v>
      </c>
      <c r="I1456" s="7" t="s">
        <v>6175</v>
      </c>
      <c r="J1456" s="5" t="s">
        <v>1541</v>
      </c>
      <c r="K1456" s="7" t="s">
        <v>6175</v>
      </c>
      <c r="L1456" s="5" t="s">
        <v>5495</v>
      </c>
      <c r="M1456" s="5" t="s">
        <v>5495</v>
      </c>
      <c r="N1456" s="8" t="s">
        <v>6175</v>
      </c>
      <c r="O1456" s="7" t="s">
        <v>1388</v>
      </c>
      <c r="P1456" s="8" t="s">
        <v>6175</v>
      </c>
      <c r="Q1456" s="5" t="s">
        <v>28</v>
      </c>
      <c r="R1456" s="5" t="s">
        <v>28</v>
      </c>
      <c r="S1456" s="5" t="s">
        <v>28</v>
      </c>
      <c r="T1456" s="5" t="s">
        <v>28</v>
      </c>
      <c r="U1456" s="5" t="s">
        <v>28</v>
      </c>
      <c r="V1456" s="5" t="s">
        <v>28</v>
      </c>
      <c r="W1456" s="7" t="s">
        <v>3988</v>
      </c>
      <c r="X1456" s="5" t="s">
        <v>28</v>
      </c>
      <c r="Y1456" s="5" t="s">
        <v>28</v>
      </c>
      <c r="Z1456" s="7" t="s">
        <v>3900</v>
      </c>
      <c r="AA1456" s="7">
        <v>1</v>
      </c>
      <c r="AB1456" s="7">
        <v>1</v>
      </c>
      <c r="AC1456" s="7">
        <f t="shared" si="230"/>
        <v>0</v>
      </c>
      <c r="AD1456" s="7" t="s">
        <v>6175</v>
      </c>
      <c r="AE1456" s="7" t="s">
        <v>6175</v>
      </c>
      <c r="AF1456" s="7" t="s">
        <v>6175</v>
      </c>
      <c r="AG1456" s="7" t="s">
        <v>6175</v>
      </c>
      <c r="AH1456" s="7" t="s">
        <v>6175</v>
      </c>
      <c r="AI1456" s="7" t="s">
        <v>6175</v>
      </c>
      <c r="AJ1456" s="33">
        <v>6.6907063013698904</v>
      </c>
      <c r="AK1456" s="33">
        <f t="shared" si="223"/>
        <v>6.6907063013698904</v>
      </c>
      <c r="AL1456" s="33">
        <f t="shared" si="226"/>
        <v>0.80288475616438681</v>
      </c>
      <c r="AM1456" s="33">
        <f t="shared" si="227"/>
        <v>7.4935910575342772</v>
      </c>
      <c r="AN1456" s="33">
        <f t="shared" si="228"/>
        <v>6.0216356712329011</v>
      </c>
      <c r="AO1456" s="33">
        <f t="shared" si="229"/>
        <v>6.0216356712329011</v>
      </c>
      <c r="AP1456" s="33">
        <f t="shared" si="224"/>
        <v>0.72259628054794811</v>
      </c>
      <c r="AQ1456" s="33">
        <f t="shared" si="225"/>
        <v>6.7442319517808489</v>
      </c>
      <c r="AR1456" s="15" t="s">
        <v>1404</v>
      </c>
      <c r="AS1456" s="15" t="s">
        <v>1404</v>
      </c>
      <c r="AT1456" s="15" t="s">
        <v>6294</v>
      </c>
      <c r="AU1456" s="27" t="s">
        <v>6279</v>
      </c>
      <c r="AV1456" s="74"/>
      <c r="AW1456" s="75"/>
      <c r="AX1456" s="75"/>
      <c r="AY1456" s="75"/>
      <c r="AZ1456" s="52" t="s">
        <v>6389</v>
      </c>
    </row>
    <row r="1457" spans="1:52" s="52" customFormat="1" ht="39.950000000000003" customHeight="1" x14ac:dyDescent="0.25">
      <c r="A1457" s="9">
        <v>1968</v>
      </c>
      <c r="B1457" s="5">
        <v>80042000000370</v>
      </c>
      <c r="C1457" s="7" t="s">
        <v>5499</v>
      </c>
      <c r="D1457" s="5" t="s">
        <v>18</v>
      </c>
      <c r="E1457" s="5" t="s">
        <v>1177</v>
      </c>
      <c r="F1457" s="5" t="s">
        <v>926</v>
      </c>
      <c r="G1457" s="5" t="s">
        <v>6182</v>
      </c>
      <c r="H1457" s="7" t="s">
        <v>2100</v>
      </c>
      <c r="I1457" s="7" t="s">
        <v>6175</v>
      </c>
      <c r="J1457" s="5" t="s">
        <v>1541</v>
      </c>
      <c r="K1457" s="7" t="s">
        <v>6175</v>
      </c>
      <c r="L1457" s="5" t="s">
        <v>5495</v>
      </c>
      <c r="M1457" s="5" t="s">
        <v>5495</v>
      </c>
      <c r="N1457" s="8" t="s">
        <v>6175</v>
      </c>
      <c r="O1457" s="7" t="s">
        <v>1388</v>
      </c>
      <c r="P1457" s="8" t="s">
        <v>6175</v>
      </c>
      <c r="Q1457" s="5" t="s">
        <v>28</v>
      </c>
      <c r="R1457" s="5" t="s">
        <v>28</v>
      </c>
      <c r="S1457" s="5" t="s">
        <v>28</v>
      </c>
      <c r="T1457" s="5" t="s">
        <v>28</v>
      </c>
      <c r="U1457" s="5" t="s">
        <v>28</v>
      </c>
      <c r="V1457" s="5" t="s">
        <v>28</v>
      </c>
      <c r="W1457" s="7" t="s">
        <v>3988</v>
      </c>
      <c r="X1457" s="5" t="s">
        <v>28</v>
      </c>
      <c r="Y1457" s="5" t="s">
        <v>28</v>
      </c>
      <c r="Z1457" s="7" t="s">
        <v>3900</v>
      </c>
      <c r="AA1457" s="7">
        <v>1</v>
      </c>
      <c r="AB1457" s="7">
        <v>1</v>
      </c>
      <c r="AC1457" s="7">
        <f t="shared" si="230"/>
        <v>0</v>
      </c>
      <c r="AD1457" s="7" t="s">
        <v>6175</v>
      </c>
      <c r="AE1457" s="7" t="s">
        <v>6175</v>
      </c>
      <c r="AF1457" s="7" t="s">
        <v>6175</v>
      </c>
      <c r="AG1457" s="7" t="s">
        <v>6175</v>
      </c>
      <c r="AH1457" s="7" t="s">
        <v>6175</v>
      </c>
      <c r="AI1457" s="7" t="s">
        <v>6175</v>
      </c>
      <c r="AJ1457" s="33">
        <v>6.6907063013698904</v>
      </c>
      <c r="AK1457" s="33">
        <f t="shared" si="223"/>
        <v>6.6907063013698904</v>
      </c>
      <c r="AL1457" s="33">
        <f t="shared" si="226"/>
        <v>0.80288475616438681</v>
      </c>
      <c r="AM1457" s="33">
        <f t="shared" si="227"/>
        <v>7.4935910575342772</v>
      </c>
      <c r="AN1457" s="33">
        <f t="shared" si="228"/>
        <v>6.0216356712329011</v>
      </c>
      <c r="AO1457" s="33">
        <f t="shared" si="229"/>
        <v>6.0216356712329011</v>
      </c>
      <c r="AP1457" s="33">
        <f t="shared" si="224"/>
        <v>0.72259628054794811</v>
      </c>
      <c r="AQ1457" s="33">
        <f t="shared" si="225"/>
        <v>6.7442319517808489</v>
      </c>
      <c r="AR1457" s="15" t="s">
        <v>1404</v>
      </c>
      <c r="AS1457" s="15" t="s">
        <v>1404</v>
      </c>
      <c r="AT1457" s="15" t="s">
        <v>6294</v>
      </c>
      <c r="AU1457" s="27" t="s">
        <v>6279</v>
      </c>
      <c r="AV1457" s="74"/>
      <c r="AW1457" s="75"/>
      <c r="AX1457" s="75"/>
      <c r="AY1457" s="75"/>
      <c r="AZ1457" s="52" t="s">
        <v>6389</v>
      </c>
    </row>
    <row r="1458" spans="1:52" s="52" customFormat="1" ht="39.950000000000003" customHeight="1" x14ac:dyDescent="0.25">
      <c r="A1458" s="9">
        <v>1969</v>
      </c>
      <c r="B1458" s="5">
        <v>80042000000431</v>
      </c>
      <c r="C1458" s="7" t="s">
        <v>5500</v>
      </c>
      <c r="D1458" s="5" t="s">
        <v>18</v>
      </c>
      <c r="E1458" s="5" t="s">
        <v>1177</v>
      </c>
      <c r="F1458" s="5" t="s">
        <v>926</v>
      </c>
      <c r="G1458" s="5" t="s">
        <v>6182</v>
      </c>
      <c r="H1458" s="7" t="s">
        <v>2100</v>
      </c>
      <c r="I1458" s="7" t="s">
        <v>6175</v>
      </c>
      <c r="J1458" s="5" t="s">
        <v>1541</v>
      </c>
      <c r="K1458" s="7" t="s">
        <v>6175</v>
      </c>
      <c r="L1458" s="5" t="s">
        <v>5495</v>
      </c>
      <c r="M1458" s="5" t="s">
        <v>5495</v>
      </c>
      <c r="N1458" s="8" t="s">
        <v>6175</v>
      </c>
      <c r="O1458" s="7" t="s">
        <v>1388</v>
      </c>
      <c r="P1458" s="8" t="s">
        <v>6175</v>
      </c>
      <c r="Q1458" s="5" t="s">
        <v>28</v>
      </c>
      <c r="R1458" s="5" t="s">
        <v>28</v>
      </c>
      <c r="S1458" s="5" t="s">
        <v>28</v>
      </c>
      <c r="T1458" s="5" t="s">
        <v>28</v>
      </c>
      <c r="U1458" s="5" t="s">
        <v>28</v>
      </c>
      <c r="V1458" s="5" t="s">
        <v>28</v>
      </c>
      <c r="W1458" s="7" t="s">
        <v>3988</v>
      </c>
      <c r="X1458" s="5" t="s">
        <v>28</v>
      </c>
      <c r="Y1458" s="5" t="s">
        <v>28</v>
      </c>
      <c r="Z1458" s="7" t="s">
        <v>3900</v>
      </c>
      <c r="AA1458" s="7">
        <v>1</v>
      </c>
      <c r="AB1458" s="7">
        <v>1</v>
      </c>
      <c r="AC1458" s="7">
        <f t="shared" si="230"/>
        <v>0</v>
      </c>
      <c r="AD1458" s="7" t="s">
        <v>6175</v>
      </c>
      <c r="AE1458" s="7" t="s">
        <v>6175</v>
      </c>
      <c r="AF1458" s="7" t="s">
        <v>6175</v>
      </c>
      <c r="AG1458" s="7" t="s">
        <v>6175</v>
      </c>
      <c r="AH1458" s="7" t="s">
        <v>6175</v>
      </c>
      <c r="AI1458" s="7" t="s">
        <v>6175</v>
      </c>
      <c r="AJ1458" s="33">
        <v>6.6907063013698904</v>
      </c>
      <c r="AK1458" s="33">
        <f t="shared" si="223"/>
        <v>6.6907063013698904</v>
      </c>
      <c r="AL1458" s="33">
        <f t="shared" si="226"/>
        <v>0.80288475616438681</v>
      </c>
      <c r="AM1458" s="33">
        <f t="shared" si="227"/>
        <v>7.4935910575342772</v>
      </c>
      <c r="AN1458" s="33">
        <f t="shared" si="228"/>
        <v>6.0216356712329011</v>
      </c>
      <c r="AO1458" s="33">
        <f t="shared" si="229"/>
        <v>6.0216356712329011</v>
      </c>
      <c r="AP1458" s="33">
        <f t="shared" si="224"/>
        <v>0.72259628054794811</v>
      </c>
      <c r="AQ1458" s="33">
        <f t="shared" si="225"/>
        <v>6.7442319517808489</v>
      </c>
      <c r="AR1458" s="15" t="s">
        <v>1404</v>
      </c>
      <c r="AS1458" s="15" t="s">
        <v>1404</v>
      </c>
      <c r="AT1458" s="15" t="s">
        <v>6294</v>
      </c>
      <c r="AU1458" s="27" t="s">
        <v>6279</v>
      </c>
      <c r="AV1458" s="74"/>
      <c r="AW1458" s="75"/>
      <c r="AX1458" s="75"/>
      <c r="AY1458" s="75"/>
      <c r="AZ1458" s="52" t="s">
        <v>6389</v>
      </c>
    </row>
    <row r="1459" spans="1:52" s="52" customFormat="1" ht="39.950000000000003" customHeight="1" x14ac:dyDescent="0.25">
      <c r="A1459" s="9">
        <v>1970</v>
      </c>
      <c r="B1459" s="5">
        <v>80042000000486</v>
      </c>
      <c r="C1459" s="7" t="s">
        <v>5501</v>
      </c>
      <c r="D1459" s="5" t="s">
        <v>241</v>
      </c>
      <c r="E1459" s="5" t="s">
        <v>242</v>
      </c>
      <c r="F1459" s="5" t="s">
        <v>242</v>
      </c>
      <c r="G1459" s="5" t="s">
        <v>6285</v>
      </c>
      <c r="H1459" s="7" t="s">
        <v>2100</v>
      </c>
      <c r="I1459" s="7" t="s">
        <v>6175</v>
      </c>
      <c r="J1459" s="5" t="s">
        <v>1541</v>
      </c>
      <c r="K1459" s="7" t="s">
        <v>6175</v>
      </c>
      <c r="L1459" s="5" t="s">
        <v>5495</v>
      </c>
      <c r="M1459" s="5" t="s">
        <v>5495</v>
      </c>
      <c r="N1459" s="8" t="s">
        <v>6175</v>
      </c>
      <c r="O1459" s="7" t="s">
        <v>1388</v>
      </c>
      <c r="P1459" s="8" t="s">
        <v>6175</v>
      </c>
      <c r="Q1459" s="5" t="s">
        <v>28</v>
      </c>
      <c r="R1459" s="5" t="s">
        <v>28</v>
      </c>
      <c r="S1459" s="5" t="s">
        <v>28</v>
      </c>
      <c r="T1459" s="5" t="s">
        <v>28</v>
      </c>
      <c r="U1459" s="5" t="s">
        <v>28</v>
      </c>
      <c r="V1459" s="5" t="s">
        <v>28</v>
      </c>
      <c r="W1459" s="7" t="s">
        <v>3988</v>
      </c>
      <c r="X1459" s="5" t="s">
        <v>28</v>
      </c>
      <c r="Y1459" s="5" t="s">
        <v>28</v>
      </c>
      <c r="Z1459" s="7" t="s">
        <v>3900</v>
      </c>
      <c r="AA1459" s="7">
        <v>1</v>
      </c>
      <c r="AB1459" s="7">
        <v>1</v>
      </c>
      <c r="AC1459" s="7">
        <f t="shared" si="230"/>
        <v>0</v>
      </c>
      <c r="AD1459" s="7" t="s">
        <v>6175</v>
      </c>
      <c r="AE1459" s="7" t="s">
        <v>6175</v>
      </c>
      <c r="AF1459" s="7" t="s">
        <v>6175</v>
      </c>
      <c r="AG1459" s="7" t="s">
        <v>6175</v>
      </c>
      <c r="AH1459" s="7" t="s">
        <v>6175</v>
      </c>
      <c r="AI1459" s="7" t="s">
        <v>6175</v>
      </c>
      <c r="AJ1459" s="33">
        <v>6.6907063013698904</v>
      </c>
      <c r="AK1459" s="33">
        <f t="shared" si="223"/>
        <v>6.6907063013698904</v>
      </c>
      <c r="AL1459" s="33">
        <f t="shared" si="226"/>
        <v>0.80288475616438681</v>
      </c>
      <c r="AM1459" s="33">
        <f t="shared" si="227"/>
        <v>7.4935910575342772</v>
      </c>
      <c r="AN1459" s="33">
        <f t="shared" si="228"/>
        <v>6.0216356712329011</v>
      </c>
      <c r="AO1459" s="33">
        <f t="shared" si="229"/>
        <v>6.0216356712329011</v>
      </c>
      <c r="AP1459" s="33">
        <f t="shared" si="224"/>
        <v>0.72259628054794811</v>
      </c>
      <c r="AQ1459" s="33">
        <f t="shared" si="225"/>
        <v>6.7442319517808489</v>
      </c>
      <c r="AR1459" s="15" t="s">
        <v>1404</v>
      </c>
      <c r="AS1459" s="15" t="s">
        <v>1404</v>
      </c>
      <c r="AT1459" s="15" t="s">
        <v>6282</v>
      </c>
      <c r="AU1459" s="27" t="s">
        <v>6282</v>
      </c>
      <c r="AV1459" s="74" t="s">
        <v>6287</v>
      </c>
      <c r="AW1459" s="75"/>
      <c r="AX1459" s="75"/>
      <c r="AY1459" s="75"/>
      <c r="AZ1459" s="52" t="s">
        <v>6389</v>
      </c>
    </row>
    <row r="1460" spans="1:52" s="52" customFormat="1" ht="39.950000000000003" customHeight="1" x14ac:dyDescent="0.25">
      <c r="A1460" s="9">
        <v>1971</v>
      </c>
      <c r="B1460" s="5">
        <v>80042000000585</v>
      </c>
      <c r="C1460" s="7" t="s">
        <v>5502</v>
      </c>
      <c r="D1460" s="5" t="s">
        <v>18</v>
      </c>
      <c r="E1460" s="5" t="s">
        <v>1177</v>
      </c>
      <c r="F1460" s="5" t="s">
        <v>926</v>
      </c>
      <c r="G1460" s="5" t="s">
        <v>6182</v>
      </c>
      <c r="H1460" s="7" t="s">
        <v>2100</v>
      </c>
      <c r="I1460" s="7" t="s">
        <v>6175</v>
      </c>
      <c r="J1460" s="5" t="s">
        <v>1541</v>
      </c>
      <c r="K1460" s="7" t="s">
        <v>6175</v>
      </c>
      <c r="L1460" s="5" t="s">
        <v>5495</v>
      </c>
      <c r="M1460" s="5" t="s">
        <v>5495</v>
      </c>
      <c r="N1460" s="8" t="s">
        <v>6175</v>
      </c>
      <c r="O1460" s="7" t="s">
        <v>1388</v>
      </c>
      <c r="P1460" s="8" t="s">
        <v>6175</v>
      </c>
      <c r="Q1460" s="5" t="s">
        <v>28</v>
      </c>
      <c r="R1460" s="5" t="s">
        <v>28</v>
      </c>
      <c r="S1460" s="5" t="s">
        <v>28</v>
      </c>
      <c r="T1460" s="5" t="s">
        <v>28</v>
      </c>
      <c r="U1460" s="5" t="s">
        <v>28</v>
      </c>
      <c r="V1460" s="5" t="s">
        <v>28</v>
      </c>
      <c r="W1460" s="7" t="s">
        <v>3988</v>
      </c>
      <c r="X1460" s="5" t="s">
        <v>28</v>
      </c>
      <c r="Y1460" s="5" t="s">
        <v>28</v>
      </c>
      <c r="Z1460" s="7" t="s">
        <v>3900</v>
      </c>
      <c r="AA1460" s="7">
        <v>1</v>
      </c>
      <c r="AB1460" s="7">
        <v>1</v>
      </c>
      <c r="AC1460" s="7">
        <f t="shared" si="230"/>
        <v>0</v>
      </c>
      <c r="AD1460" s="7" t="s">
        <v>6175</v>
      </c>
      <c r="AE1460" s="7" t="s">
        <v>6175</v>
      </c>
      <c r="AF1460" s="7" t="s">
        <v>6175</v>
      </c>
      <c r="AG1460" s="7" t="s">
        <v>6175</v>
      </c>
      <c r="AH1460" s="7" t="s">
        <v>6175</v>
      </c>
      <c r="AI1460" s="7" t="s">
        <v>6175</v>
      </c>
      <c r="AJ1460" s="33">
        <v>6.6907063013698904</v>
      </c>
      <c r="AK1460" s="33">
        <f t="shared" si="223"/>
        <v>6.6907063013698904</v>
      </c>
      <c r="AL1460" s="33">
        <f t="shared" si="226"/>
        <v>0.80288475616438681</v>
      </c>
      <c r="AM1460" s="33">
        <f t="shared" si="227"/>
        <v>7.4935910575342772</v>
      </c>
      <c r="AN1460" s="33">
        <f t="shared" si="228"/>
        <v>6.0216356712329011</v>
      </c>
      <c r="AO1460" s="33">
        <f t="shared" si="229"/>
        <v>6.0216356712329011</v>
      </c>
      <c r="AP1460" s="33">
        <f t="shared" si="224"/>
        <v>0.72259628054794811</v>
      </c>
      <c r="AQ1460" s="33">
        <f t="shared" si="225"/>
        <v>6.7442319517808489</v>
      </c>
      <c r="AR1460" s="15" t="s">
        <v>1404</v>
      </c>
      <c r="AS1460" s="15" t="s">
        <v>1404</v>
      </c>
      <c r="AT1460" s="15" t="s">
        <v>6294</v>
      </c>
      <c r="AU1460" s="27" t="s">
        <v>6279</v>
      </c>
      <c r="AV1460" s="74"/>
      <c r="AW1460" s="75"/>
      <c r="AX1460" s="75"/>
      <c r="AY1460" s="75"/>
      <c r="AZ1460" s="52" t="s">
        <v>6389</v>
      </c>
    </row>
    <row r="1461" spans="1:52" s="52" customFormat="1" ht="39.950000000000003" customHeight="1" x14ac:dyDescent="0.25">
      <c r="A1461" s="9">
        <v>1972</v>
      </c>
      <c r="B1461" s="5">
        <v>80042000000622</v>
      </c>
      <c r="C1461" s="7" t="s">
        <v>5503</v>
      </c>
      <c r="D1461" s="5" t="s">
        <v>241</v>
      </c>
      <c r="E1461" s="5" t="s">
        <v>242</v>
      </c>
      <c r="F1461" s="5" t="s">
        <v>242</v>
      </c>
      <c r="G1461" s="5" t="s">
        <v>6182</v>
      </c>
      <c r="H1461" s="7" t="s">
        <v>2100</v>
      </c>
      <c r="I1461" s="7" t="s">
        <v>6175</v>
      </c>
      <c r="J1461" s="5" t="s">
        <v>1541</v>
      </c>
      <c r="K1461" s="7" t="s">
        <v>6175</v>
      </c>
      <c r="L1461" s="5" t="s">
        <v>5495</v>
      </c>
      <c r="M1461" s="5" t="s">
        <v>5495</v>
      </c>
      <c r="N1461" s="8" t="s">
        <v>6175</v>
      </c>
      <c r="O1461" s="7" t="s">
        <v>1388</v>
      </c>
      <c r="P1461" s="8" t="s">
        <v>6175</v>
      </c>
      <c r="Q1461" s="5" t="s">
        <v>28</v>
      </c>
      <c r="R1461" s="5" t="s">
        <v>28</v>
      </c>
      <c r="S1461" s="5" t="s">
        <v>28</v>
      </c>
      <c r="T1461" s="5" t="s">
        <v>28</v>
      </c>
      <c r="U1461" s="5" t="s">
        <v>28</v>
      </c>
      <c r="V1461" s="5" t="s">
        <v>28</v>
      </c>
      <c r="W1461" s="7" t="s">
        <v>3988</v>
      </c>
      <c r="X1461" s="5" t="s">
        <v>28</v>
      </c>
      <c r="Y1461" s="5" t="s">
        <v>28</v>
      </c>
      <c r="Z1461" s="7" t="s">
        <v>3900</v>
      </c>
      <c r="AA1461" s="7">
        <v>1</v>
      </c>
      <c r="AB1461" s="7">
        <v>1</v>
      </c>
      <c r="AC1461" s="7">
        <f t="shared" si="230"/>
        <v>0</v>
      </c>
      <c r="AD1461" s="7" t="s">
        <v>6175</v>
      </c>
      <c r="AE1461" s="7" t="s">
        <v>6175</v>
      </c>
      <c r="AF1461" s="7" t="s">
        <v>6175</v>
      </c>
      <c r="AG1461" s="7" t="s">
        <v>6175</v>
      </c>
      <c r="AH1461" s="7" t="s">
        <v>6175</v>
      </c>
      <c r="AI1461" s="7" t="s">
        <v>6175</v>
      </c>
      <c r="AJ1461" s="33">
        <v>6.6907063013698904</v>
      </c>
      <c r="AK1461" s="33">
        <f t="shared" si="223"/>
        <v>6.6907063013698904</v>
      </c>
      <c r="AL1461" s="33">
        <f t="shared" si="226"/>
        <v>0.80288475616438681</v>
      </c>
      <c r="AM1461" s="33">
        <f t="shared" si="227"/>
        <v>7.4935910575342772</v>
      </c>
      <c r="AN1461" s="33">
        <f t="shared" si="228"/>
        <v>6.0216356712329011</v>
      </c>
      <c r="AO1461" s="33">
        <f t="shared" si="229"/>
        <v>6.0216356712329011</v>
      </c>
      <c r="AP1461" s="33">
        <f t="shared" si="224"/>
        <v>0.72259628054794811</v>
      </c>
      <c r="AQ1461" s="33">
        <f t="shared" si="225"/>
        <v>6.7442319517808489</v>
      </c>
      <c r="AR1461" s="15" t="s">
        <v>1404</v>
      </c>
      <c r="AS1461" s="15" t="s">
        <v>1404</v>
      </c>
      <c r="AT1461" s="15" t="s">
        <v>6294</v>
      </c>
      <c r="AU1461" s="27" t="s">
        <v>6279</v>
      </c>
      <c r="AV1461" s="74"/>
      <c r="AW1461" s="75"/>
      <c r="AX1461" s="75"/>
      <c r="AY1461" s="75"/>
      <c r="AZ1461" s="52" t="s">
        <v>6389</v>
      </c>
    </row>
    <row r="1462" spans="1:52" s="52" customFormat="1" ht="39.950000000000003" customHeight="1" x14ac:dyDescent="0.25">
      <c r="A1462" s="9">
        <v>1973</v>
      </c>
      <c r="B1462" s="5">
        <v>80042000000677</v>
      </c>
      <c r="C1462" s="7" t="s">
        <v>5504</v>
      </c>
      <c r="D1462" s="5" t="s">
        <v>18</v>
      </c>
      <c r="E1462" s="5" t="s">
        <v>1177</v>
      </c>
      <c r="F1462" s="5" t="s">
        <v>926</v>
      </c>
      <c r="G1462" s="5" t="s">
        <v>6182</v>
      </c>
      <c r="H1462" s="7" t="s">
        <v>2100</v>
      </c>
      <c r="I1462" s="7" t="s">
        <v>6175</v>
      </c>
      <c r="J1462" s="5" t="s">
        <v>1541</v>
      </c>
      <c r="K1462" s="7" t="s">
        <v>6175</v>
      </c>
      <c r="L1462" s="5" t="s">
        <v>5495</v>
      </c>
      <c r="M1462" s="5" t="s">
        <v>5495</v>
      </c>
      <c r="N1462" s="8" t="s">
        <v>6175</v>
      </c>
      <c r="O1462" s="7" t="s">
        <v>1388</v>
      </c>
      <c r="P1462" s="8" t="s">
        <v>6175</v>
      </c>
      <c r="Q1462" s="5" t="s">
        <v>28</v>
      </c>
      <c r="R1462" s="5" t="s">
        <v>28</v>
      </c>
      <c r="S1462" s="5" t="s">
        <v>28</v>
      </c>
      <c r="T1462" s="5" t="s">
        <v>28</v>
      </c>
      <c r="U1462" s="5" t="s">
        <v>28</v>
      </c>
      <c r="V1462" s="5" t="s">
        <v>28</v>
      </c>
      <c r="W1462" s="7" t="s">
        <v>3988</v>
      </c>
      <c r="X1462" s="5" t="s">
        <v>28</v>
      </c>
      <c r="Y1462" s="5" t="s">
        <v>28</v>
      </c>
      <c r="Z1462" s="7" t="s">
        <v>3900</v>
      </c>
      <c r="AA1462" s="7">
        <v>1</v>
      </c>
      <c r="AB1462" s="7">
        <v>1</v>
      </c>
      <c r="AC1462" s="7">
        <f t="shared" si="230"/>
        <v>0</v>
      </c>
      <c r="AD1462" s="7" t="s">
        <v>6175</v>
      </c>
      <c r="AE1462" s="7" t="s">
        <v>6175</v>
      </c>
      <c r="AF1462" s="7" t="s">
        <v>6175</v>
      </c>
      <c r="AG1462" s="7" t="s">
        <v>6175</v>
      </c>
      <c r="AH1462" s="7" t="s">
        <v>6175</v>
      </c>
      <c r="AI1462" s="7" t="s">
        <v>6175</v>
      </c>
      <c r="AJ1462" s="33">
        <v>6.6907063013698904</v>
      </c>
      <c r="AK1462" s="33">
        <f t="shared" si="223"/>
        <v>6.6907063013698904</v>
      </c>
      <c r="AL1462" s="33">
        <f t="shared" si="226"/>
        <v>0.80288475616438681</v>
      </c>
      <c r="AM1462" s="33">
        <f t="shared" si="227"/>
        <v>7.4935910575342772</v>
      </c>
      <c r="AN1462" s="33">
        <f t="shared" si="228"/>
        <v>6.0216356712329011</v>
      </c>
      <c r="AO1462" s="33">
        <f t="shared" si="229"/>
        <v>6.0216356712329011</v>
      </c>
      <c r="AP1462" s="33">
        <f t="shared" si="224"/>
        <v>0.72259628054794811</v>
      </c>
      <c r="AQ1462" s="33">
        <f t="shared" si="225"/>
        <v>6.7442319517808489</v>
      </c>
      <c r="AR1462" s="15" t="s">
        <v>1404</v>
      </c>
      <c r="AS1462" s="15" t="s">
        <v>1404</v>
      </c>
      <c r="AT1462" s="15" t="s">
        <v>6294</v>
      </c>
      <c r="AU1462" s="27" t="s">
        <v>6279</v>
      </c>
      <c r="AV1462" s="74"/>
      <c r="AW1462" s="75"/>
      <c r="AX1462" s="75"/>
      <c r="AY1462" s="75"/>
      <c r="AZ1462" s="52" t="s">
        <v>6389</v>
      </c>
    </row>
    <row r="1463" spans="1:52" s="52" customFormat="1" ht="39.950000000000003" customHeight="1" x14ac:dyDescent="0.25">
      <c r="A1463" s="9">
        <v>1974</v>
      </c>
      <c r="B1463" s="5">
        <v>80042000001032</v>
      </c>
      <c r="C1463" s="7" t="s">
        <v>5505</v>
      </c>
      <c r="D1463" s="5" t="s">
        <v>18</v>
      </c>
      <c r="E1463" s="5" t="s">
        <v>1177</v>
      </c>
      <c r="F1463" s="5" t="s">
        <v>926</v>
      </c>
      <c r="G1463" s="5" t="s">
        <v>6182</v>
      </c>
      <c r="H1463" s="7" t="s">
        <v>2100</v>
      </c>
      <c r="I1463" s="7" t="s">
        <v>6175</v>
      </c>
      <c r="J1463" s="5" t="s">
        <v>1541</v>
      </c>
      <c r="K1463" s="7" t="s">
        <v>6175</v>
      </c>
      <c r="L1463" s="5" t="s">
        <v>5495</v>
      </c>
      <c r="M1463" s="5" t="s">
        <v>5495</v>
      </c>
      <c r="N1463" s="8" t="s">
        <v>6175</v>
      </c>
      <c r="O1463" s="7" t="s">
        <v>1388</v>
      </c>
      <c r="P1463" s="8" t="s">
        <v>6175</v>
      </c>
      <c r="Q1463" s="5" t="s">
        <v>28</v>
      </c>
      <c r="R1463" s="5" t="s">
        <v>28</v>
      </c>
      <c r="S1463" s="5" t="s">
        <v>28</v>
      </c>
      <c r="T1463" s="5" t="s">
        <v>28</v>
      </c>
      <c r="U1463" s="5" t="s">
        <v>28</v>
      </c>
      <c r="V1463" s="5" t="s">
        <v>28</v>
      </c>
      <c r="W1463" s="7" t="s">
        <v>3988</v>
      </c>
      <c r="X1463" s="5" t="s">
        <v>28</v>
      </c>
      <c r="Y1463" s="5" t="s">
        <v>28</v>
      </c>
      <c r="Z1463" s="7" t="s">
        <v>3900</v>
      </c>
      <c r="AA1463" s="7">
        <v>1</v>
      </c>
      <c r="AB1463" s="7">
        <v>1</v>
      </c>
      <c r="AC1463" s="7">
        <f t="shared" si="230"/>
        <v>0</v>
      </c>
      <c r="AD1463" s="7" t="s">
        <v>6175</v>
      </c>
      <c r="AE1463" s="7" t="s">
        <v>6175</v>
      </c>
      <c r="AF1463" s="7" t="s">
        <v>6175</v>
      </c>
      <c r="AG1463" s="7" t="s">
        <v>6175</v>
      </c>
      <c r="AH1463" s="7" t="s">
        <v>6175</v>
      </c>
      <c r="AI1463" s="7" t="s">
        <v>6175</v>
      </c>
      <c r="AJ1463" s="33">
        <v>6.6907063013698904</v>
      </c>
      <c r="AK1463" s="33">
        <f t="shared" si="223"/>
        <v>6.6907063013698904</v>
      </c>
      <c r="AL1463" s="33">
        <f t="shared" si="226"/>
        <v>0.80288475616438681</v>
      </c>
      <c r="AM1463" s="33">
        <f t="shared" si="227"/>
        <v>7.4935910575342772</v>
      </c>
      <c r="AN1463" s="33">
        <f t="shared" si="228"/>
        <v>6.0216356712329011</v>
      </c>
      <c r="AO1463" s="33">
        <f t="shared" si="229"/>
        <v>6.0216356712329011</v>
      </c>
      <c r="AP1463" s="33">
        <f t="shared" si="224"/>
        <v>0.72259628054794811</v>
      </c>
      <c r="AQ1463" s="33">
        <f t="shared" si="225"/>
        <v>6.7442319517808489</v>
      </c>
      <c r="AR1463" s="15" t="s">
        <v>1404</v>
      </c>
      <c r="AS1463" s="15" t="s">
        <v>1404</v>
      </c>
      <c r="AT1463" s="15" t="s">
        <v>6294</v>
      </c>
      <c r="AU1463" s="27" t="s">
        <v>6279</v>
      </c>
      <c r="AV1463" s="74"/>
      <c r="AW1463" s="75"/>
      <c r="AX1463" s="75"/>
      <c r="AY1463" s="75"/>
      <c r="AZ1463" s="52" t="s">
        <v>6389</v>
      </c>
    </row>
    <row r="1464" spans="1:52" s="52" customFormat="1" ht="39.950000000000003" customHeight="1" x14ac:dyDescent="0.25">
      <c r="A1464" s="9">
        <v>1975</v>
      </c>
      <c r="B1464" s="5">
        <v>80042000001100</v>
      </c>
      <c r="C1464" s="7" t="s">
        <v>5506</v>
      </c>
      <c r="D1464" s="5" t="s">
        <v>241</v>
      </c>
      <c r="E1464" s="5" t="s">
        <v>242</v>
      </c>
      <c r="F1464" s="5" t="s">
        <v>242</v>
      </c>
      <c r="G1464" s="5" t="s">
        <v>6182</v>
      </c>
      <c r="H1464" s="7" t="s">
        <v>2100</v>
      </c>
      <c r="I1464" s="7" t="s">
        <v>6175</v>
      </c>
      <c r="J1464" s="5" t="s">
        <v>1541</v>
      </c>
      <c r="K1464" s="7" t="s">
        <v>6175</v>
      </c>
      <c r="L1464" s="5" t="s">
        <v>5495</v>
      </c>
      <c r="M1464" s="5" t="s">
        <v>5495</v>
      </c>
      <c r="N1464" s="8" t="s">
        <v>6175</v>
      </c>
      <c r="O1464" s="7" t="s">
        <v>1388</v>
      </c>
      <c r="P1464" s="8" t="s">
        <v>6175</v>
      </c>
      <c r="Q1464" s="5" t="s">
        <v>28</v>
      </c>
      <c r="R1464" s="5" t="s">
        <v>28</v>
      </c>
      <c r="S1464" s="5" t="s">
        <v>28</v>
      </c>
      <c r="T1464" s="5" t="s">
        <v>28</v>
      </c>
      <c r="U1464" s="5" t="s">
        <v>28</v>
      </c>
      <c r="V1464" s="5" t="s">
        <v>28</v>
      </c>
      <c r="W1464" s="7" t="s">
        <v>3988</v>
      </c>
      <c r="X1464" s="5" t="s">
        <v>28</v>
      </c>
      <c r="Y1464" s="5" t="s">
        <v>28</v>
      </c>
      <c r="Z1464" s="7" t="s">
        <v>3900</v>
      </c>
      <c r="AA1464" s="7">
        <v>1</v>
      </c>
      <c r="AB1464" s="7">
        <v>1</v>
      </c>
      <c r="AC1464" s="7">
        <f t="shared" si="230"/>
        <v>0</v>
      </c>
      <c r="AD1464" s="7" t="s">
        <v>6175</v>
      </c>
      <c r="AE1464" s="7" t="s">
        <v>6175</v>
      </c>
      <c r="AF1464" s="7" t="s">
        <v>6175</v>
      </c>
      <c r="AG1464" s="7" t="s">
        <v>6175</v>
      </c>
      <c r="AH1464" s="7" t="s">
        <v>6175</v>
      </c>
      <c r="AI1464" s="7" t="s">
        <v>6175</v>
      </c>
      <c r="AJ1464" s="33">
        <v>6.6907063013698904</v>
      </c>
      <c r="AK1464" s="33">
        <f t="shared" si="223"/>
        <v>6.6907063013698904</v>
      </c>
      <c r="AL1464" s="33">
        <f t="shared" si="226"/>
        <v>0.80288475616438681</v>
      </c>
      <c r="AM1464" s="33">
        <f t="shared" si="227"/>
        <v>7.4935910575342772</v>
      </c>
      <c r="AN1464" s="33">
        <f t="shared" si="228"/>
        <v>6.0216356712329011</v>
      </c>
      <c r="AO1464" s="33">
        <f t="shared" si="229"/>
        <v>6.0216356712329011</v>
      </c>
      <c r="AP1464" s="33">
        <f t="shared" si="224"/>
        <v>0.72259628054794811</v>
      </c>
      <c r="AQ1464" s="33">
        <f t="shared" si="225"/>
        <v>6.7442319517808489</v>
      </c>
      <c r="AR1464" s="15" t="s">
        <v>1404</v>
      </c>
      <c r="AS1464" s="15" t="s">
        <v>1404</v>
      </c>
      <c r="AT1464" s="15" t="s">
        <v>6294</v>
      </c>
      <c r="AU1464" s="27" t="s">
        <v>6279</v>
      </c>
      <c r="AV1464" s="74"/>
      <c r="AW1464" s="75"/>
      <c r="AX1464" s="75"/>
      <c r="AY1464" s="75"/>
      <c r="AZ1464" s="52" t="s">
        <v>6389</v>
      </c>
    </row>
    <row r="1465" spans="1:52" s="52" customFormat="1" ht="39.950000000000003" customHeight="1" x14ac:dyDescent="0.25">
      <c r="A1465" s="9">
        <v>1976</v>
      </c>
      <c r="B1465" s="5">
        <v>80042000001230</v>
      </c>
      <c r="C1465" s="7" t="s">
        <v>5507</v>
      </c>
      <c r="D1465" s="5" t="s">
        <v>241</v>
      </c>
      <c r="E1465" s="5" t="s">
        <v>242</v>
      </c>
      <c r="F1465" s="5" t="s">
        <v>242</v>
      </c>
      <c r="G1465" s="5" t="s">
        <v>396</v>
      </c>
      <c r="H1465" s="7" t="s">
        <v>2100</v>
      </c>
      <c r="I1465" s="7" t="s">
        <v>6175</v>
      </c>
      <c r="J1465" s="5" t="s">
        <v>1541</v>
      </c>
      <c r="K1465" s="7" t="s">
        <v>6175</v>
      </c>
      <c r="L1465" s="5" t="s">
        <v>5495</v>
      </c>
      <c r="M1465" s="5" t="s">
        <v>5495</v>
      </c>
      <c r="N1465" s="8" t="s">
        <v>6175</v>
      </c>
      <c r="O1465" s="7" t="s">
        <v>1388</v>
      </c>
      <c r="P1465" s="8" t="s">
        <v>6175</v>
      </c>
      <c r="Q1465" s="5" t="s">
        <v>28</v>
      </c>
      <c r="R1465" s="5" t="s">
        <v>28</v>
      </c>
      <c r="S1465" s="5" t="s">
        <v>28</v>
      </c>
      <c r="T1465" s="5" t="s">
        <v>28</v>
      </c>
      <c r="U1465" s="5" t="s">
        <v>28</v>
      </c>
      <c r="V1465" s="5" t="s">
        <v>28</v>
      </c>
      <c r="W1465" s="7" t="s">
        <v>3988</v>
      </c>
      <c r="X1465" s="5" t="s">
        <v>28</v>
      </c>
      <c r="Y1465" s="5" t="s">
        <v>28</v>
      </c>
      <c r="Z1465" s="7" t="s">
        <v>3900</v>
      </c>
      <c r="AA1465" s="7">
        <v>1</v>
      </c>
      <c r="AB1465" s="7">
        <v>1</v>
      </c>
      <c r="AC1465" s="7">
        <f t="shared" si="230"/>
        <v>0</v>
      </c>
      <c r="AD1465" s="7" t="s">
        <v>6175</v>
      </c>
      <c r="AE1465" s="7" t="s">
        <v>6175</v>
      </c>
      <c r="AF1465" s="7" t="s">
        <v>6175</v>
      </c>
      <c r="AG1465" s="7" t="s">
        <v>6175</v>
      </c>
      <c r="AH1465" s="7" t="s">
        <v>6175</v>
      </c>
      <c r="AI1465" s="7" t="s">
        <v>6175</v>
      </c>
      <c r="AJ1465" s="33">
        <v>6.6907063013698904</v>
      </c>
      <c r="AK1465" s="33">
        <f t="shared" si="223"/>
        <v>6.6907063013698904</v>
      </c>
      <c r="AL1465" s="33">
        <f t="shared" si="226"/>
        <v>0.80288475616438681</v>
      </c>
      <c r="AM1465" s="33">
        <f t="shared" si="227"/>
        <v>7.4935910575342772</v>
      </c>
      <c r="AN1465" s="33">
        <f t="shared" si="228"/>
        <v>6.0216356712329011</v>
      </c>
      <c r="AO1465" s="33">
        <f t="shared" si="229"/>
        <v>6.0216356712329011</v>
      </c>
      <c r="AP1465" s="33">
        <f t="shared" si="224"/>
        <v>0.72259628054794811</v>
      </c>
      <c r="AQ1465" s="33">
        <f t="shared" si="225"/>
        <v>6.7442319517808489</v>
      </c>
      <c r="AR1465" s="15" t="s">
        <v>1404</v>
      </c>
      <c r="AS1465" s="15" t="s">
        <v>1404</v>
      </c>
      <c r="AT1465" s="15" t="s">
        <v>6282</v>
      </c>
      <c r="AU1465" s="27" t="s">
        <v>6282</v>
      </c>
      <c r="AV1465" s="74" t="s">
        <v>6288</v>
      </c>
      <c r="AW1465" s="75"/>
      <c r="AX1465" s="75"/>
      <c r="AY1465" s="75"/>
      <c r="AZ1465" s="52" t="s">
        <v>6389</v>
      </c>
    </row>
    <row r="1466" spans="1:52" s="52" customFormat="1" ht="39.950000000000003" customHeight="1" x14ac:dyDescent="0.25">
      <c r="A1466" s="9">
        <v>1977</v>
      </c>
      <c r="B1466" s="5">
        <v>80042000001339</v>
      </c>
      <c r="C1466" s="7" t="s">
        <v>5508</v>
      </c>
      <c r="D1466" s="5" t="s">
        <v>18</v>
      </c>
      <c r="E1466" s="5" t="s">
        <v>1177</v>
      </c>
      <c r="F1466" s="5" t="s">
        <v>926</v>
      </c>
      <c r="G1466" s="5" t="s">
        <v>6182</v>
      </c>
      <c r="H1466" s="7" t="s">
        <v>2100</v>
      </c>
      <c r="I1466" s="7" t="s">
        <v>6175</v>
      </c>
      <c r="J1466" s="5" t="s">
        <v>1541</v>
      </c>
      <c r="K1466" s="7" t="s">
        <v>6175</v>
      </c>
      <c r="L1466" s="5" t="s">
        <v>5495</v>
      </c>
      <c r="M1466" s="5" t="s">
        <v>5495</v>
      </c>
      <c r="N1466" s="8" t="s">
        <v>6175</v>
      </c>
      <c r="O1466" s="7" t="s">
        <v>1388</v>
      </c>
      <c r="P1466" s="8" t="s">
        <v>6175</v>
      </c>
      <c r="Q1466" s="5" t="s">
        <v>28</v>
      </c>
      <c r="R1466" s="5" t="s">
        <v>28</v>
      </c>
      <c r="S1466" s="5" t="s">
        <v>28</v>
      </c>
      <c r="T1466" s="5" t="s">
        <v>28</v>
      </c>
      <c r="U1466" s="5" t="s">
        <v>28</v>
      </c>
      <c r="V1466" s="5" t="s">
        <v>28</v>
      </c>
      <c r="W1466" s="7" t="s">
        <v>3988</v>
      </c>
      <c r="X1466" s="5" t="s">
        <v>28</v>
      </c>
      <c r="Y1466" s="5" t="s">
        <v>28</v>
      </c>
      <c r="Z1466" s="7" t="s">
        <v>3900</v>
      </c>
      <c r="AA1466" s="7">
        <v>1</v>
      </c>
      <c r="AB1466" s="7">
        <v>1</v>
      </c>
      <c r="AC1466" s="7">
        <f t="shared" si="230"/>
        <v>0</v>
      </c>
      <c r="AD1466" s="7" t="s">
        <v>6175</v>
      </c>
      <c r="AE1466" s="7" t="s">
        <v>6175</v>
      </c>
      <c r="AF1466" s="7" t="s">
        <v>6175</v>
      </c>
      <c r="AG1466" s="7" t="s">
        <v>6175</v>
      </c>
      <c r="AH1466" s="7" t="s">
        <v>6175</v>
      </c>
      <c r="AI1466" s="7" t="s">
        <v>6175</v>
      </c>
      <c r="AJ1466" s="33">
        <v>6.6907063013698904</v>
      </c>
      <c r="AK1466" s="33">
        <f t="shared" si="223"/>
        <v>6.6907063013698904</v>
      </c>
      <c r="AL1466" s="33">
        <f t="shared" si="226"/>
        <v>0.80288475616438681</v>
      </c>
      <c r="AM1466" s="33">
        <f t="shared" si="227"/>
        <v>7.4935910575342772</v>
      </c>
      <c r="AN1466" s="33">
        <f t="shared" si="228"/>
        <v>6.0216356712329011</v>
      </c>
      <c r="AO1466" s="33">
        <f t="shared" si="229"/>
        <v>6.0216356712329011</v>
      </c>
      <c r="AP1466" s="33">
        <f t="shared" si="224"/>
        <v>0.72259628054794811</v>
      </c>
      <c r="AQ1466" s="33">
        <f t="shared" si="225"/>
        <v>6.7442319517808489</v>
      </c>
      <c r="AR1466" s="15" t="s">
        <v>1404</v>
      </c>
      <c r="AS1466" s="15" t="s">
        <v>1404</v>
      </c>
      <c r="AT1466" s="15" t="s">
        <v>6294</v>
      </c>
      <c r="AU1466" s="27" t="s">
        <v>6279</v>
      </c>
      <c r="AV1466" s="74"/>
      <c r="AW1466" s="75"/>
      <c r="AX1466" s="75"/>
      <c r="AY1466" s="75"/>
      <c r="AZ1466" s="52" t="s">
        <v>6389</v>
      </c>
    </row>
    <row r="1467" spans="1:52" s="52" customFormat="1" ht="39.950000000000003" customHeight="1" x14ac:dyDescent="0.25">
      <c r="A1467" s="9">
        <v>1978</v>
      </c>
      <c r="B1467" s="5">
        <v>80042000001780</v>
      </c>
      <c r="C1467" s="7" t="s">
        <v>5509</v>
      </c>
      <c r="D1467" s="5" t="s">
        <v>241</v>
      </c>
      <c r="E1467" s="5" t="s">
        <v>242</v>
      </c>
      <c r="F1467" s="5" t="s">
        <v>242</v>
      </c>
      <c r="G1467" s="5" t="s">
        <v>316</v>
      </c>
      <c r="H1467" s="7" t="s">
        <v>2100</v>
      </c>
      <c r="I1467" s="7" t="s">
        <v>6175</v>
      </c>
      <c r="J1467" s="5" t="s">
        <v>1541</v>
      </c>
      <c r="K1467" s="7" t="s">
        <v>6175</v>
      </c>
      <c r="L1467" s="5" t="s">
        <v>5495</v>
      </c>
      <c r="M1467" s="5" t="s">
        <v>5495</v>
      </c>
      <c r="N1467" s="8" t="s">
        <v>6175</v>
      </c>
      <c r="O1467" s="7" t="s">
        <v>1388</v>
      </c>
      <c r="P1467" s="8" t="s">
        <v>6175</v>
      </c>
      <c r="Q1467" s="5" t="s">
        <v>28</v>
      </c>
      <c r="R1467" s="5" t="s">
        <v>28</v>
      </c>
      <c r="S1467" s="5" t="s">
        <v>28</v>
      </c>
      <c r="T1467" s="5" t="s">
        <v>28</v>
      </c>
      <c r="U1467" s="5" t="s">
        <v>28</v>
      </c>
      <c r="V1467" s="5" t="s">
        <v>28</v>
      </c>
      <c r="W1467" s="7" t="s">
        <v>3988</v>
      </c>
      <c r="X1467" s="5" t="s">
        <v>28</v>
      </c>
      <c r="Y1467" s="5" t="s">
        <v>28</v>
      </c>
      <c r="Z1467" s="7" t="s">
        <v>3900</v>
      </c>
      <c r="AA1467" s="7">
        <v>1</v>
      </c>
      <c r="AB1467" s="7">
        <v>1</v>
      </c>
      <c r="AC1467" s="7">
        <f t="shared" si="230"/>
        <v>0</v>
      </c>
      <c r="AD1467" s="7" t="s">
        <v>6175</v>
      </c>
      <c r="AE1467" s="7" t="s">
        <v>6175</v>
      </c>
      <c r="AF1467" s="7" t="s">
        <v>6175</v>
      </c>
      <c r="AG1467" s="7" t="s">
        <v>6175</v>
      </c>
      <c r="AH1467" s="7" t="s">
        <v>6175</v>
      </c>
      <c r="AI1467" s="7" t="s">
        <v>6175</v>
      </c>
      <c r="AJ1467" s="33">
        <v>6.1446942465753773</v>
      </c>
      <c r="AK1467" s="33">
        <f t="shared" si="223"/>
        <v>6.1446942465753773</v>
      </c>
      <c r="AL1467" s="33">
        <f t="shared" si="226"/>
        <v>0.73736330958904528</v>
      </c>
      <c r="AM1467" s="33">
        <f t="shared" si="227"/>
        <v>6.8820575561644226</v>
      </c>
      <c r="AN1467" s="33">
        <f t="shared" si="228"/>
        <v>5.53022482191784</v>
      </c>
      <c r="AO1467" s="33">
        <f t="shared" si="229"/>
        <v>5.53022482191784</v>
      </c>
      <c r="AP1467" s="33">
        <f t="shared" si="224"/>
        <v>0.66362697863014075</v>
      </c>
      <c r="AQ1467" s="33">
        <f t="shared" si="225"/>
        <v>6.1938518005479803</v>
      </c>
      <c r="AR1467" s="15" t="s">
        <v>1404</v>
      </c>
      <c r="AS1467" s="15" t="s">
        <v>1404</v>
      </c>
      <c r="AT1467" s="15" t="s">
        <v>6282</v>
      </c>
      <c r="AU1467" s="27" t="s">
        <v>6282</v>
      </c>
      <c r="AV1467" s="74" t="s">
        <v>6284</v>
      </c>
      <c r="AW1467" s="75"/>
      <c r="AX1467" s="75"/>
      <c r="AY1467" s="75"/>
      <c r="AZ1467" s="52" t="s">
        <v>6389</v>
      </c>
    </row>
    <row r="1468" spans="1:52" s="52" customFormat="1" ht="39.950000000000003" customHeight="1" x14ac:dyDescent="0.25">
      <c r="A1468" s="9">
        <v>1979</v>
      </c>
      <c r="B1468" s="5">
        <v>80042000001995</v>
      </c>
      <c r="C1468" s="7" t="s">
        <v>5512</v>
      </c>
      <c r="D1468" s="5" t="s">
        <v>241</v>
      </c>
      <c r="E1468" s="5" t="s">
        <v>242</v>
      </c>
      <c r="F1468" s="5" t="s">
        <v>242</v>
      </c>
      <c r="G1468" s="5" t="s">
        <v>6285</v>
      </c>
      <c r="H1468" s="7" t="s">
        <v>2100</v>
      </c>
      <c r="I1468" s="7" t="s">
        <v>6175</v>
      </c>
      <c r="J1468" s="5" t="s">
        <v>1541</v>
      </c>
      <c r="K1468" s="7" t="s">
        <v>6175</v>
      </c>
      <c r="L1468" s="5" t="s">
        <v>5495</v>
      </c>
      <c r="M1468" s="5" t="s">
        <v>5495</v>
      </c>
      <c r="N1468" s="8" t="s">
        <v>6175</v>
      </c>
      <c r="O1468" s="7" t="s">
        <v>1388</v>
      </c>
      <c r="P1468" s="8" t="s">
        <v>6175</v>
      </c>
      <c r="Q1468" s="5" t="s">
        <v>28</v>
      </c>
      <c r="R1468" s="5" t="s">
        <v>28</v>
      </c>
      <c r="S1468" s="5" t="s">
        <v>28</v>
      </c>
      <c r="T1468" s="5" t="s">
        <v>28</v>
      </c>
      <c r="U1468" s="5" t="s">
        <v>28</v>
      </c>
      <c r="V1468" s="5" t="s">
        <v>28</v>
      </c>
      <c r="W1468" s="7" t="s">
        <v>3988</v>
      </c>
      <c r="X1468" s="5" t="s">
        <v>28</v>
      </c>
      <c r="Y1468" s="5" t="s">
        <v>28</v>
      </c>
      <c r="Z1468" s="7" t="s">
        <v>3900</v>
      </c>
      <c r="AA1468" s="7">
        <v>1</v>
      </c>
      <c r="AB1468" s="7">
        <v>1</v>
      </c>
      <c r="AC1468" s="7">
        <f t="shared" si="230"/>
        <v>0</v>
      </c>
      <c r="AD1468" s="7" t="s">
        <v>6175</v>
      </c>
      <c r="AE1468" s="7" t="s">
        <v>6175</v>
      </c>
      <c r="AF1468" s="7" t="s">
        <v>6175</v>
      </c>
      <c r="AG1468" s="7" t="s">
        <v>6175</v>
      </c>
      <c r="AH1468" s="7" t="s">
        <v>6175</v>
      </c>
      <c r="AI1468" s="7" t="s">
        <v>6175</v>
      </c>
      <c r="AJ1468" s="33">
        <v>6.1446942465753773</v>
      </c>
      <c r="AK1468" s="33">
        <f t="shared" si="223"/>
        <v>6.1446942465753773</v>
      </c>
      <c r="AL1468" s="33">
        <f t="shared" si="226"/>
        <v>0.73736330958904528</v>
      </c>
      <c r="AM1468" s="33">
        <f t="shared" si="227"/>
        <v>6.8820575561644226</v>
      </c>
      <c r="AN1468" s="33">
        <f t="shared" si="228"/>
        <v>5.53022482191784</v>
      </c>
      <c r="AO1468" s="33">
        <f t="shared" si="229"/>
        <v>5.53022482191784</v>
      </c>
      <c r="AP1468" s="33">
        <f t="shared" si="224"/>
        <v>0.66362697863014075</v>
      </c>
      <c r="AQ1468" s="33">
        <f t="shared" si="225"/>
        <v>6.1938518005479803</v>
      </c>
      <c r="AR1468" s="15" t="s">
        <v>1404</v>
      </c>
      <c r="AS1468" s="15" t="s">
        <v>1404</v>
      </c>
      <c r="AT1468" s="15" t="s">
        <v>6282</v>
      </c>
      <c r="AU1468" s="27" t="s">
        <v>6282</v>
      </c>
      <c r="AV1468" s="74" t="s">
        <v>6287</v>
      </c>
      <c r="AW1468" s="75"/>
      <c r="AX1468" s="75"/>
      <c r="AY1468" s="75"/>
      <c r="AZ1468" s="52" t="s">
        <v>6389</v>
      </c>
    </row>
    <row r="1469" spans="1:52" s="52" customFormat="1" ht="39.950000000000003" customHeight="1" x14ac:dyDescent="0.25">
      <c r="A1469" s="9">
        <v>1980</v>
      </c>
      <c r="B1469" s="5">
        <v>80042000002091</v>
      </c>
      <c r="C1469" s="7" t="s">
        <v>5513</v>
      </c>
      <c r="D1469" s="5" t="s">
        <v>18</v>
      </c>
      <c r="E1469" s="5" t="s">
        <v>1177</v>
      </c>
      <c r="F1469" s="5" t="s">
        <v>926</v>
      </c>
      <c r="G1469" s="5" t="s">
        <v>6182</v>
      </c>
      <c r="H1469" s="7" t="s">
        <v>2100</v>
      </c>
      <c r="I1469" s="7" t="s">
        <v>6175</v>
      </c>
      <c r="J1469" s="5" t="s">
        <v>1541</v>
      </c>
      <c r="K1469" s="7" t="s">
        <v>6175</v>
      </c>
      <c r="L1469" s="5" t="s">
        <v>5495</v>
      </c>
      <c r="M1469" s="5" t="s">
        <v>5495</v>
      </c>
      <c r="N1469" s="8" t="s">
        <v>6175</v>
      </c>
      <c r="O1469" s="7" t="s">
        <v>1388</v>
      </c>
      <c r="P1469" s="8" t="s">
        <v>6175</v>
      </c>
      <c r="Q1469" s="5" t="s">
        <v>28</v>
      </c>
      <c r="R1469" s="5" t="s">
        <v>28</v>
      </c>
      <c r="S1469" s="5" t="s">
        <v>28</v>
      </c>
      <c r="T1469" s="5" t="s">
        <v>28</v>
      </c>
      <c r="U1469" s="5" t="s">
        <v>28</v>
      </c>
      <c r="V1469" s="5" t="s">
        <v>28</v>
      </c>
      <c r="W1469" s="7" t="s">
        <v>3988</v>
      </c>
      <c r="X1469" s="5" t="s">
        <v>28</v>
      </c>
      <c r="Y1469" s="5" t="s">
        <v>28</v>
      </c>
      <c r="Z1469" s="7" t="s">
        <v>3900</v>
      </c>
      <c r="AA1469" s="7">
        <v>1</v>
      </c>
      <c r="AB1469" s="7">
        <v>1</v>
      </c>
      <c r="AC1469" s="7">
        <f t="shared" si="230"/>
        <v>0</v>
      </c>
      <c r="AD1469" s="7" t="s">
        <v>6175</v>
      </c>
      <c r="AE1469" s="7" t="s">
        <v>6175</v>
      </c>
      <c r="AF1469" s="7" t="s">
        <v>6175</v>
      </c>
      <c r="AG1469" s="7" t="s">
        <v>6175</v>
      </c>
      <c r="AH1469" s="7" t="s">
        <v>6175</v>
      </c>
      <c r="AI1469" s="7" t="s">
        <v>6175</v>
      </c>
      <c r="AJ1469" s="33">
        <v>6.1446942465753773</v>
      </c>
      <c r="AK1469" s="33">
        <f t="shared" si="223"/>
        <v>6.1446942465753773</v>
      </c>
      <c r="AL1469" s="33">
        <f t="shared" si="226"/>
        <v>0.73736330958904528</v>
      </c>
      <c r="AM1469" s="33">
        <f t="shared" si="227"/>
        <v>6.8820575561644226</v>
      </c>
      <c r="AN1469" s="33">
        <f t="shared" si="228"/>
        <v>5.53022482191784</v>
      </c>
      <c r="AO1469" s="33">
        <f t="shared" si="229"/>
        <v>5.53022482191784</v>
      </c>
      <c r="AP1469" s="33">
        <f t="shared" si="224"/>
        <v>0.66362697863014075</v>
      </c>
      <c r="AQ1469" s="33">
        <f t="shared" si="225"/>
        <v>6.1938518005479803</v>
      </c>
      <c r="AR1469" s="15" t="s">
        <v>1404</v>
      </c>
      <c r="AS1469" s="15" t="s">
        <v>1404</v>
      </c>
      <c r="AT1469" s="15" t="s">
        <v>6294</v>
      </c>
      <c r="AU1469" s="27" t="s">
        <v>6279</v>
      </c>
      <c r="AV1469" s="74"/>
      <c r="AW1469" s="75"/>
      <c r="AX1469" s="75"/>
      <c r="AY1469" s="75"/>
      <c r="AZ1469" s="52" t="s">
        <v>6389</v>
      </c>
    </row>
    <row r="1470" spans="1:52" s="52" customFormat="1" ht="39.950000000000003" customHeight="1" x14ac:dyDescent="0.25">
      <c r="A1470" s="9">
        <v>1981</v>
      </c>
      <c r="B1470" s="5">
        <v>80042000002183</v>
      </c>
      <c r="C1470" s="7" t="s">
        <v>5514</v>
      </c>
      <c r="D1470" s="5" t="s">
        <v>241</v>
      </c>
      <c r="E1470" s="5" t="s">
        <v>242</v>
      </c>
      <c r="F1470" s="5" t="s">
        <v>242</v>
      </c>
      <c r="G1470" s="5" t="s">
        <v>6182</v>
      </c>
      <c r="H1470" s="7" t="s">
        <v>2100</v>
      </c>
      <c r="I1470" s="7" t="s">
        <v>6175</v>
      </c>
      <c r="J1470" s="5" t="s">
        <v>1541</v>
      </c>
      <c r="K1470" s="7" t="s">
        <v>6175</v>
      </c>
      <c r="L1470" s="5" t="s">
        <v>5495</v>
      </c>
      <c r="M1470" s="5" t="s">
        <v>5495</v>
      </c>
      <c r="N1470" s="8" t="s">
        <v>6175</v>
      </c>
      <c r="O1470" s="7" t="s">
        <v>1388</v>
      </c>
      <c r="P1470" s="8" t="s">
        <v>6175</v>
      </c>
      <c r="Q1470" s="5" t="s">
        <v>1697</v>
      </c>
      <c r="R1470" s="5" t="s">
        <v>28</v>
      </c>
      <c r="S1470" s="5" t="s">
        <v>28</v>
      </c>
      <c r="T1470" s="5" t="s">
        <v>28</v>
      </c>
      <c r="U1470" s="5" t="s">
        <v>28</v>
      </c>
      <c r="V1470" s="5" t="s">
        <v>28</v>
      </c>
      <c r="W1470" s="7" t="s">
        <v>78</v>
      </c>
      <c r="X1470" s="5" t="s">
        <v>28</v>
      </c>
      <c r="Y1470" s="5" t="s">
        <v>5515</v>
      </c>
      <c r="Z1470" s="7" t="s">
        <v>3900</v>
      </c>
      <c r="AA1470" s="7">
        <v>1</v>
      </c>
      <c r="AB1470" s="7">
        <v>1</v>
      </c>
      <c r="AC1470" s="7">
        <f t="shared" si="230"/>
        <v>0</v>
      </c>
      <c r="AD1470" s="7" t="s">
        <v>6175</v>
      </c>
      <c r="AE1470" s="7" t="s">
        <v>6175</v>
      </c>
      <c r="AF1470" s="7" t="s">
        <v>6175</v>
      </c>
      <c r="AG1470" s="7" t="s">
        <v>6175</v>
      </c>
      <c r="AH1470" s="7" t="s">
        <v>6175</v>
      </c>
      <c r="AI1470" s="7" t="s">
        <v>6175</v>
      </c>
      <c r="AJ1470" s="33">
        <v>19.879893150685042</v>
      </c>
      <c r="AK1470" s="33">
        <f t="shared" si="223"/>
        <v>19.879893150685042</v>
      </c>
      <c r="AL1470" s="33">
        <f t="shared" si="226"/>
        <v>2.3855871780822051</v>
      </c>
      <c r="AM1470" s="33">
        <f t="shared" si="227"/>
        <v>22.265480328767246</v>
      </c>
      <c r="AN1470" s="33">
        <f t="shared" si="228"/>
        <v>17.891903835616539</v>
      </c>
      <c r="AO1470" s="33">
        <f t="shared" si="229"/>
        <v>17.891903835616539</v>
      </c>
      <c r="AP1470" s="33">
        <f t="shared" si="224"/>
        <v>2.1470284602739844</v>
      </c>
      <c r="AQ1470" s="33">
        <f t="shared" si="225"/>
        <v>20.038932295890522</v>
      </c>
      <c r="AR1470" s="15" t="s">
        <v>1404</v>
      </c>
      <c r="AS1470" s="15" t="s">
        <v>1404</v>
      </c>
      <c r="AT1470" s="15" t="s">
        <v>6294</v>
      </c>
      <c r="AU1470" s="27" t="s">
        <v>6279</v>
      </c>
      <c r="AV1470" s="74"/>
      <c r="AW1470" s="75"/>
      <c r="AX1470" s="75"/>
      <c r="AY1470" s="75"/>
      <c r="AZ1470" s="52" t="s">
        <v>6389</v>
      </c>
    </row>
    <row r="1471" spans="1:52" s="52" customFormat="1" ht="39.950000000000003" customHeight="1" x14ac:dyDescent="0.25">
      <c r="A1471" s="9">
        <v>1982</v>
      </c>
      <c r="B1471" s="5">
        <v>80042000002381</v>
      </c>
      <c r="C1471" s="7" t="s">
        <v>5516</v>
      </c>
      <c r="D1471" s="5" t="s">
        <v>18</v>
      </c>
      <c r="E1471" s="5" t="s">
        <v>1177</v>
      </c>
      <c r="F1471" s="5" t="s">
        <v>926</v>
      </c>
      <c r="G1471" s="5" t="s">
        <v>6182</v>
      </c>
      <c r="H1471" s="7" t="s">
        <v>2100</v>
      </c>
      <c r="I1471" s="7" t="s">
        <v>6175</v>
      </c>
      <c r="J1471" s="5" t="s">
        <v>1541</v>
      </c>
      <c r="K1471" s="7" t="s">
        <v>6175</v>
      </c>
      <c r="L1471" s="5" t="s">
        <v>5495</v>
      </c>
      <c r="M1471" s="5" t="s">
        <v>5495</v>
      </c>
      <c r="N1471" s="8" t="s">
        <v>6175</v>
      </c>
      <c r="O1471" s="7" t="s">
        <v>1388</v>
      </c>
      <c r="P1471" s="8" t="s">
        <v>6175</v>
      </c>
      <c r="Q1471" s="5" t="s">
        <v>28</v>
      </c>
      <c r="R1471" s="5" t="s">
        <v>28</v>
      </c>
      <c r="S1471" s="5" t="s">
        <v>28</v>
      </c>
      <c r="T1471" s="5" t="s">
        <v>28</v>
      </c>
      <c r="U1471" s="5" t="s">
        <v>28</v>
      </c>
      <c r="V1471" s="5" t="s">
        <v>28</v>
      </c>
      <c r="W1471" s="7" t="s">
        <v>3988</v>
      </c>
      <c r="X1471" s="5" t="s">
        <v>28</v>
      </c>
      <c r="Y1471" s="5" t="s">
        <v>28</v>
      </c>
      <c r="Z1471" s="7" t="s">
        <v>3900</v>
      </c>
      <c r="AA1471" s="7">
        <v>1</v>
      </c>
      <c r="AB1471" s="7">
        <v>1</v>
      </c>
      <c r="AC1471" s="7">
        <f t="shared" si="230"/>
        <v>0</v>
      </c>
      <c r="AD1471" s="7" t="s">
        <v>6175</v>
      </c>
      <c r="AE1471" s="7" t="s">
        <v>6175</v>
      </c>
      <c r="AF1471" s="7" t="s">
        <v>6175</v>
      </c>
      <c r="AG1471" s="7" t="s">
        <v>6175</v>
      </c>
      <c r="AH1471" s="7" t="s">
        <v>6175</v>
      </c>
      <c r="AI1471" s="7" t="s">
        <v>6175</v>
      </c>
      <c r="AJ1471" s="33">
        <v>6.1446942465753773</v>
      </c>
      <c r="AK1471" s="33">
        <f t="shared" si="223"/>
        <v>6.1446942465753773</v>
      </c>
      <c r="AL1471" s="33">
        <f t="shared" si="226"/>
        <v>0.73736330958904528</v>
      </c>
      <c r="AM1471" s="33">
        <f t="shared" si="227"/>
        <v>6.8820575561644226</v>
      </c>
      <c r="AN1471" s="33">
        <f t="shared" si="228"/>
        <v>5.53022482191784</v>
      </c>
      <c r="AO1471" s="33">
        <f t="shared" si="229"/>
        <v>5.53022482191784</v>
      </c>
      <c r="AP1471" s="33">
        <f t="shared" si="224"/>
        <v>0.66362697863014075</v>
      </c>
      <c r="AQ1471" s="33">
        <f t="shared" si="225"/>
        <v>6.1938518005479803</v>
      </c>
      <c r="AR1471" s="15" t="s">
        <v>1404</v>
      </c>
      <c r="AS1471" s="15" t="s">
        <v>1404</v>
      </c>
      <c r="AT1471" s="15" t="s">
        <v>6294</v>
      </c>
      <c r="AU1471" s="27" t="s">
        <v>6279</v>
      </c>
      <c r="AV1471" s="74"/>
      <c r="AW1471" s="75"/>
      <c r="AX1471" s="75"/>
      <c r="AY1471" s="75"/>
      <c r="AZ1471" s="52" t="s">
        <v>6389</v>
      </c>
    </row>
    <row r="1472" spans="1:52" s="52" customFormat="1" ht="39.950000000000003" customHeight="1" x14ac:dyDescent="0.25">
      <c r="A1472" s="9">
        <v>1983</v>
      </c>
      <c r="B1472" s="5">
        <v>80042000002510</v>
      </c>
      <c r="C1472" s="7" t="s">
        <v>5517</v>
      </c>
      <c r="D1472" s="5" t="s">
        <v>18</v>
      </c>
      <c r="E1472" s="5" t="s">
        <v>1177</v>
      </c>
      <c r="F1472" s="5" t="s">
        <v>926</v>
      </c>
      <c r="G1472" s="5" t="s">
        <v>6182</v>
      </c>
      <c r="H1472" s="7" t="s">
        <v>2100</v>
      </c>
      <c r="I1472" s="7" t="s">
        <v>6175</v>
      </c>
      <c r="J1472" s="5" t="s">
        <v>1541</v>
      </c>
      <c r="K1472" s="7" t="s">
        <v>6175</v>
      </c>
      <c r="L1472" s="5" t="s">
        <v>5495</v>
      </c>
      <c r="M1472" s="5" t="s">
        <v>5495</v>
      </c>
      <c r="N1472" s="8" t="s">
        <v>6175</v>
      </c>
      <c r="O1472" s="7" t="s">
        <v>1388</v>
      </c>
      <c r="P1472" s="8" t="s">
        <v>6175</v>
      </c>
      <c r="Q1472" s="5" t="s">
        <v>28</v>
      </c>
      <c r="R1472" s="5" t="s">
        <v>28</v>
      </c>
      <c r="S1472" s="5" t="s">
        <v>28</v>
      </c>
      <c r="T1472" s="5" t="s">
        <v>28</v>
      </c>
      <c r="U1472" s="5" t="s">
        <v>28</v>
      </c>
      <c r="V1472" s="5" t="s">
        <v>28</v>
      </c>
      <c r="W1472" s="7" t="s">
        <v>3988</v>
      </c>
      <c r="X1472" s="5" t="s">
        <v>28</v>
      </c>
      <c r="Y1472" s="5" t="s">
        <v>28</v>
      </c>
      <c r="Z1472" s="7" t="s">
        <v>3900</v>
      </c>
      <c r="AA1472" s="7">
        <v>1</v>
      </c>
      <c r="AB1472" s="7">
        <v>1</v>
      </c>
      <c r="AC1472" s="7">
        <f t="shared" si="230"/>
        <v>0</v>
      </c>
      <c r="AD1472" s="7" t="s">
        <v>6175</v>
      </c>
      <c r="AE1472" s="7" t="s">
        <v>6175</v>
      </c>
      <c r="AF1472" s="7" t="s">
        <v>6175</v>
      </c>
      <c r="AG1472" s="7" t="s">
        <v>6175</v>
      </c>
      <c r="AH1472" s="7" t="s">
        <v>6175</v>
      </c>
      <c r="AI1472" s="7" t="s">
        <v>6175</v>
      </c>
      <c r="AJ1472" s="33">
        <v>6.1446942465753773</v>
      </c>
      <c r="AK1472" s="33">
        <f t="shared" si="223"/>
        <v>6.1446942465753773</v>
      </c>
      <c r="AL1472" s="33">
        <f t="shared" si="226"/>
        <v>0.73736330958904528</v>
      </c>
      <c r="AM1472" s="33">
        <f t="shared" si="227"/>
        <v>6.8820575561644226</v>
      </c>
      <c r="AN1472" s="33">
        <f t="shared" si="228"/>
        <v>5.53022482191784</v>
      </c>
      <c r="AO1472" s="33">
        <f t="shared" si="229"/>
        <v>5.53022482191784</v>
      </c>
      <c r="AP1472" s="33">
        <f t="shared" si="224"/>
        <v>0.66362697863014075</v>
      </c>
      <c r="AQ1472" s="33">
        <f t="shared" si="225"/>
        <v>6.1938518005479803</v>
      </c>
      <c r="AR1472" s="15" t="s">
        <v>1404</v>
      </c>
      <c r="AS1472" s="15" t="s">
        <v>1404</v>
      </c>
      <c r="AT1472" s="15" t="s">
        <v>6294</v>
      </c>
      <c r="AU1472" s="27" t="s">
        <v>6279</v>
      </c>
      <c r="AV1472" s="74"/>
      <c r="AW1472" s="75"/>
      <c r="AX1472" s="75"/>
      <c r="AY1472" s="75"/>
      <c r="AZ1472" s="52" t="s">
        <v>6389</v>
      </c>
    </row>
    <row r="1473" spans="1:52" s="52" customFormat="1" ht="39.950000000000003" customHeight="1" x14ac:dyDescent="0.25">
      <c r="A1473" s="9">
        <v>1984</v>
      </c>
      <c r="B1473" s="5">
        <v>80042000002596</v>
      </c>
      <c r="C1473" s="7" t="s">
        <v>5518</v>
      </c>
      <c r="D1473" s="5" t="s">
        <v>18</v>
      </c>
      <c r="E1473" s="5" t="s">
        <v>1264</v>
      </c>
      <c r="F1473" s="5" t="s">
        <v>926</v>
      </c>
      <c r="G1473" s="5" t="s">
        <v>6182</v>
      </c>
      <c r="H1473" s="7" t="s">
        <v>2100</v>
      </c>
      <c r="I1473" s="7" t="s">
        <v>6175</v>
      </c>
      <c r="J1473" s="5" t="s">
        <v>1541</v>
      </c>
      <c r="K1473" s="7" t="s">
        <v>6175</v>
      </c>
      <c r="L1473" s="5" t="s">
        <v>5495</v>
      </c>
      <c r="M1473" s="5" t="s">
        <v>5495</v>
      </c>
      <c r="N1473" s="8" t="s">
        <v>6175</v>
      </c>
      <c r="O1473" s="7" t="s">
        <v>1388</v>
      </c>
      <c r="P1473" s="8" t="s">
        <v>6175</v>
      </c>
      <c r="Q1473" s="5" t="s">
        <v>5497</v>
      </c>
      <c r="R1473" s="5" t="s">
        <v>28</v>
      </c>
      <c r="S1473" s="5" t="s">
        <v>28</v>
      </c>
      <c r="T1473" s="5" t="s">
        <v>28</v>
      </c>
      <c r="U1473" s="5" t="s">
        <v>28</v>
      </c>
      <c r="V1473" s="5" t="s">
        <v>28</v>
      </c>
      <c r="W1473" s="7" t="s">
        <v>29</v>
      </c>
      <c r="X1473" s="5" t="s">
        <v>28</v>
      </c>
      <c r="Y1473" s="5" t="s">
        <v>28</v>
      </c>
      <c r="Z1473" s="7" t="s">
        <v>3900</v>
      </c>
      <c r="AA1473" s="7">
        <v>1</v>
      </c>
      <c r="AB1473" s="7">
        <v>1</v>
      </c>
      <c r="AC1473" s="7">
        <f t="shared" si="230"/>
        <v>0</v>
      </c>
      <c r="AD1473" s="7" t="s">
        <v>6175</v>
      </c>
      <c r="AE1473" s="7" t="s">
        <v>6175</v>
      </c>
      <c r="AF1473" s="7" t="s">
        <v>6175</v>
      </c>
      <c r="AG1473" s="7" t="s">
        <v>6175</v>
      </c>
      <c r="AH1473" s="7" t="s">
        <v>6175</v>
      </c>
      <c r="AI1473" s="7" t="s">
        <v>6175</v>
      </c>
      <c r="AJ1473" s="33">
        <v>8.3121942465753769</v>
      </c>
      <c r="AK1473" s="33">
        <f t="shared" ref="AK1473:AK1536" si="231">AJ1473*AB1473</f>
        <v>8.3121942465753769</v>
      </c>
      <c r="AL1473" s="33">
        <f t="shared" si="226"/>
        <v>0.99746330958904517</v>
      </c>
      <c r="AM1473" s="33">
        <f t="shared" si="227"/>
        <v>9.3096575561644226</v>
      </c>
      <c r="AN1473" s="33">
        <f t="shared" si="228"/>
        <v>7.4809748219178394</v>
      </c>
      <c r="AO1473" s="33">
        <f t="shared" si="229"/>
        <v>7.4809748219178394</v>
      </c>
      <c r="AP1473" s="33">
        <f t="shared" ref="AP1473:AP1536" si="232">AO1473*0.12</f>
        <v>0.89771697863014066</v>
      </c>
      <c r="AQ1473" s="33">
        <f t="shared" ref="AQ1473:AQ1536" si="233">AO1473+AP1473</f>
        <v>8.3786918005479798</v>
      </c>
      <c r="AR1473" s="15" t="s">
        <v>1404</v>
      </c>
      <c r="AS1473" s="15" t="s">
        <v>1404</v>
      </c>
      <c r="AT1473" s="15" t="s">
        <v>6294</v>
      </c>
      <c r="AU1473" s="27" t="s">
        <v>6279</v>
      </c>
      <c r="AV1473" s="74"/>
      <c r="AW1473" s="75"/>
      <c r="AX1473" s="75"/>
      <c r="AY1473" s="75"/>
      <c r="AZ1473" s="52" t="s">
        <v>6389</v>
      </c>
    </row>
    <row r="1474" spans="1:52" s="52" customFormat="1" ht="39.950000000000003" customHeight="1" x14ac:dyDescent="0.25">
      <c r="A1474" s="9">
        <v>1985</v>
      </c>
      <c r="B1474" s="5">
        <v>80042000002671</v>
      </c>
      <c r="C1474" s="7" t="s">
        <v>5519</v>
      </c>
      <c r="D1474" s="5" t="s">
        <v>18</v>
      </c>
      <c r="E1474" s="5" t="s">
        <v>1177</v>
      </c>
      <c r="F1474" s="5" t="s">
        <v>926</v>
      </c>
      <c r="G1474" s="5" t="s">
        <v>6182</v>
      </c>
      <c r="H1474" s="7" t="s">
        <v>2100</v>
      </c>
      <c r="I1474" s="7" t="s">
        <v>6175</v>
      </c>
      <c r="J1474" s="5" t="s">
        <v>1541</v>
      </c>
      <c r="K1474" s="7" t="s">
        <v>6175</v>
      </c>
      <c r="L1474" s="5" t="s">
        <v>5495</v>
      </c>
      <c r="M1474" s="5" t="s">
        <v>5495</v>
      </c>
      <c r="N1474" s="8" t="s">
        <v>6175</v>
      </c>
      <c r="O1474" s="7" t="s">
        <v>1388</v>
      </c>
      <c r="P1474" s="8" t="s">
        <v>6175</v>
      </c>
      <c r="Q1474" s="5" t="s">
        <v>28</v>
      </c>
      <c r="R1474" s="5" t="s">
        <v>28</v>
      </c>
      <c r="S1474" s="5" t="s">
        <v>28</v>
      </c>
      <c r="T1474" s="5" t="s">
        <v>28</v>
      </c>
      <c r="U1474" s="5" t="s">
        <v>28</v>
      </c>
      <c r="V1474" s="5" t="s">
        <v>28</v>
      </c>
      <c r="W1474" s="7" t="s">
        <v>3988</v>
      </c>
      <c r="X1474" s="5" t="s">
        <v>28</v>
      </c>
      <c r="Y1474" s="5" t="s">
        <v>28</v>
      </c>
      <c r="Z1474" s="7" t="s">
        <v>3900</v>
      </c>
      <c r="AA1474" s="7">
        <v>1</v>
      </c>
      <c r="AB1474" s="7">
        <v>1</v>
      </c>
      <c r="AC1474" s="7">
        <f t="shared" si="230"/>
        <v>0</v>
      </c>
      <c r="AD1474" s="7" t="s">
        <v>6175</v>
      </c>
      <c r="AE1474" s="7" t="s">
        <v>6175</v>
      </c>
      <c r="AF1474" s="7" t="s">
        <v>6175</v>
      </c>
      <c r="AG1474" s="7" t="s">
        <v>6175</v>
      </c>
      <c r="AH1474" s="7" t="s">
        <v>6175</v>
      </c>
      <c r="AI1474" s="7" t="s">
        <v>6175</v>
      </c>
      <c r="AJ1474" s="33">
        <v>6.1446942465753773</v>
      </c>
      <c r="AK1474" s="33">
        <f t="shared" si="231"/>
        <v>6.1446942465753773</v>
      </c>
      <c r="AL1474" s="33">
        <f t="shared" si="226"/>
        <v>0.73736330958904528</v>
      </c>
      <c r="AM1474" s="33">
        <f t="shared" si="227"/>
        <v>6.8820575561644226</v>
      </c>
      <c r="AN1474" s="33">
        <f t="shared" si="228"/>
        <v>5.53022482191784</v>
      </c>
      <c r="AO1474" s="33">
        <f t="shared" si="229"/>
        <v>5.53022482191784</v>
      </c>
      <c r="AP1474" s="33">
        <f t="shared" si="232"/>
        <v>0.66362697863014075</v>
      </c>
      <c r="AQ1474" s="33">
        <f t="shared" si="233"/>
        <v>6.1938518005479803</v>
      </c>
      <c r="AR1474" s="15" t="s">
        <v>1404</v>
      </c>
      <c r="AS1474" s="15" t="s">
        <v>1404</v>
      </c>
      <c r="AT1474" s="15" t="s">
        <v>6294</v>
      </c>
      <c r="AU1474" s="27" t="s">
        <v>6279</v>
      </c>
      <c r="AV1474" s="74"/>
      <c r="AW1474" s="75"/>
      <c r="AX1474" s="75"/>
      <c r="AY1474" s="75"/>
      <c r="AZ1474" s="52" t="s">
        <v>6389</v>
      </c>
    </row>
    <row r="1475" spans="1:52" s="52" customFormat="1" ht="39.950000000000003" customHeight="1" x14ac:dyDescent="0.25">
      <c r="A1475" s="9">
        <v>1986</v>
      </c>
      <c r="B1475" s="5">
        <v>80042000002831</v>
      </c>
      <c r="C1475" s="7" t="s">
        <v>5520</v>
      </c>
      <c r="D1475" s="5" t="s">
        <v>18</v>
      </c>
      <c r="E1475" s="5" t="s">
        <v>1177</v>
      </c>
      <c r="F1475" s="5" t="s">
        <v>926</v>
      </c>
      <c r="G1475" s="5" t="s">
        <v>6182</v>
      </c>
      <c r="H1475" s="7" t="s">
        <v>2100</v>
      </c>
      <c r="I1475" s="7" t="s">
        <v>6175</v>
      </c>
      <c r="J1475" s="5" t="s">
        <v>1541</v>
      </c>
      <c r="K1475" s="7" t="s">
        <v>6175</v>
      </c>
      <c r="L1475" s="5" t="s">
        <v>5495</v>
      </c>
      <c r="M1475" s="5" t="s">
        <v>5495</v>
      </c>
      <c r="N1475" s="8" t="s">
        <v>6175</v>
      </c>
      <c r="O1475" s="7" t="s">
        <v>1388</v>
      </c>
      <c r="P1475" s="8" t="s">
        <v>6175</v>
      </c>
      <c r="Q1475" s="5" t="s">
        <v>28</v>
      </c>
      <c r="R1475" s="5" t="s">
        <v>28</v>
      </c>
      <c r="S1475" s="5" t="s">
        <v>28</v>
      </c>
      <c r="T1475" s="5" t="s">
        <v>28</v>
      </c>
      <c r="U1475" s="5" t="s">
        <v>28</v>
      </c>
      <c r="V1475" s="5" t="s">
        <v>28</v>
      </c>
      <c r="W1475" s="7" t="s">
        <v>3988</v>
      </c>
      <c r="X1475" s="5" t="s">
        <v>28</v>
      </c>
      <c r="Y1475" s="5" t="s">
        <v>28</v>
      </c>
      <c r="Z1475" s="7" t="s">
        <v>3900</v>
      </c>
      <c r="AA1475" s="7">
        <v>1</v>
      </c>
      <c r="AB1475" s="7">
        <v>1</v>
      </c>
      <c r="AC1475" s="7">
        <f t="shared" si="230"/>
        <v>0</v>
      </c>
      <c r="AD1475" s="7" t="s">
        <v>6175</v>
      </c>
      <c r="AE1475" s="7" t="s">
        <v>6175</v>
      </c>
      <c r="AF1475" s="7" t="s">
        <v>6175</v>
      </c>
      <c r="AG1475" s="7" t="s">
        <v>6175</v>
      </c>
      <c r="AH1475" s="7" t="s">
        <v>6175</v>
      </c>
      <c r="AI1475" s="7" t="s">
        <v>6175</v>
      </c>
      <c r="AJ1475" s="33">
        <v>6.1446942465753773</v>
      </c>
      <c r="AK1475" s="33">
        <f t="shared" si="231"/>
        <v>6.1446942465753773</v>
      </c>
      <c r="AL1475" s="33">
        <f t="shared" si="226"/>
        <v>0.73736330958904528</v>
      </c>
      <c r="AM1475" s="33">
        <f t="shared" si="227"/>
        <v>6.8820575561644226</v>
      </c>
      <c r="AN1475" s="33">
        <f t="shared" si="228"/>
        <v>5.53022482191784</v>
      </c>
      <c r="AO1475" s="33">
        <f t="shared" si="229"/>
        <v>5.53022482191784</v>
      </c>
      <c r="AP1475" s="33">
        <f t="shared" si="232"/>
        <v>0.66362697863014075</v>
      </c>
      <c r="AQ1475" s="33">
        <f t="shared" si="233"/>
        <v>6.1938518005479803</v>
      </c>
      <c r="AR1475" s="15" t="s">
        <v>1404</v>
      </c>
      <c r="AS1475" s="15" t="s">
        <v>1404</v>
      </c>
      <c r="AT1475" s="15" t="s">
        <v>6294</v>
      </c>
      <c r="AU1475" s="27" t="s">
        <v>6279</v>
      </c>
      <c r="AV1475" s="74"/>
      <c r="AW1475" s="75"/>
      <c r="AX1475" s="75"/>
      <c r="AY1475" s="75"/>
      <c r="AZ1475" s="52" t="s">
        <v>6389</v>
      </c>
    </row>
    <row r="1476" spans="1:52" s="52" customFormat="1" ht="39.950000000000003" customHeight="1" x14ac:dyDescent="0.25">
      <c r="A1476" s="9">
        <v>1987</v>
      </c>
      <c r="B1476" s="5">
        <v>80042000002923</v>
      </c>
      <c r="C1476" s="7" t="s">
        <v>5521</v>
      </c>
      <c r="D1476" s="5" t="s">
        <v>18</v>
      </c>
      <c r="E1476" s="5" t="s">
        <v>1177</v>
      </c>
      <c r="F1476" s="5" t="s">
        <v>926</v>
      </c>
      <c r="G1476" s="5" t="s">
        <v>6182</v>
      </c>
      <c r="H1476" s="7" t="s">
        <v>2100</v>
      </c>
      <c r="I1476" s="7" t="s">
        <v>6175</v>
      </c>
      <c r="J1476" s="5" t="s">
        <v>1541</v>
      </c>
      <c r="K1476" s="7" t="s">
        <v>6175</v>
      </c>
      <c r="L1476" s="5" t="s">
        <v>5495</v>
      </c>
      <c r="M1476" s="5" t="s">
        <v>5495</v>
      </c>
      <c r="N1476" s="8" t="s">
        <v>6175</v>
      </c>
      <c r="O1476" s="7" t="s">
        <v>1388</v>
      </c>
      <c r="P1476" s="8" t="s">
        <v>6175</v>
      </c>
      <c r="Q1476" s="5" t="s">
        <v>28</v>
      </c>
      <c r="R1476" s="5" t="s">
        <v>28</v>
      </c>
      <c r="S1476" s="5" t="s">
        <v>28</v>
      </c>
      <c r="T1476" s="5" t="s">
        <v>28</v>
      </c>
      <c r="U1476" s="5" t="s">
        <v>28</v>
      </c>
      <c r="V1476" s="5" t="s">
        <v>28</v>
      </c>
      <c r="W1476" s="7" t="s">
        <v>3988</v>
      </c>
      <c r="X1476" s="5" t="s">
        <v>28</v>
      </c>
      <c r="Y1476" s="5" t="s">
        <v>28</v>
      </c>
      <c r="Z1476" s="7" t="s">
        <v>3900</v>
      </c>
      <c r="AA1476" s="7">
        <v>1</v>
      </c>
      <c r="AB1476" s="7">
        <v>1</v>
      </c>
      <c r="AC1476" s="7">
        <f t="shared" si="230"/>
        <v>0</v>
      </c>
      <c r="AD1476" s="7" t="s">
        <v>6175</v>
      </c>
      <c r="AE1476" s="7" t="s">
        <v>6175</v>
      </c>
      <c r="AF1476" s="7" t="s">
        <v>6175</v>
      </c>
      <c r="AG1476" s="7" t="s">
        <v>6175</v>
      </c>
      <c r="AH1476" s="7" t="s">
        <v>6175</v>
      </c>
      <c r="AI1476" s="7" t="s">
        <v>6175</v>
      </c>
      <c r="AJ1476" s="33">
        <v>6.1446942465753773</v>
      </c>
      <c r="AK1476" s="33">
        <f t="shared" si="231"/>
        <v>6.1446942465753773</v>
      </c>
      <c r="AL1476" s="33">
        <f t="shared" si="226"/>
        <v>0.73736330958904528</v>
      </c>
      <c r="AM1476" s="33">
        <f t="shared" si="227"/>
        <v>6.8820575561644226</v>
      </c>
      <c r="AN1476" s="33">
        <f t="shared" si="228"/>
        <v>5.53022482191784</v>
      </c>
      <c r="AO1476" s="33">
        <f t="shared" si="229"/>
        <v>5.53022482191784</v>
      </c>
      <c r="AP1476" s="33">
        <f t="shared" si="232"/>
        <v>0.66362697863014075</v>
      </c>
      <c r="AQ1476" s="33">
        <f t="shared" si="233"/>
        <v>6.1938518005479803</v>
      </c>
      <c r="AR1476" s="15" t="s">
        <v>1404</v>
      </c>
      <c r="AS1476" s="15" t="s">
        <v>1404</v>
      </c>
      <c r="AT1476" s="15" t="s">
        <v>6294</v>
      </c>
      <c r="AU1476" s="27" t="s">
        <v>6279</v>
      </c>
      <c r="AV1476" s="74"/>
      <c r="AW1476" s="75"/>
      <c r="AX1476" s="75"/>
      <c r="AY1476" s="75"/>
      <c r="AZ1476" s="52" t="s">
        <v>6389</v>
      </c>
    </row>
    <row r="1477" spans="1:52" s="52" customFormat="1" ht="39.950000000000003" customHeight="1" x14ac:dyDescent="0.25">
      <c r="A1477" s="9">
        <v>1988</v>
      </c>
      <c r="B1477" s="5">
        <v>80042000003142</v>
      </c>
      <c r="C1477" s="7" t="s">
        <v>5522</v>
      </c>
      <c r="D1477" s="5" t="s">
        <v>241</v>
      </c>
      <c r="E1477" s="5" t="s">
        <v>242</v>
      </c>
      <c r="F1477" s="5" t="s">
        <v>242</v>
      </c>
      <c r="G1477" s="5" t="s">
        <v>6182</v>
      </c>
      <c r="H1477" s="7" t="s">
        <v>2100</v>
      </c>
      <c r="I1477" s="7" t="s">
        <v>6175</v>
      </c>
      <c r="J1477" s="5" t="s">
        <v>1541</v>
      </c>
      <c r="K1477" s="7" t="s">
        <v>6175</v>
      </c>
      <c r="L1477" s="5" t="s">
        <v>5495</v>
      </c>
      <c r="M1477" s="5" t="s">
        <v>5495</v>
      </c>
      <c r="N1477" s="8" t="s">
        <v>6175</v>
      </c>
      <c r="O1477" s="7" t="s">
        <v>1388</v>
      </c>
      <c r="P1477" s="8" t="s">
        <v>6175</v>
      </c>
      <c r="Q1477" s="5" t="s">
        <v>5523</v>
      </c>
      <c r="R1477" s="5" t="s">
        <v>28</v>
      </c>
      <c r="S1477" s="5" t="s">
        <v>28</v>
      </c>
      <c r="T1477" s="5" t="s">
        <v>28</v>
      </c>
      <c r="U1477" s="5" t="s">
        <v>28</v>
      </c>
      <c r="V1477" s="5" t="s">
        <v>28</v>
      </c>
      <c r="W1477" s="7" t="s">
        <v>3988</v>
      </c>
      <c r="X1477" s="5" t="s">
        <v>28</v>
      </c>
      <c r="Y1477" s="5" t="s">
        <v>28</v>
      </c>
      <c r="Z1477" s="7" t="s">
        <v>3900</v>
      </c>
      <c r="AA1477" s="7">
        <v>1</v>
      </c>
      <c r="AB1477" s="7">
        <v>1</v>
      </c>
      <c r="AC1477" s="7">
        <f t="shared" si="230"/>
        <v>0</v>
      </c>
      <c r="AD1477" s="7" t="s">
        <v>6175</v>
      </c>
      <c r="AE1477" s="7" t="s">
        <v>6175</v>
      </c>
      <c r="AF1477" s="7" t="s">
        <v>6175</v>
      </c>
      <c r="AG1477" s="7" t="s">
        <v>6175</v>
      </c>
      <c r="AH1477" s="7" t="s">
        <v>6175</v>
      </c>
      <c r="AI1477" s="7" t="s">
        <v>6175</v>
      </c>
      <c r="AJ1477" s="33">
        <v>6.1446942465753773</v>
      </c>
      <c r="AK1477" s="33">
        <f t="shared" si="231"/>
        <v>6.1446942465753773</v>
      </c>
      <c r="AL1477" s="33">
        <f t="shared" ref="AL1477:AL1540" si="234">AK1477*0.12</f>
        <v>0.73736330958904528</v>
      </c>
      <c r="AM1477" s="33">
        <f t="shared" ref="AM1477:AM1540" si="235">AL1477+AK1477</f>
        <v>6.8820575561644226</v>
      </c>
      <c r="AN1477" s="33">
        <f t="shared" ref="AN1477:AN1540" si="236">AJ1477*0.9</f>
        <v>5.53022482191784</v>
      </c>
      <c r="AO1477" s="33">
        <f t="shared" ref="AO1477:AO1540" si="237">AN1477*AB1477</f>
        <v>5.53022482191784</v>
      </c>
      <c r="AP1477" s="33">
        <f t="shared" si="232"/>
        <v>0.66362697863014075</v>
      </c>
      <c r="AQ1477" s="33">
        <f t="shared" si="233"/>
        <v>6.1938518005479803</v>
      </c>
      <c r="AR1477" s="15" t="s">
        <v>1404</v>
      </c>
      <c r="AS1477" s="15" t="s">
        <v>1404</v>
      </c>
      <c r="AT1477" s="15" t="s">
        <v>6294</v>
      </c>
      <c r="AU1477" s="27" t="s">
        <v>6279</v>
      </c>
      <c r="AV1477" s="74"/>
      <c r="AW1477" s="75"/>
      <c r="AX1477" s="75"/>
      <c r="AY1477" s="75"/>
      <c r="AZ1477" s="52" t="s">
        <v>6389</v>
      </c>
    </row>
    <row r="1478" spans="1:52" s="52" customFormat="1" ht="39.950000000000003" customHeight="1" x14ac:dyDescent="0.25">
      <c r="A1478" s="9">
        <v>1989</v>
      </c>
      <c r="B1478" s="5">
        <v>80042000003357</v>
      </c>
      <c r="C1478" s="7" t="s">
        <v>5524</v>
      </c>
      <c r="D1478" s="5" t="s">
        <v>18</v>
      </c>
      <c r="E1478" s="5" t="s">
        <v>18</v>
      </c>
      <c r="F1478" s="5" t="s">
        <v>18</v>
      </c>
      <c r="G1478" s="5" t="s">
        <v>6182</v>
      </c>
      <c r="H1478" s="7" t="s">
        <v>2100</v>
      </c>
      <c r="I1478" s="7" t="s">
        <v>6175</v>
      </c>
      <c r="J1478" s="5" t="s">
        <v>1541</v>
      </c>
      <c r="K1478" s="7" t="s">
        <v>6175</v>
      </c>
      <c r="L1478" s="5" t="s">
        <v>5495</v>
      </c>
      <c r="M1478" s="5" t="s">
        <v>5495</v>
      </c>
      <c r="N1478" s="8" t="s">
        <v>6175</v>
      </c>
      <c r="O1478" s="7" t="s">
        <v>1388</v>
      </c>
      <c r="P1478" s="8" t="s">
        <v>6175</v>
      </c>
      <c r="Q1478" s="5" t="s">
        <v>28</v>
      </c>
      <c r="R1478" s="5" t="s">
        <v>28</v>
      </c>
      <c r="S1478" s="5" t="s">
        <v>28</v>
      </c>
      <c r="T1478" s="5" t="s">
        <v>28</v>
      </c>
      <c r="U1478" s="5" t="s">
        <v>28</v>
      </c>
      <c r="V1478" s="5" t="s">
        <v>28</v>
      </c>
      <c r="W1478" s="7" t="s">
        <v>3988</v>
      </c>
      <c r="X1478" s="5" t="s">
        <v>28</v>
      </c>
      <c r="Y1478" s="5" t="s">
        <v>28</v>
      </c>
      <c r="Z1478" s="7" t="s">
        <v>3900</v>
      </c>
      <c r="AA1478" s="7">
        <v>1</v>
      </c>
      <c r="AB1478" s="7">
        <v>1</v>
      </c>
      <c r="AC1478" s="7">
        <f t="shared" si="230"/>
        <v>0</v>
      </c>
      <c r="AD1478" s="7" t="s">
        <v>6175</v>
      </c>
      <c r="AE1478" s="7" t="s">
        <v>6175</v>
      </c>
      <c r="AF1478" s="7" t="s">
        <v>6175</v>
      </c>
      <c r="AG1478" s="7" t="s">
        <v>6175</v>
      </c>
      <c r="AH1478" s="7" t="s">
        <v>6175</v>
      </c>
      <c r="AI1478" s="7" t="s">
        <v>6175</v>
      </c>
      <c r="AJ1478" s="33">
        <v>6.1446942465753773</v>
      </c>
      <c r="AK1478" s="33">
        <f t="shared" si="231"/>
        <v>6.1446942465753773</v>
      </c>
      <c r="AL1478" s="33">
        <f t="shared" si="234"/>
        <v>0.73736330958904528</v>
      </c>
      <c r="AM1478" s="33">
        <f t="shared" si="235"/>
        <v>6.8820575561644226</v>
      </c>
      <c r="AN1478" s="33">
        <f t="shared" si="236"/>
        <v>5.53022482191784</v>
      </c>
      <c r="AO1478" s="33">
        <f t="shared" si="237"/>
        <v>5.53022482191784</v>
      </c>
      <c r="AP1478" s="33">
        <f t="shared" si="232"/>
        <v>0.66362697863014075</v>
      </c>
      <c r="AQ1478" s="33">
        <f t="shared" si="233"/>
        <v>6.1938518005479803</v>
      </c>
      <c r="AR1478" s="15" t="s">
        <v>1404</v>
      </c>
      <c r="AS1478" s="15" t="s">
        <v>1404</v>
      </c>
      <c r="AT1478" s="15" t="s">
        <v>6294</v>
      </c>
      <c r="AU1478" s="27" t="s">
        <v>6279</v>
      </c>
      <c r="AV1478" s="74"/>
      <c r="AW1478" s="75"/>
      <c r="AX1478" s="75"/>
      <c r="AY1478" s="75"/>
      <c r="AZ1478" s="52" t="s">
        <v>6389</v>
      </c>
    </row>
    <row r="1479" spans="1:52" s="52" customFormat="1" ht="39.950000000000003" customHeight="1" x14ac:dyDescent="0.25">
      <c r="A1479" s="9">
        <v>1990</v>
      </c>
      <c r="B1479" s="5">
        <v>80042000003470</v>
      </c>
      <c r="C1479" s="7" t="s">
        <v>5525</v>
      </c>
      <c r="D1479" s="5" t="s">
        <v>18</v>
      </c>
      <c r="E1479" s="5" t="s">
        <v>1177</v>
      </c>
      <c r="F1479" s="5" t="s">
        <v>926</v>
      </c>
      <c r="G1479" s="5" t="s">
        <v>6182</v>
      </c>
      <c r="H1479" s="7" t="s">
        <v>2100</v>
      </c>
      <c r="I1479" s="7" t="s">
        <v>6175</v>
      </c>
      <c r="J1479" s="5" t="s">
        <v>1541</v>
      </c>
      <c r="K1479" s="7" t="s">
        <v>6175</v>
      </c>
      <c r="L1479" s="5" t="s">
        <v>5495</v>
      </c>
      <c r="M1479" s="5" t="s">
        <v>5495</v>
      </c>
      <c r="N1479" s="8" t="s">
        <v>6175</v>
      </c>
      <c r="O1479" s="7" t="s">
        <v>1388</v>
      </c>
      <c r="P1479" s="8" t="s">
        <v>6175</v>
      </c>
      <c r="Q1479" s="5" t="s">
        <v>28</v>
      </c>
      <c r="R1479" s="5" t="s">
        <v>28</v>
      </c>
      <c r="S1479" s="5" t="s">
        <v>28</v>
      </c>
      <c r="T1479" s="5" t="s">
        <v>28</v>
      </c>
      <c r="U1479" s="5" t="s">
        <v>28</v>
      </c>
      <c r="V1479" s="5" t="s">
        <v>28</v>
      </c>
      <c r="W1479" s="7" t="s">
        <v>3988</v>
      </c>
      <c r="X1479" s="5" t="s">
        <v>28</v>
      </c>
      <c r="Y1479" s="5" t="s">
        <v>28</v>
      </c>
      <c r="Z1479" s="7" t="s">
        <v>3900</v>
      </c>
      <c r="AA1479" s="7">
        <v>1</v>
      </c>
      <c r="AB1479" s="7">
        <v>1</v>
      </c>
      <c r="AC1479" s="7">
        <f t="shared" si="230"/>
        <v>0</v>
      </c>
      <c r="AD1479" s="7" t="s">
        <v>6175</v>
      </c>
      <c r="AE1479" s="7" t="s">
        <v>6175</v>
      </c>
      <c r="AF1479" s="7" t="s">
        <v>6175</v>
      </c>
      <c r="AG1479" s="7" t="s">
        <v>6175</v>
      </c>
      <c r="AH1479" s="7" t="s">
        <v>6175</v>
      </c>
      <c r="AI1479" s="7" t="s">
        <v>6175</v>
      </c>
      <c r="AJ1479" s="33">
        <v>6.1446942465753773</v>
      </c>
      <c r="AK1479" s="33">
        <f t="shared" si="231"/>
        <v>6.1446942465753773</v>
      </c>
      <c r="AL1479" s="33">
        <f t="shared" si="234"/>
        <v>0.73736330958904528</v>
      </c>
      <c r="AM1479" s="33">
        <f t="shared" si="235"/>
        <v>6.8820575561644226</v>
      </c>
      <c r="AN1479" s="33">
        <f t="shared" si="236"/>
        <v>5.53022482191784</v>
      </c>
      <c r="AO1479" s="33">
        <f t="shared" si="237"/>
        <v>5.53022482191784</v>
      </c>
      <c r="AP1479" s="33">
        <f t="shared" si="232"/>
        <v>0.66362697863014075</v>
      </c>
      <c r="AQ1479" s="33">
        <f t="shared" si="233"/>
        <v>6.1938518005479803</v>
      </c>
      <c r="AR1479" s="15" t="s">
        <v>1404</v>
      </c>
      <c r="AS1479" s="15" t="s">
        <v>1404</v>
      </c>
      <c r="AT1479" s="15" t="s">
        <v>6294</v>
      </c>
      <c r="AU1479" s="27" t="s">
        <v>6279</v>
      </c>
      <c r="AV1479" s="74"/>
      <c r="AW1479" s="75"/>
      <c r="AX1479" s="75"/>
      <c r="AY1479" s="75"/>
      <c r="AZ1479" s="52" t="s">
        <v>6389</v>
      </c>
    </row>
    <row r="1480" spans="1:52" s="52" customFormat="1" ht="39.950000000000003" customHeight="1" x14ac:dyDescent="0.25">
      <c r="A1480" s="9">
        <v>1991</v>
      </c>
      <c r="B1480" s="5">
        <v>80042000003609</v>
      </c>
      <c r="C1480" s="7" t="s">
        <v>5526</v>
      </c>
      <c r="D1480" s="5" t="s">
        <v>18</v>
      </c>
      <c r="E1480" s="5" t="s">
        <v>1264</v>
      </c>
      <c r="F1480" s="5" t="s">
        <v>926</v>
      </c>
      <c r="G1480" s="5" t="s">
        <v>6182</v>
      </c>
      <c r="H1480" s="7" t="s">
        <v>2100</v>
      </c>
      <c r="I1480" s="7" t="s">
        <v>6175</v>
      </c>
      <c r="J1480" s="5" t="s">
        <v>1541</v>
      </c>
      <c r="K1480" s="7" t="s">
        <v>6175</v>
      </c>
      <c r="L1480" s="5" t="s">
        <v>5495</v>
      </c>
      <c r="M1480" s="5" t="s">
        <v>5495</v>
      </c>
      <c r="N1480" s="8" t="s">
        <v>6175</v>
      </c>
      <c r="O1480" s="7" t="s">
        <v>1388</v>
      </c>
      <c r="P1480" s="8" t="s">
        <v>6175</v>
      </c>
      <c r="Q1480" s="5" t="s">
        <v>5497</v>
      </c>
      <c r="R1480" s="5" t="s">
        <v>28</v>
      </c>
      <c r="S1480" s="5" t="s">
        <v>28</v>
      </c>
      <c r="T1480" s="5" t="s">
        <v>28</v>
      </c>
      <c r="U1480" s="5" t="s">
        <v>28</v>
      </c>
      <c r="V1480" s="5" t="s">
        <v>28</v>
      </c>
      <c r="W1480" s="7" t="s">
        <v>29</v>
      </c>
      <c r="X1480" s="5" t="s">
        <v>28</v>
      </c>
      <c r="Y1480" s="5" t="s">
        <v>28</v>
      </c>
      <c r="Z1480" s="7" t="s">
        <v>3900</v>
      </c>
      <c r="AA1480" s="7">
        <v>1</v>
      </c>
      <c r="AB1480" s="7">
        <v>1</v>
      </c>
      <c r="AC1480" s="7">
        <f t="shared" si="230"/>
        <v>0</v>
      </c>
      <c r="AD1480" s="7" t="s">
        <v>6175</v>
      </c>
      <c r="AE1480" s="7" t="s">
        <v>6175</v>
      </c>
      <c r="AF1480" s="7" t="s">
        <v>6175</v>
      </c>
      <c r="AG1480" s="7" t="s">
        <v>6175</v>
      </c>
      <c r="AH1480" s="7" t="s">
        <v>6175</v>
      </c>
      <c r="AI1480" s="7" t="s">
        <v>6175</v>
      </c>
      <c r="AJ1480" s="33">
        <v>8.3121942465753769</v>
      </c>
      <c r="AK1480" s="33">
        <f t="shared" si="231"/>
        <v>8.3121942465753769</v>
      </c>
      <c r="AL1480" s="33">
        <f t="shared" si="234"/>
        <v>0.99746330958904517</v>
      </c>
      <c r="AM1480" s="33">
        <f t="shared" si="235"/>
        <v>9.3096575561644226</v>
      </c>
      <c r="AN1480" s="33">
        <f t="shared" si="236"/>
        <v>7.4809748219178394</v>
      </c>
      <c r="AO1480" s="33">
        <f t="shared" si="237"/>
        <v>7.4809748219178394</v>
      </c>
      <c r="AP1480" s="33">
        <f t="shared" si="232"/>
        <v>0.89771697863014066</v>
      </c>
      <c r="AQ1480" s="33">
        <f t="shared" si="233"/>
        <v>8.3786918005479798</v>
      </c>
      <c r="AR1480" s="15" t="s">
        <v>1404</v>
      </c>
      <c r="AS1480" s="15" t="s">
        <v>1404</v>
      </c>
      <c r="AT1480" s="15" t="s">
        <v>6294</v>
      </c>
      <c r="AU1480" s="27" t="s">
        <v>6279</v>
      </c>
      <c r="AV1480" s="74"/>
      <c r="AW1480" s="75"/>
      <c r="AX1480" s="75"/>
      <c r="AY1480" s="75"/>
      <c r="AZ1480" s="52" t="s">
        <v>6389</v>
      </c>
    </row>
    <row r="1481" spans="1:52" s="52" customFormat="1" ht="39.950000000000003" customHeight="1" x14ac:dyDescent="0.25">
      <c r="A1481" s="9">
        <v>1992</v>
      </c>
      <c r="B1481" s="5">
        <v>80042000003661</v>
      </c>
      <c r="C1481" s="7" t="s">
        <v>5527</v>
      </c>
      <c r="D1481" s="5" t="s">
        <v>241</v>
      </c>
      <c r="E1481" s="5" t="s">
        <v>242</v>
      </c>
      <c r="F1481" s="5" t="s">
        <v>242</v>
      </c>
      <c r="G1481" s="5" t="s">
        <v>6323</v>
      </c>
      <c r="H1481" s="7" t="s">
        <v>2100</v>
      </c>
      <c r="I1481" s="7" t="s">
        <v>6175</v>
      </c>
      <c r="J1481" s="5" t="s">
        <v>1541</v>
      </c>
      <c r="K1481" s="7" t="s">
        <v>6175</v>
      </c>
      <c r="L1481" s="5" t="s">
        <v>5495</v>
      </c>
      <c r="M1481" s="5" t="s">
        <v>5495</v>
      </c>
      <c r="N1481" s="8" t="s">
        <v>6175</v>
      </c>
      <c r="O1481" s="7" t="s">
        <v>1388</v>
      </c>
      <c r="P1481" s="8" t="s">
        <v>6175</v>
      </c>
      <c r="Q1481" s="5" t="s">
        <v>28</v>
      </c>
      <c r="R1481" s="5" t="s">
        <v>28</v>
      </c>
      <c r="S1481" s="5" t="s">
        <v>28</v>
      </c>
      <c r="T1481" s="5" t="s">
        <v>28</v>
      </c>
      <c r="U1481" s="5" t="s">
        <v>28</v>
      </c>
      <c r="V1481" s="5" t="s">
        <v>28</v>
      </c>
      <c r="W1481" s="7" t="s">
        <v>3988</v>
      </c>
      <c r="X1481" s="5" t="s">
        <v>28</v>
      </c>
      <c r="Y1481" s="5" t="s">
        <v>28</v>
      </c>
      <c r="Z1481" s="7" t="s">
        <v>3900</v>
      </c>
      <c r="AA1481" s="7">
        <v>1</v>
      </c>
      <c r="AB1481" s="7">
        <v>1</v>
      </c>
      <c r="AC1481" s="7">
        <f t="shared" si="230"/>
        <v>0</v>
      </c>
      <c r="AD1481" s="7" t="s">
        <v>6175</v>
      </c>
      <c r="AE1481" s="7" t="s">
        <v>6175</v>
      </c>
      <c r="AF1481" s="7" t="s">
        <v>6175</v>
      </c>
      <c r="AG1481" s="7" t="s">
        <v>6175</v>
      </c>
      <c r="AH1481" s="7" t="s">
        <v>6175</v>
      </c>
      <c r="AI1481" s="7" t="s">
        <v>6175</v>
      </c>
      <c r="AJ1481" s="33">
        <v>6.6907063013698904</v>
      </c>
      <c r="AK1481" s="33">
        <f t="shared" si="231"/>
        <v>6.6907063013698904</v>
      </c>
      <c r="AL1481" s="33">
        <f t="shared" si="234"/>
        <v>0.80288475616438681</v>
      </c>
      <c r="AM1481" s="33">
        <f t="shared" si="235"/>
        <v>7.4935910575342772</v>
      </c>
      <c r="AN1481" s="33">
        <f t="shared" si="236"/>
        <v>6.0216356712329011</v>
      </c>
      <c r="AO1481" s="33">
        <f t="shared" si="237"/>
        <v>6.0216356712329011</v>
      </c>
      <c r="AP1481" s="33">
        <f t="shared" si="232"/>
        <v>0.72259628054794811</v>
      </c>
      <c r="AQ1481" s="33">
        <f t="shared" si="233"/>
        <v>6.7442319517808489</v>
      </c>
      <c r="AR1481" s="15" t="s">
        <v>1404</v>
      </c>
      <c r="AS1481" s="15" t="s">
        <v>1404</v>
      </c>
      <c r="AT1481" s="15" t="s">
        <v>6282</v>
      </c>
      <c r="AU1481" s="27" t="s">
        <v>6282</v>
      </c>
      <c r="AV1481" s="74" t="s">
        <v>6322</v>
      </c>
      <c r="AW1481" s="75"/>
      <c r="AX1481" s="75"/>
      <c r="AY1481" s="75"/>
      <c r="AZ1481" s="52" t="s">
        <v>6389</v>
      </c>
    </row>
    <row r="1482" spans="1:52" s="52" customFormat="1" ht="39.950000000000003" customHeight="1" x14ac:dyDescent="0.25">
      <c r="A1482" s="9">
        <v>1993</v>
      </c>
      <c r="B1482" s="5">
        <v>80042000003883</v>
      </c>
      <c r="C1482" s="7" t="s">
        <v>5528</v>
      </c>
      <c r="D1482" s="5" t="s">
        <v>18</v>
      </c>
      <c r="E1482" s="5" t="s">
        <v>1177</v>
      </c>
      <c r="F1482" s="5" t="s">
        <v>926</v>
      </c>
      <c r="G1482" s="5" t="s">
        <v>6182</v>
      </c>
      <c r="H1482" s="7" t="s">
        <v>2100</v>
      </c>
      <c r="I1482" s="7" t="s">
        <v>6175</v>
      </c>
      <c r="J1482" s="5" t="s">
        <v>1541</v>
      </c>
      <c r="K1482" s="7" t="s">
        <v>6175</v>
      </c>
      <c r="L1482" s="5" t="s">
        <v>5495</v>
      </c>
      <c r="M1482" s="5" t="s">
        <v>5495</v>
      </c>
      <c r="N1482" s="8" t="s">
        <v>6175</v>
      </c>
      <c r="O1482" s="7" t="s">
        <v>1388</v>
      </c>
      <c r="P1482" s="8" t="s">
        <v>6175</v>
      </c>
      <c r="Q1482" s="5" t="s">
        <v>28</v>
      </c>
      <c r="R1482" s="5" t="s">
        <v>28</v>
      </c>
      <c r="S1482" s="5" t="s">
        <v>28</v>
      </c>
      <c r="T1482" s="5" t="s">
        <v>28</v>
      </c>
      <c r="U1482" s="5" t="s">
        <v>28</v>
      </c>
      <c r="V1482" s="5" t="s">
        <v>28</v>
      </c>
      <c r="W1482" s="7" t="s">
        <v>3988</v>
      </c>
      <c r="X1482" s="5" t="s">
        <v>28</v>
      </c>
      <c r="Y1482" s="5" t="s">
        <v>28</v>
      </c>
      <c r="Z1482" s="7" t="s">
        <v>3900</v>
      </c>
      <c r="AA1482" s="7">
        <v>1</v>
      </c>
      <c r="AB1482" s="7">
        <v>1</v>
      </c>
      <c r="AC1482" s="7">
        <f t="shared" si="230"/>
        <v>0</v>
      </c>
      <c r="AD1482" s="7" t="s">
        <v>6175</v>
      </c>
      <c r="AE1482" s="7" t="s">
        <v>6175</v>
      </c>
      <c r="AF1482" s="7" t="s">
        <v>6175</v>
      </c>
      <c r="AG1482" s="7" t="s">
        <v>6175</v>
      </c>
      <c r="AH1482" s="7" t="s">
        <v>6175</v>
      </c>
      <c r="AI1482" s="7" t="s">
        <v>6175</v>
      </c>
      <c r="AJ1482" s="33">
        <v>6.6907063013698904</v>
      </c>
      <c r="AK1482" s="33">
        <f t="shared" si="231"/>
        <v>6.6907063013698904</v>
      </c>
      <c r="AL1482" s="33">
        <f t="shared" si="234"/>
        <v>0.80288475616438681</v>
      </c>
      <c r="AM1482" s="33">
        <f t="shared" si="235"/>
        <v>7.4935910575342772</v>
      </c>
      <c r="AN1482" s="33">
        <f t="shared" si="236"/>
        <v>6.0216356712329011</v>
      </c>
      <c r="AO1482" s="33">
        <f t="shared" si="237"/>
        <v>6.0216356712329011</v>
      </c>
      <c r="AP1482" s="33">
        <f t="shared" si="232"/>
        <v>0.72259628054794811</v>
      </c>
      <c r="AQ1482" s="33">
        <f t="shared" si="233"/>
        <v>6.7442319517808489</v>
      </c>
      <c r="AR1482" s="15" t="s">
        <v>1404</v>
      </c>
      <c r="AS1482" s="15" t="s">
        <v>1404</v>
      </c>
      <c r="AT1482" s="15" t="s">
        <v>6294</v>
      </c>
      <c r="AU1482" s="27" t="s">
        <v>6279</v>
      </c>
      <c r="AV1482" s="74"/>
      <c r="AW1482" s="75"/>
      <c r="AX1482" s="75"/>
      <c r="AY1482" s="75"/>
      <c r="AZ1482" s="52" t="s">
        <v>6389</v>
      </c>
    </row>
    <row r="1483" spans="1:52" s="52" customFormat="1" ht="39.950000000000003" customHeight="1" x14ac:dyDescent="0.25">
      <c r="A1483" s="9">
        <v>1994</v>
      </c>
      <c r="B1483" s="5">
        <v>80042000003913</v>
      </c>
      <c r="C1483" s="7" t="s">
        <v>5529</v>
      </c>
      <c r="D1483" s="5" t="s">
        <v>18</v>
      </c>
      <c r="E1483" s="5" t="s">
        <v>1177</v>
      </c>
      <c r="F1483" s="5" t="s">
        <v>926</v>
      </c>
      <c r="G1483" s="5" t="s">
        <v>6182</v>
      </c>
      <c r="H1483" s="7" t="s">
        <v>2100</v>
      </c>
      <c r="I1483" s="7" t="s">
        <v>6175</v>
      </c>
      <c r="J1483" s="5" t="s">
        <v>1541</v>
      </c>
      <c r="K1483" s="7" t="s">
        <v>6175</v>
      </c>
      <c r="L1483" s="5" t="s">
        <v>5495</v>
      </c>
      <c r="M1483" s="5" t="s">
        <v>5495</v>
      </c>
      <c r="N1483" s="8" t="s">
        <v>6175</v>
      </c>
      <c r="O1483" s="7" t="s">
        <v>1388</v>
      </c>
      <c r="P1483" s="8" t="s">
        <v>6175</v>
      </c>
      <c r="Q1483" s="5" t="s">
        <v>28</v>
      </c>
      <c r="R1483" s="5" t="s">
        <v>28</v>
      </c>
      <c r="S1483" s="5" t="s">
        <v>28</v>
      </c>
      <c r="T1483" s="5" t="s">
        <v>28</v>
      </c>
      <c r="U1483" s="5" t="s">
        <v>28</v>
      </c>
      <c r="V1483" s="5" t="s">
        <v>28</v>
      </c>
      <c r="W1483" s="7" t="s">
        <v>3988</v>
      </c>
      <c r="X1483" s="5" t="s">
        <v>28</v>
      </c>
      <c r="Y1483" s="5" t="s">
        <v>28</v>
      </c>
      <c r="Z1483" s="7" t="s">
        <v>3900</v>
      </c>
      <c r="AA1483" s="7">
        <v>1</v>
      </c>
      <c r="AB1483" s="7">
        <v>1</v>
      </c>
      <c r="AC1483" s="7">
        <f t="shared" si="230"/>
        <v>0</v>
      </c>
      <c r="AD1483" s="7" t="s">
        <v>6175</v>
      </c>
      <c r="AE1483" s="7" t="s">
        <v>6175</v>
      </c>
      <c r="AF1483" s="7" t="s">
        <v>6175</v>
      </c>
      <c r="AG1483" s="7" t="s">
        <v>6175</v>
      </c>
      <c r="AH1483" s="7" t="s">
        <v>6175</v>
      </c>
      <c r="AI1483" s="7" t="s">
        <v>6175</v>
      </c>
      <c r="AJ1483" s="33">
        <v>6.6907063013698904</v>
      </c>
      <c r="AK1483" s="33">
        <f t="shared" si="231"/>
        <v>6.6907063013698904</v>
      </c>
      <c r="AL1483" s="33">
        <f t="shared" si="234"/>
        <v>0.80288475616438681</v>
      </c>
      <c r="AM1483" s="33">
        <f t="shared" si="235"/>
        <v>7.4935910575342772</v>
      </c>
      <c r="AN1483" s="33">
        <f t="shared" si="236"/>
        <v>6.0216356712329011</v>
      </c>
      <c r="AO1483" s="33">
        <f t="shared" si="237"/>
        <v>6.0216356712329011</v>
      </c>
      <c r="AP1483" s="33">
        <f t="shared" si="232"/>
        <v>0.72259628054794811</v>
      </c>
      <c r="AQ1483" s="33">
        <f t="shared" si="233"/>
        <v>6.7442319517808489</v>
      </c>
      <c r="AR1483" s="15" t="s">
        <v>1404</v>
      </c>
      <c r="AS1483" s="15" t="s">
        <v>1404</v>
      </c>
      <c r="AT1483" s="15" t="s">
        <v>6294</v>
      </c>
      <c r="AU1483" s="27" t="s">
        <v>6279</v>
      </c>
      <c r="AV1483" s="74"/>
      <c r="AW1483" s="75"/>
      <c r="AX1483" s="75"/>
      <c r="AY1483" s="75"/>
      <c r="AZ1483" s="52" t="s">
        <v>6389</v>
      </c>
    </row>
    <row r="1484" spans="1:52" s="52" customFormat="1" ht="39.950000000000003" customHeight="1" x14ac:dyDescent="0.25">
      <c r="A1484" s="9">
        <v>1995</v>
      </c>
      <c r="B1484" s="5">
        <v>80042000004057</v>
      </c>
      <c r="C1484" s="7" t="s">
        <v>5530</v>
      </c>
      <c r="D1484" s="5" t="s">
        <v>18</v>
      </c>
      <c r="E1484" s="5" t="s">
        <v>1177</v>
      </c>
      <c r="F1484" s="5" t="s">
        <v>926</v>
      </c>
      <c r="G1484" s="5" t="s">
        <v>6182</v>
      </c>
      <c r="H1484" s="7" t="s">
        <v>2100</v>
      </c>
      <c r="I1484" s="7" t="s">
        <v>6175</v>
      </c>
      <c r="J1484" s="5" t="s">
        <v>1541</v>
      </c>
      <c r="K1484" s="7" t="s">
        <v>6175</v>
      </c>
      <c r="L1484" s="5" t="s">
        <v>5495</v>
      </c>
      <c r="M1484" s="5" t="s">
        <v>5495</v>
      </c>
      <c r="N1484" s="8" t="s">
        <v>6175</v>
      </c>
      <c r="O1484" s="7" t="s">
        <v>1388</v>
      </c>
      <c r="P1484" s="8" t="s">
        <v>6175</v>
      </c>
      <c r="Q1484" s="5" t="s">
        <v>28</v>
      </c>
      <c r="R1484" s="5" t="s">
        <v>28</v>
      </c>
      <c r="S1484" s="5" t="s">
        <v>28</v>
      </c>
      <c r="T1484" s="5" t="s">
        <v>28</v>
      </c>
      <c r="U1484" s="5" t="s">
        <v>28</v>
      </c>
      <c r="V1484" s="5" t="s">
        <v>28</v>
      </c>
      <c r="W1484" s="7" t="s">
        <v>3988</v>
      </c>
      <c r="X1484" s="5" t="s">
        <v>28</v>
      </c>
      <c r="Y1484" s="5" t="s">
        <v>28</v>
      </c>
      <c r="Z1484" s="7" t="s">
        <v>3900</v>
      </c>
      <c r="AA1484" s="7">
        <v>1</v>
      </c>
      <c r="AB1484" s="7">
        <v>1</v>
      </c>
      <c r="AC1484" s="7">
        <f t="shared" si="230"/>
        <v>0</v>
      </c>
      <c r="AD1484" s="7" t="s">
        <v>6175</v>
      </c>
      <c r="AE1484" s="7" t="s">
        <v>6175</v>
      </c>
      <c r="AF1484" s="7" t="s">
        <v>6175</v>
      </c>
      <c r="AG1484" s="7" t="s">
        <v>6175</v>
      </c>
      <c r="AH1484" s="7" t="s">
        <v>6175</v>
      </c>
      <c r="AI1484" s="7" t="s">
        <v>6175</v>
      </c>
      <c r="AJ1484" s="33">
        <v>6.1446942465753773</v>
      </c>
      <c r="AK1484" s="33">
        <f t="shared" si="231"/>
        <v>6.1446942465753773</v>
      </c>
      <c r="AL1484" s="33">
        <f t="shared" si="234"/>
        <v>0.73736330958904528</v>
      </c>
      <c r="AM1484" s="33">
        <f t="shared" si="235"/>
        <v>6.8820575561644226</v>
      </c>
      <c r="AN1484" s="33">
        <f t="shared" si="236"/>
        <v>5.53022482191784</v>
      </c>
      <c r="AO1484" s="33">
        <f t="shared" si="237"/>
        <v>5.53022482191784</v>
      </c>
      <c r="AP1484" s="33">
        <f t="shared" si="232"/>
        <v>0.66362697863014075</v>
      </c>
      <c r="AQ1484" s="33">
        <f t="shared" si="233"/>
        <v>6.1938518005479803</v>
      </c>
      <c r="AR1484" s="15" t="s">
        <v>1404</v>
      </c>
      <c r="AS1484" s="15" t="s">
        <v>1404</v>
      </c>
      <c r="AT1484" s="15" t="s">
        <v>6294</v>
      </c>
      <c r="AU1484" s="27" t="s">
        <v>6279</v>
      </c>
      <c r="AV1484" s="74"/>
      <c r="AW1484" s="75"/>
      <c r="AX1484" s="75"/>
      <c r="AY1484" s="75"/>
      <c r="AZ1484" s="52" t="s">
        <v>6389</v>
      </c>
    </row>
    <row r="1485" spans="1:52" s="52" customFormat="1" ht="39.950000000000003" customHeight="1" x14ac:dyDescent="0.25">
      <c r="A1485" s="9">
        <v>1996</v>
      </c>
      <c r="B1485" s="5">
        <v>80042000004101</v>
      </c>
      <c r="C1485" s="7" t="s">
        <v>5531</v>
      </c>
      <c r="D1485" s="5" t="s">
        <v>18</v>
      </c>
      <c r="E1485" s="7" t="s">
        <v>763</v>
      </c>
      <c r="F1485" s="7" t="s">
        <v>764</v>
      </c>
      <c r="G1485" s="5" t="s">
        <v>6182</v>
      </c>
      <c r="H1485" s="7" t="s">
        <v>2100</v>
      </c>
      <c r="I1485" s="7" t="s">
        <v>6175</v>
      </c>
      <c r="J1485" s="5" t="s">
        <v>1541</v>
      </c>
      <c r="K1485" s="7" t="s">
        <v>6175</v>
      </c>
      <c r="L1485" s="5" t="s">
        <v>5532</v>
      </c>
      <c r="M1485" s="5" t="s">
        <v>5532</v>
      </c>
      <c r="N1485" s="8" t="s">
        <v>6175</v>
      </c>
      <c r="O1485" s="7" t="s">
        <v>1388</v>
      </c>
      <c r="P1485" s="8" t="s">
        <v>6175</v>
      </c>
      <c r="Q1485" s="5" t="s">
        <v>28</v>
      </c>
      <c r="R1485" s="5" t="s">
        <v>28</v>
      </c>
      <c r="S1485" s="5" t="s">
        <v>28</v>
      </c>
      <c r="T1485" s="5" t="s">
        <v>28</v>
      </c>
      <c r="U1485" s="5" t="s">
        <v>28</v>
      </c>
      <c r="V1485" s="5" t="s">
        <v>28</v>
      </c>
      <c r="W1485" s="7" t="s">
        <v>29</v>
      </c>
      <c r="X1485" s="5" t="s">
        <v>28</v>
      </c>
      <c r="Y1485" s="5" t="s">
        <v>28</v>
      </c>
      <c r="Z1485" s="7" t="s">
        <v>3900</v>
      </c>
      <c r="AA1485" s="7">
        <v>1</v>
      </c>
      <c r="AB1485" s="7">
        <v>1</v>
      </c>
      <c r="AC1485" s="7">
        <f t="shared" si="230"/>
        <v>0</v>
      </c>
      <c r="AD1485" s="7" t="s">
        <v>6175</v>
      </c>
      <c r="AE1485" s="7" t="s">
        <v>6175</v>
      </c>
      <c r="AF1485" s="7" t="s">
        <v>6175</v>
      </c>
      <c r="AG1485" s="7" t="s">
        <v>6175</v>
      </c>
      <c r="AH1485" s="7" t="s">
        <v>6175</v>
      </c>
      <c r="AI1485" s="7" t="s">
        <v>6175</v>
      </c>
      <c r="AJ1485" s="33">
        <v>29.337156164383686</v>
      </c>
      <c r="AK1485" s="33">
        <f t="shared" si="231"/>
        <v>29.337156164383686</v>
      </c>
      <c r="AL1485" s="33">
        <f t="shared" si="234"/>
        <v>3.5204587397260423</v>
      </c>
      <c r="AM1485" s="33">
        <f t="shared" si="235"/>
        <v>32.857614904109731</v>
      </c>
      <c r="AN1485" s="33">
        <f t="shared" si="236"/>
        <v>26.403440547945319</v>
      </c>
      <c r="AO1485" s="33">
        <f t="shared" si="237"/>
        <v>26.403440547945319</v>
      </c>
      <c r="AP1485" s="33">
        <f t="shared" si="232"/>
        <v>3.1684128657534383</v>
      </c>
      <c r="AQ1485" s="33">
        <f t="shared" si="233"/>
        <v>29.571853413698758</v>
      </c>
      <c r="AR1485" s="15" t="s">
        <v>6326</v>
      </c>
      <c r="AS1485" s="15" t="s">
        <v>6326</v>
      </c>
      <c r="AT1485" s="15" t="s">
        <v>6294</v>
      </c>
      <c r="AU1485" s="27" t="s">
        <v>6279</v>
      </c>
      <c r="AV1485" s="74"/>
      <c r="AW1485" s="75"/>
      <c r="AX1485" s="75"/>
      <c r="AY1485" s="75"/>
      <c r="AZ1485" s="52" t="s">
        <v>6389</v>
      </c>
    </row>
    <row r="1486" spans="1:52" s="52" customFormat="1" ht="39.950000000000003" customHeight="1" x14ac:dyDescent="0.25">
      <c r="A1486" s="9">
        <v>1997</v>
      </c>
      <c r="B1486" s="5">
        <v>80042000004217</v>
      </c>
      <c r="C1486" s="7" t="s">
        <v>5533</v>
      </c>
      <c r="D1486" s="5" t="s">
        <v>18</v>
      </c>
      <c r="E1486" s="5" t="s">
        <v>1179</v>
      </c>
      <c r="F1486" s="5" t="s">
        <v>926</v>
      </c>
      <c r="G1486" s="5" t="s">
        <v>6182</v>
      </c>
      <c r="H1486" s="7" t="s">
        <v>2100</v>
      </c>
      <c r="I1486" s="7" t="s">
        <v>6175</v>
      </c>
      <c r="J1486" s="5" t="s">
        <v>1541</v>
      </c>
      <c r="K1486" s="7" t="s">
        <v>6175</v>
      </c>
      <c r="L1486" s="5" t="s">
        <v>5495</v>
      </c>
      <c r="M1486" s="5" t="s">
        <v>5495</v>
      </c>
      <c r="N1486" s="8" t="s">
        <v>6175</v>
      </c>
      <c r="O1486" s="7" t="s">
        <v>1388</v>
      </c>
      <c r="P1486" s="8" t="s">
        <v>6175</v>
      </c>
      <c r="Q1486" s="5" t="s">
        <v>28</v>
      </c>
      <c r="R1486" s="5" t="s">
        <v>28</v>
      </c>
      <c r="S1486" s="5" t="s">
        <v>28</v>
      </c>
      <c r="T1486" s="5" t="s">
        <v>28</v>
      </c>
      <c r="U1486" s="5" t="s">
        <v>28</v>
      </c>
      <c r="V1486" s="5" t="s">
        <v>28</v>
      </c>
      <c r="W1486" s="7" t="s">
        <v>1400</v>
      </c>
      <c r="X1486" s="5" t="s">
        <v>28</v>
      </c>
      <c r="Y1486" s="5" t="s">
        <v>28</v>
      </c>
      <c r="Z1486" s="7" t="s">
        <v>3900</v>
      </c>
      <c r="AA1486" s="7">
        <v>1</v>
      </c>
      <c r="AB1486" s="7">
        <v>1</v>
      </c>
      <c r="AC1486" s="7">
        <f t="shared" si="230"/>
        <v>0</v>
      </c>
      <c r="AD1486" s="7" t="s">
        <v>6175</v>
      </c>
      <c r="AE1486" s="7" t="s">
        <v>6175</v>
      </c>
      <c r="AF1486" s="7" t="s">
        <v>6175</v>
      </c>
      <c r="AG1486" s="7" t="s">
        <v>6175</v>
      </c>
      <c r="AH1486" s="7" t="s">
        <v>6175</v>
      </c>
      <c r="AI1486" s="7" t="s">
        <v>6175</v>
      </c>
      <c r="AJ1486" s="33">
        <v>19.768578082191844</v>
      </c>
      <c r="AK1486" s="33">
        <f t="shared" si="231"/>
        <v>19.768578082191844</v>
      </c>
      <c r="AL1486" s="33">
        <f t="shared" si="234"/>
        <v>2.372229369863021</v>
      </c>
      <c r="AM1486" s="33">
        <f t="shared" si="235"/>
        <v>22.140807452054865</v>
      </c>
      <c r="AN1486" s="33">
        <f t="shared" si="236"/>
        <v>17.791720273972661</v>
      </c>
      <c r="AO1486" s="33">
        <f t="shared" si="237"/>
        <v>17.791720273972661</v>
      </c>
      <c r="AP1486" s="33">
        <f t="shared" si="232"/>
        <v>2.1350064328767191</v>
      </c>
      <c r="AQ1486" s="33">
        <f t="shared" si="233"/>
        <v>19.926726706849379</v>
      </c>
      <c r="AR1486" s="15" t="s">
        <v>1404</v>
      </c>
      <c r="AS1486" s="15" t="s">
        <v>1404</v>
      </c>
      <c r="AT1486" s="15" t="s">
        <v>6294</v>
      </c>
      <c r="AU1486" s="27" t="s">
        <v>6279</v>
      </c>
      <c r="AV1486" s="74"/>
      <c r="AW1486" s="75"/>
      <c r="AX1486" s="75"/>
      <c r="AY1486" s="75"/>
      <c r="AZ1486" s="52" t="s">
        <v>6389</v>
      </c>
    </row>
    <row r="1487" spans="1:52" s="52" customFormat="1" ht="39.950000000000003" customHeight="1" x14ac:dyDescent="0.25">
      <c r="A1487" s="9">
        <v>1998</v>
      </c>
      <c r="B1487" s="5">
        <v>80042000004262</v>
      </c>
      <c r="C1487" s="7" t="s">
        <v>5534</v>
      </c>
      <c r="D1487" s="5" t="s">
        <v>18</v>
      </c>
      <c r="E1487" s="5" t="s">
        <v>1177</v>
      </c>
      <c r="F1487" s="5" t="s">
        <v>926</v>
      </c>
      <c r="G1487" s="5" t="s">
        <v>6182</v>
      </c>
      <c r="H1487" s="7" t="s">
        <v>2100</v>
      </c>
      <c r="I1487" s="7" t="s">
        <v>6175</v>
      </c>
      <c r="J1487" s="5" t="s">
        <v>1541</v>
      </c>
      <c r="K1487" s="7" t="s">
        <v>6175</v>
      </c>
      <c r="L1487" s="5" t="s">
        <v>5495</v>
      </c>
      <c r="M1487" s="5" t="s">
        <v>5495</v>
      </c>
      <c r="N1487" s="8" t="s">
        <v>6175</v>
      </c>
      <c r="O1487" s="7" t="s">
        <v>1388</v>
      </c>
      <c r="P1487" s="8" t="s">
        <v>6175</v>
      </c>
      <c r="Q1487" s="5" t="s">
        <v>28</v>
      </c>
      <c r="R1487" s="5" t="s">
        <v>28</v>
      </c>
      <c r="S1487" s="5" t="s">
        <v>28</v>
      </c>
      <c r="T1487" s="5" t="s">
        <v>28</v>
      </c>
      <c r="U1487" s="5" t="s">
        <v>28</v>
      </c>
      <c r="V1487" s="5" t="s">
        <v>28</v>
      </c>
      <c r="W1487" s="7" t="s">
        <v>3988</v>
      </c>
      <c r="X1487" s="5" t="s">
        <v>28</v>
      </c>
      <c r="Y1487" s="5" t="s">
        <v>28</v>
      </c>
      <c r="Z1487" s="7" t="s">
        <v>3900</v>
      </c>
      <c r="AA1487" s="7">
        <v>1</v>
      </c>
      <c r="AB1487" s="7">
        <v>1</v>
      </c>
      <c r="AC1487" s="7">
        <f t="shared" si="230"/>
        <v>0</v>
      </c>
      <c r="AD1487" s="7" t="s">
        <v>6175</v>
      </c>
      <c r="AE1487" s="7" t="s">
        <v>6175</v>
      </c>
      <c r="AF1487" s="7" t="s">
        <v>6175</v>
      </c>
      <c r="AG1487" s="7" t="s">
        <v>6175</v>
      </c>
      <c r="AH1487" s="7" t="s">
        <v>6175</v>
      </c>
      <c r="AI1487" s="7" t="s">
        <v>6175</v>
      </c>
      <c r="AJ1487" s="33">
        <v>6.1446942465753773</v>
      </c>
      <c r="AK1487" s="33">
        <f t="shared" si="231"/>
        <v>6.1446942465753773</v>
      </c>
      <c r="AL1487" s="33">
        <f t="shared" si="234"/>
        <v>0.73736330958904528</v>
      </c>
      <c r="AM1487" s="33">
        <f t="shared" si="235"/>
        <v>6.8820575561644226</v>
      </c>
      <c r="AN1487" s="33">
        <f t="shared" si="236"/>
        <v>5.53022482191784</v>
      </c>
      <c r="AO1487" s="33">
        <f t="shared" si="237"/>
        <v>5.53022482191784</v>
      </c>
      <c r="AP1487" s="33">
        <f t="shared" si="232"/>
        <v>0.66362697863014075</v>
      </c>
      <c r="AQ1487" s="33">
        <f t="shared" si="233"/>
        <v>6.1938518005479803</v>
      </c>
      <c r="AR1487" s="15" t="s">
        <v>1404</v>
      </c>
      <c r="AS1487" s="15" t="s">
        <v>1404</v>
      </c>
      <c r="AT1487" s="15" t="s">
        <v>6294</v>
      </c>
      <c r="AU1487" s="27" t="s">
        <v>6279</v>
      </c>
      <c r="AV1487" s="74"/>
      <c r="AW1487" s="75"/>
      <c r="AX1487" s="75"/>
      <c r="AY1487" s="75"/>
      <c r="AZ1487" s="52" t="s">
        <v>6389</v>
      </c>
    </row>
    <row r="1488" spans="1:52" s="52" customFormat="1" ht="39.950000000000003" customHeight="1" x14ac:dyDescent="0.25">
      <c r="A1488" s="9">
        <v>1999</v>
      </c>
      <c r="B1488" s="5">
        <v>80042000004279</v>
      </c>
      <c r="C1488" s="7" t="s">
        <v>5535</v>
      </c>
      <c r="D1488" s="5" t="s">
        <v>18</v>
      </c>
      <c r="E1488" s="5" t="s">
        <v>1179</v>
      </c>
      <c r="F1488" s="5" t="s">
        <v>926</v>
      </c>
      <c r="G1488" s="5" t="s">
        <v>6182</v>
      </c>
      <c r="H1488" s="7" t="s">
        <v>2100</v>
      </c>
      <c r="I1488" s="7" t="s">
        <v>6175</v>
      </c>
      <c r="J1488" s="5" t="s">
        <v>1541</v>
      </c>
      <c r="K1488" s="7" t="s">
        <v>6175</v>
      </c>
      <c r="L1488" s="5" t="s">
        <v>5495</v>
      </c>
      <c r="M1488" s="5" t="s">
        <v>5495</v>
      </c>
      <c r="N1488" s="8" t="s">
        <v>6175</v>
      </c>
      <c r="O1488" s="7" t="s">
        <v>1388</v>
      </c>
      <c r="P1488" s="8" t="s">
        <v>6175</v>
      </c>
      <c r="Q1488" s="5" t="s">
        <v>28</v>
      </c>
      <c r="R1488" s="5" t="s">
        <v>28</v>
      </c>
      <c r="S1488" s="5" t="s">
        <v>28</v>
      </c>
      <c r="T1488" s="5" t="s">
        <v>28</v>
      </c>
      <c r="U1488" s="5" t="s">
        <v>28</v>
      </c>
      <c r="V1488" s="5" t="s">
        <v>28</v>
      </c>
      <c r="W1488" s="7" t="s">
        <v>1400</v>
      </c>
      <c r="X1488" s="5" t="s">
        <v>28</v>
      </c>
      <c r="Y1488" s="5" t="s">
        <v>28</v>
      </c>
      <c r="Z1488" s="7" t="s">
        <v>3900</v>
      </c>
      <c r="AA1488" s="7">
        <v>1</v>
      </c>
      <c r="AB1488" s="7">
        <v>1</v>
      </c>
      <c r="AC1488" s="7">
        <f t="shared" si="230"/>
        <v>0</v>
      </c>
      <c r="AD1488" s="7" t="s">
        <v>6175</v>
      </c>
      <c r="AE1488" s="7" t="s">
        <v>6175</v>
      </c>
      <c r="AF1488" s="7" t="s">
        <v>6175</v>
      </c>
      <c r="AG1488" s="7" t="s">
        <v>6175</v>
      </c>
      <c r="AH1488" s="7" t="s">
        <v>6175</v>
      </c>
      <c r="AI1488" s="7" t="s">
        <v>6175</v>
      </c>
      <c r="AJ1488" s="33">
        <v>19.768578082191844</v>
      </c>
      <c r="AK1488" s="33">
        <f t="shared" si="231"/>
        <v>19.768578082191844</v>
      </c>
      <c r="AL1488" s="33">
        <f t="shared" si="234"/>
        <v>2.372229369863021</v>
      </c>
      <c r="AM1488" s="33">
        <f t="shared" si="235"/>
        <v>22.140807452054865</v>
      </c>
      <c r="AN1488" s="33">
        <f t="shared" si="236"/>
        <v>17.791720273972661</v>
      </c>
      <c r="AO1488" s="33">
        <f t="shared" si="237"/>
        <v>17.791720273972661</v>
      </c>
      <c r="AP1488" s="33">
        <f t="shared" si="232"/>
        <v>2.1350064328767191</v>
      </c>
      <c r="AQ1488" s="33">
        <f t="shared" si="233"/>
        <v>19.926726706849379</v>
      </c>
      <c r="AR1488" s="15" t="s">
        <v>1404</v>
      </c>
      <c r="AS1488" s="15" t="s">
        <v>1404</v>
      </c>
      <c r="AT1488" s="15" t="s">
        <v>6294</v>
      </c>
      <c r="AU1488" s="27" t="s">
        <v>6279</v>
      </c>
      <c r="AV1488" s="74"/>
      <c r="AW1488" s="75"/>
      <c r="AX1488" s="75"/>
      <c r="AY1488" s="75"/>
      <c r="AZ1488" s="52" t="s">
        <v>6389</v>
      </c>
    </row>
    <row r="1489" spans="1:52" s="52" customFormat="1" ht="39.950000000000003" customHeight="1" x14ac:dyDescent="0.25">
      <c r="A1489" s="9">
        <v>2000</v>
      </c>
      <c r="B1489" s="5">
        <v>80042000004385</v>
      </c>
      <c r="C1489" s="7" t="s">
        <v>5536</v>
      </c>
      <c r="D1489" s="39" t="s">
        <v>18</v>
      </c>
      <c r="E1489" s="7" t="s">
        <v>64</v>
      </c>
      <c r="F1489" s="7" t="s">
        <v>65</v>
      </c>
      <c r="G1489" s="5" t="s">
        <v>6182</v>
      </c>
      <c r="H1489" s="7" t="s">
        <v>2100</v>
      </c>
      <c r="I1489" s="7" t="s">
        <v>6175</v>
      </c>
      <c r="J1489" s="5" t="s">
        <v>1541</v>
      </c>
      <c r="K1489" s="7" t="s">
        <v>6175</v>
      </c>
      <c r="L1489" s="5" t="s">
        <v>5495</v>
      </c>
      <c r="M1489" s="5" t="s">
        <v>5495</v>
      </c>
      <c r="N1489" s="8" t="s">
        <v>6175</v>
      </c>
      <c r="O1489" s="7" t="s">
        <v>1388</v>
      </c>
      <c r="P1489" s="8" t="s">
        <v>6175</v>
      </c>
      <c r="Q1489" s="5" t="s">
        <v>28</v>
      </c>
      <c r="R1489" s="5" t="s">
        <v>28</v>
      </c>
      <c r="S1489" s="5" t="s">
        <v>28</v>
      </c>
      <c r="T1489" s="5" t="s">
        <v>28</v>
      </c>
      <c r="U1489" s="5" t="s">
        <v>28</v>
      </c>
      <c r="V1489" s="5" t="s">
        <v>28</v>
      </c>
      <c r="W1489" s="5" t="s">
        <v>29</v>
      </c>
      <c r="X1489" s="5" t="s">
        <v>28</v>
      </c>
      <c r="Y1489" s="5" t="s">
        <v>5537</v>
      </c>
      <c r="Z1489" s="7" t="s">
        <v>3900</v>
      </c>
      <c r="AA1489" s="7">
        <v>1</v>
      </c>
      <c r="AB1489" s="7">
        <v>1</v>
      </c>
      <c r="AC1489" s="7">
        <f t="shared" si="230"/>
        <v>0</v>
      </c>
      <c r="AD1489" s="7" t="s">
        <v>6175</v>
      </c>
      <c r="AE1489" s="7" t="s">
        <v>6175</v>
      </c>
      <c r="AF1489" s="7" t="s">
        <v>6175</v>
      </c>
      <c r="AG1489" s="7" t="s">
        <v>6175</v>
      </c>
      <c r="AH1489" s="7" t="s">
        <v>6175</v>
      </c>
      <c r="AI1489" s="7" t="s">
        <v>6175</v>
      </c>
      <c r="AJ1489" s="33">
        <v>73.342890410959214</v>
      </c>
      <c r="AK1489" s="33">
        <f t="shared" si="231"/>
        <v>73.342890410959214</v>
      </c>
      <c r="AL1489" s="33">
        <f t="shared" si="234"/>
        <v>8.8011468493151046</v>
      </c>
      <c r="AM1489" s="33">
        <f t="shared" si="235"/>
        <v>82.144037260274317</v>
      </c>
      <c r="AN1489" s="33">
        <f t="shared" si="236"/>
        <v>66.0086013698633</v>
      </c>
      <c r="AO1489" s="33">
        <f t="shared" si="237"/>
        <v>66.0086013698633</v>
      </c>
      <c r="AP1489" s="33">
        <f t="shared" si="232"/>
        <v>7.9210321643835959</v>
      </c>
      <c r="AQ1489" s="33">
        <f t="shared" si="233"/>
        <v>73.929633534246889</v>
      </c>
      <c r="AR1489" s="15" t="s">
        <v>1404</v>
      </c>
      <c r="AS1489" s="15" t="s">
        <v>1404</v>
      </c>
      <c r="AT1489" s="15" t="s">
        <v>6294</v>
      </c>
      <c r="AU1489" s="27" t="s">
        <v>6279</v>
      </c>
      <c r="AV1489" s="74"/>
      <c r="AW1489" s="75"/>
      <c r="AX1489" s="75"/>
      <c r="AY1489" s="75"/>
      <c r="AZ1489" s="52" t="s">
        <v>6389</v>
      </c>
    </row>
    <row r="1490" spans="1:52" s="52" customFormat="1" ht="39.950000000000003" customHeight="1" x14ac:dyDescent="0.25">
      <c r="A1490" s="9">
        <v>2001</v>
      </c>
      <c r="B1490" s="5">
        <v>80042000004392</v>
      </c>
      <c r="C1490" s="5" t="s">
        <v>5538</v>
      </c>
      <c r="D1490" s="5" t="s">
        <v>18</v>
      </c>
      <c r="E1490" s="5" t="s">
        <v>1179</v>
      </c>
      <c r="F1490" s="5" t="s">
        <v>926</v>
      </c>
      <c r="G1490" s="5" t="s">
        <v>6182</v>
      </c>
      <c r="H1490" s="7" t="s">
        <v>2100</v>
      </c>
      <c r="I1490" s="7" t="s">
        <v>6175</v>
      </c>
      <c r="J1490" s="5" t="s">
        <v>1541</v>
      </c>
      <c r="K1490" s="7" t="s">
        <v>6175</v>
      </c>
      <c r="L1490" s="5" t="s">
        <v>5495</v>
      </c>
      <c r="M1490" s="5" t="s">
        <v>5495</v>
      </c>
      <c r="N1490" s="8" t="s">
        <v>6175</v>
      </c>
      <c r="O1490" s="7" t="s">
        <v>1388</v>
      </c>
      <c r="P1490" s="8" t="s">
        <v>6175</v>
      </c>
      <c r="Q1490" s="5" t="s">
        <v>28</v>
      </c>
      <c r="R1490" s="5" t="s">
        <v>28</v>
      </c>
      <c r="S1490" s="5" t="s">
        <v>28</v>
      </c>
      <c r="T1490" s="5" t="s">
        <v>28</v>
      </c>
      <c r="U1490" s="5" t="s">
        <v>28</v>
      </c>
      <c r="V1490" s="5" t="s">
        <v>28</v>
      </c>
      <c r="W1490" s="7" t="s">
        <v>29</v>
      </c>
      <c r="X1490" s="5" t="s">
        <v>28</v>
      </c>
      <c r="Y1490" s="5" t="s">
        <v>28</v>
      </c>
      <c r="Z1490" s="7" t="s">
        <v>3900</v>
      </c>
      <c r="AA1490" s="7">
        <v>1</v>
      </c>
      <c r="AB1490" s="7">
        <v>1</v>
      </c>
      <c r="AC1490" s="7">
        <f t="shared" si="230"/>
        <v>0</v>
      </c>
      <c r="AD1490" s="7" t="s">
        <v>6175</v>
      </c>
      <c r="AE1490" s="7" t="s">
        <v>6175</v>
      </c>
      <c r="AF1490" s="7" t="s">
        <v>6175</v>
      </c>
      <c r="AG1490" s="7" t="s">
        <v>6175</v>
      </c>
      <c r="AH1490" s="7" t="s">
        <v>6175</v>
      </c>
      <c r="AI1490" s="7" t="s">
        <v>6175</v>
      </c>
      <c r="AJ1490" s="33">
        <v>73.342890410959214</v>
      </c>
      <c r="AK1490" s="33">
        <f t="shared" si="231"/>
        <v>73.342890410959214</v>
      </c>
      <c r="AL1490" s="33">
        <f t="shared" si="234"/>
        <v>8.8011468493151046</v>
      </c>
      <c r="AM1490" s="33">
        <f t="shared" si="235"/>
        <v>82.144037260274317</v>
      </c>
      <c r="AN1490" s="33">
        <f t="shared" si="236"/>
        <v>66.0086013698633</v>
      </c>
      <c r="AO1490" s="33">
        <f t="shared" si="237"/>
        <v>66.0086013698633</v>
      </c>
      <c r="AP1490" s="33">
        <f t="shared" si="232"/>
        <v>7.9210321643835959</v>
      </c>
      <c r="AQ1490" s="33">
        <f t="shared" si="233"/>
        <v>73.929633534246889</v>
      </c>
      <c r="AR1490" s="15" t="s">
        <v>1404</v>
      </c>
      <c r="AS1490" s="15" t="s">
        <v>1404</v>
      </c>
      <c r="AT1490" s="15" t="s">
        <v>6294</v>
      </c>
      <c r="AU1490" s="27" t="s">
        <v>6279</v>
      </c>
      <c r="AV1490" s="74"/>
      <c r="AW1490" s="75"/>
      <c r="AX1490" s="75"/>
      <c r="AY1490" s="75"/>
      <c r="AZ1490" s="52" t="s">
        <v>6389</v>
      </c>
    </row>
    <row r="1491" spans="1:52" s="52" customFormat="1" ht="39.950000000000003" customHeight="1" x14ac:dyDescent="0.25">
      <c r="A1491" s="9">
        <v>2002</v>
      </c>
      <c r="B1491" s="5">
        <v>80042000004576</v>
      </c>
      <c r="C1491" s="7" t="s">
        <v>5539</v>
      </c>
      <c r="D1491" s="5" t="s">
        <v>18</v>
      </c>
      <c r="E1491" s="5" t="s">
        <v>1264</v>
      </c>
      <c r="F1491" s="5" t="s">
        <v>926</v>
      </c>
      <c r="G1491" s="5" t="s">
        <v>6182</v>
      </c>
      <c r="H1491" s="7" t="s">
        <v>2100</v>
      </c>
      <c r="I1491" s="7" t="s">
        <v>6175</v>
      </c>
      <c r="J1491" s="5" t="s">
        <v>1541</v>
      </c>
      <c r="K1491" s="7" t="s">
        <v>6175</v>
      </c>
      <c r="L1491" s="5" t="s">
        <v>5495</v>
      </c>
      <c r="M1491" s="5" t="s">
        <v>5495</v>
      </c>
      <c r="N1491" s="8" t="s">
        <v>6175</v>
      </c>
      <c r="O1491" s="7" t="s">
        <v>1388</v>
      </c>
      <c r="P1491" s="8" t="s">
        <v>6175</v>
      </c>
      <c r="Q1491" s="5" t="s">
        <v>5497</v>
      </c>
      <c r="R1491" s="5" t="s">
        <v>28</v>
      </c>
      <c r="S1491" s="5" t="s">
        <v>28</v>
      </c>
      <c r="T1491" s="5" t="s">
        <v>28</v>
      </c>
      <c r="U1491" s="5" t="s">
        <v>28</v>
      </c>
      <c r="V1491" s="5" t="s">
        <v>28</v>
      </c>
      <c r="W1491" s="7" t="s">
        <v>29</v>
      </c>
      <c r="X1491" s="5" t="s">
        <v>28</v>
      </c>
      <c r="Y1491" s="5" t="s">
        <v>28</v>
      </c>
      <c r="Z1491" s="7" t="s">
        <v>3900</v>
      </c>
      <c r="AA1491" s="7">
        <v>1</v>
      </c>
      <c r="AB1491" s="7">
        <v>1</v>
      </c>
      <c r="AC1491" s="7">
        <f t="shared" si="230"/>
        <v>0</v>
      </c>
      <c r="AD1491" s="7" t="s">
        <v>6175</v>
      </c>
      <c r="AE1491" s="7" t="s">
        <v>6175</v>
      </c>
      <c r="AF1491" s="7" t="s">
        <v>6175</v>
      </c>
      <c r="AG1491" s="7" t="s">
        <v>6175</v>
      </c>
      <c r="AH1491" s="7" t="s">
        <v>6175</v>
      </c>
      <c r="AI1491" s="7" t="s">
        <v>6175</v>
      </c>
      <c r="AJ1491" s="33">
        <v>8.3121942465753769</v>
      </c>
      <c r="AK1491" s="33">
        <f t="shared" si="231"/>
        <v>8.3121942465753769</v>
      </c>
      <c r="AL1491" s="33">
        <f t="shared" si="234"/>
        <v>0.99746330958904517</v>
      </c>
      <c r="AM1491" s="33">
        <f t="shared" si="235"/>
        <v>9.3096575561644226</v>
      </c>
      <c r="AN1491" s="33">
        <f t="shared" si="236"/>
        <v>7.4809748219178394</v>
      </c>
      <c r="AO1491" s="33">
        <f t="shared" si="237"/>
        <v>7.4809748219178394</v>
      </c>
      <c r="AP1491" s="33">
        <f t="shared" si="232"/>
        <v>0.89771697863014066</v>
      </c>
      <c r="AQ1491" s="33">
        <f t="shared" si="233"/>
        <v>8.3786918005479798</v>
      </c>
      <c r="AR1491" s="15" t="s">
        <v>1404</v>
      </c>
      <c r="AS1491" s="15" t="s">
        <v>1404</v>
      </c>
      <c r="AT1491" s="15" t="s">
        <v>6294</v>
      </c>
      <c r="AU1491" s="27" t="s">
        <v>6279</v>
      </c>
      <c r="AV1491" s="74"/>
      <c r="AW1491" s="75"/>
      <c r="AX1491" s="75"/>
      <c r="AY1491" s="75"/>
      <c r="AZ1491" s="52" t="s">
        <v>6389</v>
      </c>
    </row>
    <row r="1492" spans="1:52" s="52" customFormat="1" ht="39.950000000000003" customHeight="1" x14ac:dyDescent="0.25">
      <c r="A1492" s="9">
        <v>2003</v>
      </c>
      <c r="B1492" s="5">
        <v>80042000004576</v>
      </c>
      <c r="C1492" s="7" t="s">
        <v>5540</v>
      </c>
      <c r="D1492" s="5" t="s">
        <v>18</v>
      </c>
      <c r="E1492" s="5" t="s">
        <v>1264</v>
      </c>
      <c r="F1492" s="5" t="s">
        <v>926</v>
      </c>
      <c r="G1492" s="5" t="s">
        <v>6182</v>
      </c>
      <c r="H1492" s="7" t="s">
        <v>2100</v>
      </c>
      <c r="I1492" s="7" t="s">
        <v>6175</v>
      </c>
      <c r="J1492" s="5" t="s">
        <v>1541</v>
      </c>
      <c r="K1492" s="7" t="s">
        <v>6175</v>
      </c>
      <c r="L1492" s="5" t="s">
        <v>5495</v>
      </c>
      <c r="M1492" s="5" t="s">
        <v>5495</v>
      </c>
      <c r="N1492" s="8" t="s">
        <v>6175</v>
      </c>
      <c r="O1492" s="7" t="s">
        <v>1388</v>
      </c>
      <c r="P1492" s="8" t="s">
        <v>6175</v>
      </c>
      <c r="Q1492" s="5" t="s">
        <v>5497</v>
      </c>
      <c r="R1492" s="5" t="s">
        <v>28</v>
      </c>
      <c r="S1492" s="5" t="s">
        <v>28</v>
      </c>
      <c r="T1492" s="5" t="s">
        <v>28</v>
      </c>
      <c r="U1492" s="5" t="s">
        <v>28</v>
      </c>
      <c r="V1492" s="5" t="s">
        <v>28</v>
      </c>
      <c r="W1492" s="7" t="s">
        <v>29</v>
      </c>
      <c r="X1492" s="5" t="s">
        <v>28</v>
      </c>
      <c r="Y1492" s="5" t="s">
        <v>28</v>
      </c>
      <c r="Z1492" s="7" t="s">
        <v>3900</v>
      </c>
      <c r="AA1492" s="7">
        <v>1</v>
      </c>
      <c r="AB1492" s="7">
        <v>1</v>
      </c>
      <c r="AC1492" s="7">
        <f t="shared" si="230"/>
        <v>0</v>
      </c>
      <c r="AD1492" s="7" t="s">
        <v>6175</v>
      </c>
      <c r="AE1492" s="7" t="s">
        <v>6175</v>
      </c>
      <c r="AF1492" s="7" t="s">
        <v>6175</v>
      </c>
      <c r="AG1492" s="7" t="s">
        <v>6175</v>
      </c>
      <c r="AH1492" s="7" t="s">
        <v>6175</v>
      </c>
      <c r="AI1492" s="7" t="s">
        <v>6175</v>
      </c>
      <c r="AJ1492" s="33">
        <v>6.1455000000000002</v>
      </c>
      <c r="AK1492" s="33">
        <f t="shared" si="231"/>
        <v>6.1455000000000002</v>
      </c>
      <c r="AL1492" s="33">
        <f t="shared" si="234"/>
        <v>0.73746</v>
      </c>
      <c r="AM1492" s="33">
        <f t="shared" si="235"/>
        <v>6.8829600000000006</v>
      </c>
      <c r="AN1492" s="33">
        <f t="shared" si="236"/>
        <v>5.5309500000000007</v>
      </c>
      <c r="AO1492" s="33">
        <f t="shared" si="237"/>
        <v>5.5309500000000007</v>
      </c>
      <c r="AP1492" s="33">
        <f t="shared" si="232"/>
        <v>0.66371400000000003</v>
      </c>
      <c r="AQ1492" s="33">
        <f t="shared" si="233"/>
        <v>6.1946640000000004</v>
      </c>
      <c r="AR1492" s="15" t="s">
        <v>1404</v>
      </c>
      <c r="AS1492" s="15" t="s">
        <v>1404</v>
      </c>
      <c r="AT1492" s="15" t="s">
        <v>6294</v>
      </c>
      <c r="AU1492" s="27" t="s">
        <v>6279</v>
      </c>
      <c r="AV1492" s="74"/>
      <c r="AW1492" s="75"/>
      <c r="AX1492" s="75"/>
      <c r="AY1492" s="75"/>
      <c r="AZ1492" s="52" t="s">
        <v>6389</v>
      </c>
    </row>
    <row r="1493" spans="1:52" s="52" customFormat="1" ht="39.950000000000003" customHeight="1" x14ac:dyDescent="0.25">
      <c r="A1493" s="9">
        <v>2004</v>
      </c>
      <c r="B1493" s="5">
        <v>80042000004729</v>
      </c>
      <c r="C1493" s="5" t="s">
        <v>5541</v>
      </c>
      <c r="D1493" s="5" t="s">
        <v>241</v>
      </c>
      <c r="E1493" s="5" t="s">
        <v>242</v>
      </c>
      <c r="F1493" s="5" t="s">
        <v>242</v>
      </c>
      <c r="G1493" s="5" t="s">
        <v>4142</v>
      </c>
      <c r="H1493" s="7" t="s">
        <v>2100</v>
      </c>
      <c r="I1493" s="7" t="s">
        <v>6175</v>
      </c>
      <c r="J1493" s="5" t="s">
        <v>1541</v>
      </c>
      <c r="K1493" s="7" t="s">
        <v>6175</v>
      </c>
      <c r="L1493" s="5" t="s">
        <v>5495</v>
      </c>
      <c r="M1493" s="5" t="s">
        <v>5495</v>
      </c>
      <c r="N1493" s="8" t="s">
        <v>6175</v>
      </c>
      <c r="O1493" s="7" t="s">
        <v>1388</v>
      </c>
      <c r="P1493" s="8" t="s">
        <v>6175</v>
      </c>
      <c r="Q1493" s="7" t="s">
        <v>28</v>
      </c>
      <c r="R1493" s="7" t="s">
        <v>28</v>
      </c>
      <c r="S1493" s="5" t="s">
        <v>28</v>
      </c>
      <c r="T1493" s="5" t="s">
        <v>28</v>
      </c>
      <c r="U1493" s="5" t="s">
        <v>28</v>
      </c>
      <c r="V1493" s="5" t="s">
        <v>28</v>
      </c>
      <c r="W1493" s="7" t="s">
        <v>29</v>
      </c>
      <c r="X1493" s="5" t="s">
        <v>28</v>
      </c>
      <c r="Y1493" s="5">
        <v>0</v>
      </c>
      <c r="Z1493" s="7" t="s">
        <v>3900</v>
      </c>
      <c r="AA1493" s="7">
        <v>1</v>
      </c>
      <c r="AB1493" s="7">
        <v>1</v>
      </c>
      <c r="AC1493" s="7">
        <f t="shared" ref="AC1493:AC1556" si="238">AA1493-AB1493</f>
        <v>0</v>
      </c>
      <c r="AD1493" s="7" t="s">
        <v>6175</v>
      </c>
      <c r="AE1493" s="7" t="s">
        <v>6175</v>
      </c>
      <c r="AF1493" s="7" t="s">
        <v>6175</v>
      </c>
      <c r="AG1493" s="7" t="s">
        <v>6175</v>
      </c>
      <c r="AH1493" s="7" t="s">
        <v>6175</v>
      </c>
      <c r="AI1493" s="7" t="s">
        <v>6175</v>
      </c>
      <c r="AJ1493" s="33">
        <v>8.668627579908712</v>
      </c>
      <c r="AK1493" s="33">
        <f t="shared" si="231"/>
        <v>8.668627579908712</v>
      </c>
      <c r="AL1493" s="33">
        <f t="shared" si="234"/>
        <v>1.0402353095890453</v>
      </c>
      <c r="AM1493" s="33">
        <f t="shared" si="235"/>
        <v>9.7088628894977571</v>
      </c>
      <c r="AN1493" s="33">
        <f t="shared" si="236"/>
        <v>7.8017648219178408</v>
      </c>
      <c r="AO1493" s="33">
        <f t="shared" si="237"/>
        <v>7.8017648219178408</v>
      </c>
      <c r="AP1493" s="33">
        <f t="shared" si="232"/>
        <v>0.93621177863014082</v>
      </c>
      <c r="AQ1493" s="33">
        <f t="shared" si="233"/>
        <v>8.7379766005479809</v>
      </c>
      <c r="AR1493" s="15" t="s">
        <v>1404</v>
      </c>
      <c r="AS1493" s="15" t="s">
        <v>1404</v>
      </c>
      <c r="AT1493" s="15" t="s">
        <v>6282</v>
      </c>
      <c r="AU1493" s="27" t="s">
        <v>6282</v>
      </c>
      <c r="AV1493" s="74" t="s">
        <v>6283</v>
      </c>
      <c r="AW1493" s="75"/>
      <c r="AX1493" s="75"/>
      <c r="AY1493" s="75"/>
      <c r="AZ1493" s="52" t="s">
        <v>6389</v>
      </c>
    </row>
    <row r="1494" spans="1:52" s="52" customFormat="1" ht="39.950000000000003" customHeight="1" x14ac:dyDescent="0.25">
      <c r="A1494" s="9">
        <v>2005</v>
      </c>
      <c r="B1494" s="5">
        <v>80042000004804</v>
      </c>
      <c r="C1494" s="7" t="s">
        <v>5542</v>
      </c>
      <c r="D1494" s="5" t="s">
        <v>18</v>
      </c>
      <c r="E1494" s="5" t="s">
        <v>1177</v>
      </c>
      <c r="F1494" s="5" t="s">
        <v>926</v>
      </c>
      <c r="G1494" s="5" t="s">
        <v>6182</v>
      </c>
      <c r="H1494" s="7" t="s">
        <v>2100</v>
      </c>
      <c r="I1494" s="7" t="s">
        <v>6175</v>
      </c>
      <c r="J1494" s="5" t="s">
        <v>1541</v>
      </c>
      <c r="K1494" s="7" t="s">
        <v>6175</v>
      </c>
      <c r="L1494" s="5" t="s">
        <v>5495</v>
      </c>
      <c r="M1494" s="5" t="s">
        <v>5495</v>
      </c>
      <c r="N1494" s="8" t="s">
        <v>6175</v>
      </c>
      <c r="O1494" s="7" t="s">
        <v>1388</v>
      </c>
      <c r="P1494" s="8" t="s">
        <v>6175</v>
      </c>
      <c r="Q1494" s="5" t="s">
        <v>28</v>
      </c>
      <c r="R1494" s="5" t="s">
        <v>28</v>
      </c>
      <c r="S1494" s="5" t="s">
        <v>28</v>
      </c>
      <c r="T1494" s="5" t="s">
        <v>28</v>
      </c>
      <c r="U1494" s="5" t="s">
        <v>28</v>
      </c>
      <c r="V1494" s="5" t="s">
        <v>28</v>
      </c>
      <c r="W1494" s="7" t="s">
        <v>3988</v>
      </c>
      <c r="X1494" s="5" t="s">
        <v>28</v>
      </c>
      <c r="Y1494" s="5" t="s">
        <v>28</v>
      </c>
      <c r="Z1494" s="7" t="s">
        <v>3900</v>
      </c>
      <c r="AA1494" s="7">
        <v>1</v>
      </c>
      <c r="AB1494" s="7">
        <v>1</v>
      </c>
      <c r="AC1494" s="7">
        <f t="shared" si="238"/>
        <v>0</v>
      </c>
      <c r="AD1494" s="7" t="s">
        <v>6175</v>
      </c>
      <c r="AE1494" s="7" t="s">
        <v>6175</v>
      </c>
      <c r="AF1494" s="7" t="s">
        <v>6175</v>
      </c>
      <c r="AG1494" s="7" t="s">
        <v>6175</v>
      </c>
      <c r="AH1494" s="7" t="s">
        <v>6175</v>
      </c>
      <c r="AI1494" s="7" t="s">
        <v>6175</v>
      </c>
      <c r="AJ1494" s="33">
        <v>6.1446942465753773</v>
      </c>
      <c r="AK1494" s="33">
        <f t="shared" si="231"/>
        <v>6.1446942465753773</v>
      </c>
      <c r="AL1494" s="33">
        <f t="shared" si="234"/>
        <v>0.73736330958904528</v>
      </c>
      <c r="AM1494" s="33">
        <f t="shared" si="235"/>
        <v>6.8820575561644226</v>
      </c>
      <c r="AN1494" s="33">
        <f t="shared" si="236"/>
        <v>5.53022482191784</v>
      </c>
      <c r="AO1494" s="33">
        <f t="shared" si="237"/>
        <v>5.53022482191784</v>
      </c>
      <c r="AP1494" s="33">
        <f t="shared" si="232"/>
        <v>0.66362697863014075</v>
      </c>
      <c r="AQ1494" s="33">
        <f t="shared" si="233"/>
        <v>6.1938518005479803</v>
      </c>
      <c r="AR1494" s="15" t="s">
        <v>1404</v>
      </c>
      <c r="AS1494" s="15" t="s">
        <v>1404</v>
      </c>
      <c r="AT1494" s="15" t="s">
        <v>6294</v>
      </c>
      <c r="AU1494" s="27" t="s">
        <v>6279</v>
      </c>
      <c r="AV1494" s="74"/>
      <c r="AW1494" s="75"/>
      <c r="AX1494" s="75"/>
      <c r="AY1494" s="75"/>
      <c r="AZ1494" s="52" t="s">
        <v>6389</v>
      </c>
    </row>
    <row r="1495" spans="1:52" s="52" customFormat="1" ht="39.950000000000003" customHeight="1" x14ac:dyDescent="0.25">
      <c r="A1495" s="9">
        <v>2006</v>
      </c>
      <c r="B1495" s="5">
        <v>80042000004866</v>
      </c>
      <c r="C1495" s="7" t="s">
        <v>5543</v>
      </c>
      <c r="D1495" s="5" t="s">
        <v>18</v>
      </c>
      <c r="E1495" s="5" t="s">
        <v>1177</v>
      </c>
      <c r="F1495" s="5" t="s">
        <v>926</v>
      </c>
      <c r="G1495" s="5" t="s">
        <v>6182</v>
      </c>
      <c r="H1495" s="7" t="s">
        <v>2100</v>
      </c>
      <c r="I1495" s="7" t="s">
        <v>6175</v>
      </c>
      <c r="J1495" s="5" t="s">
        <v>1541</v>
      </c>
      <c r="K1495" s="7" t="s">
        <v>6175</v>
      </c>
      <c r="L1495" s="5" t="s">
        <v>5495</v>
      </c>
      <c r="M1495" s="5" t="s">
        <v>5495</v>
      </c>
      <c r="N1495" s="8" t="s">
        <v>6175</v>
      </c>
      <c r="O1495" s="7" t="s">
        <v>1388</v>
      </c>
      <c r="P1495" s="8" t="s">
        <v>6175</v>
      </c>
      <c r="Q1495" s="5" t="s">
        <v>28</v>
      </c>
      <c r="R1495" s="5" t="s">
        <v>28</v>
      </c>
      <c r="S1495" s="5" t="s">
        <v>28</v>
      </c>
      <c r="T1495" s="5" t="s">
        <v>28</v>
      </c>
      <c r="U1495" s="5" t="s">
        <v>28</v>
      </c>
      <c r="V1495" s="5" t="s">
        <v>28</v>
      </c>
      <c r="W1495" s="7" t="s">
        <v>3988</v>
      </c>
      <c r="X1495" s="5" t="s">
        <v>28</v>
      </c>
      <c r="Y1495" s="5" t="s">
        <v>28</v>
      </c>
      <c r="Z1495" s="7" t="s">
        <v>3900</v>
      </c>
      <c r="AA1495" s="7">
        <v>1</v>
      </c>
      <c r="AB1495" s="7">
        <v>1</v>
      </c>
      <c r="AC1495" s="7">
        <f t="shared" si="238"/>
        <v>0</v>
      </c>
      <c r="AD1495" s="7" t="s">
        <v>6175</v>
      </c>
      <c r="AE1495" s="7" t="s">
        <v>6175</v>
      </c>
      <c r="AF1495" s="7" t="s">
        <v>6175</v>
      </c>
      <c r="AG1495" s="7" t="s">
        <v>6175</v>
      </c>
      <c r="AH1495" s="7" t="s">
        <v>6175</v>
      </c>
      <c r="AI1495" s="7" t="s">
        <v>6175</v>
      </c>
      <c r="AJ1495" s="33">
        <v>6.1446942465753773</v>
      </c>
      <c r="AK1495" s="33">
        <f t="shared" si="231"/>
        <v>6.1446942465753773</v>
      </c>
      <c r="AL1495" s="33">
        <f t="shared" si="234"/>
        <v>0.73736330958904528</v>
      </c>
      <c r="AM1495" s="33">
        <f t="shared" si="235"/>
        <v>6.8820575561644226</v>
      </c>
      <c r="AN1495" s="33">
        <f t="shared" si="236"/>
        <v>5.53022482191784</v>
      </c>
      <c r="AO1495" s="33">
        <f t="shared" si="237"/>
        <v>5.53022482191784</v>
      </c>
      <c r="AP1495" s="33">
        <f t="shared" si="232"/>
        <v>0.66362697863014075</v>
      </c>
      <c r="AQ1495" s="33">
        <f t="shared" si="233"/>
        <v>6.1938518005479803</v>
      </c>
      <c r="AR1495" s="15" t="s">
        <v>1404</v>
      </c>
      <c r="AS1495" s="15" t="s">
        <v>1404</v>
      </c>
      <c r="AT1495" s="15" t="s">
        <v>6294</v>
      </c>
      <c r="AU1495" s="27" t="s">
        <v>6279</v>
      </c>
      <c r="AV1495" s="74"/>
      <c r="AW1495" s="75"/>
      <c r="AX1495" s="75"/>
      <c r="AY1495" s="75"/>
      <c r="AZ1495" s="52" t="s">
        <v>6389</v>
      </c>
    </row>
    <row r="1496" spans="1:52" s="52" customFormat="1" ht="39.950000000000003" customHeight="1" x14ac:dyDescent="0.25">
      <c r="A1496" s="9">
        <v>2007</v>
      </c>
      <c r="B1496" s="5">
        <v>80042000005238</v>
      </c>
      <c r="C1496" s="7" t="s">
        <v>5544</v>
      </c>
      <c r="D1496" s="5" t="s">
        <v>18</v>
      </c>
      <c r="E1496" s="5" t="s">
        <v>18</v>
      </c>
      <c r="F1496" s="5" t="s">
        <v>18</v>
      </c>
      <c r="G1496" s="5" t="s">
        <v>6182</v>
      </c>
      <c r="H1496" s="7" t="s">
        <v>2100</v>
      </c>
      <c r="I1496" s="7" t="s">
        <v>6175</v>
      </c>
      <c r="J1496" s="5" t="s">
        <v>1541</v>
      </c>
      <c r="K1496" s="7" t="s">
        <v>6175</v>
      </c>
      <c r="L1496" s="5" t="s">
        <v>5495</v>
      </c>
      <c r="M1496" s="5" t="s">
        <v>5495</v>
      </c>
      <c r="N1496" s="8" t="s">
        <v>6175</v>
      </c>
      <c r="O1496" s="7" t="s">
        <v>1388</v>
      </c>
      <c r="P1496" s="8" t="s">
        <v>6175</v>
      </c>
      <c r="Q1496" s="5" t="s">
        <v>28</v>
      </c>
      <c r="R1496" s="5" t="s">
        <v>28</v>
      </c>
      <c r="S1496" s="5" t="s">
        <v>28</v>
      </c>
      <c r="T1496" s="5" t="s">
        <v>28</v>
      </c>
      <c r="U1496" s="5" t="s">
        <v>28</v>
      </c>
      <c r="V1496" s="5" t="s">
        <v>28</v>
      </c>
      <c r="W1496" s="7" t="s">
        <v>3988</v>
      </c>
      <c r="X1496" s="5" t="s">
        <v>28</v>
      </c>
      <c r="Y1496" s="5" t="s">
        <v>28</v>
      </c>
      <c r="Z1496" s="7" t="s">
        <v>3900</v>
      </c>
      <c r="AA1496" s="7">
        <v>1</v>
      </c>
      <c r="AB1496" s="7">
        <v>1</v>
      </c>
      <c r="AC1496" s="7">
        <f t="shared" si="238"/>
        <v>0</v>
      </c>
      <c r="AD1496" s="7" t="s">
        <v>6175</v>
      </c>
      <c r="AE1496" s="7" t="s">
        <v>6175</v>
      </c>
      <c r="AF1496" s="7" t="s">
        <v>6175</v>
      </c>
      <c r="AG1496" s="7" t="s">
        <v>6175</v>
      </c>
      <c r="AH1496" s="7" t="s">
        <v>6175</v>
      </c>
      <c r="AI1496" s="7" t="s">
        <v>6175</v>
      </c>
      <c r="AJ1496" s="33">
        <v>6.1446942465753773</v>
      </c>
      <c r="AK1496" s="33">
        <f t="shared" si="231"/>
        <v>6.1446942465753773</v>
      </c>
      <c r="AL1496" s="33">
        <f t="shared" si="234"/>
        <v>0.73736330958904528</v>
      </c>
      <c r="AM1496" s="33">
        <f t="shared" si="235"/>
        <v>6.8820575561644226</v>
      </c>
      <c r="AN1496" s="33">
        <f t="shared" si="236"/>
        <v>5.53022482191784</v>
      </c>
      <c r="AO1496" s="33">
        <f t="shared" si="237"/>
        <v>5.53022482191784</v>
      </c>
      <c r="AP1496" s="33">
        <f t="shared" si="232"/>
        <v>0.66362697863014075</v>
      </c>
      <c r="AQ1496" s="33">
        <f t="shared" si="233"/>
        <v>6.1938518005479803</v>
      </c>
      <c r="AR1496" s="15" t="s">
        <v>1404</v>
      </c>
      <c r="AS1496" s="15" t="s">
        <v>1404</v>
      </c>
      <c r="AT1496" s="15" t="s">
        <v>6294</v>
      </c>
      <c r="AU1496" s="27" t="s">
        <v>6279</v>
      </c>
      <c r="AV1496" s="74"/>
      <c r="AW1496" s="75"/>
      <c r="AX1496" s="75"/>
      <c r="AY1496" s="75"/>
      <c r="AZ1496" s="52" t="s">
        <v>6389</v>
      </c>
    </row>
    <row r="1497" spans="1:52" s="52" customFormat="1" ht="39.950000000000003" customHeight="1" x14ac:dyDescent="0.25">
      <c r="A1497" s="9">
        <v>2008</v>
      </c>
      <c r="B1497" s="5">
        <v>80042000005368</v>
      </c>
      <c r="C1497" s="7" t="s">
        <v>5545</v>
      </c>
      <c r="D1497" s="5" t="s">
        <v>18</v>
      </c>
      <c r="E1497" s="5" t="s">
        <v>1177</v>
      </c>
      <c r="F1497" s="5" t="s">
        <v>926</v>
      </c>
      <c r="G1497" s="5" t="s">
        <v>6182</v>
      </c>
      <c r="H1497" s="7" t="s">
        <v>2100</v>
      </c>
      <c r="I1497" s="7" t="s">
        <v>6175</v>
      </c>
      <c r="J1497" s="5" t="s">
        <v>1541</v>
      </c>
      <c r="K1497" s="7" t="s">
        <v>6175</v>
      </c>
      <c r="L1497" s="5" t="s">
        <v>5495</v>
      </c>
      <c r="M1497" s="5" t="s">
        <v>5495</v>
      </c>
      <c r="N1497" s="8" t="s">
        <v>6175</v>
      </c>
      <c r="O1497" s="7" t="s">
        <v>1388</v>
      </c>
      <c r="P1497" s="8" t="s">
        <v>6175</v>
      </c>
      <c r="Q1497" s="5" t="s">
        <v>28</v>
      </c>
      <c r="R1497" s="5" t="s">
        <v>28</v>
      </c>
      <c r="S1497" s="5" t="s">
        <v>28</v>
      </c>
      <c r="T1497" s="5" t="s">
        <v>28</v>
      </c>
      <c r="U1497" s="5" t="s">
        <v>28</v>
      </c>
      <c r="V1497" s="5" t="s">
        <v>28</v>
      </c>
      <c r="W1497" s="7" t="s">
        <v>3988</v>
      </c>
      <c r="X1497" s="5" t="s">
        <v>28</v>
      </c>
      <c r="Y1497" s="5" t="s">
        <v>28</v>
      </c>
      <c r="Z1497" s="7" t="s">
        <v>3900</v>
      </c>
      <c r="AA1497" s="7">
        <v>1</v>
      </c>
      <c r="AB1497" s="7">
        <v>1</v>
      </c>
      <c r="AC1497" s="7">
        <f t="shared" si="238"/>
        <v>0</v>
      </c>
      <c r="AD1497" s="7" t="s">
        <v>6175</v>
      </c>
      <c r="AE1497" s="7" t="s">
        <v>6175</v>
      </c>
      <c r="AF1497" s="7" t="s">
        <v>6175</v>
      </c>
      <c r="AG1497" s="7" t="s">
        <v>6175</v>
      </c>
      <c r="AH1497" s="7" t="s">
        <v>6175</v>
      </c>
      <c r="AI1497" s="7" t="s">
        <v>6175</v>
      </c>
      <c r="AJ1497" s="33">
        <v>6.1446942465753773</v>
      </c>
      <c r="AK1497" s="33">
        <f t="shared" si="231"/>
        <v>6.1446942465753773</v>
      </c>
      <c r="AL1497" s="33">
        <f t="shared" si="234"/>
        <v>0.73736330958904528</v>
      </c>
      <c r="AM1497" s="33">
        <f t="shared" si="235"/>
        <v>6.8820575561644226</v>
      </c>
      <c r="AN1497" s="33">
        <f t="shared" si="236"/>
        <v>5.53022482191784</v>
      </c>
      <c r="AO1497" s="33">
        <f t="shared" si="237"/>
        <v>5.53022482191784</v>
      </c>
      <c r="AP1497" s="33">
        <f t="shared" si="232"/>
        <v>0.66362697863014075</v>
      </c>
      <c r="AQ1497" s="33">
        <f t="shared" si="233"/>
        <v>6.1938518005479803</v>
      </c>
      <c r="AR1497" s="15" t="s">
        <v>1404</v>
      </c>
      <c r="AS1497" s="15" t="s">
        <v>1404</v>
      </c>
      <c r="AT1497" s="15" t="s">
        <v>6294</v>
      </c>
      <c r="AU1497" s="27" t="s">
        <v>6279</v>
      </c>
      <c r="AV1497" s="74"/>
      <c r="AW1497" s="75"/>
      <c r="AX1497" s="75"/>
      <c r="AY1497" s="75"/>
      <c r="AZ1497" s="52" t="s">
        <v>6389</v>
      </c>
    </row>
    <row r="1498" spans="1:52" s="52" customFormat="1" ht="39.950000000000003" customHeight="1" x14ac:dyDescent="0.25">
      <c r="A1498" s="9">
        <v>2009</v>
      </c>
      <c r="B1498" s="5">
        <v>80042000005450</v>
      </c>
      <c r="C1498" s="7" t="s">
        <v>5546</v>
      </c>
      <c r="D1498" s="5" t="s">
        <v>18</v>
      </c>
      <c r="E1498" s="5" t="s">
        <v>1177</v>
      </c>
      <c r="F1498" s="5" t="s">
        <v>926</v>
      </c>
      <c r="G1498" s="5" t="s">
        <v>6182</v>
      </c>
      <c r="H1498" s="7" t="s">
        <v>2100</v>
      </c>
      <c r="I1498" s="7" t="s">
        <v>6175</v>
      </c>
      <c r="J1498" s="5" t="s">
        <v>1541</v>
      </c>
      <c r="K1498" s="7" t="s">
        <v>6175</v>
      </c>
      <c r="L1498" s="5" t="s">
        <v>5495</v>
      </c>
      <c r="M1498" s="5" t="s">
        <v>5495</v>
      </c>
      <c r="N1498" s="8" t="s">
        <v>6175</v>
      </c>
      <c r="O1498" s="7" t="s">
        <v>1388</v>
      </c>
      <c r="P1498" s="8" t="s">
        <v>6175</v>
      </c>
      <c r="Q1498" s="5" t="s">
        <v>28</v>
      </c>
      <c r="R1498" s="5" t="s">
        <v>28</v>
      </c>
      <c r="S1498" s="5" t="s">
        <v>28</v>
      </c>
      <c r="T1498" s="5" t="s">
        <v>28</v>
      </c>
      <c r="U1498" s="5" t="s">
        <v>28</v>
      </c>
      <c r="V1498" s="5" t="s">
        <v>28</v>
      </c>
      <c r="W1498" s="7" t="s">
        <v>3988</v>
      </c>
      <c r="X1498" s="5" t="s">
        <v>28</v>
      </c>
      <c r="Y1498" s="5" t="s">
        <v>28</v>
      </c>
      <c r="Z1498" s="7" t="s">
        <v>3900</v>
      </c>
      <c r="AA1498" s="7">
        <v>1</v>
      </c>
      <c r="AB1498" s="7">
        <v>1</v>
      </c>
      <c r="AC1498" s="7">
        <f t="shared" si="238"/>
        <v>0</v>
      </c>
      <c r="AD1498" s="7" t="s">
        <v>6175</v>
      </c>
      <c r="AE1498" s="7" t="s">
        <v>6175</v>
      </c>
      <c r="AF1498" s="7" t="s">
        <v>6175</v>
      </c>
      <c r="AG1498" s="7" t="s">
        <v>6175</v>
      </c>
      <c r="AH1498" s="7" t="s">
        <v>6175</v>
      </c>
      <c r="AI1498" s="7" t="s">
        <v>6175</v>
      </c>
      <c r="AJ1498" s="33">
        <v>6.1446942465753773</v>
      </c>
      <c r="AK1498" s="33">
        <f t="shared" si="231"/>
        <v>6.1446942465753773</v>
      </c>
      <c r="AL1498" s="33">
        <f t="shared" si="234"/>
        <v>0.73736330958904528</v>
      </c>
      <c r="AM1498" s="33">
        <f t="shared" si="235"/>
        <v>6.8820575561644226</v>
      </c>
      <c r="AN1498" s="33">
        <f t="shared" si="236"/>
        <v>5.53022482191784</v>
      </c>
      <c r="AO1498" s="33">
        <f t="shared" si="237"/>
        <v>5.53022482191784</v>
      </c>
      <c r="AP1498" s="33">
        <f t="shared" si="232"/>
        <v>0.66362697863014075</v>
      </c>
      <c r="AQ1498" s="33">
        <f t="shared" si="233"/>
        <v>6.1938518005479803</v>
      </c>
      <c r="AR1498" s="15" t="s">
        <v>1404</v>
      </c>
      <c r="AS1498" s="15" t="s">
        <v>1404</v>
      </c>
      <c r="AT1498" s="15" t="s">
        <v>6294</v>
      </c>
      <c r="AU1498" s="27" t="s">
        <v>6279</v>
      </c>
      <c r="AV1498" s="74"/>
      <c r="AW1498" s="75"/>
      <c r="AX1498" s="75"/>
      <c r="AY1498" s="75"/>
      <c r="AZ1498" s="52" t="s">
        <v>6389</v>
      </c>
    </row>
    <row r="1499" spans="1:52" s="52" customFormat="1" ht="39.950000000000003" customHeight="1" x14ac:dyDescent="0.25">
      <c r="A1499" s="9">
        <v>2010</v>
      </c>
      <c r="B1499" s="5">
        <v>80042000005726</v>
      </c>
      <c r="C1499" s="7" t="s">
        <v>5547</v>
      </c>
      <c r="D1499" s="5" t="s">
        <v>18</v>
      </c>
      <c r="E1499" s="7" t="s">
        <v>763</v>
      </c>
      <c r="F1499" s="7" t="s">
        <v>764</v>
      </c>
      <c r="G1499" s="5" t="s">
        <v>6182</v>
      </c>
      <c r="H1499" s="7" t="s">
        <v>2100</v>
      </c>
      <c r="I1499" s="7" t="s">
        <v>6175</v>
      </c>
      <c r="J1499" s="5" t="s">
        <v>1541</v>
      </c>
      <c r="K1499" s="7" t="s">
        <v>6175</v>
      </c>
      <c r="L1499" s="5" t="s">
        <v>5532</v>
      </c>
      <c r="M1499" s="5" t="s">
        <v>5532</v>
      </c>
      <c r="N1499" s="8" t="s">
        <v>6175</v>
      </c>
      <c r="O1499" s="7" t="s">
        <v>1388</v>
      </c>
      <c r="P1499" s="8" t="s">
        <v>6175</v>
      </c>
      <c r="Q1499" s="5" t="s">
        <v>28</v>
      </c>
      <c r="R1499" s="5" t="s">
        <v>28</v>
      </c>
      <c r="S1499" s="5" t="s">
        <v>28</v>
      </c>
      <c r="T1499" s="5" t="s">
        <v>28</v>
      </c>
      <c r="U1499" s="5" t="s">
        <v>28</v>
      </c>
      <c r="V1499" s="5" t="s">
        <v>28</v>
      </c>
      <c r="W1499" s="7" t="s">
        <v>29</v>
      </c>
      <c r="X1499" s="5" t="s">
        <v>28</v>
      </c>
      <c r="Y1499" s="5" t="s">
        <v>28</v>
      </c>
      <c r="Z1499" s="7" t="s">
        <v>3900</v>
      </c>
      <c r="AA1499" s="7">
        <v>1</v>
      </c>
      <c r="AB1499" s="7">
        <v>1</v>
      </c>
      <c r="AC1499" s="7">
        <f t="shared" si="238"/>
        <v>0</v>
      </c>
      <c r="AD1499" s="7" t="s">
        <v>6175</v>
      </c>
      <c r="AE1499" s="7" t="s">
        <v>6175</v>
      </c>
      <c r="AF1499" s="7" t="s">
        <v>6175</v>
      </c>
      <c r="AG1499" s="7" t="s">
        <v>6175</v>
      </c>
      <c r="AH1499" s="7" t="s">
        <v>6175</v>
      </c>
      <c r="AI1499" s="7" t="s">
        <v>6175</v>
      </c>
      <c r="AJ1499" s="33">
        <v>29.337156164383686</v>
      </c>
      <c r="AK1499" s="33">
        <f t="shared" si="231"/>
        <v>29.337156164383686</v>
      </c>
      <c r="AL1499" s="33">
        <f t="shared" si="234"/>
        <v>3.5204587397260423</v>
      </c>
      <c r="AM1499" s="33">
        <f t="shared" si="235"/>
        <v>32.857614904109731</v>
      </c>
      <c r="AN1499" s="33">
        <f t="shared" si="236"/>
        <v>26.403440547945319</v>
      </c>
      <c r="AO1499" s="33">
        <f t="shared" si="237"/>
        <v>26.403440547945319</v>
      </c>
      <c r="AP1499" s="33">
        <f t="shared" si="232"/>
        <v>3.1684128657534383</v>
      </c>
      <c r="AQ1499" s="33">
        <f t="shared" si="233"/>
        <v>29.571853413698758</v>
      </c>
      <c r="AR1499" s="15" t="s">
        <v>6326</v>
      </c>
      <c r="AS1499" s="15" t="s">
        <v>6326</v>
      </c>
      <c r="AT1499" s="15" t="s">
        <v>6294</v>
      </c>
      <c r="AU1499" s="27" t="s">
        <v>6279</v>
      </c>
      <c r="AV1499" s="74"/>
      <c r="AW1499" s="75"/>
      <c r="AX1499" s="75"/>
      <c r="AY1499" s="75"/>
      <c r="AZ1499" s="52" t="s">
        <v>6389</v>
      </c>
    </row>
    <row r="1500" spans="1:52" s="52" customFormat="1" ht="39.950000000000003" customHeight="1" x14ac:dyDescent="0.25">
      <c r="A1500" s="9">
        <v>2011</v>
      </c>
      <c r="B1500" s="5">
        <v>80042000005733</v>
      </c>
      <c r="C1500" s="7" t="s">
        <v>5548</v>
      </c>
      <c r="D1500" s="5" t="s">
        <v>18</v>
      </c>
      <c r="E1500" s="7" t="s">
        <v>763</v>
      </c>
      <c r="F1500" s="7" t="s">
        <v>764</v>
      </c>
      <c r="G1500" s="5" t="s">
        <v>6182</v>
      </c>
      <c r="H1500" s="7" t="s">
        <v>2100</v>
      </c>
      <c r="I1500" s="7" t="s">
        <v>6175</v>
      </c>
      <c r="J1500" s="5" t="s">
        <v>1541</v>
      </c>
      <c r="K1500" s="7" t="s">
        <v>6175</v>
      </c>
      <c r="L1500" s="5" t="s">
        <v>5532</v>
      </c>
      <c r="M1500" s="5" t="s">
        <v>5532</v>
      </c>
      <c r="N1500" s="8" t="s">
        <v>6175</v>
      </c>
      <c r="O1500" s="7" t="s">
        <v>1388</v>
      </c>
      <c r="P1500" s="8" t="s">
        <v>6175</v>
      </c>
      <c r="Q1500" s="5" t="s">
        <v>28</v>
      </c>
      <c r="R1500" s="5" t="s">
        <v>28</v>
      </c>
      <c r="S1500" s="5" t="s">
        <v>28</v>
      </c>
      <c r="T1500" s="5" t="s">
        <v>28</v>
      </c>
      <c r="U1500" s="5" t="s">
        <v>28</v>
      </c>
      <c r="V1500" s="5" t="s">
        <v>28</v>
      </c>
      <c r="W1500" s="7" t="s">
        <v>29</v>
      </c>
      <c r="X1500" s="5" t="s">
        <v>28</v>
      </c>
      <c r="Y1500" s="5" t="s">
        <v>28</v>
      </c>
      <c r="Z1500" s="7" t="s">
        <v>3900</v>
      </c>
      <c r="AA1500" s="7">
        <v>1</v>
      </c>
      <c r="AB1500" s="7">
        <v>1</v>
      </c>
      <c r="AC1500" s="7">
        <f t="shared" si="238"/>
        <v>0</v>
      </c>
      <c r="AD1500" s="7" t="s">
        <v>6175</v>
      </c>
      <c r="AE1500" s="7" t="s">
        <v>6175</v>
      </c>
      <c r="AF1500" s="7" t="s">
        <v>6175</v>
      </c>
      <c r="AG1500" s="7" t="s">
        <v>6175</v>
      </c>
      <c r="AH1500" s="7" t="s">
        <v>6175</v>
      </c>
      <c r="AI1500" s="7" t="s">
        <v>6175</v>
      </c>
      <c r="AJ1500" s="33">
        <v>29.337156164383686</v>
      </c>
      <c r="AK1500" s="33">
        <f t="shared" si="231"/>
        <v>29.337156164383686</v>
      </c>
      <c r="AL1500" s="33">
        <f t="shared" si="234"/>
        <v>3.5204587397260423</v>
      </c>
      <c r="AM1500" s="33">
        <f t="shared" si="235"/>
        <v>32.857614904109731</v>
      </c>
      <c r="AN1500" s="33">
        <f t="shared" si="236"/>
        <v>26.403440547945319</v>
      </c>
      <c r="AO1500" s="33">
        <f t="shared" si="237"/>
        <v>26.403440547945319</v>
      </c>
      <c r="AP1500" s="33">
        <f t="shared" si="232"/>
        <v>3.1684128657534383</v>
      </c>
      <c r="AQ1500" s="33">
        <f t="shared" si="233"/>
        <v>29.571853413698758</v>
      </c>
      <c r="AR1500" s="15" t="s">
        <v>6326</v>
      </c>
      <c r="AS1500" s="15" t="s">
        <v>6326</v>
      </c>
      <c r="AT1500" s="15" t="s">
        <v>6294</v>
      </c>
      <c r="AU1500" s="27" t="s">
        <v>6279</v>
      </c>
      <c r="AV1500" s="74"/>
      <c r="AW1500" s="75"/>
      <c r="AX1500" s="75"/>
      <c r="AY1500" s="75"/>
      <c r="AZ1500" s="52" t="s">
        <v>6389</v>
      </c>
    </row>
    <row r="1501" spans="1:52" s="52" customFormat="1" ht="39.950000000000003" customHeight="1" x14ac:dyDescent="0.25">
      <c r="A1501" s="9">
        <v>2012</v>
      </c>
      <c r="B1501" s="5">
        <v>80042000005740</v>
      </c>
      <c r="C1501" s="7" t="s">
        <v>5549</v>
      </c>
      <c r="D1501" s="5" t="s">
        <v>18</v>
      </c>
      <c r="E1501" s="7" t="s">
        <v>763</v>
      </c>
      <c r="F1501" s="7" t="s">
        <v>764</v>
      </c>
      <c r="G1501" s="5" t="s">
        <v>6182</v>
      </c>
      <c r="H1501" s="7" t="s">
        <v>2100</v>
      </c>
      <c r="I1501" s="7" t="s">
        <v>6175</v>
      </c>
      <c r="J1501" s="5" t="s">
        <v>1541</v>
      </c>
      <c r="K1501" s="7" t="s">
        <v>6175</v>
      </c>
      <c r="L1501" s="5" t="s">
        <v>5532</v>
      </c>
      <c r="M1501" s="5" t="s">
        <v>5532</v>
      </c>
      <c r="N1501" s="8" t="s">
        <v>6175</v>
      </c>
      <c r="O1501" s="7" t="s">
        <v>1388</v>
      </c>
      <c r="P1501" s="8" t="s">
        <v>6175</v>
      </c>
      <c r="Q1501" s="5" t="s">
        <v>28</v>
      </c>
      <c r="R1501" s="5" t="s">
        <v>28</v>
      </c>
      <c r="S1501" s="5" t="s">
        <v>28</v>
      </c>
      <c r="T1501" s="5" t="s">
        <v>28</v>
      </c>
      <c r="U1501" s="5" t="s">
        <v>28</v>
      </c>
      <c r="V1501" s="5" t="s">
        <v>28</v>
      </c>
      <c r="W1501" s="7" t="s">
        <v>29</v>
      </c>
      <c r="X1501" s="5" t="s">
        <v>28</v>
      </c>
      <c r="Y1501" s="5" t="s">
        <v>28</v>
      </c>
      <c r="Z1501" s="7" t="s">
        <v>3900</v>
      </c>
      <c r="AA1501" s="7">
        <v>1</v>
      </c>
      <c r="AB1501" s="7">
        <v>1</v>
      </c>
      <c r="AC1501" s="7">
        <f t="shared" si="238"/>
        <v>0</v>
      </c>
      <c r="AD1501" s="7" t="s">
        <v>6175</v>
      </c>
      <c r="AE1501" s="7" t="s">
        <v>6175</v>
      </c>
      <c r="AF1501" s="7" t="s">
        <v>6175</v>
      </c>
      <c r="AG1501" s="7" t="s">
        <v>6175</v>
      </c>
      <c r="AH1501" s="7" t="s">
        <v>6175</v>
      </c>
      <c r="AI1501" s="7" t="s">
        <v>6175</v>
      </c>
      <c r="AJ1501" s="33">
        <v>31.264257534246674</v>
      </c>
      <c r="AK1501" s="33">
        <f t="shared" si="231"/>
        <v>31.264257534246674</v>
      </c>
      <c r="AL1501" s="33">
        <f t="shared" si="234"/>
        <v>3.7517109041096006</v>
      </c>
      <c r="AM1501" s="33">
        <f t="shared" si="235"/>
        <v>35.015968438356275</v>
      </c>
      <c r="AN1501" s="33">
        <f t="shared" si="236"/>
        <v>28.137831780822008</v>
      </c>
      <c r="AO1501" s="33">
        <f t="shared" si="237"/>
        <v>28.137831780822008</v>
      </c>
      <c r="AP1501" s="33">
        <f t="shared" si="232"/>
        <v>3.3765398136986406</v>
      </c>
      <c r="AQ1501" s="33">
        <f t="shared" si="233"/>
        <v>31.51437159452065</v>
      </c>
      <c r="AR1501" s="15" t="s">
        <v>6326</v>
      </c>
      <c r="AS1501" s="15" t="s">
        <v>6326</v>
      </c>
      <c r="AT1501" s="15" t="s">
        <v>6294</v>
      </c>
      <c r="AU1501" s="27" t="s">
        <v>6279</v>
      </c>
      <c r="AV1501" s="74"/>
      <c r="AW1501" s="75"/>
      <c r="AX1501" s="75"/>
      <c r="AY1501" s="75"/>
      <c r="AZ1501" s="52" t="s">
        <v>6389</v>
      </c>
    </row>
    <row r="1502" spans="1:52" s="52" customFormat="1" ht="39.950000000000003" customHeight="1" x14ac:dyDescent="0.25">
      <c r="A1502" s="9">
        <v>2013</v>
      </c>
      <c r="B1502" s="5">
        <v>80042000005757</v>
      </c>
      <c r="C1502" s="7" t="s">
        <v>5550</v>
      </c>
      <c r="D1502" s="5" t="s">
        <v>18</v>
      </c>
      <c r="E1502" s="7" t="s">
        <v>763</v>
      </c>
      <c r="F1502" s="7" t="s">
        <v>764</v>
      </c>
      <c r="G1502" s="5" t="s">
        <v>6182</v>
      </c>
      <c r="H1502" s="7" t="s">
        <v>2100</v>
      </c>
      <c r="I1502" s="7" t="s">
        <v>6175</v>
      </c>
      <c r="J1502" s="5" t="s">
        <v>1541</v>
      </c>
      <c r="K1502" s="7" t="s">
        <v>6175</v>
      </c>
      <c r="L1502" s="5" t="s">
        <v>5532</v>
      </c>
      <c r="M1502" s="5" t="s">
        <v>5532</v>
      </c>
      <c r="N1502" s="8" t="s">
        <v>6175</v>
      </c>
      <c r="O1502" s="7" t="s">
        <v>1388</v>
      </c>
      <c r="P1502" s="8" t="s">
        <v>6175</v>
      </c>
      <c r="Q1502" s="5" t="s">
        <v>28</v>
      </c>
      <c r="R1502" s="5" t="s">
        <v>28</v>
      </c>
      <c r="S1502" s="5" t="s">
        <v>28</v>
      </c>
      <c r="T1502" s="5" t="s">
        <v>28</v>
      </c>
      <c r="U1502" s="5" t="s">
        <v>28</v>
      </c>
      <c r="V1502" s="5" t="s">
        <v>28</v>
      </c>
      <c r="W1502" s="7" t="s">
        <v>29</v>
      </c>
      <c r="X1502" s="5" t="s">
        <v>28</v>
      </c>
      <c r="Y1502" s="5" t="s">
        <v>28</v>
      </c>
      <c r="Z1502" s="7" t="s">
        <v>3900</v>
      </c>
      <c r="AA1502" s="7">
        <v>1</v>
      </c>
      <c r="AB1502" s="7">
        <v>1</v>
      </c>
      <c r="AC1502" s="7">
        <f t="shared" si="238"/>
        <v>0</v>
      </c>
      <c r="AD1502" s="7" t="s">
        <v>6175</v>
      </c>
      <c r="AE1502" s="7" t="s">
        <v>6175</v>
      </c>
      <c r="AF1502" s="7" t="s">
        <v>6175</v>
      </c>
      <c r="AG1502" s="7" t="s">
        <v>6175</v>
      </c>
      <c r="AH1502" s="7" t="s">
        <v>6175</v>
      </c>
      <c r="AI1502" s="7" t="s">
        <v>6175</v>
      </c>
      <c r="AJ1502" s="33">
        <v>31.264257534246674</v>
      </c>
      <c r="AK1502" s="33">
        <f t="shared" si="231"/>
        <v>31.264257534246674</v>
      </c>
      <c r="AL1502" s="33">
        <f t="shared" si="234"/>
        <v>3.7517109041096006</v>
      </c>
      <c r="AM1502" s="33">
        <f t="shared" si="235"/>
        <v>35.015968438356275</v>
      </c>
      <c r="AN1502" s="33">
        <f t="shared" si="236"/>
        <v>28.137831780822008</v>
      </c>
      <c r="AO1502" s="33">
        <f t="shared" si="237"/>
        <v>28.137831780822008</v>
      </c>
      <c r="AP1502" s="33">
        <f t="shared" si="232"/>
        <v>3.3765398136986406</v>
      </c>
      <c r="AQ1502" s="33">
        <f t="shared" si="233"/>
        <v>31.51437159452065</v>
      </c>
      <c r="AR1502" s="15" t="s">
        <v>6326</v>
      </c>
      <c r="AS1502" s="15" t="s">
        <v>6326</v>
      </c>
      <c r="AT1502" s="15" t="s">
        <v>6294</v>
      </c>
      <c r="AU1502" s="27" t="s">
        <v>6279</v>
      </c>
      <c r="AV1502" s="74"/>
      <c r="AW1502" s="75"/>
      <c r="AX1502" s="75"/>
      <c r="AY1502" s="75"/>
      <c r="AZ1502" s="52" t="s">
        <v>6389</v>
      </c>
    </row>
    <row r="1503" spans="1:52" s="52" customFormat="1" ht="39.950000000000003" customHeight="1" x14ac:dyDescent="0.25">
      <c r="A1503" s="9">
        <v>2014</v>
      </c>
      <c r="B1503" s="5">
        <v>80042000005764</v>
      </c>
      <c r="C1503" s="7" t="s">
        <v>5551</v>
      </c>
      <c r="D1503" s="5" t="s">
        <v>18</v>
      </c>
      <c r="E1503" s="7" t="s">
        <v>763</v>
      </c>
      <c r="F1503" s="7" t="s">
        <v>764</v>
      </c>
      <c r="G1503" s="5" t="s">
        <v>6182</v>
      </c>
      <c r="H1503" s="7" t="s">
        <v>2100</v>
      </c>
      <c r="I1503" s="7" t="s">
        <v>6175</v>
      </c>
      <c r="J1503" s="5" t="s">
        <v>1541</v>
      </c>
      <c r="K1503" s="7" t="s">
        <v>6175</v>
      </c>
      <c r="L1503" s="5" t="s">
        <v>5532</v>
      </c>
      <c r="M1503" s="5" t="s">
        <v>5532</v>
      </c>
      <c r="N1503" s="8" t="s">
        <v>6175</v>
      </c>
      <c r="O1503" s="7" t="s">
        <v>1388</v>
      </c>
      <c r="P1503" s="8" t="s">
        <v>6175</v>
      </c>
      <c r="Q1503" s="5" t="s">
        <v>28</v>
      </c>
      <c r="R1503" s="5" t="s">
        <v>28</v>
      </c>
      <c r="S1503" s="5" t="s">
        <v>28</v>
      </c>
      <c r="T1503" s="5" t="s">
        <v>28</v>
      </c>
      <c r="U1503" s="5" t="s">
        <v>28</v>
      </c>
      <c r="V1503" s="5" t="s">
        <v>28</v>
      </c>
      <c r="W1503" s="7" t="s">
        <v>29</v>
      </c>
      <c r="X1503" s="5" t="s">
        <v>28</v>
      </c>
      <c r="Y1503" s="5" t="s">
        <v>28</v>
      </c>
      <c r="Z1503" s="7" t="s">
        <v>3900</v>
      </c>
      <c r="AA1503" s="7">
        <v>1</v>
      </c>
      <c r="AB1503" s="7">
        <v>1</v>
      </c>
      <c r="AC1503" s="7">
        <f t="shared" si="238"/>
        <v>0</v>
      </c>
      <c r="AD1503" s="7" t="s">
        <v>6175</v>
      </c>
      <c r="AE1503" s="7" t="s">
        <v>6175</v>
      </c>
      <c r="AF1503" s="7" t="s">
        <v>6175</v>
      </c>
      <c r="AG1503" s="7" t="s">
        <v>6175</v>
      </c>
      <c r="AH1503" s="7" t="s">
        <v>6175</v>
      </c>
      <c r="AI1503" s="7" t="s">
        <v>6175</v>
      </c>
      <c r="AJ1503" s="33">
        <v>31.264257534246674</v>
      </c>
      <c r="AK1503" s="33">
        <f t="shared" si="231"/>
        <v>31.264257534246674</v>
      </c>
      <c r="AL1503" s="33">
        <f t="shared" si="234"/>
        <v>3.7517109041096006</v>
      </c>
      <c r="AM1503" s="33">
        <f t="shared" si="235"/>
        <v>35.015968438356275</v>
      </c>
      <c r="AN1503" s="33">
        <f t="shared" si="236"/>
        <v>28.137831780822008</v>
      </c>
      <c r="AO1503" s="33">
        <f t="shared" si="237"/>
        <v>28.137831780822008</v>
      </c>
      <c r="AP1503" s="33">
        <f t="shared" si="232"/>
        <v>3.3765398136986406</v>
      </c>
      <c r="AQ1503" s="33">
        <f t="shared" si="233"/>
        <v>31.51437159452065</v>
      </c>
      <c r="AR1503" s="15" t="s">
        <v>6326</v>
      </c>
      <c r="AS1503" s="15" t="s">
        <v>6326</v>
      </c>
      <c r="AT1503" s="15" t="s">
        <v>6294</v>
      </c>
      <c r="AU1503" s="27" t="s">
        <v>6279</v>
      </c>
      <c r="AV1503" s="74"/>
      <c r="AW1503" s="75"/>
      <c r="AX1503" s="75"/>
      <c r="AY1503" s="75"/>
      <c r="AZ1503" s="52" t="s">
        <v>6389</v>
      </c>
    </row>
    <row r="1504" spans="1:52" s="52" customFormat="1" ht="39.950000000000003" customHeight="1" x14ac:dyDescent="0.25">
      <c r="A1504" s="9">
        <v>2015</v>
      </c>
      <c r="B1504" s="5">
        <v>80042000005887</v>
      </c>
      <c r="C1504" s="7" t="s">
        <v>5552</v>
      </c>
      <c r="D1504" s="5" t="s">
        <v>18</v>
      </c>
      <c r="E1504" s="5" t="s">
        <v>1179</v>
      </c>
      <c r="F1504" s="5" t="s">
        <v>926</v>
      </c>
      <c r="G1504" s="5" t="s">
        <v>6182</v>
      </c>
      <c r="H1504" s="7" t="s">
        <v>2100</v>
      </c>
      <c r="I1504" s="7" t="s">
        <v>6175</v>
      </c>
      <c r="J1504" s="5" t="s">
        <v>1541</v>
      </c>
      <c r="K1504" s="7" t="s">
        <v>6175</v>
      </c>
      <c r="L1504" s="5" t="s">
        <v>5495</v>
      </c>
      <c r="M1504" s="5" t="s">
        <v>5495</v>
      </c>
      <c r="N1504" s="8" t="s">
        <v>6175</v>
      </c>
      <c r="O1504" s="7" t="s">
        <v>1388</v>
      </c>
      <c r="P1504" s="8" t="s">
        <v>6175</v>
      </c>
      <c r="Q1504" s="5" t="s">
        <v>28</v>
      </c>
      <c r="R1504" s="5" t="s">
        <v>28</v>
      </c>
      <c r="S1504" s="5" t="s">
        <v>28</v>
      </c>
      <c r="T1504" s="5" t="s">
        <v>28</v>
      </c>
      <c r="U1504" s="5" t="s">
        <v>28</v>
      </c>
      <c r="V1504" s="5" t="s">
        <v>28</v>
      </c>
      <c r="W1504" s="7" t="s">
        <v>29</v>
      </c>
      <c r="X1504" s="5" t="s">
        <v>28</v>
      </c>
      <c r="Y1504" s="5" t="s">
        <v>28</v>
      </c>
      <c r="Z1504" s="7" t="s">
        <v>3900</v>
      </c>
      <c r="AA1504" s="7">
        <v>1</v>
      </c>
      <c r="AB1504" s="7">
        <v>1</v>
      </c>
      <c r="AC1504" s="7">
        <f t="shared" si="238"/>
        <v>0</v>
      </c>
      <c r="AD1504" s="7" t="s">
        <v>6175</v>
      </c>
      <c r="AE1504" s="7" t="s">
        <v>6175</v>
      </c>
      <c r="AF1504" s="7" t="s">
        <v>6175</v>
      </c>
      <c r="AG1504" s="7" t="s">
        <v>6175</v>
      </c>
      <c r="AH1504" s="7" t="s">
        <v>6175</v>
      </c>
      <c r="AI1504" s="7" t="s">
        <v>6175</v>
      </c>
      <c r="AJ1504" s="33">
        <v>15.632128767123337</v>
      </c>
      <c r="AK1504" s="33">
        <f t="shared" si="231"/>
        <v>15.632128767123337</v>
      </c>
      <c r="AL1504" s="33">
        <f t="shared" si="234"/>
        <v>1.8758554520548003</v>
      </c>
      <c r="AM1504" s="33">
        <f t="shared" si="235"/>
        <v>17.507984219178137</v>
      </c>
      <c r="AN1504" s="33">
        <f t="shared" si="236"/>
        <v>14.068915890411004</v>
      </c>
      <c r="AO1504" s="33">
        <f t="shared" si="237"/>
        <v>14.068915890411004</v>
      </c>
      <c r="AP1504" s="33">
        <f t="shared" si="232"/>
        <v>1.6882699068493203</v>
      </c>
      <c r="AQ1504" s="33">
        <f t="shared" si="233"/>
        <v>15.757185797260325</v>
      </c>
      <c r="AR1504" s="15" t="s">
        <v>1404</v>
      </c>
      <c r="AS1504" s="15" t="s">
        <v>1404</v>
      </c>
      <c r="AT1504" s="15" t="s">
        <v>6294</v>
      </c>
      <c r="AU1504" s="27" t="s">
        <v>6279</v>
      </c>
      <c r="AV1504" s="74"/>
      <c r="AW1504" s="75"/>
      <c r="AX1504" s="75"/>
      <c r="AY1504" s="75"/>
      <c r="AZ1504" s="52" t="s">
        <v>6389</v>
      </c>
    </row>
    <row r="1505" spans="1:52" s="52" customFormat="1" ht="39.950000000000003" customHeight="1" x14ac:dyDescent="0.25">
      <c r="A1505" s="9">
        <v>2016</v>
      </c>
      <c r="B1505" s="5">
        <v>80042000007294</v>
      </c>
      <c r="C1505" s="7" t="s">
        <v>5553</v>
      </c>
      <c r="D1505" s="5" t="s">
        <v>18</v>
      </c>
      <c r="E1505" s="5" t="s">
        <v>1264</v>
      </c>
      <c r="F1505" s="5" t="s">
        <v>926</v>
      </c>
      <c r="G1505" s="5" t="s">
        <v>6182</v>
      </c>
      <c r="H1505" s="7" t="s">
        <v>2100</v>
      </c>
      <c r="I1505" s="7" t="s">
        <v>6175</v>
      </c>
      <c r="J1505" s="5" t="s">
        <v>1541</v>
      </c>
      <c r="K1505" s="7" t="s">
        <v>6175</v>
      </c>
      <c r="L1505" s="5" t="s">
        <v>5495</v>
      </c>
      <c r="M1505" s="5" t="s">
        <v>5495</v>
      </c>
      <c r="N1505" s="8" t="s">
        <v>6175</v>
      </c>
      <c r="O1505" s="7" t="s">
        <v>1388</v>
      </c>
      <c r="P1505" s="8" t="s">
        <v>6175</v>
      </c>
      <c r="Q1505" s="5" t="s">
        <v>5554</v>
      </c>
      <c r="R1505" s="5" t="s">
        <v>28</v>
      </c>
      <c r="S1505" s="5" t="s">
        <v>28</v>
      </c>
      <c r="T1505" s="5" t="s">
        <v>28</v>
      </c>
      <c r="U1505" s="5" t="s">
        <v>28</v>
      </c>
      <c r="V1505" s="5" t="s">
        <v>28</v>
      </c>
      <c r="W1505" s="7" t="s">
        <v>29</v>
      </c>
      <c r="X1505" s="5" t="s">
        <v>28</v>
      </c>
      <c r="Y1505" s="5" t="s">
        <v>5555</v>
      </c>
      <c r="Z1505" s="7" t="s">
        <v>3900</v>
      </c>
      <c r="AA1505" s="7">
        <v>1</v>
      </c>
      <c r="AB1505" s="7">
        <v>1</v>
      </c>
      <c r="AC1505" s="7">
        <f t="shared" si="238"/>
        <v>0</v>
      </c>
      <c r="AD1505" s="7" t="s">
        <v>6175</v>
      </c>
      <c r="AE1505" s="7" t="s">
        <v>6175</v>
      </c>
      <c r="AF1505" s="7" t="s">
        <v>6175</v>
      </c>
      <c r="AG1505" s="7" t="s">
        <v>6175</v>
      </c>
      <c r="AH1505" s="7" t="s">
        <v>6175</v>
      </c>
      <c r="AI1505" s="7" t="s">
        <v>6175</v>
      </c>
      <c r="AJ1505" s="33">
        <v>11.245909863013745</v>
      </c>
      <c r="AK1505" s="33">
        <f t="shared" si="231"/>
        <v>11.245909863013745</v>
      </c>
      <c r="AL1505" s="33">
        <f t="shared" si="234"/>
        <v>1.3495091835616493</v>
      </c>
      <c r="AM1505" s="33">
        <f t="shared" si="235"/>
        <v>12.595419046575394</v>
      </c>
      <c r="AN1505" s="33">
        <f t="shared" si="236"/>
        <v>10.121318876712371</v>
      </c>
      <c r="AO1505" s="33">
        <f t="shared" si="237"/>
        <v>10.121318876712371</v>
      </c>
      <c r="AP1505" s="33">
        <f t="shared" si="232"/>
        <v>1.2145582652054845</v>
      </c>
      <c r="AQ1505" s="33">
        <f t="shared" si="233"/>
        <v>11.335877141917855</v>
      </c>
      <c r="AR1505" s="15" t="s">
        <v>1404</v>
      </c>
      <c r="AS1505" s="15" t="s">
        <v>1404</v>
      </c>
      <c r="AT1505" s="15" t="s">
        <v>6294</v>
      </c>
      <c r="AU1505" s="27" t="s">
        <v>6279</v>
      </c>
      <c r="AV1505" s="74"/>
      <c r="AW1505" s="75"/>
      <c r="AX1505" s="75"/>
      <c r="AY1505" s="75"/>
      <c r="AZ1505" s="52" t="s">
        <v>6389</v>
      </c>
    </row>
    <row r="1506" spans="1:52" s="52" customFormat="1" ht="39.950000000000003" customHeight="1" x14ac:dyDescent="0.25">
      <c r="A1506" s="9">
        <v>2017</v>
      </c>
      <c r="B1506" s="5">
        <v>80042000007300</v>
      </c>
      <c r="C1506" s="7" t="s">
        <v>5556</v>
      </c>
      <c r="D1506" s="5" t="s">
        <v>18</v>
      </c>
      <c r="E1506" s="5" t="s">
        <v>1264</v>
      </c>
      <c r="F1506" s="5" t="s">
        <v>926</v>
      </c>
      <c r="G1506" s="5" t="s">
        <v>6182</v>
      </c>
      <c r="H1506" s="7" t="s">
        <v>2100</v>
      </c>
      <c r="I1506" s="7" t="s">
        <v>6175</v>
      </c>
      <c r="J1506" s="5" t="s">
        <v>1541</v>
      </c>
      <c r="K1506" s="7" t="s">
        <v>6175</v>
      </c>
      <c r="L1506" s="5" t="s">
        <v>5495</v>
      </c>
      <c r="M1506" s="5" t="s">
        <v>5495</v>
      </c>
      <c r="N1506" s="8" t="s">
        <v>6175</v>
      </c>
      <c r="O1506" s="7" t="s">
        <v>1388</v>
      </c>
      <c r="P1506" s="8" t="s">
        <v>6175</v>
      </c>
      <c r="Q1506" s="5" t="s">
        <v>5554</v>
      </c>
      <c r="R1506" s="5" t="s">
        <v>28</v>
      </c>
      <c r="S1506" s="5" t="s">
        <v>28</v>
      </c>
      <c r="T1506" s="5" t="s">
        <v>28</v>
      </c>
      <c r="U1506" s="5" t="s">
        <v>28</v>
      </c>
      <c r="V1506" s="5" t="s">
        <v>28</v>
      </c>
      <c r="W1506" s="7" t="s">
        <v>29</v>
      </c>
      <c r="X1506" s="5" t="s">
        <v>28</v>
      </c>
      <c r="Y1506" s="5" t="s">
        <v>5555</v>
      </c>
      <c r="Z1506" s="7" t="s">
        <v>3900</v>
      </c>
      <c r="AA1506" s="7">
        <v>1</v>
      </c>
      <c r="AB1506" s="7">
        <v>1</v>
      </c>
      <c r="AC1506" s="7">
        <f t="shared" si="238"/>
        <v>0</v>
      </c>
      <c r="AD1506" s="7" t="s">
        <v>6175</v>
      </c>
      <c r="AE1506" s="7" t="s">
        <v>6175</v>
      </c>
      <c r="AF1506" s="7" t="s">
        <v>6175</v>
      </c>
      <c r="AG1506" s="7" t="s">
        <v>6175</v>
      </c>
      <c r="AH1506" s="7" t="s">
        <v>6175</v>
      </c>
      <c r="AI1506" s="7" t="s">
        <v>6175</v>
      </c>
      <c r="AJ1506" s="33">
        <v>11.245909863013745</v>
      </c>
      <c r="AK1506" s="33">
        <f t="shared" si="231"/>
        <v>11.245909863013745</v>
      </c>
      <c r="AL1506" s="33">
        <f t="shared" si="234"/>
        <v>1.3495091835616493</v>
      </c>
      <c r="AM1506" s="33">
        <f t="shared" si="235"/>
        <v>12.595419046575394</v>
      </c>
      <c r="AN1506" s="33">
        <f t="shared" si="236"/>
        <v>10.121318876712371</v>
      </c>
      <c r="AO1506" s="33">
        <f t="shared" si="237"/>
        <v>10.121318876712371</v>
      </c>
      <c r="AP1506" s="33">
        <f t="shared" si="232"/>
        <v>1.2145582652054845</v>
      </c>
      <c r="AQ1506" s="33">
        <f t="shared" si="233"/>
        <v>11.335877141917855</v>
      </c>
      <c r="AR1506" s="15" t="s">
        <v>1404</v>
      </c>
      <c r="AS1506" s="15" t="s">
        <v>1404</v>
      </c>
      <c r="AT1506" s="15" t="s">
        <v>6294</v>
      </c>
      <c r="AU1506" s="27" t="s">
        <v>6279</v>
      </c>
      <c r="AV1506" s="74"/>
      <c r="AW1506" s="75"/>
      <c r="AX1506" s="75"/>
      <c r="AY1506" s="75"/>
      <c r="AZ1506" s="52" t="s">
        <v>6389</v>
      </c>
    </row>
    <row r="1507" spans="1:52" s="52" customFormat="1" ht="39.950000000000003" customHeight="1" x14ac:dyDescent="0.25">
      <c r="A1507" s="9">
        <v>2018</v>
      </c>
      <c r="B1507" s="5">
        <v>80042000007317</v>
      </c>
      <c r="C1507" s="7" t="s">
        <v>5557</v>
      </c>
      <c r="D1507" s="5" t="s">
        <v>18</v>
      </c>
      <c r="E1507" s="5" t="s">
        <v>1264</v>
      </c>
      <c r="F1507" s="5" t="s">
        <v>926</v>
      </c>
      <c r="G1507" s="5" t="s">
        <v>6182</v>
      </c>
      <c r="H1507" s="7" t="s">
        <v>2100</v>
      </c>
      <c r="I1507" s="7" t="s">
        <v>6175</v>
      </c>
      <c r="J1507" s="5" t="s">
        <v>1541</v>
      </c>
      <c r="K1507" s="7" t="s">
        <v>6175</v>
      </c>
      <c r="L1507" s="5" t="s">
        <v>5495</v>
      </c>
      <c r="M1507" s="5" t="s">
        <v>5495</v>
      </c>
      <c r="N1507" s="8" t="s">
        <v>6175</v>
      </c>
      <c r="O1507" s="7" t="s">
        <v>1388</v>
      </c>
      <c r="P1507" s="8" t="s">
        <v>6175</v>
      </c>
      <c r="Q1507" s="5" t="s">
        <v>5558</v>
      </c>
      <c r="R1507" s="5" t="s">
        <v>28</v>
      </c>
      <c r="S1507" s="5" t="s">
        <v>28</v>
      </c>
      <c r="T1507" s="5" t="s">
        <v>28</v>
      </c>
      <c r="U1507" s="5" t="s">
        <v>28</v>
      </c>
      <c r="V1507" s="5" t="s">
        <v>28</v>
      </c>
      <c r="W1507" s="7" t="s">
        <v>29</v>
      </c>
      <c r="X1507" s="5" t="s">
        <v>28</v>
      </c>
      <c r="Y1507" s="5" t="s">
        <v>28</v>
      </c>
      <c r="Z1507" s="7" t="s">
        <v>3900</v>
      </c>
      <c r="AA1507" s="7">
        <v>4</v>
      </c>
      <c r="AB1507" s="7">
        <v>4</v>
      </c>
      <c r="AC1507" s="7">
        <f t="shared" si="238"/>
        <v>0</v>
      </c>
      <c r="AD1507" s="7" t="s">
        <v>6175</v>
      </c>
      <c r="AE1507" s="7" t="s">
        <v>6175</v>
      </c>
      <c r="AF1507" s="7" t="s">
        <v>6175</v>
      </c>
      <c r="AG1507" s="7" t="s">
        <v>6175</v>
      </c>
      <c r="AH1507" s="7" t="s">
        <v>6175</v>
      </c>
      <c r="AI1507" s="7" t="s">
        <v>6175</v>
      </c>
      <c r="AJ1507" s="33">
        <v>11.245909863013745</v>
      </c>
      <c r="AK1507" s="33">
        <f t="shared" si="231"/>
        <v>44.98363945205498</v>
      </c>
      <c r="AL1507" s="33">
        <f t="shared" si="234"/>
        <v>5.3980367342465971</v>
      </c>
      <c r="AM1507" s="33">
        <f t="shared" si="235"/>
        <v>50.381676186301576</v>
      </c>
      <c r="AN1507" s="33">
        <f t="shared" si="236"/>
        <v>10.121318876712371</v>
      </c>
      <c r="AO1507" s="33">
        <f t="shared" si="237"/>
        <v>40.485275506849483</v>
      </c>
      <c r="AP1507" s="33">
        <f t="shared" si="232"/>
        <v>4.858233060821938</v>
      </c>
      <c r="AQ1507" s="33">
        <f t="shared" si="233"/>
        <v>45.343508567671421</v>
      </c>
      <c r="AR1507" s="15" t="s">
        <v>1404</v>
      </c>
      <c r="AS1507" s="15" t="s">
        <v>1404</v>
      </c>
      <c r="AT1507" s="15" t="s">
        <v>6294</v>
      </c>
      <c r="AU1507" s="27" t="s">
        <v>6279</v>
      </c>
      <c r="AV1507" s="74"/>
      <c r="AW1507" s="75"/>
      <c r="AX1507" s="75"/>
      <c r="AY1507" s="75"/>
      <c r="AZ1507" s="52" t="s">
        <v>6389</v>
      </c>
    </row>
    <row r="1508" spans="1:52" s="52" customFormat="1" ht="39.950000000000003" customHeight="1" x14ac:dyDescent="0.25">
      <c r="A1508" s="9">
        <v>2019</v>
      </c>
      <c r="B1508" s="5">
        <v>80042000007324</v>
      </c>
      <c r="C1508" s="7" t="s">
        <v>5559</v>
      </c>
      <c r="D1508" s="5" t="s">
        <v>18</v>
      </c>
      <c r="E1508" s="5" t="s">
        <v>1264</v>
      </c>
      <c r="F1508" s="5" t="s">
        <v>926</v>
      </c>
      <c r="G1508" s="5" t="s">
        <v>6182</v>
      </c>
      <c r="H1508" s="7" t="s">
        <v>2100</v>
      </c>
      <c r="I1508" s="7" t="s">
        <v>6175</v>
      </c>
      <c r="J1508" s="5" t="s">
        <v>1541</v>
      </c>
      <c r="K1508" s="7" t="s">
        <v>6175</v>
      </c>
      <c r="L1508" s="5" t="s">
        <v>5495</v>
      </c>
      <c r="M1508" s="5" t="s">
        <v>5495</v>
      </c>
      <c r="N1508" s="8" t="s">
        <v>6175</v>
      </c>
      <c r="O1508" s="7" t="s">
        <v>1388</v>
      </c>
      <c r="P1508" s="8" t="s">
        <v>6175</v>
      </c>
      <c r="Q1508" s="5" t="s">
        <v>5554</v>
      </c>
      <c r="R1508" s="5" t="s">
        <v>28</v>
      </c>
      <c r="S1508" s="5" t="s">
        <v>28</v>
      </c>
      <c r="T1508" s="5" t="s">
        <v>28</v>
      </c>
      <c r="U1508" s="5" t="s">
        <v>28</v>
      </c>
      <c r="V1508" s="5" t="s">
        <v>28</v>
      </c>
      <c r="W1508" s="7" t="s">
        <v>29</v>
      </c>
      <c r="X1508" s="5" t="s">
        <v>28</v>
      </c>
      <c r="Y1508" s="5" t="s">
        <v>5555</v>
      </c>
      <c r="Z1508" s="7" t="s">
        <v>3900</v>
      </c>
      <c r="AA1508" s="7">
        <v>1</v>
      </c>
      <c r="AB1508" s="7">
        <v>1</v>
      </c>
      <c r="AC1508" s="7">
        <f t="shared" si="238"/>
        <v>0</v>
      </c>
      <c r="AD1508" s="7" t="s">
        <v>6175</v>
      </c>
      <c r="AE1508" s="7" t="s">
        <v>6175</v>
      </c>
      <c r="AF1508" s="7" t="s">
        <v>6175</v>
      </c>
      <c r="AG1508" s="7" t="s">
        <v>6175</v>
      </c>
      <c r="AH1508" s="7" t="s">
        <v>6175</v>
      </c>
      <c r="AI1508" s="7" t="s">
        <v>6175</v>
      </c>
      <c r="AJ1508" s="33">
        <v>11.245909863013745</v>
      </c>
      <c r="AK1508" s="33">
        <f t="shared" si="231"/>
        <v>11.245909863013745</v>
      </c>
      <c r="AL1508" s="33">
        <f t="shared" si="234"/>
        <v>1.3495091835616493</v>
      </c>
      <c r="AM1508" s="33">
        <f t="shared" si="235"/>
        <v>12.595419046575394</v>
      </c>
      <c r="AN1508" s="33">
        <f t="shared" si="236"/>
        <v>10.121318876712371</v>
      </c>
      <c r="AO1508" s="33">
        <f t="shared" si="237"/>
        <v>10.121318876712371</v>
      </c>
      <c r="AP1508" s="33">
        <f t="shared" si="232"/>
        <v>1.2145582652054845</v>
      </c>
      <c r="AQ1508" s="33">
        <f t="shared" si="233"/>
        <v>11.335877141917855</v>
      </c>
      <c r="AR1508" s="15" t="s">
        <v>1404</v>
      </c>
      <c r="AS1508" s="15" t="s">
        <v>1404</v>
      </c>
      <c r="AT1508" s="15" t="s">
        <v>6294</v>
      </c>
      <c r="AU1508" s="27" t="s">
        <v>6279</v>
      </c>
      <c r="AV1508" s="74"/>
      <c r="AW1508" s="75"/>
      <c r="AX1508" s="75"/>
      <c r="AY1508" s="75"/>
      <c r="AZ1508" s="52" t="s">
        <v>6389</v>
      </c>
    </row>
    <row r="1509" spans="1:52" s="52" customFormat="1" ht="39.950000000000003" customHeight="1" x14ac:dyDescent="0.25">
      <c r="A1509" s="9">
        <v>2020</v>
      </c>
      <c r="B1509" s="5">
        <v>80042000007331</v>
      </c>
      <c r="C1509" s="7" t="s">
        <v>5560</v>
      </c>
      <c r="D1509" s="5" t="s">
        <v>18</v>
      </c>
      <c r="E1509" s="5" t="s">
        <v>1264</v>
      </c>
      <c r="F1509" s="5" t="s">
        <v>926</v>
      </c>
      <c r="G1509" s="5" t="s">
        <v>6182</v>
      </c>
      <c r="H1509" s="7" t="s">
        <v>2100</v>
      </c>
      <c r="I1509" s="7" t="s">
        <v>6175</v>
      </c>
      <c r="J1509" s="5" t="s">
        <v>1541</v>
      </c>
      <c r="K1509" s="7" t="s">
        <v>6175</v>
      </c>
      <c r="L1509" s="5" t="s">
        <v>5495</v>
      </c>
      <c r="M1509" s="5" t="s">
        <v>5495</v>
      </c>
      <c r="N1509" s="8" t="s">
        <v>6175</v>
      </c>
      <c r="O1509" s="7" t="s">
        <v>1388</v>
      </c>
      <c r="P1509" s="8" t="s">
        <v>6175</v>
      </c>
      <c r="Q1509" s="5" t="s">
        <v>5497</v>
      </c>
      <c r="R1509" s="5" t="s">
        <v>28</v>
      </c>
      <c r="S1509" s="5" t="s">
        <v>28</v>
      </c>
      <c r="T1509" s="5" t="s">
        <v>28</v>
      </c>
      <c r="U1509" s="5" t="s">
        <v>28</v>
      </c>
      <c r="V1509" s="5" t="s">
        <v>28</v>
      </c>
      <c r="W1509" s="7" t="s">
        <v>29</v>
      </c>
      <c r="X1509" s="5" t="s">
        <v>28</v>
      </c>
      <c r="Y1509" s="5" t="s">
        <v>28</v>
      </c>
      <c r="Z1509" s="7" t="s">
        <v>3900</v>
      </c>
      <c r="AA1509" s="7">
        <v>1</v>
      </c>
      <c r="AB1509" s="7">
        <v>1</v>
      </c>
      <c r="AC1509" s="7">
        <f t="shared" si="238"/>
        <v>0</v>
      </c>
      <c r="AD1509" s="7" t="s">
        <v>6175</v>
      </c>
      <c r="AE1509" s="7" t="s">
        <v>6175</v>
      </c>
      <c r="AF1509" s="7" t="s">
        <v>6175</v>
      </c>
      <c r="AG1509" s="7" t="s">
        <v>6175</v>
      </c>
      <c r="AH1509" s="7" t="s">
        <v>6175</v>
      </c>
      <c r="AI1509" s="7" t="s">
        <v>6175</v>
      </c>
      <c r="AJ1509" s="33">
        <v>11.245909863013745</v>
      </c>
      <c r="AK1509" s="33">
        <f t="shared" si="231"/>
        <v>11.245909863013745</v>
      </c>
      <c r="AL1509" s="33">
        <f t="shared" si="234"/>
        <v>1.3495091835616493</v>
      </c>
      <c r="AM1509" s="33">
        <f t="shared" si="235"/>
        <v>12.595419046575394</v>
      </c>
      <c r="AN1509" s="33">
        <f t="shared" si="236"/>
        <v>10.121318876712371</v>
      </c>
      <c r="AO1509" s="33">
        <f t="shared" si="237"/>
        <v>10.121318876712371</v>
      </c>
      <c r="AP1509" s="33">
        <f t="shared" si="232"/>
        <v>1.2145582652054845</v>
      </c>
      <c r="AQ1509" s="33">
        <f t="shared" si="233"/>
        <v>11.335877141917855</v>
      </c>
      <c r="AR1509" s="15" t="s">
        <v>1404</v>
      </c>
      <c r="AS1509" s="15" t="s">
        <v>1404</v>
      </c>
      <c r="AT1509" s="15" t="s">
        <v>6294</v>
      </c>
      <c r="AU1509" s="27" t="s">
        <v>6279</v>
      </c>
      <c r="AV1509" s="74"/>
      <c r="AW1509" s="75"/>
      <c r="AX1509" s="75"/>
      <c r="AY1509" s="75"/>
      <c r="AZ1509" s="52" t="s">
        <v>6389</v>
      </c>
    </row>
    <row r="1510" spans="1:52" s="52" customFormat="1" ht="39.950000000000003" customHeight="1" x14ac:dyDescent="0.25">
      <c r="A1510" s="9">
        <v>2021</v>
      </c>
      <c r="B1510" s="5">
        <v>80042000007348</v>
      </c>
      <c r="C1510" s="7" t="s">
        <v>5561</v>
      </c>
      <c r="D1510" s="5" t="s">
        <v>18</v>
      </c>
      <c r="E1510" s="5" t="s">
        <v>1264</v>
      </c>
      <c r="F1510" s="5" t="s">
        <v>926</v>
      </c>
      <c r="G1510" s="5" t="s">
        <v>6182</v>
      </c>
      <c r="H1510" s="7" t="s">
        <v>2100</v>
      </c>
      <c r="I1510" s="7" t="s">
        <v>6175</v>
      </c>
      <c r="J1510" s="5" t="s">
        <v>1541</v>
      </c>
      <c r="K1510" s="7" t="s">
        <v>6175</v>
      </c>
      <c r="L1510" s="5" t="s">
        <v>5495</v>
      </c>
      <c r="M1510" s="5" t="s">
        <v>5495</v>
      </c>
      <c r="N1510" s="8" t="s">
        <v>6175</v>
      </c>
      <c r="O1510" s="7" t="s">
        <v>1388</v>
      </c>
      <c r="P1510" s="8" t="s">
        <v>6175</v>
      </c>
      <c r="Q1510" s="5" t="s">
        <v>5554</v>
      </c>
      <c r="R1510" s="5" t="s">
        <v>28</v>
      </c>
      <c r="S1510" s="5" t="s">
        <v>28</v>
      </c>
      <c r="T1510" s="5" t="s">
        <v>28</v>
      </c>
      <c r="U1510" s="5" t="s">
        <v>28</v>
      </c>
      <c r="V1510" s="5" t="s">
        <v>28</v>
      </c>
      <c r="W1510" s="7" t="s">
        <v>29</v>
      </c>
      <c r="X1510" s="5" t="s">
        <v>28</v>
      </c>
      <c r="Y1510" s="5" t="s">
        <v>5555</v>
      </c>
      <c r="Z1510" s="7" t="s">
        <v>3900</v>
      </c>
      <c r="AA1510" s="7">
        <v>1</v>
      </c>
      <c r="AB1510" s="7">
        <v>1</v>
      </c>
      <c r="AC1510" s="7">
        <f t="shared" si="238"/>
        <v>0</v>
      </c>
      <c r="AD1510" s="7" t="s">
        <v>6175</v>
      </c>
      <c r="AE1510" s="7" t="s">
        <v>6175</v>
      </c>
      <c r="AF1510" s="7" t="s">
        <v>6175</v>
      </c>
      <c r="AG1510" s="7" t="s">
        <v>6175</v>
      </c>
      <c r="AH1510" s="7" t="s">
        <v>6175</v>
      </c>
      <c r="AI1510" s="7" t="s">
        <v>6175</v>
      </c>
      <c r="AJ1510" s="33">
        <v>11.245909863013745</v>
      </c>
      <c r="AK1510" s="33">
        <f t="shared" si="231"/>
        <v>11.245909863013745</v>
      </c>
      <c r="AL1510" s="33">
        <f t="shared" si="234"/>
        <v>1.3495091835616493</v>
      </c>
      <c r="AM1510" s="33">
        <f t="shared" si="235"/>
        <v>12.595419046575394</v>
      </c>
      <c r="AN1510" s="33">
        <f t="shared" si="236"/>
        <v>10.121318876712371</v>
      </c>
      <c r="AO1510" s="33">
        <f t="shared" si="237"/>
        <v>10.121318876712371</v>
      </c>
      <c r="AP1510" s="33">
        <f t="shared" si="232"/>
        <v>1.2145582652054845</v>
      </c>
      <c r="AQ1510" s="33">
        <f t="shared" si="233"/>
        <v>11.335877141917855</v>
      </c>
      <c r="AR1510" s="15" t="s">
        <v>1404</v>
      </c>
      <c r="AS1510" s="15" t="s">
        <v>1404</v>
      </c>
      <c r="AT1510" s="15" t="s">
        <v>6294</v>
      </c>
      <c r="AU1510" s="27" t="s">
        <v>6279</v>
      </c>
      <c r="AV1510" s="74"/>
      <c r="AW1510" s="75"/>
      <c r="AX1510" s="75"/>
      <c r="AY1510" s="75"/>
      <c r="AZ1510" s="52" t="s">
        <v>6389</v>
      </c>
    </row>
    <row r="1511" spans="1:52" s="52" customFormat="1" ht="39.950000000000003" customHeight="1" x14ac:dyDescent="0.25">
      <c r="A1511" s="9">
        <v>2022</v>
      </c>
      <c r="B1511" s="5">
        <v>80042000007355</v>
      </c>
      <c r="C1511" s="7" t="s">
        <v>5562</v>
      </c>
      <c r="D1511" s="5" t="s">
        <v>18</v>
      </c>
      <c r="E1511" s="5" t="s">
        <v>1264</v>
      </c>
      <c r="F1511" s="5" t="s">
        <v>926</v>
      </c>
      <c r="G1511" s="5" t="s">
        <v>6182</v>
      </c>
      <c r="H1511" s="7" t="s">
        <v>2100</v>
      </c>
      <c r="I1511" s="7" t="s">
        <v>6175</v>
      </c>
      <c r="J1511" s="5" t="s">
        <v>1541</v>
      </c>
      <c r="K1511" s="7" t="s">
        <v>6175</v>
      </c>
      <c r="L1511" s="5" t="s">
        <v>5495</v>
      </c>
      <c r="M1511" s="5" t="s">
        <v>5495</v>
      </c>
      <c r="N1511" s="8" t="s">
        <v>6175</v>
      </c>
      <c r="O1511" s="7" t="s">
        <v>1388</v>
      </c>
      <c r="P1511" s="8" t="s">
        <v>6175</v>
      </c>
      <c r="Q1511" s="5" t="s">
        <v>5554</v>
      </c>
      <c r="R1511" s="5" t="s">
        <v>28</v>
      </c>
      <c r="S1511" s="5" t="s">
        <v>28</v>
      </c>
      <c r="T1511" s="5" t="s">
        <v>28</v>
      </c>
      <c r="U1511" s="5" t="s">
        <v>28</v>
      </c>
      <c r="V1511" s="5" t="s">
        <v>28</v>
      </c>
      <c r="W1511" s="7" t="s">
        <v>29</v>
      </c>
      <c r="X1511" s="5" t="s">
        <v>28</v>
      </c>
      <c r="Y1511" s="5" t="s">
        <v>5555</v>
      </c>
      <c r="Z1511" s="7" t="s">
        <v>3900</v>
      </c>
      <c r="AA1511" s="7">
        <v>1</v>
      </c>
      <c r="AB1511" s="7">
        <v>1</v>
      </c>
      <c r="AC1511" s="7">
        <f t="shared" si="238"/>
        <v>0</v>
      </c>
      <c r="AD1511" s="7" t="s">
        <v>6175</v>
      </c>
      <c r="AE1511" s="7" t="s">
        <v>6175</v>
      </c>
      <c r="AF1511" s="7" t="s">
        <v>6175</v>
      </c>
      <c r="AG1511" s="7" t="s">
        <v>6175</v>
      </c>
      <c r="AH1511" s="7" t="s">
        <v>6175</v>
      </c>
      <c r="AI1511" s="7" t="s">
        <v>6175</v>
      </c>
      <c r="AJ1511" s="33">
        <v>11.245909863013745</v>
      </c>
      <c r="AK1511" s="33">
        <f t="shared" si="231"/>
        <v>11.245909863013745</v>
      </c>
      <c r="AL1511" s="33">
        <f t="shared" si="234"/>
        <v>1.3495091835616493</v>
      </c>
      <c r="AM1511" s="33">
        <f t="shared" si="235"/>
        <v>12.595419046575394</v>
      </c>
      <c r="AN1511" s="33">
        <f t="shared" si="236"/>
        <v>10.121318876712371</v>
      </c>
      <c r="AO1511" s="33">
        <f t="shared" si="237"/>
        <v>10.121318876712371</v>
      </c>
      <c r="AP1511" s="33">
        <f t="shared" si="232"/>
        <v>1.2145582652054845</v>
      </c>
      <c r="AQ1511" s="33">
        <f t="shared" si="233"/>
        <v>11.335877141917855</v>
      </c>
      <c r="AR1511" s="15" t="s">
        <v>1404</v>
      </c>
      <c r="AS1511" s="15" t="s">
        <v>1404</v>
      </c>
      <c r="AT1511" s="15" t="s">
        <v>6294</v>
      </c>
      <c r="AU1511" s="27" t="s">
        <v>6279</v>
      </c>
      <c r="AV1511" s="74"/>
      <c r="AW1511" s="75"/>
      <c r="AX1511" s="75"/>
      <c r="AY1511" s="75"/>
      <c r="AZ1511" s="52" t="s">
        <v>6389</v>
      </c>
    </row>
    <row r="1512" spans="1:52" s="52" customFormat="1" ht="39.950000000000003" customHeight="1" x14ac:dyDescent="0.25">
      <c r="A1512" s="9">
        <v>2023</v>
      </c>
      <c r="B1512" s="5">
        <v>80042000008369</v>
      </c>
      <c r="C1512" s="7" t="s">
        <v>5563</v>
      </c>
      <c r="D1512" s="39" t="s">
        <v>18</v>
      </c>
      <c r="E1512" s="7" t="s">
        <v>64</v>
      </c>
      <c r="F1512" s="7" t="s">
        <v>65</v>
      </c>
      <c r="G1512" s="5" t="s">
        <v>6182</v>
      </c>
      <c r="H1512" s="7" t="s">
        <v>2100</v>
      </c>
      <c r="I1512" s="7" t="s">
        <v>6175</v>
      </c>
      <c r="J1512" s="5" t="s">
        <v>1541</v>
      </c>
      <c r="K1512" s="7" t="s">
        <v>6175</v>
      </c>
      <c r="L1512" s="5" t="s">
        <v>5495</v>
      </c>
      <c r="M1512" s="5" t="s">
        <v>5495</v>
      </c>
      <c r="N1512" s="8" t="s">
        <v>6175</v>
      </c>
      <c r="O1512" s="7" t="s">
        <v>1388</v>
      </c>
      <c r="P1512" s="8" t="s">
        <v>6175</v>
      </c>
      <c r="Q1512" s="5" t="s">
        <v>5558</v>
      </c>
      <c r="R1512" s="5" t="s">
        <v>28</v>
      </c>
      <c r="S1512" s="5" t="s">
        <v>28</v>
      </c>
      <c r="T1512" s="5" t="s">
        <v>28</v>
      </c>
      <c r="U1512" s="5" t="s">
        <v>28</v>
      </c>
      <c r="V1512" s="5" t="s">
        <v>28</v>
      </c>
      <c r="W1512" s="5" t="s">
        <v>29</v>
      </c>
      <c r="X1512" s="5" t="s">
        <v>28</v>
      </c>
      <c r="Y1512" s="5" t="s">
        <v>5537</v>
      </c>
      <c r="Z1512" s="7" t="s">
        <v>3900</v>
      </c>
      <c r="AA1512" s="7">
        <v>1</v>
      </c>
      <c r="AB1512" s="7">
        <v>1</v>
      </c>
      <c r="AC1512" s="7">
        <f t="shared" si="238"/>
        <v>0</v>
      </c>
      <c r="AD1512" s="7" t="s">
        <v>6175</v>
      </c>
      <c r="AE1512" s="7" t="s">
        <v>6175</v>
      </c>
      <c r="AF1512" s="7" t="s">
        <v>6175</v>
      </c>
      <c r="AG1512" s="7" t="s">
        <v>6175</v>
      </c>
      <c r="AH1512" s="7" t="s">
        <v>6175</v>
      </c>
      <c r="AI1512" s="7" t="s">
        <v>6175</v>
      </c>
      <c r="AJ1512" s="33">
        <v>78.160643835616682</v>
      </c>
      <c r="AK1512" s="33">
        <f t="shared" si="231"/>
        <v>78.160643835616682</v>
      </c>
      <c r="AL1512" s="33">
        <f t="shared" si="234"/>
        <v>9.3792772602740015</v>
      </c>
      <c r="AM1512" s="33">
        <f t="shared" si="235"/>
        <v>87.539921095890691</v>
      </c>
      <c r="AN1512" s="33">
        <f t="shared" si="236"/>
        <v>70.344579452055015</v>
      </c>
      <c r="AO1512" s="33">
        <f t="shared" si="237"/>
        <v>70.344579452055015</v>
      </c>
      <c r="AP1512" s="33">
        <f t="shared" si="232"/>
        <v>8.4413495342466014</v>
      </c>
      <c r="AQ1512" s="33">
        <f t="shared" si="233"/>
        <v>78.785928986301613</v>
      </c>
      <c r="AR1512" s="15" t="s">
        <v>1404</v>
      </c>
      <c r="AS1512" s="15" t="s">
        <v>1404</v>
      </c>
      <c r="AT1512" s="15" t="s">
        <v>6294</v>
      </c>
      <c r="AU1512" s="27" t="s">
        <v>6279</v>
      </c>
      <c r="AV1512" s="74"/>
      <c r="AW1512" s="75"/>
      <c r="AX1512" s="75"/>
      <c r="AY1512" s="75"/>
      <c r="AZ1512" s="52" t="s">
        <v>6389</v>
      </c>
    </row>
    <row r="1513" spans="1:52" s="52" customFormat="1" ht="39.950000000000003" customHeight="1" x14ac:dyDescent="0.25">
      <c r="A1513" s="9">
        <v>2024</v>
      </c>
      <c r="B1513" s="5">
        <v>80042000008888</v>
      </c>
      <c r="C1513" s="7" t="s">
        <v>5564</v>
      </c>
      <c r="D1513" s="5" t="s">
        <v>18</v>
      </c>
      <c r="E1513" s="5" t="s">
        <v>1177</v>
      </c>
      <c r="F1513" s="5" t="s">
        <v>926</v>
      </c>
      <c r="G1513" s="5" t="s">
        <v>6182</v>
      </c>
      <c r="H1513" s="7" t="s">
        <v>2100</v>
      </c>
      <c r="I1513" s="7" t="s">
        <v>6175</v>
      </c>
      <c r="J1513" s="5" t="s">
        <v>1541</v>
      </c>
      <c r="K1513" s="7" t="s">
        <v>6175</v>
      </c>
      <c r="L1513" s="5" t="s">
        <v>5495</v>
      </c>
      <c r="M1513" s="5" t="s">
        <v>5495</v>
      </c>
      <c r="N1513" s="8" t="s">
        <v>6175</v>
      </c>
      <c r="O1513" s="7" t="s">
        <v>1388</v>
      </c>
      <c r="P1513" s="8" t="s">
        <v>6175</v>
      </c>
      <c r="Q1513" s="5" t="s">
        <v>28</v>
      </c>
      <c r="R1513" s="5" t="s">
        <v>28</v>
      </c>
      <c r="S1513" s="5" t="s">
        <v>28</v>
      </c>
      <c r="T1513" s="5" t="s">
        <v>28</v>
      </c>
      <c r="U1513" s="5" t="s">
        <v>28</v>
      </c>
      <c r="V1513" s="5" t="s">
        <v>28</v>
      </c>
      <c r="W1513" s="7" t="s">
        <v>3988</v>
      </c>
      <c r="X1513" s="5" t="s">
        <v>28</v>
      </c>
      <c r="Y1513" s="5" t="s">
        <v>28</v>
      </c>
      <c r="Z1513" s="7" t="s">
        <v>3900</v>
      </c>
      <c r="AA1513" s="7">
        <v>1</v>
      </c>
      <c r="AB1513" s="7">
        <v>1</v>
      </c>
      <c r="AC1513" s="7">
        <f t="shared" si="238"/>
        <v>0</v>
      </c>
      <c r="AD1513" s="7" t="s">
        <v>6175</v>
      </c>
      <c r="AE1513" s="7" t="s">
        <v>6175</v>
      </c>
      <c r="AF1513" s="7" t="s">
        <v>6175</v>
      </c>
      <c r="AG1513" s="7" t="s">
        <v>6175</v>
      </c>
      <c r="AH1513" s="7" t="s">
        <v>6175</v>
      </c>
      <c r="AI1513" s="7" t="s">
        <v>6175</v>
      </c>
      <c r="AJ1513" s="33">
        <v>6.9700729680365567</v>
      </c>
      <c r="AK1513" s="33">
        <f t="shared" si="231"/>
        <v>6.9700729680365567</v>
      </c>
      <c r="AL1513" s="33">
        <f t="shared" si="234"/>
        <v>0.83640875616438681</v>
      </c>
      <c r="AM1513" s="33">
        <f t="shared" si="235"/>
        <v>7.8064817242009434</v>
      </c>
      <c r="AN1513" s="33">
        <f t="shared" si="236"/>
        <v>6.2730656712329012</v>
      </c>
      <c r="AO1513" s="33">
        <f t="shared" si="237"/>
        <v>6.2730656712329012</v>
      </c>
      <c r="AP1513" s="33">
        <f t="shared" si="232"/>
        <v>0.75276788054794808</v>
      </c>
      <c r="AQ1513" s="33">
        <f t="shared" si="233"/>
        <v>7.025833551780849</v>
      </c>
      <c r="AR1513" s="15" t="s">
        <v>1404</v>
      </c>
      <c r="AS1513" s="15" t="s">
        <v>1404</v>
      </c>
      <c r="AT1513" s="15" t="s">
        <v>6294</v>
      </c>
      <c r="AU1513" s="27" t="s">
        <v>6279</v>
      </c>
      <c r="AV1513" s="74"/>
      <c r="AW1513" s="75"/>
      <c r="AX1513" s="75"/>
      <c r="AY1513" s="75"/>
      <c r="AZ1513" s="52" t="s">
        <v>6389</v>
      </c>
    </row>
    <row r="1514" spans="1:52" s="52" customFormat="1" ht="39.950000000000003" customHeight="1" x14ac:dyDescent="0.25">
      <c r="A1514" s="9">
        <v>2025</v>
      </c>
      <c r="B1514" s="5">
        <v>80042000009366</v>
      </c>
      <c r="C1514" s="7" t="s">
        <v>5565</v>
      </c>
      <c r="D1514" s="5" t="s">
        <v>18</v>
      </c>
      <c r="E1514" s="5" t="s">
        <v>18</v>
      </c>
      <c r="F1514" s="5" t="s">
        <v>18</v>
      </c>
      <c r="G1514" s="5" t="s">
        <v>6182</v>
      </c>
      <c r="H1514" s="7" t="s">
        <v>2100</v>
      </c>
      <c r="I1514" s="7" t="s">
        <v>6175</v>
      </c>
      <c r="J1514" s="5" t="s">
        <v>1541</v>
      </c>
      <c r="K1514" s="7" t="s">
        <v>6175</v>
      </c>
      <c r="L1514" s="5" t="s">
        <v>5495</v>
      </c>
      <c r="M1514" s="5" t="s">
        <v>5495</v>
      </c>
      <c r="N1514" s="8" t="s">
        <v>6175</v>
      </c>
      <c r="O1514" s="7" t="s">
        <v>1388</v>
      </c>
      <c r="P1514" s="8" t="s">
        <v>6175</v>
      </c>
      <c r="Q1514" s="5" t="s">
        <v>28</v>
      </c>
      <c r="R1514" s="5" t="s">
        <v>28</v>
      </c>
      <c r="S1514" s="5" t="s">
        <v>28</v>
      </c>
      <c r="T1514" s="5" t="s">
        <v>28</v>
      </c>
      <c r="U1514" s="5" t="s">
        <v>28</v>
      </c>
      <c r="V1514" s="5" t="s">
        <v>28</v>
      </c>
      <c r="W1514" s="7" t="s">
        <v>3988</v>
      </c>
      <c r="X1514" s="5" t="s">
        <v>28</v>
      </c>
      <c r="Y1514" s="5" t="s">
        <v>28</v>
      </c>
      <c r="Z1514" s="7" t="s">
        <v>3900</v>
      </c>
      <c r="AA1514" s="7">
        <v>1</v>
      </c>
      <c r="AB1514" s="7">
        <v>1</v>
      </c>
      <c r="AC1514" s="7">
        <f t="shared" si="238"/>
        <v>0</v>
      </c>
      <c r="AD1514" s="7" t="s">
        <v>6175</v>
      </c>
      <c r="AE1514" s="7" t="s">
        <v>6175</v>
      </c>
      <c r="AF1514" s="7" t="s">
        <v>6175</v>
      </c>
      <c r="AG1514" s="7" t="s">
        <v>6175</v>
      </c>
      <c r="AH1514" s="7" t="s">
        <v>6175</v>
      </c>
      <c r="AI1514" s="7" t="s">
        <v>6175</v>
      </c>
      <c r="AJ1514" s="33">
        <v>6.5011275799087116</v>
      </c>
      <c r="AK1514" s="33">
        <f t="shared" si="231"/>
        <v>6.5011275799087116</v>
      </c>
      <c r="AL1514" s="33">
        <f t="shared" si="234"/>
        <v>0.78013530958904531</v>
      </c>
      <c r="AM1514" s="33">
        <f t="shared" si="235"/>
        <v>7.2812628894977571</v>
      </c>
      <c r="AN1514" s="33">
        <f t="shared" si="236"/>
        <v>5.8510148219178406</v>
      </c>
      <c r="AO1514" s="33">
        <f t="shared" si="237"/>
        <v>5.8510148219178406</v>
      </c>
      <c r="AP1514" s="33">
        <f t="shared" si="232"/>
        <v>0.7021217786301408</v>
      </c>
      <c r="AQ1514" s="33">
        <f t="shared" si="233"/>
        <v>6.5531366005479814</v>
      </c>
      <c r="AR1514" s="15" t="s">
        <v>1404</v>
      </c>
      <c r="AS1514" s="15" t="s">
        <v>1404</v>
      </c>
      <c r="AT1514" s="15" t="s">
        <v>6294</v>
      </c>
      <c r="AU1514" s="27" t="s">
        <v>6279</v>
      </c>
      <c r="AV1514" s="74"/>
      <c r="AW1514" s="75"/>
      <c r="AX1514" s="75"/>
      <c r="AY1514" s="75"/>
      <c r="AZ1514" s="52" t="s">
        <v>6389</v>
      </c>
    </row>
    <row r="1515" spans="1:52" s="52" customFormat="1" ht="39.950000000000003" customHeight="1" x14ac:dyDescent="0.25">
      <c r="A1515" s="9">
        <v>2026</v>
      </c>
      <c r="B1515" s="5">
        <v>80042000009397</v>
      </c>
      <c r="C1515" s="7" t="s">
        <v>5566</v>
      </c>
      <c r="D1515" s="5" t="s">
        <v>18</v>
      </c>
      <c r="E1515" s="5" t="s">
        <v>1264</v>
      </c>
      <c r="F1515" s="5" t="s">
        <v>926</v>
      </c>
      <c r="G1515" s="5" t="s">
        <v>6182</v>
      </c>
      <c r="H1515" s="7" t="s">
        <v>2100</v>
      </c>
      <c r="I1515" s="7" t="s">
        <v>6175</v>
      </c>
      <c r="J1515" s="5" t="s">
        <v>1541</v>
      </c>
      <c r="K1515" s="7" t="s">
        <v>6175</v>
      </c>
      <c r="L1515" s="5" t="s">
        <v>5567</v>
      </c>
      <c r="M1515" s="5" t="s">
        <v>5567</v>
      </c>
      <c r="N1515" s="8" t="s">
        <v>6175</v>
      </c>
      <c r="O1515" s="7" t="s">
        <v>1388</v>
      </c>
      <c r="P1515" s="8" t="s">
        <v>6175</v>
      </c>
      <c r="Q1515" s="5" t="s">
        <v>5554</v>
      </c>
      <c r="R1515" s="5" t="s">
        <v>28</v>
      </c>
      <c r="S1515" s="5" t="s">
        <v>28</v>
      </c>
      <c r="T1515" s="5" t="s">
        <v>28</v>
      </c>
      <c r="U1515" s="5" t="s">
        <v>28</v>
      </c>
      <c r="V1515" s="5" t="s">
        <v>28</v>
      </c>
      <c r="W1515" s="5" t="s">
        <v>29</v>
      </c>
      <c r="X1515" s="5" t="s">
        <v>28</v>
      </c>
      <c r="Y1515" s="5" t="s">
        <v>28</v>
      </c>
      <c r="Z1515" s="7" t="s">
        <v>3900</v>
      </c>
      <c r="AA1515" s="7">
        <v>1</v>
      </c>
      <c r="AB1515" s="7">
        <v>1</v>
      </c>
      <c r="AC1515" s="7">
        <f t="shared" si="238"/>
        <v>0</v>
      </c>
      <c r="AD1515" s="7" t="s">
        <v>6175</v>
      </c>
      <c r="AE1515" s="7" t="s">
        <v>6175</v>
      </c>
      <c r="AF1515" s="7" t="s">
        <v>6175</v>
      </c>
      <c r="AG1515" s="7" t="s">
        <v>6175</v>
      </c>
      <c r="AH1515" s="7" t="s">
        <v>6175</v>
      </c>
      <c r="AI1515" s="7" t="s">
        <v>6175</v>
      </c>
      <c r="AJ1515" s="33">
        <v>35.691499999999998</v>
      </c>
      <c r="AK1515" s="33">
        <f t="shared" si="231"/>
        <v>35.691499999999998</v>
      </c>
      <c r="AL1515" s="33">
        <f t="shared" si="234"/>
        <v>4.2829799999999993</v>
      </c>
      <c r="AM1515" s="33">
        <f t="shared" si="235"/>
        <v>39.97448</v>
      </c>
      <c r="AN1515" s="33">
        <f t="shared" si="236"/>
        <v>32.122349999999997</v>
      </c>
      <c r="AO1515" s="33">
        <f t="shared" si="237"/>
        <v>32.122349999999997</v>
      </c>
      <c r="AP1515" s="33">
        <f t="shared" si="232"/>
        <v>3.8546819999999995</v>
      </c>
      <c r="AQ1515" s="33">
        <f t="shared" si="233"/>
        <v>35.977031999999994</v>
      </c>
      <c r="AR1515" s="15" t="s">
        <v>6303</v>
      </c>
      <c r="AS1515" s="15" t="s">
        <v>6310</v>
      </c>
      <c r="AT1515" s="15" t="s">
        <v>6294</v>
      </c>
      <c r="AU1515" s="27" t="s">
        <v>6279</v>
      </c>
      <c r="AV1515" s="74"/>
      <c r="AW1515" s="75"/>
      <c r="AX1515" s="75"/>
      <c r="AY1515" s="75"/>
      <c r="AZ1515" s="52" t="s">
        <v>6389</v>
      </c>
    </row>
    <row r="1516" spans="1:52" s="52" customFormat="1" ht="39.950000000000003" customHeight="1" x14ac:dyDescent="0.25">
      <c r="A1516" s="9">
        <v>2027</v>
      </c>
      <c r="B1516" s="5">
        <v>80042000009632</v>
      </c>
      <c r="C1516" s="7" t="s">
        <v>5568</v>
      </c>
      <c r="D1516" s="5" t="s">
        <v>18</v>
      </c>
      <c r="E1516" s="5" t="s">
        <v>1264</v>
      </c>
      <c r="F1516" s="5" t="s">
        <v>926</v>
      </c>
      <c r="G1516" s="5" t="s">
        <v>6182</v>
      </c>
      <c r="H1516" s="7" t="s">
        <v>2100</v>
      </c>
      <c r="I1516" s="7" t="s">
        <v>6175</v>
      </c>
      <c r="J1516" s="5" t="s">
        <v>1541</v>
      </c>
      <c r="K1516" s="7" t="s">
        <v>6175</v>
      </c>
      <c r="L1516" s="5" t="s">
        <v>5567</v>
      </c>
      <c r="M1516" s="5" t="s">
        <v>5567</v>
      </c>
      <c r="N1516" s="8" t="s">
        <v>6175</v>
      </c>
      <c r="O1516" s="7" t="s">
        <v>1388</v>
      </c>
      <c r="P1516" s="8" t="s">
        <v>6175</v>
      </c>
      <c r="Q1516" s="5" t="s">
        <v>5554</v>
      </c>
      <c r="R1516" s="5" t="s">
        <v>28</v>
      </c>
      <c r="S1516" s="5" t="s">
        <v>28</v>
      </c>
      <c r="T1516" s="5" t="s">
        <v>28</v>
      </c>
      <c r="U1516" s="5" t="s">
        <v>28</v>
      </c>
      <c r="V1516" s="5" t="s">
        <v>28</v>
      </c>
      <c r="W1516" s="5" t="s">
        <v>29</v>
      </c>
      <c r="X1516" s="5" t="s">
        <v>28</v>
      </c>
      <c r="Y1516" s="5" t="s">
        <v>28</v>
      </c>
      <c r="Z1516" s="7" t="s">
        <v>3900</v>
      </c>
      <c r="AA1516" s="7">
        <v>1</v>
      </c>
      <c r="AB1516" s="7">
        <v>1</v>
      </c>
      <c r="AC1516" s="7">
        <f t="shared" si="238"/>
        <v>0</v>
      </c>
      <c r="AD1516" s="7" t="s">
        <v>6175</v>
      </c>
      <c r="AE1516" s="7" t="s">
        <v>6175</v>
      </c>
      <c r="AF1516" s="7" t="s">
        <v>6175</v>
      </c>
      <c r="AG1516" s="7" t="s">
        <v>6175</v>
      </c>
      <c r="AH1516" s="7" t="s">
        <v>6175</v>
      </c>
      <c r="AI1516" s="7" t="s">
        <v>6175</v>
      </c>
      <c r="AJ1516" s="33">
        <v>35.694348858447633</v>
      </c>
      <c r="AK1516" s="33">
        <f t="shared" si="231"/>
        <v>35.694348858447633</v>
      </c>
      <c r="AL1516" s="33">
        <f t="shared" si="234"/>
        <v>4.2833218630137155</v>
      </c>
      <c r="AM1516" s="33">
        <f t="shared" si="235"/>
        <v>39.977670721461351</v>
      </c>
      <c r="AN1516" s="33">
        <f t="shared" si="236"/>
        <v>32.124913972602869</v>
      </c>
      <c r="AO1516" s="33">
        <f t="shared" si="237"/>
        <v>32.124913972602869</v>
      </c>
      <c r="AP1516" s="33">
        <f t="shared" si="232"/>
        <v>3.8549896767123442</v>
      </c>
      <c r="AQ1516" s="33">
        <f t="shared" si="233"/>
        <v>35.979903649315212</v>
      </c>
      <c r="AR1516" s="15" t="s">
        <v>6303</v>
      </c>
      <c r="AS1516" s="15" t="s">
        <v>6310</v>
      </c>
      <c r="AT1516" s="15" t="s">
        <v>6294</v>
      </c>
      <c r="AU1516" s="27" t="s">
        <v>6279</v>
      </c>
      <c r="AV1516" s="74"/>
      <c r="AW1516" s="75"/>
      <c r="AX1516" s="75"/>
      <c r="AY1516" s="75"/>
      <c r="AZ1516" s="52" t="s">
        <v>6389</v>
      </c>
    </row>
    <row r="1517" spans="1:52" s="52" customFormat="1" ht="39.950000000000003" customHeight="1" x14ac:dyDescent="0.25">
      <c r="A1517" s="9">
        <v>2028</v>
      </c>
      <c r="B1517" s="5">
        <v>80042000009700</v>
      </c>
      <c r="C1517" s="7" t="s">
        <v>5569</v>
      </c>
      <c r="D1517" s="5" t="s">
        <v>18</v>
      </c>
      <c r="E1517" s="5" t="s">
        <v>1264</v>
      </c>
      <c r="F1517" s="5" t="s">
        <v>926</v>
      </c>
      <c r="G1517" s="5" t="s">
        <v>6182</v>
      </c>
      <c r="H1517" s="7" t="s">
        <v>2100</v>
      </c>
      <c r="I1517" s="7" t="s">
        <v>6175</v>
      </c>
      <c r="J1517" s="5" t="s">
        <v>1541</v>
      </c>
      <c r="K1517" s="7" t="s">
        <v>6175</v>
      </c>
      <c r="L1517" s="5" t="s">
        <v>5567</v>
      </c>
      <c r="M1517" s="5" t="s">
        <v>5567</v>
      </c>
      <c r="N1517" s="8" t="s">
        <v>6175</v>
      </c>
      <c r="O1517" s="7" t="s">
        <v>1388</v>
      </c>
      <c r="P1517" s="8" t="s">
        <v>6175</v>
      </c>
      <c r="Q1517" s="5" t="s">
        <v>5554</v>
      </c>
      <c r="R1517" s="5" t="s">
        <v>28</v>
      </c>
      <c r="S1517" s="5" t="s">
        <v>28</v>
      </c>
      <c r="T1517" s="5" t="s">
        <v>28</v>
      </c>
      <c r="U1517" s="5" t="s">
        <v>28</v>
      </c>
      <c r="V1517" s="5" t="s">
        <v>28</v>
      </c>
      <c r="W1517" s="5" t="s">
        <v>29</v>
      </c>
      <c r="X1517" s="5" t="s">
        <v>28</v>
      </c>
      <c r="Y1517" s="5" t="s">
        <v>28</v>
      </c>
      <c r="Z1517" s="7" t="s">
        <v>3900</v>
      </c>
      <c r="AA1517" s="7">
        <v>1</v>
      </c>
      <c r="AB1517" s="7">
        <v>1</v>
      </c>
      <c r="AC1517" s="7">
        <f t="shared" si="238"/>
        <v>0</v>
      </c>
      <c r="AD1517" s="7" t="s">
        <v>6175</v>
      </c>
      <c r="AE1517" s="7" t="s">
        <v>6175</v>
      </c>
      <c r="AF1517" s="7" t="s">
        <v>6175</v>
      </c>
      <c r="AG1517" s="7" t="s">
        <v>6175</v>
      </c>
      <c r="AH1517" s="7" t="s">
        <v>6175</v>
      </c>
      <c r="AI1517" s="7" t="s">
        <v>6175</v>
      </c>
      <c r="AJ1517" s="33">
        <v>35.694348858447633</v>
      </c>
      <c r="AK1517" s="33">
        <f t="shared" si="231"/>
        <v>35.694348858447633</v>
      </c>
      <c r="AL1517" s="33">
        <f t="shared" si="234"/>
        <v>4.2833218630137155</v>
      </c>
      <c r="AM1517" s="33">
        <f t="shared" si="235"/>
        <v>39.977670721461351</v>
      </c>
      <c r="AN1517" s="33">
        <f t="shared" si="236"/>
        <v>32.124913972602869</v>
      </c>
      <c r="AO1517" s="33">
        <f t="shared" si="237"/>
        <v>32.124913972602869</v>
      </c>
      <c r="AP1517" s="33">
        <f t="shared" si="232"/>
        <v>3.8549896767123442</v>
      </c>
      <c r="AQ1517" s="33">
        <f t="shared" si="233"/>
        <v>35.979903649315212</v>
      </c>
      <c r="AR1517" s="15" t="s">
        <v>6303</v>
      </c>
      <c r="AS1517" s="15" t="s">
        <v>6310</v>
      </c>
      <c r="AT1517" s="15" t="s">
        <v>6294</v>
      </c>
      <c r="AU1517" s="27" t="s">
        <v>6279</v>
      </c>
      <c r="AV1517" s="74"/>
      <c r="AW1517" s="75"/>
      <c r="AX1517" s="75"/>
      <c r="AY1517" s="75"/>
      <c r="AZ1517" s="52" t="s">
        <v>6389</v>
      </c>
    </row>
    <row r="1518" spans="1:52" s="52" customFormat="1" ht="39.950000000000003" customHeight="1" x14ac:dyDescent="0.25">
      <c r="A1518" s="9">
        <v>2029</v>
      </c>
      <c r="B1518" s="5">
        <v>80042000009717</v>
      </c>
      <c r="C1518" s="7" t="s">
        <v>5570</v>
      </c>
      <c r="D1518" s="5" t="s">
        <v>18</v>
      </c>
      <c r="E1518" s="5" t="s">
        <v>1264</v>
      </c>
      <c r="F1518" s="5" t="s">
        <v>926</v>
      </c>
      <c r="G1518" s="5" t="s">
        <v>6182</v>
      </c>
      <c r="H1518" s="7" t="s">
        <v>2100</v>
      </c>
      <c r="I1518" s="7" t="s">
        <v>6175</v>
      </c>
      <c r="J1518" s="5" t="s">
        <v>1541</v>
      </c>
      <c r="K1518" s="7" t="s">
        <v>6175</v>
      </c>
      <c r="L1518" s="5" t="s">
        <v>5567</v>
      </c>
      <c r="M1518" s="5" t="s">
        <v>5567</v>
      </c>
      <c r="N1518" s="8" t="s">
        <v>6175</v>
      </c>
      <c r="O1518" s="7" t="s">
        <v>1388</v>
      </c>
      <c r="P1518" s="8" t="s">
        <v>6175</v>
      </c>
      <c r="Q1518" s="5" t="s">
        <v>5554</v>
      </c>
      <c r="R1518" s="5" t="s">
        <v>28</v>
      </c>
      <c r="S1518" s="5" t="s">
        <v>28</v>
      </c>
      <c r="T1518" s="5" t="s">
        <v>28</v>
      </c>
      <c r="U1518" s="5" t="s">
        <v>28</v>
      </c>
      <c r="V1518" s="5" t="s">
        <v>28</v>
      </c>
      <c r="W1518" s="7" t="s">
        <v>29</v>
      </c>
      <c r="X1518" s="5" t="s">
        <v>28</v>
      </c>
      <c r="Y1518" s="5" t="s">
        <v>28</v>
      </c>
      <c r="Z1518" s="7" t="s">
        <v>3900</v>
      </c>
      <c r="AA1518" s="7">
        <v>1</v>
      </c>
      <c r="AB1518" s="7">
        <v>1</v>
      </c>
      <c r="AC1518" s="7">
        <f t="shared" si="238"/>
        <v>0</v>
      </c>
      <c r="AD1518" s="7" t="s">
        <v>6175</v>
      </c>
      <c r="AE1518" s="7" t="s">
        <v>6175</v>
      </c>
      <c r="AF1518" s="7" t="s">
        <v>6175</v>
      </c>
      <c r="AG1518" s="7" t="s">
        <v>6175</v>
      </c>
      <c r="AH1518" s="7" t="s">
        <v>6175</v>
      </c>
      <c r="AI1518" s="7" t="s">
        <v>6175</v>
      </c>
      <c r="AJ1518" s="33">
        <v>35.694348858447633</v>
      </c>
      <c r="AK1518" s="33">
        <f t="shared" si="231"/>
        <v>35.694348858447633</v>
      </c>
      <c r="AL1518" s="33">
        <f t="shared" si="234"/>
        <v>4.2833218630137155</v>
      </c>
      <c r="AM1518" s="33">
        <f t="shared" si="235"/>
        <v>39.977670721461351</v>
      </c>
      <c r="AN1518" s="33">
        <f t="shared" si="236"/>
        <v>32.124913972602869</v>
      </c>
      <c r="AO1518" s="33">
        <f t="shared" si="237"/>
        <v>32.124913972602869</v>
      </c>
      <c r="AP1518" s="33">
        <f t="shared" si="232"/>
        <v>3.8549896767123442</v>
      </c>
      <c r="AQ1518" s="33">
        <f t="shared" si="233"/>
        <v>35.979903649315212</v>
      </c>
      <c r="AR1518" s="15" t="s">
        <v>6303</v>
      </c>
      <c r="AS1518" s="15" t="s">
        <v>6310</v>
      </c>
      <c r="AT1518" s="15" t="s">
        <v>6294</v>
      </c>
      <c r="AU1518" s="27" t="s">
        <v>6279</v>
      </c>
      <c r="AV1518" s="74"/>
      <c r="AW1518" s="75"/>
      <c r="AX1518" s="75"/>
      <c r="AY1518" s="75"/>
      <c r="AZ1518" s="52" t="s">
        <v>6389</v>
      </c>
    </row>
    <row r="1519" spans="1:52" s="52" customFormat="1" ht="39.950000000000003" customHeight="1" x14ac:dyDescent="0.25">
      <c r="A1519" s="9">
        <v>2030</v>
      </c>
      <c r="B1519" s="5">
        <v>80042000009724</v>
      </c>
      <c r="C1519" s="7" t="s">
        <v>5571</v>
      </c>
      <c r="D1519" s="5" t="s">
        <v>18</v>
      </c>
      <c r="E1519" s="5" t="s">
        <v>1264</v>
      </c>
      <c r="F1519" s="5" t="s">
        <v>926</v>
      </c>
      <c r="G1519" s="5" t="s">
        <v>6182</v>
      </c>
      <c r="H1519" s="7" t="s">
        <v>2100</v>
      </c>
      <c r="I1519" s="7" t="s">
        <v>6175</v>
      </c>
      <c r="J1519" s="5" t="s">
        <v>1541</v>
      </c>
      <c r="K1519" s="7" t="s">
        <v>6175</v>
      </c>
      <c r="L1519" s="5" t="s">
        <v>5567</v>
      </c>
      <c r="M1519" s="5" t="s">
        <v>5567</v>
      </c>
      <c r="N1519" s="8" t="s">
        <v>6175</v>
      </c>
      <c r="O1519" s="7" t="s">
        <v>1388</v>
      </c>
      <c r="P1519" s="8" t="s">
        <v>6175</v>
      </c>
      <c r="Q1519" s="5" t="s">
        <v>5554</v>
      </c>
      <c r="R1519" s="5" t="s">
        <v>28</v>
      </c>
      <c r="S1519" s="5" t="s">
        <v>28</v>
      </c>
      <c r="T1519" s="5" t="s">
        <v>28</v>
      </c>
      <c r="U1519" s="5" t="s">
        <v>28</v>
      </c>
      <c r="V1519" s="5" t="s">
        <v>28</v>
      </c>
      <c r="W1519" s="7" t="s">
        <v>29</v>
      </c>
      <c r="X1519" s="5" t="s">
        <v>28</v>
      </c>
      <c r="Y1519" s="5" t="s">
        <v>28</v>
      </c>
      <c r="Z1519" s="7" t="s">
        <v>3900</v>
      </c>
      <c r="AA1519" s="7">
        <v>1</v>
      </c>
      <c r="AB1519" s="7">
        <v>1</v>
      </c>
      <c r="AC1519" s="7">
        <f t="shared" si="238"/>
        <v>0</v>
      </c>
      <c r="AD1519" s="7" t="s">
        <v>6175</v>
      </c>
      <c r="AE1519" s="7" t="s">
        <v>6175</v>
      </c>
      <c r="AF1519" s="7" t="s">
        <v>6175</v>
      </c>
      <c r="AG1519" s="7" t="s">
        <v>6175</v>
      </c>
      <c r="AH1519" s="7" t="s">
        <v>6175</v>
      </c>
      <c r="AI1519" s="7" t="s">
        <v>6175</v>
      </c>
      <c r="AJ1519" s="33">
        <v>35.694348858447633</v>
      </c>
      <c r="AK1519" s="33">
        <f t="shared" si="231"/>
        <v>35.694348858447633</v>
      </c>
      <c r="AL1519" s="33">
        <f t="shared" si="234"/>
        <v>4.2833218630137155</v>
      </c>
      <c r="AM1519" s="33">
        <f t="shared" si="235"/>
        <v>39.977670721461351</v>
      </c>
      <c r="AN1519" s="33">
        <f t="shared" si="236"/>
        <v>32.124913972602869</v>
      </c>
      <c r="AO1519" s="33">
        <f t="shared" si="237"/>
        <v>32.124913972602869</v>
      </c>
      <c r="AP1519" s="33">
        <f t="shared" si="232"/>
        <v>3.8549896767123442</v>
      </c>
      <c r="AQ1519" s="33">
        <f t="shared" si="233"/>
        <v>35.979903649315212</v>
      </c>
      <c r="AR1519" s="15" t="s">
        <v>6303</v>
      </c>
      <c r="AS1519" s="15" t="s">
        <v>6310</v>
      </c>
      <c r="AT1519" s="15" t="s">
        <v>6294</v>
      </c>
      <c r="AU1519" s="27" t="s">
        <v>6279</v>
      </c>
      <c r="AV1519" s="74"/>
      <c r="AW1519" s="75"/>
      <c r="AX1519" s="75"/>
      <c r="AY1519" s="75"/>
      <c r="AZ1519" s="52" t="s">
        <v>6389</v>
      </c>
    </row>
    <row r="1520" spans="1:52" s="52" customFormat="1" ht="39.950000000000003" customHeight="1" x14ac:dyDescent="0.25">
      <c r="A1520" s="9">
        <v>2031</v>
      </c>
      <c r="B1520" s="5">
        <v>80042000009731</v>
      </c>
      <c r="C1520" s="7" t="s">
        <v>5572</v>
      </c>
      <c r="D1520" s="5" t="s">
        <v>18</v>
      </c>
      <c r="E1520" s="5" t="s">
        <v>1264</v>
      </c>
      <c r="F1520" s="5" t="s">
        <v>926</v>
      </c>
      <c r="G1520" s="5" t="s">
        <v>6182</v>
      </c>
      <c r="H1520" s="7" t="s">
        <v>2100</v>
      </c>
      <c r="I1520" s="7" t="s">
        <v>6175</v>
      </c>
      <c r="J1520" s="5" t="s">
        <v>1541</v>
      </c>
      <c r="K1520" s="7" t="s">
        <v>6175</v>
      </c>
      <c r="L1520" s="5" t="s">
        <v>5567</v>
      </c>
      <c r="M1520" s="5" t="s">
        <v>5567</v>
      </c>
      <c r="N1520" s="8" t="s">
        <v>6175</v>
      </c>
      <c r="O1520" s="7" t="s">
        <v>1388</v>
      </c>
      <c r="P1520" s="8" t="s">
        <v>6175</v>
      </c>
      <c r="Q1520" s="5" t="s">
        <v>5554</v>
      </c>
      <c r="R1520" s="5" t="s">
        <v>28</v>
      </c>
      <c r="S1520" s="5" t="s">
        <v>28</v>
      </c>
      <c r="T1520" s="5" t="s">
        <v>28</v>
      </c>
      <c r="U1520" s="5" t="s">
        <v>28</v>
      </c>
      <c r="V1520" s="5" t="s">
        <v>28</v>
      </c>
      <c r="W1520" s="7" t="s">
        <v>29</v>
      </c>
      <c r="X1520" s="5" t="s">
        <v>28</v>
      </c>
      <c r="Y1520" s="5" t="s">
        <v>28</v>
      </c>
      <c r="Z1520" s="7" t="s">
        <v>3900</v>
      </c>
      <c r="AA1520" s="7">
        <v>1</v>
      </c>
      <c r="AB1520" s="7">
        <v>1</v>
      </c>
      <c r="AC1520" s="7">
        <f t="shared" si="238"/>
        <v>0</v>
      </c>
      <c r="AD1520" s="7" t="s">
        <v>6175</v>
      </c>
      <c r="AE1520" s="7" t="s">
        <v>6175</v>
      </c>
      <c r="AF1520" s="7" t="s">
        <v>6175</v>
      </c>
      <c r="AG1520" s="7" t="s">
        <v>6175</v>
      </c>
      <c r="AH1520" s="7" t="s">
        <v>6175</v>
      </c>
      <c r="AI1520" s="7" t="s">
        <v>6175</v>
      </c>
      <c r="AJ1520" s="33">
        <v>35.694348858447633</v>
      </c>
      <c r="AK1520" s="33">
        <f t="shared" si="231"/>
        <v>35.694348858447633</v>
      </c>
      <c r="AL1520" s="33">
        <f t="shared" si="234"/>
        <v>4.2833218630137155</v>
      </c>
      <c r="AM1520" s="33">
        <f t="shared" si="235"/>
        <v>39.977670721461351</v>
      </c>
      <c r="AN1520" s="33">
        <f t="shared" si="236"/>
        <v>32.124913972602869</v>
      </c>
      <c r="AO1520" s="33">
        <f t="shared" si="237"/>
        <v>32.124913972602869</v>
      </c>
      <c r="AP1520" s="33">
        <f t="shared" si="232"/>
        <v>3.8549896767123442</v>
      </c>
      <c r="AQ1520" s="33">
        <f t="shared" si="233"/>
        <v>35.979903649315212</v>
      </c>
      <c r="AR1520" s="15" t="s">
        <v>6303</v>
      </c>
      <c r="AS1520" s="15" t="s">
        <v>6310</v>
      </c>
      <c r="AT1520" s="15" t="s">
        <v>6294</v>
      </c>
      <c r="AU1520" s="27" t="s">
        <v>6279</v>
      </c>
      <c r="AV1520" s="74"/>
      <c r="AW1520" s="75"/>
      <c r="AX1520" s="75"/>
      <c r="AY1520" s="75"/>
      <c r="AZ1520" s="52" t="s">
        <v>6389</v>
      </c>
    </row>
    <row r="1521" spans="1:52" s="52" customFormat="1" ht="39.950000000000003" customHeight="1" x14ac:dyDescent="0.25">
      <c r="A1521" s="9">
        <v>2032</v>
      </c>
      <c r="B1521" s="5">
        <v>80042000009748</v>
      </c>
      <c r="C1521" s="7" t="s">
        <v>5573</v>
      </c>
      <c r="D1521" s="5" t="s">
        <v>18</v>
      </c>
      <c r="E1521" s="5" t="s">
        <v>1264</v>
      </c>
      <c r="F1521" s="5" t="s">
        <v>926</v>
      </c>
      <c r="G1521" s="5" t="s">
        <v>6182</v>
      </c>
      <c r="H1521" s="7" t="s">
        <v>2100</v>
      </c>
      <c r="I1521" s="7" t="s">
        <v>6175</v>
      </c>
      <c r="J1521" s="5" t="s">
        <v>1541</v>
      </c>
      <c r="K1521" s="7" t="s">
        <v>6175</v>
      </c>
      <c r="L1521" s="5" t="s">
        <v>5567</v>
      </c>
      <c r="M1521" s="5" t="s">
        <v>5567</v>
      </c>
      <c r="N1521" s="8" t="s">
        <v>6175</v>
      </c>
      <c r="O1521" s="7" t="s">
        <v>1388</v>
      </c>
      <c r="P1521" s="8" t="s">
        <v>6175</v>
      </c>
      <c r="Q1521" s="5" t="s">
        <v>5554</v>
      </c>
      <c r="R1521" s="5" t="s">
        <v>28</v>
      </c>
      <c r="S1521" s="5" t="s">
        <v>28</v>
      </c>
      <c r="T1521" s="5" t="s">
        <v>28</v>
      </c>
      <c r="U1521" s="5" t="s">
        <v>28</v>
      </c>
      <c r="V1521" s="5" t="s">
        <v>28</v>
      </c>
      <c r="W1521" s="7" t="s">
        <v>29</v>
      </c>
      <c r="X1521" s="5" t="s">
        <v>28</v>
      </c>
      <c r="Y1521" s="5" t="s">
        <v>28</v>
      </c>
      <c r="Z1521" s="7" t="s">
        <v>3900</v>
      </c>
      <c r="AA1521" s="7">
        <v>1</v>
      </c>
      <c r="AB1521" s="7">
        <v>1</v>
      </c>
      <c r="AC1521" s="7">
        <f t="shared" si="238"/>
        <v>0</v>
      </c>
      <c r="AD1521" s="7" t="s">
        <v>6175</v>
      </c>
      <c r="AE1521" s="7" t="s">
        <v>6175</v>
      </c>
      <c r="AF1521" s="7" t="s">
        <v>6175</v>
      </c>
      <c r="AG1521" s="7" t="s">
        <v>6175</v>
      </c>
      <c r="AH1521" s="7" t="s">
        <v>6175</v>
      </c>
      <c r="AI1521" s="7" t="s">
        <v>6175</v>
      </c>
      <c r="AJ1521" s="33">
        <v>35.694348858447633</v>
      </c>
      <c r="AK1521" s="33">
        <f t="shared" si="231"/>
        <v>35.694348858447633</v>
      </c>
      <c r="AL1521" s="33">
        <f t="shared" si="234"/>
        <v>4.2833218630137155</v>
      </c>
      <c r="AM1521" s="33">
        <f t="shared" si="235"/>
        <v>39.977670721461351</v>
      </c>
      <c r="AN1521" s="33">
        <f t="shared" si="236"/>
        <v>32.124913972602869</v>
      </c>
      <c r="AO1521" s="33">
        <f t="shared" si="237"/>
        <v>32.124913972602869</v>
      </c>
      <c r="AP1521" s="33">
        <f t="shared" si="232"/>
        <v>3.8549896767123442</v>
      </c>
      <c r="AQ1521" s="33">
        <f t="shared" si="233"/>
        <v>35.979903649315212</v>
      </c>
      <c r="AR1521" s="15" t="s">
        <v>6303</v>
      </c>
      <c r="AS1521" s="15" t="s">
        <v>6310</v>
      </c>
      <c r="AT1521" s="15" t="s">
        <v>6294</v>
      </c>
      <c r="AU1521" s="27" t="s">
        <v>6279</v>
      </c>
      <c r="AV1521" s="74"/>
      <c r="AW1521" s="75"/>
      <c r="AX1521" s="75"/>
      <c r="AY1521" s="75"/>
      <c r="AZ1521" s="52" t="s">
        <v>6389</v>
      </c>
    </row>
    <row r="1522" spans="1:52" s="52" customFormat="1" ht="39.950000000000003" customHeight="1" x14ac:dyDescent="0.25">
      <c r="A1522" s="9">
        <v>2033</v>
      </c>
      <c r="B1522" s="5">
        <v>80042000009755</v>
      </c>
      <c r="C1522" s="7" t="s">
        <v>5574</v>
      </c>
      <c r="D1522" s="5" t="s">
        <v>18</v>
      </c>
      <c r="E1522" s="5" t="s">
        <v>1264</v>
      </c>
      <c r="F1522" s="5" t="s">
        <v>926</v>
      </c>
      <c r="G1522" s="5" t="s">
        <v>6182</v>
      </c>
      <c r="H1522" s="7" t="s">
        <v>2100</v>
      </c>
      <c r="I1522" s="7" t="s">
        <v>6175</v>
      </c>
      <c r="J1522" s="5" t="s">
        <v>1541</v>
      </c>
      <c r="K1522" s="7" t="s">
        <v>6175</v>
      </c>
      <c r="L1522" s="5" t="s">
        <v>5567</v>
      </c>
      <c r="M1522" s="5" t="s">
        <v>5567</v>
      </c>
      <c r="N1522" s="8" t="s">
        <v>6175</v>
      </c>
      <c r="O1522" s="7" t="s">
        <v>1388</v>
      </c>
      <c r="P1522" s="8" t="s">
        <v>6175</v>
      </c>
      <c r="Q1522" s="5" t="s">
        <v>5554</v>
      </c>
      <c r="R1522" s="5" t="s">
        <v>28</v>
      </c>
      <c r="S1522" s="5" t="s">
        <v>28</v>
      </c>
      <c r="T1522" s="5" t="s">
        <v>28</v>
      </c>
      <c r="U1522" s="5" t="s">
        <v>28</v>
      </c>
      <c r="V1522" s="5" t="s">
        <v>28</v>
      </c>
      <c r="W1522" s="7" t="s">
        <v>29</v>
      </c>
      <c r="X1522" s="5" t="s">
        <v>28</v>
      </c>
      <c r="Y1522" s="5" t="s">
        <v>28</v>
      </c>
      <c r="Z1522" s="7" t="s">
        <v>3900</v>
      </c>
      <c r="AA1522" s="7">
        <v>1</v>
      </c>
      <c r="AB1522" s="7">
        <v>1</v>
      </c>
      <c r="AC1522" s="7">
        <f t="shared" si="238"/>
        <v>0</v>
      </c>
      <c r="AD1522" s="7" t="s">
        <v>6175</v>
      </c>
      <c r="AE1522" s="7" t="s">
        <v>6175</v>
      </c>
      <c r="AF1522" s="7" t="s">
        <v>6175</v>
      </c>
      <c r="AG1522" s="7" t="s">
        <v>6175</v>
      </c>
      <c r="AH1522" s="7" t="s">
        <v>6175</v>
      </c>
      <c r="AI1522" s="7" t="s">
        <v>6175</v>
      </c>
      <c r="AJ1522" s="33">
        <v>35.694348858447633</v>
      </c>
      <c r="AK1522" s="33">
        <f t="shared" si="231"/>
        <v>35.694348858447633</v>
      </c>
      <c r="AL1522" s="33">
        <f t="shared" si="234"/>
        <v>4.2833218630137155</v>
      </c>
      <c r="AM1522" s="33">
        <f t="shared" si="235"/>
        <v>39.977670721461351</v>
      </c>
      <c r="AN1522" s="33">
        <f t="shared" si="236"/>
        <v>32.124913972602869</v>
      </c>
      <c r="AO1522" s="33">
        <f t="shared" si="237"/>
        <v>32.124913972602869</v>
      </c>
      <c r="AP1522" s="33">
        <f t="shared" si="232"/>
        <v>3.8549896767123442</v>
      </c>
      <c r="AQ1522" s="33">
        <f t="shared" si="233"/>
        <v>35.979903649315212</v>
      </c>
      <c r="AR1522" s="15" t="s">
        <v>6303</v>
      </c>
      <c r="AS1522" s="15" t="s">
        <v>6310</v>
      </c>
      <c r="AT1522" s="15" t="s">
        <v>6294</v>
      </c>
      <c r="AU1522" s="27" t="s">
        <v>6279</v>
      </c>
      <c r="AV1522" s="74"/>
      <c r="AW1522" s="75"/>
      <c r="AX1522" s="75"/>
      <c r="AY1522" s="75"/>
      <c r="AZ1522" s="52" t="s">
        <v>6389</v>
      </c>
    </row>
    <row r="1523" spans="1:52" s="52" customFormat="1" ht="39.950000000000003" customHeight="1" x14ac:dyDescent="0.25">
      <c r="A1523" s="9">
        <v>2034</v>
      </c>
      <c r="B1523" s="5">
        <v>80042000009922</v>
      </c>
      <c r="C1523" s="7" t="s">
        <v>5575</v>
      </c>
      <c r="D1523" s="5" t="s">
        <v>18</v>
      </c>
      <c r="E1523" s="5" t="s">
        <v>1264</v>
      </c>
      <c r="F1523" s="5" t="s">
        <v>926</v>
      </c>
      <c r="G1523" s="5" t="s">
        <v>6182</v>
      </c>
      <c r="H1523" s="7" t="s">
        <v>2100</v>
      </c>
      <c r="I1523" s="7" t="s">
        <v>6175</v>
      </c>
      <c r="J1523" s="5" t="s">
        <v>1541</v>
      </c>
      <c r="K1523" s="7" t="s">
        <v>6175</v>
      </c>
      <c r="L1523" s="5" t="s">
        <v>5567</v>
      </c>
      <c r="M1523" s="5" t="s">
        <v>5567</v>
      </c>
      <c r="N1523" s="8" t="s">
        <v>6175</v>
      </c>
      <c r="O1523" s="7" t="s">
        <v>1388</v>
      </c>
      <c r="P1523" s="8" t="s">
        <v>6175</v>
      </c>
      <c r="Q1523" s="5" t="s">
        <v>5554</v>
      </c>
      <c r="R1523" s="5" t="s">
        <v>28</v>
      </c>
      <c r="S1523" s="5" t="s">
        <v>28</v>
      </c>
      <c r="T1523" s="5" t="s">
        <v>28</v>
      </c>
      <c r="U1523" s="5" t="s">
        <v>28</v>
      </c>
      <c r="V1523" s="5" t="s">
        <v>28</v>
      </c>
      <c r="W1523" s="7" t="s">
        <v>29</v>
      </c>
      <c r="X1523" s="5" t="s">
        <v>28</v>
      </c>
      <c r="Y1523" s="5" t="s">
        <v>28</v>
      </c>
      <c r="Z1523" s="7" t="s">
        <v>3900</v>
      </c>
      <c r="AA1523" s="7">
        <v>1</v>
      </c>
      <c r="AB1523" s="7">
        <v>1</v>
      </c>
      <c r="AC1523" s="7">
        <f t="shared" si="238"/>
        <v>0</v>
      </c>
      <c r="AD1523" s="7" t="s">
        <v>6175</v>
      </c>
      <c r="AE1523" s="7" t="s">
        <v>6175</v>
      </c>
      <c r="AF1523" s="7" t="s">
        <v>6175</v>
      </c>
      <c r="AG1523" s="7" t="s">
        <v>6175</v>
      </c>
      <c r="AH1523" s="7" t="s">
        <v>6175</v>
      </c>
      <c r="AI1523" s="7" t="s">
        <v>6175</v>
      </c>
      <c r="AJ1523" s="33">
        <v>35.694348858447633</v>
      </c>
      <c r="AK1523" s="33">
        <f t="shared" si="231"/>
        <v>35.694348858447633</v>
      </c>
      <c r="AL1523" s="33">
        <f t="shared" si="234"/>
        <v>4.2833218630137155</v>
      </c>
      <c r="AM1523" s="33">
        <f t="shared" si="235"/>
        <v>39.977670721461351</v>
      </c>
      <c r="AN1523" s="33">
        <f t="shared" si="236"/>
        <v>32.124913972602869</v>
      </c>
      <c r="AO1523" s="33">
        <f t="shared" si="237"/>
        <v>32.124913972602869</v>
      </c>
      <c r="AP1523" s="33">
        <f t="shared" si="232"/>
        <v>3.8549896767123442</v>
      </c>
      <c r="AQ1523" s="33">
        <f t="shared" si="233"/>
        <v>35.979903649315212</v>
      </c>
      <c r="AR1523" s="15" t="s">
        <v>6303</v>
      </c>
      <c r="AS1523" s="15" t="s">
        <v>6310</v>
      </c>
      <c r="AT1523" s="15" t="s">
        <v>6294</v>
      </c>
      <c r="AU1523" s="27" t="s">
        <v>6279</v>
      </c>
      <c r="AV1523" s="74"/>
      <c r="AW1523" s="75"/>
      <c r="AX1523" s="75"/>
      <c r="AY1523" s="75"/>
      <c r="AZ1523" s="52" t="s">
        <v>6389</v>
      </c>
    </row>
    <row r="1524" spans="1:52" s="52" customFormat="1" ht="39.950000000000003" customHeight="1" x14ac:dyDescent="0.25">
      <c r="A1524" s="9">
        <v>2035</v>
      </c>
      <c r="B1524" s="5">
        <v>80042000009939</v>
      </c>
      <c r="C1524" s="7" t="s">
        <v>5576</v>
      </c>
      <c r="D1524" s="5" t="s">
        <v>18</v>
      </c>
      <c r="E1524" s="5" t="s">
        <v>1264</v>
      </c>
      <c r="F1524" s="5" t="s">
        <v>926</v>
      </c>
      <c r="G1524" s="5" t="s">
        <v>6182</v>
      </c>
      <c r="H1524" s="7" t="s">
        <v>2100</v>
      </c>
      <c r="I1524" s="7" t="s">
        <v>6175</v>
      </c>
      <c r="J1524" s="5" t="s">
        <v>1541</v>
      </c>
      <c r="K1524" s="7" t="s">
        <v>6175</v>
      </c>
      <c r="L1524" s="5" t="s">
        <v>5567</v>
      </c>
      <c r="M1524" s="5" t="s">
        <v>5567</v>
      </c>
      <c r="N1524" s="8" t="s">
        <v>6175</v>
      </c>
      <c r="O1524" s="7" t="s">
        <v>1388</v>
      </c>
      <c r="P1524" s="8" t="s">
        <v>6175</v>
      </c>
      <c r="Q1524" s="5" t="s">
        <v>5554</v>
      </c>
      <c r="R1524" s="5" t="s">
        <v>28</v>
      </c>
      <c r="S1524" s="5" t="s">
        <v>28</v>
      </c>
      <c r="T1524" s="5" t="s">
        <v>28</v>
      </c>
      <c r="U1524" s="5" t="s">
        <v>28</v>
      </c>
      <c r="V1524" s="5" t="s">
        <v>28</v>
      </c>
      <c r="W1524" s="7" t="s">
        <v>29</v>
      </c>
      <c r="X1524" s="5" t="s">
        <v>28</v>
      </c>
      <c r="Y1524" s="5" t="s">
        <v>28</v>
      </c>
      <c r="Z1524" s="7" t="s">
        <v>3900</v>
      </c>
      <c r="AA1524" s="7">
        <v>1</v>
      </c>
      <c r="AB1524" s="7">
        <v>1</v>
      </c>
      <c r="AC1524" s="7">
        <f t="shared" si="238"/>
        <v>0</v>
      </c>
      <c r="AD1524" s="7" t="s">
        <v>6175</v>
      </c>
      <c r="AE1524" s="7" t="s">
        <v>6175</v>
      </c>
      <c r="AF1524" s="7" t="s">
        <v>6175</v>
      </c>
      <c r="AG1524" s="7" t="s">
        <v>6175</v>
      </c>
      <c r="AH1524" s="7" t="s">
        <v>6175</v>
      </c>
      <c r="AI1524" s="7" t="s">
        <v>6175</v>
      </c>
      <c r="AJ1524" s="33">
        <v>35.694348858447633</v>
      </c>
      <c r="AK1524" s="33">
        <f t="shared" si="231"/>
        <v>35.694348858447633</v>
      </c>
      <c r="AL1524" s="33">
        <f t="shared" si="234"/>
        <v>4.2833218630137155</v>
      </c>
      <c r="AM1524" s="33">
        <f t="shared" si="235"/>
        <v>39.977670721461351</v>
      </c>
      <c r="AN1524" s="33">
        <f t="shared" si="236"/>
        <v>32.124913972602869</v>
      </c>
      <c r="AO1524" s="33">
        <f t="shared" si="237"/>
        <v>32.124913972602869</v>
      </c>
      <c r="AP1524" s="33">
        <f t="shared" si="232"/>
        <v>3.8549896767123442</v>
      </c>
      <c r="AQ1524" s="33">
        <f t="shared" si="233"/>
        <v>35.979903649315212</v>
      </c>
      <c r="AR1524" s="15" t="s">
        <v>6303</v>
      </c>
      <c r="AS1524" s="15" t="s">
        <v>6310</v>
      </c>
      <c r="AT1524" s="15" t="s">
        <v>6294</v>
      </c>
      <c r="AU1524" s="27" t="s">
        <v>6279</v>
      </c>
      <c r="AV1524" s="74"/>
      <c r="AW1524" s="75"/>
      <c r="AX1524" s="75"/>
      <c r="AY1524" s="75"/>
      <c r="AZ1524" s="52" t="s">
        <v>6389</v>
      </c>
    </row>
    <row r="1525" spans="1:52" s="52" customFormat="1" ht="39.950000000000003" customHeight="1" x14ac:dyDescent="0.25">
      <c r="A1525" s="9">
        <v>2036</v>
      </c>
      <c r="B1525" s="5">
        <v>80042000009946</v>
      </c>
      <c r="C1525" s="7" t="s">
        <v>5577</v>
      </c>
      <c r="D1525" s="5" t="s">
        <v>18</v>
      </c>
      <c r="E1525" s="5" t="s">
        <v>1264</v>
      </c>
      <c r="F1525" s="5" t="s">
        <v>926</v>
      </c>
      <c r="G1525" s="5" t="s">
        <v>6182</v>
      </c>
      <c r="H1525" s="7" t="s">
        <v>2100</v>
      </c>
      <c r="I1525" s="7" t="s">
        <v>6175</v>
      </c>
      <c r="J1525" s="5" t="s">
        <v>1541</v>
      </c>
      <c r="K1525" s="7" t="s">
        <v>6175</v>
      </c>
      <c r="L1525" s="5" t="s">
        <v>5567</v>
      </c>
      <c r="M1525" s="5" t="s">
        <v>5567</v>
      </c>
      <c r="N1525" s="8" t="s">
        <v>6175</v>
      </c>
      <c r="O1525" s="7" t="s">
        <v>1388</v>
      </c>
      <c r="P1525" s="8" t="s">
        <v>6175</v>
      </c>
      <c r="Q1525" s="5" t="s">
        <v>5554</v>
      </c>
      <c r="R1525" s="5" t="s">
        <v>28</v>
      </c>
      <c r="S1525" s="5" t="s">
        <v>28</v>
      </c>
      <c r="T1525" s="5" t="s">
        <v>28</v>
      </c>
      <c r="U1525" s="5" t="s">
        <v>28</v>
      </c>
      <c r="V1525" s="5" t="s">
        <v>28</v>
      </c>
      <c r="W1525" s="7" t="s">
        <v>29</v>
      </c>
      <c r="X1525" s="5" t="s">
        <v>28</v>
      </c>
      <c r="Y1525" s="5" t="s">
        <v>28</v>
      </c>
      <c r="Z1525" s="7" t="s">
        <v>3900</v>
      </c>
      <c r="AA1525" s="7">
        <v>1</v>
      </c>
      <c r="AB1525" s="7">
        <v>1</v>
      </c>
      <c r="AC1525" s="7">
        <f t="shared" si="238"/>
        <v>0</v>
      </c>
      <c r="AD1525" s="7" t="s">
        <v>6175</v>
      </c>
      <c r="AE1525" s="7" t="s">
        <v>6175</v>
      </c>
      <c r="AF1525" s="7" t="s">
        <v>6175</v>
      </c>
      <c r="AG1525" s="7" t="s">
        <v>6175</v>
      </c>
      <c r="AH1525" s="7" t="s">
        <v>6175</v>
      </c>
      <c r="AI1525" s="7" t="s">
        <v>6175</v>
      </c>
      <c r="AJ1525" s="33">
        <v>35.694348858447633</v>
      </c>
      <c r="AK1525" s="33">
        <f t="shared" si="231"/>
        <v>35.694348858447633</v>
      </c>
      <c r="AL1525" s="33">
        <f t="shared" si="234"/>
        <v>4.2833218630137155</v>
      </c>
      <c r="AM1525" s="33">
        <f t="shared" si="235"/>
        <v>39.977670721461351</v>
      </c>
      <c r="AN1525" s="33">
        <f t="shared" si="236"/>
        <v>32.124913972602869</v>
      </c>
      <c r="AO1525" s="33">
        <f t="shared" si="237"/>
        <v>32.124913972602869</v>
      </c>
      <c r="AP1525" s="33">
        <f t="shared" si="232"/>
        <v>3.8549896767123442</v>
      </c>
      <c r="AQ1525" s="33">
        <f t="shared" si="233"/>
        <v>35.979903649315212</v>
      </c>
      <c r="AR1525" s="15" t="s">
        <v>6303</v>
      </c>
      <c r="AS1525" s="15" t="s">
        <v>6310</v>
      </c>
      <c r="AT1525" s="15" t="s">
        <v>6294</v>
      </c>
      <c r="AU1525" s="27" t="s">
        <v>6279</v>
      </c>
      <c r="AV1525" s="74"/>
      <c r="AW1525" s="75"/>
      <c r="AX1525" s="75"/>
      <c r="AY1525" s="75"/>
      <c r="AZ1525" s="52" t="s">
        <v>6389</v>
      </c>
    </row>
    <row r="1526" spans="1:52" s="52" customFormat="1" ht="39.950000000000003" customHeight="1" x14ac:dyDescent="0.25">
      <c r="A1526" s="9">
        <v>2037</v>
      </c>
      <c r="B1526" s="5">
        <v>80042000011840</v>
      </c>
      <c r="C1526" s="7" t="s">
        <v>5578</v>
      </c>
      <c r="D1526" s="5" t="s">
        <v>18</v>
      </c>
      <c r="E1526" s="5" t="s">
        <v>1177</v>
      </c>
      <c r="F1526" s="5" t="s">
        <v>926</v>
      </c>
      <c r="G1526" s="5" t="s">
        <v>6182</v>
      </c>
      <c r="H1526" s="7" t="s">
        <v>2100</v>
      </c>
      <c r="I1526" s="7" t="s">
        <v>6175</v>
      </c>
      <c r="J1526" s="5" t="s">
        <v>1541</v>
      </c>
      <c r="K1526" s="7" t="s">
        <v>6175</v>
      </c>
      <c r="L1526" s="5" t="s">
        <v>5495</v>
      </c>
      <c r="M1526" s="5" t="s">
        <v>5495</v>
      </c>
      <c r="N1526" s="8" t="s">
        <v>6175</v>
      </c>
      <c r="O1526" s="7" t="s">
        <v>1388</v>
      </c>
      <c r="P1526" s="8" t="s">
        <v>6175</v>
      </c>
      <c r="Q1526" s="5" t="s">
        <v>28</v>
      </c>
      <c r="R1526" s="5" t="s">
        <v>28</v>
      </c>
      <c r="S1526" s="5" t="s">
        <v>28</v>
      </c>
      <c r="T1526" s="5" t="s">
        <v>28</v>
      </c>
      <c r="U1526" s="5" t="s">
        <v>28</v>
      </c>
      <c r="V1526" s="5" t="s">
        <v>28</v>
      </c>
      <c r="W1526" s="7" t="s">
        <v>29</v>
      </c>
      <c r="X1526" s="5" t="s">
        <v>28</v>
      </c>
      <c r="Y1526" s="5" t="s">
        <v>28</v>
      </c>
      <c r="Z1526" s="7" t="s">
        <v>3900</v>
      </c>
      <c r="AA1526" s="7">
        <v>1</v>
      </c>
      <c r="AB1526" s="7">
        <v>1</v>
      </c>
      <c r="AC1526" s="7">
        <f t="shared" si="238"/>
        <v>0</v>
      </c>
      <c r="AD1526" s="7" t="s">
        <v>6175</v>
      </c>
      <c r="AE1526" s="7" t="s">
        <v>6175</v>
      </c>
      <c r="AF1526" s="7" t="s">
        <v>6175</v>
      </c>
      <c r="AG1526" s="7" t="s">
        <v>6175</v>
      </c>
      <c r="AH1526" s="7" t="s">
        <v>6175</v>
      </c>
      <c r="AI1526" s="7" t="s">
        <v>6175</v>
      </c>
      <c r="AJ1526" s="33">
        <v>14.668578082191843</v>
      </c>
      <c r="AK1526" s="33">
        <f t="shared" si="231"/>
        <v>14.668578082191843</v>
      </c>
      <c r="AL1526" s="33">
        <f t="shared" si="234"/>
        <v>1.7602293698630211</v>
      </c>
      <c r="AM1526" s="33">
        <f t="shared" si="235"/>
        <v>16.428807452054865</v>
      </c>
      <c r="AN1526" s="33">
        <f t="shared" si="236"/>
        <v>13.20172027397266</v>
      </c>
      <c r="AO1526" s="33">
        <f t="shared" si="237"/>
        <v>13.20172027397266</v>
      </c>
      <c r="AP1526" s="33">
        <f t="shared" si="232"/>
        <v>1.5842064328767191</v>
      </c>
      <c r="AQ1526" s="33">
        <f t="shared" si="233"/>
        <v>14.785926706849379</v>
      </c>
      <c r="AR1526" s="15" t="s">
        <v>1404</v>
      </c>
      <c r="AS1526" s="15" t="s">
        <v>1404</v>
      </c>
      <c r="AT1526" s="15" t="s">
        <v>6294</v>
      </c>
      <c r="AU1526" s="27" t="s">
        <v>6279</v>
      </c>
      <c r="AV1526" s="74"/>
      <c r="AW1526" s="75"/>
      <c r="AX1526" s="75"/>
      <c r="AY1526" s="75"/>
      <c r="AZ1526" s="52" t="s">
        <v>6389</v>
      </c>
    </row>
    <row r="1527" spans="1:52" s="52" customFormat="1" ht="39.950000000000003" customHeight="1" x14ac:dyDescent="0.25">
      <c r="A1527" s="9">
        <v>2038</v>
      </c>
      <c r="B1527" s="5">
        <v>80042000011857</v>
      </c>
      <c r="C1527" s="7" t="s">
        <v>5579</v>
      </c>
      <c r="D1527" s="5" t="s">
        <v>18</v>
      </c>
      <c r="E1527" s="5" t="s">
        <v>1177</v>
      </c>
      <c r="F1527" s="5" t="s">
        <v>926</v>
      </c>
      <c r="G1527" s="5" t="s">
        <v>6182</v>
      </c>
      <c r="H1527" s="7" t="s">
        <v>2100</v>
      </c>
      <c r="I1527" s="7" t="s">
        <v>6175</v>
      </c>
      <c r="J1527" s="5" t="s">
        <v>1541</v>
      </c>
      <c r="K1527" s="7" t="s">
        <v>6175</v>
      </c>
      <c r="L1527" s="5" t="s">
        <v>5495</v>
      </c>
      <c r="M1527" s="5" t="s">
        <v>5495</v>
      </c>
      <c r="N1527" s="8" t="s">
        <v>6175</v>
      </c>
      <c r="O1527" s="7" t="s">
        <v>1388</v>
      </c>
      <c r="P1527" s="8" t="s">
        <v>6175</v>
      </c>
      <c r="Q1527" s="5" t="s">
        <v>28</v>
      </c>
      <c r="R1527" s="5" t="s">
        <v>28</v>
      </c>
      <c r="S1527" s="5" t="s">
        <v>28</v>
      </c>
      <c r="T1527" s="5" t="s">
        <v>28</v>
      </c>
      <c r="U1527" s="5" t="s">
        <v>28</v>
      </c>
      <c r="V1527" s="5" t="s">
        <v>28</v>
      </c>
      <c r="W1527" s="7" t="s">
        <v>29</v>
      </c>
      <c r="X1527" s="5" t="s">
        <v>28</v>
      </c>
      <c r="Y1527" s="5" t="s">
        <v>28</v>
      </c>
      <c r="Z1527" s="7" t="s">
        <v>3900</v>
      </c>
      <c r="AA1527" s="7">
        <v>1</v>
      </c>
      <c r="AB1527" s="7">
        <v>1</v>
      </c>
      <c r="AC1527" s="7">
        <f t="shared" si="238"/>
        <v>0</v>
      </c>
      <c r="AD1527" s="7" t="s">
        <v>6175</v>
      </c>
      <c r="AE1527" s="7" t="s">
        <v>6175</v>
      </c>
      <c r="AF1527" s="7" t="s">
        <v>6175</v>
      </c>
      <c r="AG1527" s="7" t="s">
        <v>6175</v>
      </c>
      <c r="AH1527" s="7" t="s">
        <v>6175</v>
      </c>
      <c r="AI1527" s="7" t="s">
        <v>6175</v>
      </c>
      <c r="AJ1527" s="33">
        <v>14.668578082191843</v>
      </c>
      <c r="AK1527" s="33">
        <f t="shared" si="231"/>
        <v>14.668578082191843</v>
      </c>
      <c r="AL1527" s="33">
        <f t="shared" si="234"/>
        <v>1.7602293698630211</v>
      </c>
      <c r="AM1527" s="33">
        <f t="shared" si="235"/>
        <v>16.428807452054865</v>
      </c>
      <c r="AN1527" s="33">
        <f t="shared" si="236"/>
        <v>13.20172027397266</v>
      </c>
      <c r="AO1527" s="33">
        <f t="shared" si="237"/>
        <v>13.20172027397266</v>
      </c>
      <c r="AP1527" s="33">
        <f t="shared" si="232"/>
        <v>1.5842064328767191</v>
      </c>
      <c r="AQ1527" s="33">
        <f t="shared" si="233"/>
        <v>14.785926706849379</v>
      </c>
      <c r="AR1527" s="15" t="s">
        <v>1404</v>
      </c>
      <c r="AS1527" s="15" t="s">
        <v>1404</v>
      </c>
      <c r="AT1527" s="15" t="s">
        <v>6294</v>
      </c>
      <c r="AU1527" s="27" t="s">
        <v>6279</v>
      </c>
      <c r="AV1527" s="74"/>
      <c r="AW1527" s="75"/>
      <c r="AX1527" s="75"/>
      <c r="AY1527" s="75"/>
      <c r="AZ1527" s="52" t="s">
        <v>6389</v>
      </c>
    </row>
    <row r="1528" spans="1:52" s="52" customFormat="1" ht="39.950000000000003" customHeight="1" x14ac:dyDescent="0.25">
      <c r="A1528" s="9">
        <v>2039</v>
      </c>
      <c r="B1528" s="5">
        <v>80042000011864</v>
      </c>
      <c r="C1528" s="7" t="s">
        <v>5580</v>
      </c>
      <c r="D1528" s="5" t="s">
        <v>18</v>
      </c>
      <c r="E1528" s="5" t="s">
        <v>1177</v>
      </c>
      <c r="F1528" s="5" t="s">
        <v>926</v>
      </c>
      <c r="G1528" s="5" t="s">
        <v>6182</v>
      </c>
      <c r="H1528" s="7" t="s">
        <v>2100</v>
      </c>
      <c r="I1528" s="7" t="s">
        <v>6175</v>
      </c>
      <c r="J1528" s="5" t="s">
        <v>1541</v>
      </c>
      <c r="K1528" s="7" t="s">
        <v>6175</v>
      </c>
      <c r="L1528" s="5" t="s">
        <v>5495</v>
      </c>
      <c r="M1528" s="5" t="s">
        <v>5495</v>
      </c>
      <c r="N1528" s="8" t="s">
        <v>6175</v>
      </c>
      <c r="O1528" s="7" t="s">
        <v>1388</v>
      </c>
      <c r="P1528" s="8" t="s">
        <v>6175</v>
      </c>
      <c r="Q1528" s="5" t="s">
        <v>28</v>
      </c>
      <c r="R1528" s="5" t="s">
        <v>28</v>
      </c>
      <c r="S1528" s="5" t="s">
        <v>28</v>
      </c>
      <c r="T1528" s="5" t="s">
        <v>28</v>
      </c>
      <c r="U1528" s="5" t="s">
        <v>28</v>
      </c>
      <c r="V1528" s="5" t="s">
        <v>28</v>
      </c>
      <c r="W1528" s="7" t="s">
        <v>29</v>
      </c>
      <c r="X1528" s="5" t="s">
        <v>28</v>
      </c>
      <c r="Y1528" s="5" t="s">
        <v>28</v>
      </c>
      <c r="Z1528" s="7" t="s">
        <v>3900</v>
      </c>
      <c r="AA1528" s="7">
        <v>1</v>
      </c>
      <c r="AB1528" s="7">
        <v>1</v>
      </c>
      <c r="AC1528" s="7">
        <f t="shared" si="238"/>
        <v>0</v>
      </c>
      <c r="AD1528" s="7" t="s">
        <v>6175</v>
      </c>
      <c r="AE1528" s="7" t="s">
        <v>6175</v>
      </c>
      <c r="AF1528" s="7" t="s">
        <v>6175</v>
      </c>
      <c r="AG1528" s="7" t="s">
        <v>6175</v>
      </c>
      <c r="AH1528" s="7" t="s">
        <v>6175</v>
      </c>
      <c r="AI1528" s="7" t="s">
        <v>6175</v>
      </c>
      <c r="AJ1528" s="33">
        <v>14.668578082191843</v>
      </c>
      <c r="AK1528" s="33">
        <f t="shared" si="231"/>
        <v>14.668578082191843</v>
      </c>
      <c r="AL1528" s="33">
        <f t="shared" si="234"/>
        <v>1.7602293698630211</v>
      </c>
      <c r="AM1528" s="33">
        <f t="shared" si="235"/>
        <v>16.428807452054865</v>
      </c>
      <c r="AN1528" s="33">
        <f t="shared" si="236"/>
        <v>13.20172027397266</v>
      </c>
      <c r="AO1528" s="33">
        <f t="shared" si="237"/>
        <v>13.20172027397266</v>
      </c>
      <c r="AP1528" s="33">
        <f t="shared" si="232"/>
        <v>1.5842064328767191</v>
      </c>
      <c r="AQ1528" s="33">
        <f t="shared" si="233"/>
        <v>14.785926706849379</v>
      </c>
      <c r="AR1528" s="15" t="s">
        <v>1404</v>
      </c>
      <c r="AS1528" s="15" t="s">
        <v>1404</v>
      </c>
      <c r="AT1528" s="15" t="s">
        <v>6294</v>
      </c>
      <c r="AU1528" s="27" t="s">
        <v>6279</v>
      </c>
      <c r="AV1528" s="74"/>
      <c r="AW1528" s="75"/>
      <c r="AX1528" s="75"/>
      <c r="AY1528" s="75"/>
      <c r="AZ1528" s="52" t="s">
        <v>6389</v>
      </c>
    </row>
    <row r="1529" spans="1:52" s="52" customFormat="1" ht="39.950000000000003" customHeight="1" x14ac:dyDescent="0.25">
      <c r="A1529" s="9">
        <v>2040</v>
      </c>
      <c r="B1529" s="5">
        <v>80042000012656</v>
      </c>
      <c r="C1529" s="7" t="s">
        <v>5581</v>
      </c>
      <c r="D1529" s="5" t="s">
        <v>18</v>
      </c>
      <c r="E1529" s="5" t="s">
        <v>1264</v>
      </c>
      <c r="F1529" s="5" t="s">
        <v>926</v>
      </c>
      <c r="G1529" s="5" t="s">
        <v>6182</v>
      </c>
      <c r="H1529" s="7" t="s">
        <v>2100</v>
      </c>
      <c r="I1529" s="7" t="s">
        <v>6175</v>
      </c>
      <c r="J1529" s="5" t="s">
        <v>1541</v>
      </c>
      <c r="K1529" s="7" t="s">
        <v>6175</v>
      </c>
      <c r="L1529" s="5" t="s">
        <v>5495</v>
      </c>
      <c r="M1529" s="5" t="s">
        <v>5495</v>
      </c>
      <c r="N1529" s="8" t="s">
        <v>6175</v>
      </c>
      <c r="O1529" s="7" t="s">
        <v>1388</v>
      </c>
      <c r="P1529" s="8" t="s">
        <v>6175</v>
      </c>
      <c r="Q1529" s="5" t="s">
        <v>28</v>
      </c>
      <c r="R1529" s="5" t="s">
        <v>28</v>
      </c>
      <c r="S1529" s="5" t="s">
        <v>28</v>
      </c>
      <c r="T1529" s="5" t="s">
        <v>28</v>
      </c>
      <c r="U1529" s="5" t="s">
        <v>28</v>
      </c>
      <c r="V1529" s="5" t="s">
        <v>28</v>
      </c>
      <c r="W1529" s="7" t="s">
        <v>1400</v>
      </c>
      <c r="X1529" s="5" t="s">
        <v>28</v>
      </c>
      <c r="Y1529" s="5" t="s">
        <v>28</v>
      </c>
      <c r="Z1529" s="7" t="s">
        <v>3900</v>
      </c>
      <c r="AA1529" s="7">
        <v>1</v>
      </c>
      <c r="AB1529" s="7">
        <v>1</v>
      </c>
      <c r="AC1529" s="7">
        <f t="shared" si="238"/>
        <v>0</v>
      </c>
      <c r="AD1529" s="7" t="s">
        <v>6175</v>
      </c>
      <c r="AE1529" s="7" t="s">
        <v>6175</v>
      </c>
      <c r="AF1529" s="7" t="s">
        <v>6175</v>
      </c>
      <c r="AG1529" s="7" t="s">
        <v>6175</v>
      </c>
      <c r="AH1529" s="7" t="s">
        <v>6175</v>
      </c>
      <c r="AI1529" s="7" t="s">
        <v>6175</v>
      </c>
      <c r="AJ1529" s="33">
        <v>18.450672876712389</v>
      </c>
      <c r="AK1529" s="33">
        <f t="shared" si="231"/>
        <v>18.450672876712389</v>
      </c>
      <c r="AL1529" s="33">
        <f t="shared" si="234"/>
        <v>2.2140807452054867</v>
      </c>
      <c r="AM1529" s="33">
        <f t="shared" si="235"/>
        <v>20.664753621917875</v>
      </c>
      <c r="AN1529" s="33">
        <f t="shared" si="236"/>
        <v>16.605605589041151</v>
      </c>
      <c r="AO1529" s="33">
        <f t="shared" si="237"/>
        <v>16.605605589041151</v>
      </c>
      <c r="AP1529" s="33">
        <f t="shared" si="232"/>
        <v>1.992672670684938</v>
      </c>
      <c r="AQ1529" s="33">
        <f t="shared" si="233"/>
        <v>18.59827825972609</v>
      </c>
      <c r="AR1529" s="15" t="s">
        <v>1404</v>
      </c>
      <c r="AS1529" s="15" t="s">
        <v>1404</v>
      </c>
      <c r="AT1529" s="15" t="s">
        <v>6294</v>
      </c>
      <c r="AU1529" s="27" t="s">
        <v>6279</v>
      </c>
      <c r="AV1529" s="74"/>
      <c r="AW1529" s="75"/>
      <c r="AX1529" s="75"/>
      <c r="AY1529" s="75"/>
      <c r="AZ1529" s="52" t="s">
        <v>6389</v>
      </c>
    </row>
    <row r="1530" spans="1:52" s="52" customFormat="1" ht="39.950000000000003" customHeight="1" x14ac:dyDescent="0.25">
      <c r="A1530" s="9">
        <v>2041</v>
      </c>
      <c r="B1530" s="5">
        <v>80042000012663</v>
      </c>
      <c r="C1530" s="7" t="s">
        <v>5582</v>
      </c>
      <c r="D1530" s="5" t="s">
        <v>18</v>
      </c>
      <c r="E1530" s="5" t="s">
        <v>1264</v>
      </c>
      <c r="F1530" s="5" t="s">
        <v>926</v>
      </c>
      <c r="G1530" s="5" t="s">
        <v>6182</v>
      </c>
      <c r="H1530" s="7" t="s">
        <v>2100</v>
      </c>
      <c r="I1530" s="7" t="s">
        <v>6175</v>
      </c>
      <c r="J1530" s="5" t="s">
        <v>1541</v>
      </c>
      <c r="K1530" s="7" t="s">
        <v>6175</v>
      </c>
      <c r="L1530" s="5" t="s">
        <v>5495</v>
      </c>
      <c r="M1530" s="5" t="s">
        <v>5495</v>
      </c>
      <c r="N1530" s="8" t="s">
        <v>6175</v>
      </c>
      <c r="O1530" s="7" t="s">
        <v>1388</v>
      </c>
      <c r="P1530" s="8" t="s">
        <v>6175</v>
      </c>
      <c r="Q1530" s="5" t="s">
        <v>28</v>
      </c>
      <c r="R1530" s="5" t="s">
        <v>28</v>
      </c>
      <c r="S1530" s="5" t="s">
        <v>28</v>
      </c>
      <c r="T1530" s="5" t="s">
        <v>28</v>
      </c>
      <c r="U1530" s="5" t="s">
        <v>28</v>
      </c>
      <c r="V1530" s="5" t="s">
        <v>28</v>
      </c>
      <c r="W1530" s="7" t="s">
        <v>1400</v>
      </c>
      <c r="X1530" s="5" t="s">
        <v>28</v>
      </c>
      <c r="Y1530" s="5" t="s">
        <v>28</v>
      </c>
      <c r="Z1530" s="7" t="s">
        <v>3900</v>
      </c>
      <c r="AA1530" s="7">
        <v>1</v>
      </c>
      <c r="AB1530" s="7">
        <v>1</v>
      </c>
      <c r="AC1530" s="7">
        <f t="shared" si="238"/>
        <v>0</v>
      </c>
      <c r="AD1530" s="7" t="s">
        <v>6175</v>
      </c>
      <c r="AE1530" s="7" t="s">
        <v>6175</v>
      </c>
      <c r="AF1530" s="7" t="s">
        <v>6175</v>
      </c>
      <c r="AG1530" s="7" t="s">
        <v>6175</v>
      </c>
      <c r="AH1530" s="7" t="s">
        <v>6175</v>
      </c>
      <c r="AI1530" s="7" t="s">
        <v>6175</v>
      </c>
      <c r="AJ1530" s="33">
        <v>18.450672876712389</v>
      </c>
      <c r="AK1530" s="33">
        <f t="shared" si="231"/>
        <v>18.450672876712389</v>
      </c>
      <c r="AL1530" s="33">
        <f t="shared" si="234"/>
        <v>2.2140807452054867</v>
      </c>
      <c r="AM1530" s="33">
        <f t="shared" si="235"/>
        <v>20.664753621917875</v>
      </c>
      <c r="AN1530" s="33">
        <f t="shared" si="236"/>
        <v>16.605605589041151</v>
      </c>
      <c r="AO1530" s="33">
        <f t="shared" si="237"/>
        <v>16.605605589041151</v>
      </c>
      <c r="AP1530" s="33">
        <f t="shared" si="232"/>
        <v>1.992672670684938</v>
      </c>
      <c r="AQ1530" s="33">
        <f t="shared" si="233"/>
        <v>18.59827825972609</v>
      </c>
      <c r="AR1530" s="15" t="s">
        <v>1404</v>
      </c>
      <c r="AS1530" s="15" t="s">
        <v>1404</v>
      </c>
      <c r="AT1530" s="15" t="s">
        <v>6294</v>
      </c>
      <c r="AU1530" s="27" t="s">
        <v>6279</v>
      </c>
      <c r="AV1530" s="74"/>
      <c r="AW1530" s="75"/>
      <c r="AX1530" s="75"/>
      <c r="AY1530" s="75"/>
      <c r="AZ1530" s="52" t="s">
        <v>6389</v>
      </c>
    </row>
    <row r="1531" spans="1:52" s="52" customFormat="1" ht="39.950000000000003" customHeight="1" x14ac:dyDescent="0.25">
      <c r="A1531" s="9">
        <v>2042</v>
      </c>
      <c r="B1531" s="5">
        <v>80042000012687</v>
      </c>
      <c r="C1531" s="7" t="s">
        <v>5583</v>
      </c>
      <c r="D1531" s="5" t="s">
        <v>18</v>
      </c>
      <c r="E1531" s="5" t="s">
        <v>1264</v>
      </c>
      <c r="F1531" s="5" t="s">
        <v>926</v>
      </c>
      <c r="G1531" s="5" t="s">
        <v>6182</v>
      </c>
      <c r="H1531" s="7" t="s">
        <v>2100</v>
      </c>
      <c r="I1531" s="7" t="s">
        <v>6175</v>
      </c>
      <c r="J1531" s="5" t="s">
        <v>1541</v>
      </c>
      <c r="K1531" s="7" t="s">
        <v>6175</v>
      </c>
      <c r="L1531" s="5" t="s">
        <v>5495</v>
      </c>
      <c r="M1531" s="5" t="s">
        <v>5495</v>
      </c>
      <c r="N1531" s="8" t="s">
        <v>6175</v>
      </c>
      <c r="O1531" s="7" t="s">
        <v>1388</v>
      </c>
      <c r="P1531" s="8" t="s">
        <v>6175</v>
      </c>
      <c r="Q1531" s="5" t="s">
        <v>28</v>
      </c>
      <c r="R1531" s="5" t="s">
        <v>28</v>
      </c>
      <c r="S1531" s="5" t="s">
        <v>28</v>
      </c>
      <c r="T1531" s="5" t="s">
        <v>28</v>
      </c>
      <c r="U1531" s="5" t="s">
        <v>28</v>
      </c>
      <c r="V1531" s="5" t="s">
        <v>28</v>
      </c>
      <c r="W1531" s="7" t="s">
        <v>1400</v>
      </c>
      <c r="X1531" s="5" t="s">
        <v>28</v>
      </c>
      <c r="Y1531" s="5" t="s">
        <v>28</v>
      </c>
      <c r="Z1531" s="7" t="s">
        <v>3900</v>
      </c>
      <c r="AA1531" s="7">
        <v>1</v>
      </c>
      <c r="AB1531" s="7">
        <v>1</v>
      </c>
      <c r="AC1531" s="7">
        <f t="shared" si="238"/>
        <v>0</v>
      </c>
      <c r="AD1531" s="7" t="s">
        <v>6175</v>
      </c>
      <c r="AE1531" s="7" t="s">
        <v>6175</v>
      </c>
      <c r="AF1531" s="7" t="s">
        <v>6175</v>
      </c>
      <c r="AG1531" s="7" t="s">
        <v>6175</v>
      </c>
      <c r="AH1531" s="7" t="s">
        <v>6175</v>
      </c>
      <c r="AI1531" s="7" t="s">
        <v>6175</v>
      </c>
      <c r="AJ1531" s="33">
        <v>18.450672876712389</v>
      </c>
      <c r="AK1531" s="33">
        <f t="shared" si="231"/>
        <v>18.450672876712389</v>
      </c>
      <c r="AL1531" s="33">
        <f t="shared" si="234"/>
        <v>2.2140807452054867</v>
      </c>
      <c r="AM1531" s="33">
        <f t="shared" si="235"/>
        <v>20.664753621917875</v>
      </c>
      <c r="AN1531" s="33">
        <f t="shared" si="236"/>
        <v>16.605605589041151</v>
      </c>
      <c r="AO1531" s="33">
        <f t="shared" si="237"/>
        <v>16.605605589041151</v>
      </c>
      <c r="AP1531" s="33">
        <f t="shared" si="232"/>
        <v>1.992672670684938</v>
      </c>
      <c r="AQ1531" s="33">
        <f t="shared" si="233"/>
        <v>18.59827825972609</v>
      </c>
      <c r="AR1531" s="15" t="s">
        <v>1404</v>
      </c>
      <c r="AS1531" s="15" t="s">
        <v>1404</v>
      </c>
      <c r="AT1531" s="15" t="s">
        <v>6294</v>
      </c>
      <c r="AU1531" s="27" t="s">
        <v>6279</v>
      </c>
      <c r="AV1531" s="74"/>
      <c r="AW1531" s="75"/>
      <c r="AX1531" s="75"/>
      <c r="AY1531" s="75"/>
      <c r="AZ1531" s="52" t="s">
        <v>6389</v>
      </c>
    </row>
    <row r="1532" spans="1:52" s="52" customFormat="1" ht="39.950000000000003" customHeight="1" x14ac:dyDescent="0.25">
      <c r="A1532" s="9">
        <v>2043</v>
      </c>
      <c r="B1532" s="5">
        <v>80042000012694</v>
      </c>
      <c r="C1532" s="7" t="s">
        <v>5584</v>
      </c>
      <c r="D1532" s="5" t="s">
        <v>18</v>
      </c>
      <c r="E1532" s="5" t="s">
        <v>1264</v>
      </c>
      <c r="F1532" s="5" t="s">
        <v>926</v>
      </c>
      <c r="G1532" s="5" t="s">
        <v>6182</v>
      </c>
      <c r="H1532" s="7" t="s">
        <v>2100</v>
      </c>
      <c r="I1532" s="7" t="s">
        <v>6175</v>
      </c>
      <c r="J1532" s="5" t="s">
        <v>1541</v>
      </c>
      <c r="K1532" s="7" t="s">
        <v>6175</v>
      </c>
      <c r="L1532" s="5" t="s">
        <v>5495</v>
      </c>
      <c r="M1532" s="5" t="s">
        <v>5495</v>
      </c>
      <c r="N1532" s="8" t="s">
        <v>6175</v>
      </c>
      <c r="O1532" s="7" t="s">
        <v>1388</v>
      </c>
      <c r="P1532" s="8" t="s">
        <v>6175</v>
      </c>
      <c r="Q1532" s="5" t="s">
        <v>28</v>
      </c>
      <c r="R1532" s="5" t="s">
        <v>28</v>
      </c>
      <c r="S1532" s="5" t="s">
        <v>28</v>
      </c>
      <c r="T1532" s="5" t="s">
        <v>28</v>
      </c>
      <c r="U1532" s="5" t="s">
        <v>28</v>
      </c>
      <c r="V1532" s="5" t="s">
        <v>28</v>
      </c>
      <c r="W1532" s="7" t="s">
        <v>1400</v>
      </c>
      <c r="X1532" s="5" t="s">
        <v>28</v>
      </c>
      <c r="Y1532" s="5" t="s">
        <v>28</v>
      </c>
      <c r="Z1532" s="7" t="s">
        <v>3900</v>
      </c>
      <c r="AA1532" s="7">
        <v>1</v>
      </c>
      <c r="AB1532" s="7">
        <v>1</v>
      </c>
      <c r="AC1532" s="7">
        <f t="shared" si="238"/>
        <v>0</v>
      </c>
      <c r="AD1532" s="7" t="s">
        <v>6175</v>
      </c>
      <c r="AE1532" s="7" t="s">
        <v>6175</v>
      </c>
      <c r="AF1532" s="7" t="s">
        <v>6175</v>
      </c>
      <c r="AG1532" s="7" t="s">
        <v>6175</v>
      </c>
      <c r="AH1532" s="7" t="s">
        <v>6175</v>
      </c>
      <c r="AI1532" s="7" t="s">
        <v>6175</v>
      </c>
      <c r="AJ1532" s="33">
        <v>18.450672876712389</v>
      </c>
      <c r="AK1532" s="33">
        <f t="shared" si="231"/>
        <v>18.450672876712389</v>
      </c>
      <c r="AL1532" s="33">
        <f t="shared" si="234"/>
        <v>2.2140807452054867</v>
      </c>
      <c r="AM1532" s="33">
        <f t="shared" si="235"/>
        <v>20.664753621917875</v>
      </c>
      <c r="AN1532" s="33">
        <f t="shared" si="236"/>
        <v>16.605605589041151</v>
      </c>
      <c r="AO1532" s="33">
        <f t="shared" si="237"/>
        <v>16.605605589041151</v>
      </c>
      <c r="AP1532" s="33">
        <f t="shared" si="232"/>
        <v>1.992672670684938</v>
      </c>
      <c r="AQ1532" s="33">
        <f t="shared" si="233"/>
        <v>18.59827825972609</v>
      </c>
      <c r="AR1532" s="15" t="s">
        <v>1404</v>
      </c>
      <c r="AS1532" s="15" t="s">
        <v>1404</v>
      </c>
      <c r="AT1532" s="15" t="s">
        <v>6294</v>
      </c>
      <c r="AU1532" s="27" t="s">
        <v>6279</v>
      </c>
      <c r="AV1532" s="74"/>
      <c r="AW1532" s="75"/>
      <c r="AX1532" s="75"/>
      <c r="AY1532" s="75"/>
      <c r="AZ1532" s="52" t="s">
        <v>6389</v>
      </c>
    </row>
    <row r="1533" spans="1:52" s="52" customFormat="1" ht="39.950000000000003" customHeight="1" x14ac:dyDescent="0.25">
      <c r="A1533" s="9">
        <v>2044</v>
      </c>
      <c r="B1533" s="5">
        <v>80042000012700</v>
      </c>
      <c r="C1533" s="7" t="s">
        <v>5585</v>
      </c>
      <c r="D1533" s="5" t="s">
        <v>18</v>
      </c>
      <c r="E1533" s="5" t="s">
        <v>1264</v>
      </c>
      <c r="F1533" s="5" t="s">
        <v>926</v>
      </c>
      <c r="G1533" s="5" t="s">
        <v>6182</v>
      </c>
      <c r="H1533" s="7" t="s">
        <v>2100</v>
      </c>
      <c r="I1533" s="7" t="s">
        <v>6175</v>
      </c>
      <c r="J1533" s="5" t="s">
        <v>1541</v>
      </c>
      <c r="K1533" s="7" t="s">
        <v>6175</v>
      </c>
      <c r="L1533" s="5" t="s">
        <v>5495</v>
      </c>
      <c r="M1533" s="5" t="s">
        <v>5495</v>
      </c>
      <c r="N1533" s="8" t="s">
        <v>6175</v>
      </c>
      <c r="O1533" s="7" t="s">
        <v>1388</v>
      </c>
      <c r="P1533" s="8" t="s">
        <v>6175</v>
      </c>
      <c r="Q1533" s="5" t="s">
        <v>28</v>
      </c>
      <c r="R1533" s="5" t="s">
        <v>28</v>
      </c>
      <c r="S1533" s="5" t="s">
        <v>28</v>
      </c>
      <c r="T1533" s="5" t="s">
        <v>28</v>
      </c>
      <c r="U1533" s="5" t="s">
        <v>28</v>
      </c>
      <c r="V1533" s="5" t="s">
        <v>28</v>
      </c>
      <c r="W1533" s="7" t="s">
        <v>1400</v>
      </c>
      <c r="X1533" s="5" t="s">
        <v>28</v>
      </c>
      <c r="Y1533" s="5" t="s">
        <v>28</v>
      </c>
      <c r="Z1533" s="7" t="s">
        <v>3900</v>
      </c>
      <c r="AA1533" s="7">
        <v>1</v>
      </c>
      <c r="AB1533" s="7">
        <v>1</v>
      </c>
      <c r="AC1533" s="7">
        <f t="shared" si="238"/>
        <v>0</v>
      </c>
      <c r="AD1533" s="7" t="s">
        <v>6175</v>
      </c>
      <c r="AE1533" s="7" t="s">
        <v>6175</v>
      </c>
      <c r="AF1533" s="7" t="s">
        <v>6175</v>
      </c>
      <c r="AG1533" s="7" t="s">
        <v>6175</v>
      </c>
      <c r="AH1533" s="7" t="s">
        <v>6175</v>
      </c>
      <c r="AI1533" s="7" t="s">
        <v>6175</v>
      </c>
      <c r="AJ1533" s="33">
        <v>18.450672876712389</v>
      </c>
      <c r="AK1533" s="33">
        <f t="shared" si="231"/>
        <v>18.450672876712389</v>
      </c>
      <c r="AL1533" s="33">
        <f t="shared" si="234"/>
        <v>2.2140807452054867</v>
      </c>
      <c r="AM1533" s="33">
        <f t="shared" si="235"/>
        <v>20.664753621917875</v>
      </c>
      <c r="AN1533" s="33">
        <f t="shared" si="236"/>
        <v>16.605605589041151</v>
      </c>
      <c r="AO1533" s="33">
        <f t="shared" si="237"/>
        <v>16.605605589041151</v>
      </c>
      <c r="AP1533" s="33">
        <f t="shared" si="232"/>
        <v>1.992672670684938</v>
      </c>
      <c r="AQ1533" s="33">
        <f t="shared" si="233"/>
        <v>18.59827825972609</v>
      </c>
      <c r="AR1533" s="15" t="s">
        <v>1404</v>
      </c>
      <c r="AS1533" s="15" t="s">
        <v>1404</v>
      </c>
      <c r="AT1533" s="15" t="s">
        <v>6294</v>
      </c>
      <c r="AU1533" s="27" t="s">
        <v>6279</v>
      </c>
      <c r="AV1533" s="74"/>
      <c r="AW1533" s="75"/>
      <c r="AX1533" s="75"/>
      <c r="AY1533" s="75"/>
      <c r="AZ1533" s="52" t="s">
        <v>6389</v>
      </c>
    </row>
    <row r="1534" spans="1:52" s="52" customFormat="1" ht="39.950000000000003" customHeight="1" x14ac:dyDescent="0.25">
      <c r="A1534" s="9">
        <v>2045</v>
      </c>
      <c r="B1534" s="5">
        <v>80042000012717</v>
      </c>
      <c r="C1534" s="7" t="s">
        <v>5586</v>
      </c>
      <c r="D1534" s="5" t="s">
        <v>18</v>
      </c>
      <c r="E1534" s="5" t="s">
        <v>1264</v>
      </c>
      <c r="F1534" s="5" t="s">
        <v>926</v>
      </c>
      <c r="G1534" s="5" t="s">
        <v>6182</v>
      </c>
      <c r="H1534" s="7" t="s">
        <v>2100</v>
      </c>
      <c r="I1534" s="7" t="s">
        <v>6175</v>
      </c>
      <c r="J1534" s="5" t="s">
        <v>1541</v>
      </c>
      <c r="K1534" s="7" t="s">
        <v>6175</v>
      </c>
      <c r="L1534" s="5" t="s">
        <v>5495</v>
      </c>
      <c r="M1534" s="5" t="s">
        <v>5495</v>
      </c>
      <c r="N1534" s="8" t="s">
        <v>6175</v>
      </c>
      <c r="O1534" s="7" t="s">
        <v>1388</v>
      </c>
      <c r="P1534" s="8" t="s">
        <v>6175</v>
      </c>
      <c r="Q1534" s="5" t="s">
        <v>28</v>
      </c>
      <c r="R1534" s="5" t="s">
        <v>28</v>
      </c>
      <c r="S1534" s="5" t="s">
        <v>28</v>
      </c>
      <c r="T1534" s="5" t="s">
        <v>28</v>
      </c>
      <c r="U1534" s="5" t="s">
        <v>28</v>
      </c>
      <c r="V1534" s="5" t="s">
        <v>28</v>
      </c>
      <c r="W1534" s="7" t="s">
        <v>1400</v>
      </c>
      <c r="X1534" s="5" t="s">
        <v>28</v>
      </c>
      <c r="Y1534" s="5" t="s">
        <v>28</v>
      </c>
      <c r="Z1534" s="7" t="s">
        <v>3900</v>
      </c>
      <c r="AA1534" s="7">
        <v>1</v>
      </c>
      <c r="AB1534" s="7">
        <v>1</v>
      </c>
      <c r="AC1534" s="7">
        <f t="shared" si="238"/>
        <v>0</v>
      </c>
      <c r="AD1534" s="7" t="s">
        <v>6175</v>
      </c>
      <c r="AE1534" s="7" t="s">
        <v>6175</v>
      </c>
      <c r="AF1534" s="7" t="s">
        <v>6175</v>
      </c>
      <c r="AG1534" s="7" t="s">
        <v>6175</v>
      </c>
      <c r="AH1534" s="7" t="s">
        <v>6175</v>
      </c>
      <c r="AI1534" s="7" t="s">
        <v>6175</v>
      </c>
      <c r="AJ1534" s="33">
        <v>18.450672876712389</v>
      </c>
      <c r="AK1534" s="33">
        <f t="shared" si="231"/>
        <v>18.450672876712389</v>
      </c>
      <c r="AL1534" s="33">
        <f t="shared" si="234"/>
        <v>2.2140807452054867</v>
      </c>
      <c r="AM1534" s="33">
        <f t="shared" si="235"/>
        <v>20.664753621917875</v>
      </c>
      <c r="AN1534" s="33">
        <f t="shared" si="236"/>
        <v>16.605605589041151</v>
      </c>
      <c r="AO1534" s="33">
        <f t="shared" si="237"/>
        <v>16.605605589041151</v>
      </c>
      <c r="AP1534" s="33">
        <f t="shared" si="232"/>
        <v>1.992672670684938</v>
      </c>
      <c r="AQ1534" s="33">
        <f t="shared" si="233"/>
        <v>18.59827825972609</v>
      </c>
      <c r="AR1534" s="15" t="s">
        <v>1404</v>
      </c>
      <c r="AS1534" s="15" t="s">
        <v>1404</v>
      </c>
      <c r="AT1534" s="15" t="s">
        <v>6294</v>
      </c>
      <c r="AU1534" s="27" t="s">
        <v>6279</v>
      </c>
      <c r="AV1534" s="74"/>
      <c r="AW1534" s="75"/>
      <c r="AX1534" s="75"/>
      <c r="AY1534" s="75"/>
      <c r="AZ1534" s="52" t="s">
        <v>6389</v>
      </c>
    </row>
    <row r="1535" spans="1:52" s="52" customFormat="1" ht="39.950000000000003" customHeight="1" x14ac:dyDescent="0.25">
      <c r="A1535" s="9">
        <v>2046</v>
      </c>
      <c r="B1535" s="5">
        <v>80042000012724</v>
      </c>
      <c r="C1535" s="7" t="s">
        <v>5587</v>
      </c>
      <c r="D1535" s="5" t="s">
        <v>18</v>
      </c>
      <c r="E1535" s="5" t="s">
        <v>1264</v>
      </c>
      <c r="F1535" s="5" t="s">
        <v>926</v>
      </c>
      <c r="G1535" s="5" t="s">
        <v>6182</v>
      </c>
      <c r="H1535" s="7" t="s">
        <v>2100</v>
      </c>
      <c r="I1535" s="7" t="s">
        <v>6175</v>
      </c>
      <c r="J1535" s="5" t="s">
        <v>1541</v>
      </c>
      <c r="K1535" s="7" t="s">
        <v>6175</v>
      </c>
      <c r="L1535" s="5" t="s">
        <v>5495</v>
      </c>
      <c r="M1535" s="5" t="s">
        <v>5495</v>
      </c>
      <c r="N1535" s="8" t="s">
        <v>6175</v>
      </c>
      <c r="O1535" s="7" t="s">
        <v>1388</v>
      </c>
      <c r="P1535" s="8" t="s">
        <v>6175</v>
      </c>
      <c r="Q1535" s="5" t="s">
        <v>28</v>
      </c>
      <c r="R1535" s="5" t="s">
        <v>28</v>
      </c>
      <c r="S1535" s="5" t="s">
        <v>28</v>
      </c>
      <c r="T1535" s="5" t="s">
        <v>28</v>
      </c>
      <c r="U1535" s="5" t="s">
        <v>28</v>
      </c>
      <c r="V1535" s="5" t="s">
        <v>28</v>
      </c>
      <c r="W1535" s="7" t="s">
        <v>1400</v>
      </c>
      <c r="X1535" s="5" t="s">
        <v>28</v>
      </c>
      <c r="Y1535" s="5" t="s">
        <v>28</v>
      </c>
      <c r="Z1535" s="7" t="s">
        <v>3900</v>
      </c>
      <c r="AA1535" s="7">
        <v>1</v>
      </c>
      <c r="AB1535" s="7">
        <v>1</v>
      </c>
      <c r="AC1535" s="7">
        <f t="shared" si="238"/>
        <v>0</v>
      </c>
      <c r="AD1535" s="7" t="s">
        <v>6175</v>
      </c>
      <c r="AE1535" s="7" t="s">
        <v>6175</v>
      </c>
      <c r="AF1535" s="7" t="s">
        <v>6175</v>
      </c>
      <c r="AG1535" s="7" t="s">
        <v>6175</v>
      </c>
      <c r="AH1535" s="7" t="s">
        <v>6175</v>
      </c>
      <c r="AI1535" s="7" t="s">
        <v>6175</v>
      </c>
      <c r="AJ1535" s="33">
        <v>18.450672876712389</v>
      </c>
      <c r="AK1535" s="33">
        <f t="shared" si="231"/>
        <v>18.450672876712389</v>
      </c>
      <c r="AL1535" s="33">
        <f t="shared" si="234"/>
        <v>2.2140807452054867</v>
      </c>
      <c r="AM1535" s="33">
        <f t="shared" si="235"/>
        <v>20.664753621917875</v>
      </c>
      <c r="AN1535" s="33">
        <f t="shared" si="236"/>
        <v>16.605605589041151</v>
      </c>
      <c r="AO1535" s="33">
        <f t="shared" si="237"/>
        <v>16.605605589041151</v>
      </c>
      <c r="AP1535" s="33">
        <f t="shared" si="232"/>
        <v>1.992672670684938</v>
      </c>
      <c r="AQ1535" s="33">
        <f t="shared" si="233"/>
        <v>18.59827825972609</v>
      </c>
      <c r="AR1535" s="15" t="s">
        <v>1404</v>
      </c>
      <c r="AS1535" s="15" t="s">
        <v>1404</v>
      </c>
      <c r="AT1535" s="15" t="s">
        <v>6294</v>
      </c>
      <c r="AU1535" s="27" t="s">
        <v>6279</v>
      </c>
      <c r="AV1535" s="74"/>
      <c r="AW1535" s="75"/>
      <c r="AX1535" s="75"/>
      <c r="AY1535" s="75"/>
      <c r="AZ1535" s="52" t="s">
        <v>6389</v>
      </c>
    </row>
    <row r="1536" spans="1:52" s="52" customFormat="1" ht="39.950000000000003" customHeight="1" x14ac:dyDescent="0.25">
      <c r="A1536" s="9">
        <v>2047</v>
      </c>
      <c r="B1536" s="5">
        <v>80042000012748</v>
      </c>
      <c r="C1536" s="7" t="s">
        <v>5588</v>
      </c>
      <c r="D1536" s="5" t="s">
        <v>18</v>
      </c>
      <c r="E1536" s="7" t="s">
        <v>763</v>
      </c>
      <c r="F1536" s="7" t="s">
        <v>764</v>
      </c>
      <c r="G1536" s="5" t="s">
        <v>6182</v>
      </c>
      <c r="H1536" s="7" t="s">
        <v>2100</v>
      </c>
      <c r="I1536" s="7" t="s">
        <v>6175</v>
      </c>
      <c r="J1536" s="5" t="s">
        <v>1541</v>
      </c>
      <c r="K1536" s="7" t="s">
        <v>6175</v>
      </c>
      <c r="L1536" s="5" t="s">
        <v>5532</v>
      </c>
      <c r="M1536" s="5" t="s">
        <v>5532</v>
      </c>
      <c r="N1536" s="8" t="s">
        <v>6175</v>
      </c>
      <c r="O1536" s="7" t="s">
        <v>1388</v>
      </c>
      <c r="P1536" s="8" t="s">
        <v>6175</v>
      </c>
      <c r="Q1536" s="5" t="s">
        <v>28</v>
      </c>
      <c r="R1536" s="5" t="s">
        <v>28</v>
      </c>
      <c r="S1536" s="5" t="s">
        <v>28</v>
      </c>
      <c r="T1536" s="5" t="s">
        <v>28</v>
      </c>
      <c r="U1536" s="5" t="s">
        <v>28</v>
      </c>
      <c r="V1536" s="5" t="s">
        <v>28</v>
      </c>
      <c r="W1536" s="7" t="s">
        <v>29</v>
      </c>
      <c r="X1536" s="5" t="s">
        <v>28</v>
      </c>
      <c r="Y1536" s="5" t="s">
        <v>28</v>
      </c>
      <c r="Z1536" s="7" t="s">
        <v>3900</v>
      </c>
      <c r="AA1536" s="7">
        <v>1</v>
      </c>
      <c r="AB1536" s="7">
        <v>1</v>
      </c>
      <c r="AC1536" s="7">
        <f t="shared" si="238"/>
        <v>0</v>
      </c>
      <c r="AD1536" s="7" t="s">
        <v>6175</v>
      </c>
      <c r="AE1536" s="7" t="s">
        <v>6175</v>
      </c>
      <c r="AF1536" s="7" t="s">
        <v>6175</v>
      </c>
      <c r="AG1536" s="7" t="s">
        <v>6175</v>
      </c>
      <c r="AH1536" s="7" t="s">
        <v>6175</v>
      </c>
      <c r="AI1536" s="7" t="s">
        <v>6175</v>
      </c>
      <c r="AJ1536" s="33">
        <v>29.337156164383686</v>
      </c>
      <c r="AK1536" s="33">
        <f t="shared" si="231"/>
        <v>29.337156164383686</v>
      </c>
      <c r="AL1536" s="33">
        <f t="shared" si="234"/>
        <v>3.5204587397260423</v>
      </c>
      <c r="AM1536" s="33">
        <f t="shared" si="235"/>
        <v>32.857614904109731</v>
      </c>
      <c r="AN1536" s="33">
        <f t="shared" si="236"/>
        <v>26.403440547945319</v>
      </c>
      <c r="AO1536" s="33">
        <f t="shared" si="237"/>
        <v>26.403440547945319</v>
      </c>
      <c r="AP1536" s="33">
        <f t="shared" si="232"/>
        <v>3.1684128657534383</v>
      </c>
      <c r="AQ1536" s="33">
        <f t="shared" si="233"/>
        <v>29.571853413698758</v>
      </c>
      <c r="AR1536" s="15" t="s">
        <v>6326</v>
      </c>
      <c r="AS1536" s="15" t="s">
        <v>6326</v>
      </c>
      <c r="AT1536" s="15" t="s">
        <v>6294</v>
      </c>
      <c r="AU1536" s="27" t="s">
        <v>6279</v>
      </c>
      <c r="AV1536" s="74"/>
      <c r="AW1536" s="75"/>
      <c r="AX1536" s="75"/>
      <c r="AY1536" s="75"/>
      <c r="AZ1536" s="52" t="s">
        <v>6389</v>
      </c>
    </row>
    <row r="1537" spans="1:52" s="52" customFormat="1" ht="39.950000000000003" customHeight="1" x14ac:dyDescent="0.25">
      <c r="A1537" s="9">
        <v>2048</v>
      </c>
      <c r="B1537" s="5">
        <v>80042000014513</v>
      </c>
      <c r="C1537" s="7" t="s">
        <v>5589</v>
      </c>
      <c r="D1537" s="5" t="s">
        <v>18</v>
      </c>
      <c r="E1537" s="5" t="s">
        <v>1264</v>
      </c>
      <c r="F1537" s="5" t="s">
        <v>926</v>
      </c>
      <c r="G1537" s="5" t="s">
        <v>6182</v>
      </c>
      <c r="H1537" s="7" t="s">
        <v>2100</v>
      </c>
      <c r="I1537" s="7" t="s">
        <v>6175</v>
      </c>
      <c r="J1537" s="5" t="s">
        <v>1541</v>
      </c>
      <c r="K1537" s="7" t="s">
        <v>6175</v>
      </c>
      <c r="L1537" s="5" t="s">
        <v>5495</v>
      </c>
      <c r="M1537" s="5" t="s">
        <v>5495</v>
      </c>
      <c r="N1537" s="8" t="s">
        <v>6175</v>
      </c>
      <c r="O1537" s="7" t="s">
        <v>1388</v>
      </c>
      <c r="P1537" s="8" t="s">
        <v>6175</v>
      </c>
      <c r="Q1537" s="5" t="s">
        <v>28</v>
      </c>
      <c r="R1537" s="5" t="s">
        <v>28</v>
      </c>
      <c r="S1537" s="5" t="s">
        <v>28</v>
      </c>
      <c r="T1537" s="5" t="s">
        <v>28</v>
      </c>
      <c r="U1537" s="5" t="s">
        <v>28</v>
      </c>
      <c r="V1537" s="5" t="s">
        <v>28</v>
      </c>
      <c r="W1537" s="7" t="s">
        <v>29</v>
      </c>
      <c r="X1537" s="5" t="s">
        <v>28</v>
      </c>
      <c r="Y1537" s="5" t="s">
        <v>28</v>
      </c>
      <c r="Z1537" s="7" t="s">
        <v>3900</v>
      </c>
      <c r="AA1537" s="7">
        <v>1</v>
      </c>
      <c r="AB1537" s="7">
        <v>1</v>
      </c>
      <c r="AC1537" s="7">
        <f t="shared" si="238"/>
        <v>0</v>
      </c>
      <c r="AD1537" s="7" t="s">
        <v>6175</v>
      </c>
      <c r="AE1537" s="7" t="s">
        <v>6175</v>
      </c>
      <c r="AF1537" s="7" t="s">
        <v>6175</v>
      </c>
      <c r="AG1537" s="7" t="s">
        <v>6175</v>
      </c>
      <c r="AH1537" s="7" t="s">
        <v>6175</v>
      </c>
      <c r="AI1537" s="7" t="s">
        <v>6175</v>
      </c>
      <c r="AJ1537" s="33">
        <v>13.690672876712387</v>
      </c>
      <c r="AK1537" s="33">
        <f t="shared" ref="AK1537:AK1600" si="239">AJ1537*AB1537</f>
        <v>13.690672876712387</v>
      </c>
      <c r="AL1537" s="33">
        <f t="shared" si="234"/>
        <v>1.6428807452054863</v>
      </c>
      <c r="AM1537" s="33">
        <f t="shared" si="235"/>
        <v>15.333553621917874</v>
      </c>
      <c r="AN1537" s="33">
        <f t="shared" si="236"/>
        <v>12.321605589041148</v>
      </c>
      <c r="AO1537" s="33">
        <f t="shared" si="237"/>
        <v>12.321605589041148</v>
      </c>
      <c r="AP1537" s="33">
        <f t="shared" ref="AP1537:AP1600" si="240">AO1537*0.12</f>
        <v>1.4785926706849377</v>
      </c>
      <c r="AQ1537" s="33">
        <f t="shared" ref="AQ1537:AQ1600" si="241">AO1537+AP1537</f>
        <v>13.800198259726086</v>
      </c>
      <c r="AR1537" s="15" t="s">
        <v>1404</v>
      </c>
      <c r="AS1537" s="15" t="s">
        <v>1404</v>
      </c>
      <c r="AT1537" s="15" t="s">
        <v>6294</v>
      </c>
      <c r="AU1537" s="27" t="s">
        <v>6279</v>
      </c>
      <c r="AV1537" s="74"/>
      <c r="AW1537" s="75"/>
      <c r="AX1537" s="75"/>
      <c r="AY1537" s="75"/>
      <c r="AZ1537" s="52" t="s">
        <v>6389</v>
      </c>
    </row>
    <row r="1538" spans="1:52" s="52" customFormat="1" ht="39.950000000000003" customHeight="1" x14ac:dyDescent="0.25">
      <c r="A1538" s="9">
        <v>2049</v>
      </c>
      <c r="B1538" s="5" t="s">
        <v>28</v>
      </c>
      <c r="C1538" s="7" t="s">
        <v>5590</v>
      </c>
      <c r="D1538" s="28" t="s">
        <v>18</v>
      </c>
      <c r="E1538" s="5" t="s">
        <v>1264</v>
      </c>
      <c r="F1538" s="7" t="s">
        <v>926</v>
      </c>
      <c r="G1538" s="5" t="s">
        <v>6182</v>
      </c>
      <c r="H1538" s="7" t="s">
        <v>2100</v>
      </c>
      <c r="I1538" s="7" t="s">
        <v>6175</v>
      </c>
      <c r="J1538" s="5" t="s">
        <v>1541</v>
      </c>
      <c r="K1538" s="7" t="s">
        <v>6175</v>
      </c>
      <c r="L1538" s="7" t="s">
        <v>3082</v>
      </c>
      <c r="M1538" s="7" t="s">
        <v>3082</v>
      </c>
      <c r="N1538" s="8" t="s">
        <v>6175</v>
      </c>
      <c r="O1538" s="7" t="s">
        <v>1388</v>
      </c>
      <c r="P1538" s="8" t="s">
        <v>6175</v>
      </c>
      <c r="Q1538" s="7" t="s">
        <v>28</v>
      </c>
      <c r="R1538" s="28" t="s">
        <v>28</v>
      </c>
      <c r="S1538" s="5" t="s">
        <v>28</v>
      </c>
      <c r="T1538" s="5" t="s">
        <v>28</v>
      </c>
      <c r="U1538" s="5" t="s">
        <v>28</v>
      </c>
      <c r="V1538" s="5" t="s">
        <v>28</v>
      </c>
      <c r="W1538" s="7" t="s">
        <v>29</v>
      </c>
      <c r="X1538" s="5" t="s">
        <v>28</v>
      </c>
      <c r="Y1538" s="5" t="s">
        <v>3083</v>
      </c>
      <c r="Z1538" s="7" t="s">
        <v>3900</v>
      </c>
      <c r="AA1538" s="7">
        <v>3</v>
      </c>
      <c r="AB1538" s="7">
        <v>3</v>
      </c>
      <c r="AC1538" s="7">
        <f t="shared" si="238"/>
        <v>0</v>
      </c>
      <c r="AD1538" s="7" t="s">
        <v>6175</v>
      </c>
      <c r="AE1538" s="7" t="s">
        <v>6175</v>
      </c>
      <c r="AF1538" s="7" t="s">
        <v>6175</v>
      </c>
      <c r="AG1538" s="7" t="s">
        <v>6175</v>
      </c>
      <c r="AH1538" s="7" t="s">
        <v>6175</v>
      </c>
      <c r="AI1538" s="7" t="s">
        <v>6175</v>
      </c>
      <c r="AJ1538" s="33">
        <v>7.3342890410959214</v>
      </c>
      <c r="AK1538" s="33">
        <f t="shared" si="239"/>
        <v>22.002867123287764</v>
      </c>
      <c r="AL1538" s="33">
        <f t="shared" si="234"/>
        <v>2.6403440547945314</v>
      </c>
      <c r="AM1538" s="33">
        <f t="shared" si="235"/>
        <v>24.643211178082296</v>
      </c>
      <c r="AN1538" s="33">
        <f t="shared" si="236"/>
        <v>6.6008601369863298</v>
      </c>
      <c r="AO1538" s="33">
        <f t="shared" si="237"/>
        <v>19.802580410958988</v>
      </c>
      <c r="AP1538" s="33">
        <f t="shared" si="240"/>
        <v>2.3763096493150786</v>
      </c>
      <c r="AQ1538" s="33">
        <f t="shared" si="241"/>
        <v>22.178890060274068</v>
      </c>
      <c r="AR1538" s="15" t="s">
        <v>1404</v>
      </c>
      <c r="AS1538" s="15" t="s">
        <v>1404</v>
      </c>
      <c r="AT1538" s="15" t="s">
        <v>6294</v>
      </c>
      <c r="AU1538" s="27" t="s">
        <v>6279</v>
      </c>
      <c r="AV1538" s="74"/>
      <c r="AW1538" s="75"/>
      <c r="AX1538" s="75"/>
      <c r="AY1538" s="75"/>
      <c r="AZ1538" s="52" t="s">
        <v>6389</v>
      </c>
    </row>
    <row r="1539" spans="1:52" s="52" customFormat="1" ht="39.950000000000003" customHeight="1" x14ac:dyDescent="0.25">
      <c r="A1539" s="9">
        <v>2050</v>
      </c>
      <c r="B1539" s="5" t="s">
        <v>28</v>
      </c>
      <c r="C1539" s="5" t="s">
        <v>5591</v>
      </c>
      <c r="D1539" s="5" t="s">
        <v>241</v>
      </c>
      <c r="E1539" s="5" t="s">
        <v>242</v>
      </c>
      <c r="F1539" s="5" t="s">
        <v>242</v>
      </c>
      <c r="G1539" s="5" t="s">
        <v>6182</v>
      </c>
      <c r="H1539" s="7" t="s">
        <v>2100</v>
      </c>
      <c r="I1539" s="7" t="s">
        <v>6175</v>
      </c>
      <c r="J1539" s="5" t="s">
        <v>1541</v>
      </c>
      <c r="K1539" s="7" t="s">
        <v>6175</v>
      </c>
      <c r="L1539" s="5" t="s">
        <v>5495</v>
      </c>
      <c r="M1539" s="5" t="s">
        <v>5495</v>
      </c>
      <c r="N1539" s="8" t="s">
        <v>6175</v>
      </c>
      <c r="O1539" s="7" t="s">
        <v>1388</v>
      </c>
      <c r="P1539" s="8" t="s">
        <v>6175</v>
      </c>
      <c r="Q1539" s="5" t="s">
        <v>1697</v>
      </c>
      <c r="R1539" s="5" t="s">
        <v>28</v>
      </c>
      <c r="S1539" s="5" t="s">
        <v>28</v>
      </c>
      <c r="T1539" s="5" t="s">
        <v>28</v>
      </c>
      <c r="U1539" s="5" t="s">
        <v>28</v>
      </c>
      <c r="V1539" s="5" t="s">
        <v>28</v>
      </c>
      <c r="W1539" s="7" t="s">
        <v>78</v>
      </c>
      <c r="X1539" s="5" t="s">
        <v>28</v>
      </c>
      <c r="Y1539" s="5" t="s">
        <v>5515</v>
      </c>
      <c r="Z1539" s="7" t="s">
        <v>3900</v>
      </c>
      <c r="AA1539" s="7">
        <v>4</v>
      </c>
      <c r="AB1539" s="7">
        <v>4</v>
      </c>
      <c r="AC1539" s="7">
        <f t="shared" si="238"/>
        <v>0</v>
      </c>
      <c r="AD1539" s="7" t="s">
        <v>6175</v>
      </c>
      <c r="AE1539" s="7" t="s">
        <v>6175</v>
      </c>
      <c r="AF1539" s="7" t="s">
        <v>6175</v>
      </c>
      <c r="AG1539" s="7" t="s">
        <v>6175</v>
      </c>
      <c r="AH1539" s="7" t="s">
        <v>6175</v>
      </c>
      <c r="AI1539" s="7" t="s">
        <v>6175</v>
      </c>
      <c r="AJ1539" s="33">
        <v>6.1446942465753773</v>
      </c>
      <c r="AK1539" s="33">
        <f t="shared" si="239"/>
        <v>24.578776986301509</v>
      </c>
      <c r="AL1539" s="33">
        <f t="shared" si="234"/>
        <v>2.9494532383561811</v>
      </c>
      <c r="AM1539" s="33">
        <f t="shared" si="235"/>
        <v>27.52823022465769</v>
      </c>
      <c r="AN1539" s="33">
        <f t="shared" si="236"/>
        <v>5.53022482191784</v>
      </c>
      <c r="AO1539" s="33">
        <f t="shared" si="237"/>
        <v>22.12089928767136</v>
      </c>
      <c r="AP1539" s="33">
        <f t="shared" si="240"/>
        <v>2.654507914520563</v>
      </c>
      <c r="AQ1539" s="33">
        <f t="shared" si="241"/>
        <v>24.775407202191921</v>
      </c>
      <c r="AR1539" s="15" t="s">
        <v>1404</v>
      </c>
      <c r="AS1539" s="15" t="s">
        <v>1404</v>
      </c>
      <c r="AT1539" s="15" t="s">
        <v>6294</v>
      </c>
      <c r="AU1539" s="27" t="s">
        <v>6279</v>
      </c>
      <c r="AV1539" s="74"/>
      <c r="AW1539" s="75"/>
      <c r="AX1539" s="75"/>
      <c r="AY1539" s="75"/>
      <c r="AZ1539" s="52" t="s">
        <v>6389</v>
      </c>
    </row>
    <row r="1540" spans="1:52" s="52" customFormat="1" ht="39.950000000000003" customHeight="1" x14ac:dyDescent="0.25">
      <c r="A1540" s="9">
        <v>2051</v>
      </c>
      <c r="B1540" s="5" t="s">
        <v>28</v>
      </c>
      <c r="C1540" s="7" t="s">
        <v>5592</v>
      </c>
      <c r="D1540" s="5" t="s">
        <v>241</v>
      </c>
      <c r="E1540" s="5" t="s">
        <v>242</v>
      </c>
      <c r="F1540" s="5" t="s">
        <v>242</v>
      </c>
      <c r="G1540" s="5" t="s">
        <v>6182</v>
      </c>
      <c r="H1540" s="7" t="s">
        <v>2100</v>
      </c>
      <c r="I1540" s="7" t="s">
        <v>6175</v>
      </c>
      <c r="J1540" s="5" t="s">
        <v>1541</v>
      </c>
      <c r="K1540" s="7" t="s">
        <v>6175</v>
      </c>
      <c r="L1540" s="5" t="s">
        <v>5495</v>
      </c>
      <c r="M1540" s="5" t="s">
        <v>5495</v>
      </c>
      <c r="N1540" s="8" t="s">
        <v>6175</v>
      </c>
      <c r="O1540" s="7" t="s">
        <v>1388</v>
      </c>
      <c r="P1540" s="8" t="s">
        <v>6175</v>
      </c>
      <c r="Q1540" s="5" t="s">
        <v>4784</v>
      </c>
      <c r="R1540" s="5" t="s">
        <v>4784</v>
      </c>
      <c r="S1540" s="5" t="s">
        <v>28</v>
      </c>
      <c r="T1540" s="5" t="s">
        <v>28</v>
      </c>
      <c r="U1540" s="5" t="s">
        <v>28</v>
      </c>
      <c r="V1540" s="5" t="s">
        <v>28</v>
      </c>
      <c r="W1540" s="7" t="s">
        <v>29</v>
      </c>
      <c r="X1540" s="5" t="s">
        <v>28</v>
      </c>
      <c r="Y1540" s="5" t="s">
        <v>319</v>
      </c>
      <c r="Z1540" s="7" t="s">
        <v>3900</v>
      </c>
      <c r="AA1540" s="7">
        <v>1</v>
      </c>
      <c r="AB1540" s="7">
        <v>1</v>
      </c>
      <c r="AC1540" s="7">
        <f t="shared" si="238"/>
        <v>0</v>
      </c>
      <c r="AD1540" s="7" t="s">
        <v>6175</v>
      </c>
      <c r="AE1540" s="7" t="s">
        <v>6175</v>
      </c>
      <c r="AF1540" s="7" t="s">
        <v>6175</v>
      </c>
      <c r="AG1540" s="7" t="s">
        <v>6175</v>
      </c>
      <c r="AH1540" s="7" t="s">
        <v>6175</v>
      </c>
      <c r="AI1540" s="7" t="s">
        <v>6175</v>
      </c>
      <c r="AJ1540" s="33">
        <v>8.3121942465753769</v>
      </c>
      <c r="AK1540" s="33">
        <f t="shared" si="239"/>
        <v>8.3121942465753769</v>
      </c>
      <c r="AL1540" s="33">
        <f t="shared" si="234"/>
        <v>0.99746330958904517</v>
      </c>
      <c r="AM1540" s="33">
        <f t="shared" si="235"/>
        <v>9.3096575561644226</v>
      </c>
      <c r="AN1540" s="33">
        <f t="shared" si="236"/>
        <v>7.4809748219178394</v>
      </c>
      <c r="AO1540" s="33">
        <f t="shared" si="237"/>
        <v>7.4809748219178394</v>
      </c>
      <c r="AP1540" s="33">
        <f t="shared" si="240"/>
        <v>0.89771697863014066</v>
      </c>
      <c r="AQ1540" s="33">
        <f t="shared" si="241"/>
        <v>8.3786918005479798</v>
      </c>
      <c r="AR1540" s="15" t="s">
        <v>1404</v>
      </c>
      <c r="AS1540" s="15" t="s">
        <v>1404</v>
      </c>
      <c r="AT1540" s="15" t="s">
        <v>6294</v>
      </c>
      <c r="AU1540" s="27" t="s">
        <v>6279</v>
      </c>
      <c r="AV1540" s="74"/>
      <c r="AW1540" s="75"/>
      <c r="AX1540" s="75"/>
      <c r="AY1540" s="75"/>
      <c r="AZ1540" s="52" t="s">
        <v>6389</v>
      </c>
    </row>
    <row r="1541" spans="1:52" s="52" customFormat="1" ht="39.950000000000003" customHeight="1" x14ac:dyDescent="0.25">
      <c r="A1541" s="9">
        <v>2052</v>
      </c>
      <c r="B1541" s="5" t="s">
        <v>28</v>
      </c>
      <c r="C1541" s="7" t="s">
        <v>5593</v>
      </c>
      <c r="D1541" s="5" t="s">
        <v>18</v>
      </c>
      <c r="E1541" s="5" t="s">
        <v>1177</v>
      </c>
      <c r="F1541" s="5" t="s">
        <v>926</v>
      </c>
      <c r="G1541" s="5" t="s">
        <v>6182</v>
      </c>
      <c r="H1541" s="7" t="s">
        <v>2100</v>
      </c>
      <c r="I1541" s="7" t="s">
        <v>6175</v>
      </c>
      <c r="J1541" s="5" t="s">
        <v>1541</v>
      </c>
      <c r="K1541" s="7" t="s">
        <v>6175</v>
      </c>
      <c r="L1541" s="5" t="s">
        <v>5495</v>
      </c>
      <c r="M1541" s="5" t="s">
        <v>5495</v>
      </c>
      <c r="N1541" s="8" t="s">
        <v>6175</v>
      </c>
      <c r="O1541" s="7" t="s">
        <v>1388</v>
      </c>
      <c r="P1541" s="8" t="s">
        <v>6175</v>
      </c>
      <c r="Q1541" s="5" t="s">
        <v>28</v>
      </c>
      <c r="R1541" s="5" t="s">
        <v>28</v>
      </c>
      <c r="S1541" s="5" t="s">
        <v>28</v>
      </c>
      <c r="T1541" s="5" t="s">
        <v>28</v>
      </c>
      <c r="U1541" s="5" t="s">
        <v>28</v>
      </c>
      <c r="V1541" s="5" t="s">
        <v>28</v>
      </c>
      <c r="W1541" s="7" t="s">
        <v>29</v>
      </c>
      <c r="X1541" s="5" t="s">
        <v>28</v>
      </c>
      <c r="Y1541" s="5" t="s">
        <v>28</v>
      </c>
      <c r="Z1541" s="7" t="s">
        <v>3900</v>
      </c>
      <c r="AA1541" s="7">
        <v>1</v>
      </c>
      <c r="AB1541" s="7">
        <v>1</v>
      </c>
      <c r="AC1541" s="7">
        <f t="shared" si="238"/>
        <v>0</v>
      </c>
      <c r="AD1541" s="7" t="s">
        <v>6175</v>
      </c>
      <c r="AE1541" s="7" t="s">
        <v>6175</v>
      </c>
      <c r="AF1541" s="7" t="s">
        <v>6175</v>
      </c>
      <c r="AG1541" s="7" t="s">
        <v>6175</v>
      </c>
      <c r="AH1541" s="7" t="s">
        <v>6175</v>
      </c>
      <c r="AI1541" s="7" t="s">
        <v>6175</v>
      </c>
      <c r="AJ1541" s="33">
        <v>8.8011468493151046</v>
      </c>
      <c r="AK1541" s="33">
        <f t="shared" si="239"/>
        <v>8.8011468493151046</v>
      </c>
      <c r="AL1541" s="33">
        <f t="shared" ref="AL1541:AL1604" si="242">AK1541*0.12</f>
        <v>1.0561376219178125</v>
      </c>
      <c r="AM1541" s="33">
        <f t="shared" ref="AM1541:AM1604" si="243">AL1541+AK1541</f>
        <v>9.8572844712329175</v>
      </c>
      <c r="AN1541" s="33">
        <f t="shared" ref="AN1541:AN1604" si="244">AJ1541*0.9</f>
        <v>7.9210321643835941</v>
      </c>
      <c r="AO1541" s="33">
        <f t="shared" ref="AO1541:AO1604" si="245">AN1541*AB1541</f>
        <v>7.9210321643835941</v>
      </c>
      <c r="AP1541" s="33">
        <f t="shared" si="240"/>
        <v>0.95052385972603126</v>
      </c>
      <c r="AQ1541" s="33">
        <f t="shared" si="241"/>
        <v>8.8715560241096263</v>
      </c>
      <c r="AR1541" s="15" t="s">
        <v>1404</v>
      </c>
      <c r="AS1541" s="15" t="s">
        <v>1404</v>
      </c>
      <c r="AT1541" s="15" t="s">
        <v>6294</v>
      </c>
      <c r="AU1541" s="27" t="s">
        <v>6279</v>
      </c>
      <c r="AV1541" s="74"/>
      <c r="AW1541" s="75"/>
      <c r="AX1541" s="75"/>
      <c r="AY1541" s="75"/>
      <c r="AZ1541" s="52" t="s">
        <v>6389</v>
      </c>
    </row>
    <row r="1542" spans="1:52" s="52" customFormat="1" ht="39.950000000000003" customHeight="1" x14ac:dyDescent="0.25">
      <c r="A1542" s="9">
        <v>2053</v>
      </c>
      <c r="B1542" s="5" t="s">
        <v>28</v>
      </c>
      <c r="C1542" s="7" t="s">
        <v>5594</v>
      </c>
      <c r="D1542" s="5" t="s">
        <v>18</v>
      </c>
      <c r="E1542" s="5" t="s">
        <v>1177</v>
      </c>
      <c r="F1542" s="5" t="s">
        <v>926</v>
      </c>
      <c r="G1542" s="5" t="s">
        <v>6182</v>
      </c>
      <c r="H1542" s="7" t="s">
        <v>2100</v>
      </c>
      <c r="I1542" s="7" t="s">
        <v>6175</v>
      </c>
      <c r="J1542" s="5" t="s">
        <v>1541</v>
      </c>
      <c r="K1542" s="7" t="s">
        <v>6175</v>
      </c>
      <c r="L1542" s="5" t="s">
        <v>5495</v>
      </c>
      <c r="M1542" s="5" t="s">
        <v>5495</v>
      </c>
      <c r="N1542" s="8" t="s">
        <v>6175</v>
      </c>
      <c r="O1542" s="7" t="s">
        <v>1388</v>
      </c>
      <c r="P1542" s="8" t="s">
        <v>6175</v>
      </c>
      <c r="Q1542" s="5" t="s">
        <v>28</v>
      </c>
      <c r="R1542" s="5" t="s">
        <v>28</v>
      </c>
      <c r="S1542" s="5" t="s">
        <v>28</v>
      </c>
      <c r="T1542" s="5" t="s">
        <v>28</v>
      </c>
      <c r="U1542" s="5" t="s">
        <v>28</v>
      </c>
      <c r="V1542" s="5" t="s">
        <v>28</v>
      </c>
      <c r="W1542" s="7" t="s">
        <v>29</v>
      </c>
      <c r="X1542" s="5" t="s">
        <v>28</v>
      </c>
      <c r="Y1542" s="5" t="s">
        <v>28</v>
      </c>
      <c r="Z1542" s="7" t="s">
        <v>3900</v>
      </c>
      <c r="AA1542" s="7">
        <v>1</v>
      </c>
      <c r="AB1542" s="7">
        <v>1</v>
      </c>
      <c r="AC1542" s="7">
        <f t="shared" si="238"/>
        <v>0</v>
      </c>
      <c r="AD1542" s="7" t="s">
        <v>6175</v>
      </c>
      <c r="AE1542" s="7" t="s">
        <v>6175</v>
      </c>
      <c r="AF1542" s="7" t="s">
        <v>6175</v>
      </c>
      <c r="AG1542" s="7" t="s">
        <v>6175</v>
      </c>
      <c r="AH1542" s="7" t="s">
        <v>6175</v>
      </c>
      <c r="AI1542" s="7" t="s">
        <v>6175</v>
      </c>
      <c r="AJ1542" s="33">
        <v>8.8011468493151046</v>
      </c>
      <c r="AK1542" s="33">
        <f t="shared" si="239"/>
        <v>8.8011468493151046</v>
      </c>
      <c r="AL1542" s="33">
        <f t="shared" si="242"/>
        <v>1.0561376219178125</v>
      </c>
      <c r="AM1542" s="33">
        <f t="shared" si="243"/>
        <v>9.8572844712329175</v>
      </c>
      <c r="AN1542" s="33">
        <f t="shared" si="244"/>
        <v>7.9210321643835941</v>
      </c>
      <c r="AO1542" s="33">
        <f t="shared" si="245"/>
        <v>7.9210321643835941</v>
      </c>
      <c r="AP1542" s="33">
        <f t="shared" si="240"/>
        <v>0.95052385972603126</v>
      </c>
      <c r="AQ1542" s="33">
        <f t="shared" si="241"/>
        <v>8.8715560241096263</v>
      </c>
      <c r="AR1542" s="15" t="s">
        <v>1404</v>
      </c>
      <c r="AS1542" s="15" t="s">
        <v>1404</v>
      </c>
      <c r="AT1542" s="15" t="s">
        <v>6294</v>
      </c>
      <c r="AU1542" s="27" t="s">
        <v>6279</v>
      </c>
      <c r="AV1542" s="74"/>
      <c r="AW1542" s="75"/>
      <c r="AX1542" s="75"/>
      <c r="AY1542" s="75"/>
      <c r="AZ1542" s="52" t="s">
        <v>6389</v>
      </c>
    </row>
    <row r="1543" spans="1:52" s="52" customFormat="1" ht="39.950000000000003" customHeight="1" x14ac:dyDescent="0.25">
      <c r="A1543" s="9">
        <v>2054</v>
      </c>
      <c r="B1543" s="5" t="s">
        <v>28</v>
      </c>
      <c r="C1543" s="7" t="s">
        <v>5595</v>
      </c>
      <c r="D1543" s="5" t="s">
        <v>18</v>
      </c>
      <c r="E1543" s="5" t="s">
        <v>1177</v>
      </c>
      <c r="F1543" s="5" t="s">
        <v>926</v>
      </c>
      <c r="G1543" s="5" t="s">
        <v>6182</v>
      </c>
      <c r="H1543" s="7" t="s">
        <v>2100</v>
      </c>
      <c r="I1543" s="7" t="s">
        <v>6175</v>
      </c>
      <c r="J1543" s="5" t="s">
        <v>1541</v>
      </c>
      <c r="K1543" s="7" t="s">
        <v>6175</v>
      </c>
      <c r="L1543" s="5" t="s">
        <v>5495</v>
      </c>
      <c r="M1543" s="5" t="s">
        <v>5495</v>
      </c>
      <c r="N1543" s="8" t="s">
        <v>6175</v>
      </c>
      <c r="O1543" s="7" t="s">
        <v>1388</v>
      </c>
      <c r="P1543" s="8" t="s">
        <v>6175</v>
      </c>
      <c r="Q1543" s="5" t="s">
        <v>28</v>
      </c>
      <c r="R1543" s="5" t="s">
        <v>28</v>
      </c>
      <c r="S1543" s="5" t="s">
        <v>28</v>
      </c>
      <c r="T1543" s="5" t="s">
        <v>28</v>
      </c>
      <c r="U1543" s="5" t="s">
        <v>28</v>
      </c>
      <c r="V1543" s="5" t="s">
        <v>28</v>
      </c>
      <c r="W1543" s="7" t="s">
        <v>29</v>
      </c>
      <c r="X1543" s="5" t="s">
        <v>28</v>
      </c>
      <c r="Y1543" s="5" t="s">
        <v>28</v>
      </c>
      <c r="Z1543" s="7" t="s">
        <v>3900</v>
      </c>
      <c r="AA1543" s="7">
        <v>1</v>
      </c>
      <c r="AB1543" s="7">
        <v>1</v>
      </c>
      <c r="AC1543" s="7">
        <f t="shared" si="238"/>
        <v>0</v>
      </c>
      <c r="AD1543" s="7" t="s">
        <v>6175</v>
      </c>
      <c r="AE1543" s="7" t="s">
        <v>6175</v>
      </c>
      <c r="AF1543" s="7" t="s">
        <v>6175</v>
      </c>
      <c r="AG1543" s="7" t="s">
        <v>6175</v>
      </c>
      <c r="AH1543" s="7" t="s">
        <v>6175</v>
      </c>
      <c r="AI1543" s="7" t="s">
        <v>6175</v>
      </c>
      <c r="AJ1543" s="33">
        <v>8.8011468493151046</v>
      </c>
      <c r="AK1543" s="33">
        <f t="shared" si="239"/>
        <v>8.8011468493151046</v>
      </c>
      <c r="AL1543" s="33">
        <f t="shared" si="242"/>
        <v>1.0561376219178125</v>
      </c>
      <c r="AM1543" s="33">
        <f t="shared" si="243"/>
        <v>9.8572844712329175</v>
      </c>
      <c r="AN1543" s="33">
        <f t="shared" si="244"/>
        <v>7.9210321643835941</v>
      </c>
      <c r="AO1543" s="33">
        <f t="shared" si="245"/>
        <v>7.9210321643835941</v>
      </c>
      <c r="AP1543" s="33">
        <f t="shared" si="240"/>
        <v>0.95052385972603126</v>
      </c>
      <c r="AQ1543" s="33">
        <f t="shared" si="241"/>
        <v>8.8715560241096263</v>
      </c>
      <c r="AR1543" s="15" t="s">
        <v>1404</v>
      </c>
      <c r="AS1543" s="15" t="s">
        <v>1404</v>
      </c>
      <c r="AT1543" s="15" t="s">
        <v>6294</v>
      </c>
      <c r="AU1543" s="27" t="s">
        <v>6279</v>
      </c>
      <c r="AV1543" s="74"/>
      <c r="AW1543" s="75"/>
      <c r="AX1543" s="75"/>
      <c r="AY1543" s="75"/>
      <c r="AZ1543" s="52" t="s">
        <v>6389</v>
      </c>
    </row>
    <row r="1544" spans="1:52" s="52" customFormat="1" ht="39.950000000000003" customHeight="1" x14ac:dyDescent="0.25">
      <c r="A1544" s="9">
        <v>2055</v>
      </c>
      <c r="B1544" s="5" t="s">
        <v>28</v>
      </c>
      <c r="C1544" s="7" t="s">
        <v>5596</v>
      </c>
      <c r="D1544" s="5" t="s">
        <v>18</v>
      </c>
      <c r="E1544" s="5" t="s">
        <v>1177</v>
      </c>
      <c r="F1544" s="5" t="s">
        <v>926</v>
      </c>
      <c r="G1544" s="5" t="s">
        <v>6182</v>
      </c>
      <c r="H1544" s="7" t="s">
        <v>2100</v>
      </c>
      <c r="I1544" s="7" t="s">
        <v>6175</v>
      </c>
      <c r="J1544" s="5" t="s">
        <v>1541</v>
      </c>
      <c r="K1544" s="7" t="s">
        <v>6175</v>
      </c>
      <c r="L1544" s="5" t="s">
        <v>5495</v>
      </c>
      <c r="M1544" s="5" t="s">
        <v>5495</v>
      </c>
      <c r="N1544" s="8" t="s">
        <v>6175</v>
      </c>
      <c r="O1544" s="7" t="s">
        <v>1388</v>
      </c>
      <c r="P1544" s="8" t="s">
        <v>6175</v>
      </c>
      <c r="Q1544" s="5" t="s">
        <v>28</v>
      </c>
      <c r="R1544" s="5" t="s">
        <v>28</v>
      </c>
      <c r="S1544" s="5" t="s">
        <v>28</v>
      </c>
      <c r="T1544" s="5" t="s">
        <v>28</v>
      </c>
      <c r="U1544" s="5" t="s">
        <v>28</v>
      </c>
      <c r="V1544" s="5" t="s">
        <v>28</v>
      </c>
      <c r="W1544" s="7" t="s">
        <v>3988</v>
      </c>
      <c r="X1544" s="5" t="s">
        <v>28</v>
      </c>
      <c r="Y1544" s="5" t="s">
        <v>28</v>
      </c>
      <c r="Z1544" s="7" t="s">
        <v>3900</v>
      </c>
      <c r="AA1544" s="7">
        <v>1</v>
      </c>
      <c r="AB1544" s="7">
        <v>1</v>
      </c>
      <c r="AC1544" s="7">
        <f t="shared" si="238"/>
        <v>0</v>
      </c>
      <c r="AD1544" s="7" t="s">
        <v>6175</v>
      </c>
      <c r="AE1544" s="7" t="s">
        <v>6175</v>
      </c>
      <c r="AF1544" s="7" t="s">
        <v>6175</v>
      </c>
      <c r="AG1544" s="7" t="s">
        <v>6175</v>
      </c>
      <c r="AH1544" s="7" t="s">
        <v>6175</v>
      </c>
      <c r="AI1544" s="7" t="s">
        <v>6175</v>
      </c>
      <c r="AJ1544" s="33">
        <v>6.5061468493151056</v>
      </c>
      <c r="AK1544" s="33">
        <f t="shared" si="239"/>
        <v>6.5061468493151056</v>
      </c>
      <c r="AL1544" s="33">
        <f t="shared" si="242"/>
        <v>0.7807376219178126</v>
      </c>
      <c r="AM1544" s="33">
        <f t="shared" si="243"/>
        <v>7.2868844712329182</v>
      </c>
      <c r="AN1544" s="33">
        <f t="shared" si="244"/>
        <v>5.8555321643835949</v>
      </c>
      <c r="AO1544" s="33">
        <f t="shared" si="245"/>
        <v>5.8555321643835949</v>
      </c>
      <c r="AP1544" s="33">
        <f t="shared" si="240"/>
        <v>0.7026638597260314</v>
      </c>
      <c r="AQ1544" s="33">
        <f t="shared" si="241"/>
        <v>6.558196024109626</v>
      </c>
      <c r="AR1544" s="15" t="s">
        <v>1404</v>
      </c>
      <c r="AS1544" s="15" t="s">
        <v>1404</v>
      </c>
      <c r="AT1544" s="15" t="s">
        <v>6294</v>
      </c>
      <c r="AU1544" s="27" t="s">
        <v>6279</v>
      </c>
      <c r="AV1544" s="74"/>
      <c r="AW1544" s="75"/>
      <c r="AX1544" s="75"/>
      <c r="AY1544" s="75"/>
      <c r="AZ1544" s="52" t="s">
        <v>6389</v>
      </c>
    </row>
    <row r="1545" spans="1:52" s="52" customFormat="1" ht="39.950000000000003" customHeight="1" x14ac:dyDescent="0.25">
      <c r="A1545" s="9">
        <v>2056</v>
      </c>
      <c r="B1545" s="5" t="s">
        <v>28</v>
      </c>
      <c r="C1545" s="7" t="s">
        <v>5597</v>
      </c>
      <c r="D1545" s="5" t="s">
        <v>18</v>
      </c>
      <c r="E1545" s="5" t="s">
        <v>1177</v>
      </c>
      <c r="F1545" s="5" t="s">
        <v>926</v>
      </c>
      <c r="G1545" s="5" t="s">
        <v>6182</v>
      </c>
      <c r="H1545" s="7" t="s">
        <v>2100</v>
      </c>
      <c r="I1545" s="7" t="s">
        <v>6175</v>
      </c>
      <c r="J1545" s="5" t="s">
        <v>1541</v>
      </c>
      <c r="K1545" s="7" t="s">
        <v>6175</v>
      </c>
      <c r="L1545" s="5" t="s">
        <v>5495</v>
      </c>
      <c r="M1545" s="5" t="s">
        <v>5495</v>
      </c>
      <c r="N1545" s="8" t="s">
        <v>6175</v>
      </c>
      <c r="O1545" s="7" t="s">
        <v>1388</v>
      </c>
      <c r="P1545" s="8" t="s">
        <v>6175</v>
      </c>
      <c r="Q1545" s="5" t="s">
        <v>28</v>
      </c>
      <c r="R1545" s="5" t="s">
        <v>28</v>
      </c>
      <c r="S1545" s="5" t="s">
        <v>28</v>
      </c>
      <c r="T1545" s="5" t="s">
        <v>28</v>
      </c>
      <c r="U1545" s="5" t="s">
        <v>28</v>
      </c>
      <c r="V1545" s="5" t="s">
        <v>28</v>
      </c>
      <c r="W1545" s="7" t="s">
        <v>29</v>
      </c>
      <c r="X1545" s="5" t="s">
        <v>28</v>
      </c>
      <c r="Y1545" s="5" t="s">
        <v>28</v>
      </c>
      <c r="Z1545" s="7" t="s">
        <v>3900</v>
      </c>
      <c r="AA1545" s="7">
        <v>1</v>
      </c>
      <c r="AB1545" s="7">
        <v>1</v>
      </c>
      <c r="AC1545" s="7">
        <f t="shared" si="238"/>
        <v>0</v>
      </c>
      <c r="AD1545" s="7" t="s">
        <v>6175</v>
      </c>
      <c r="AE1545" s="7" t="s">
        <v>6175</v>
      </c>
      <c r="AF1545" s="7" t="s">
        <v>6175</v>
      </c>
      <c r="AG1545" s="7" t="s">
        <v>6175</v>
      </c>
      <c r="AH1545" s="7" t="s">
        <v>6175</v>
      </c>
      <c r="AI1545" s="7" t="s">
        <v>6175</v>
      </c>
      <c r="AJ1545" s="33">
        <v>8.8011468493151046</v>
      </c>
      <c r="AK1545" s="33">
        <f t="shared" si="239"/>
        <v>8.8011468493151046</v>
      </c>
      <c r="AL1545" s="33">
        <f t="shared" si="242"/>
        <v>1.0561376219178125</v>
      </c>
      <c r="AM1545" s="33">
        <f t="shared" si="243"/>
        <v>9.8572844712329175</v>
      </c>
      <c r="AN1545" s="33">
        <f t="shared" si="244"/>
        <v>7.9210321643835941</v>
      </c>
      <c r="AO1545" s="33">
        <f t="shared" si="245"/>
        <v>7.9210321643835941</v>
      </c>
      <c r="AP1545" s="33">
        <f t="shared" si="240"/>
        <v>0.95052385972603126</v>
      </c>
      <c r="AQ1545" s="33">
        <f t="shared" si="241"/>
        <v>8.8715560241096263</v>
      </c>
      <c r="AR1545" s="15" t="s">
        <v>1404</v>
      </c>
      <c r="AS1545" s="15" t="s">
        <v>1404</v>
      </c>
      <c r="AT1545" s="15" t="s">
        <v>6294</v>
      </c>
      <c r="AU1545" s="27" t="s">
        <v>6279</v>
      </c>
      <c r="AV1545" s="74"/>
      <c r="AW1545" s="75"/>
      <c r="AX1545" s="75"/>
      <c r="AY1545" s="75"/>
      <c r="AZ1545" s="52" t="s">
        <v>6389</v>
      </c>
    </row>
    <row r="1546" spans="1:52" s="52" customFormat="1" ht="39.950000000000003" customHeight="1" x14ac:dyDescent="0.25">
      <c r="A1546" s="9">
        <v>2057</v>
      </c>
      <c r="B1546" s="5" t="s">
        <v>28</v>
      </c>
      <c r="C1546" s="7" t="s">
        <v>5598</v>
      </c>
      <c r="D1546" s="5" t="s">
        <v>18</v>
      </c>
      <c r="E1546" s="5" t="s">
        <v>1177</v>
      </c>
      <c r="F1546" s="5" t="s">
        <v>926</v>
      </c>
      <c r="G1546" s="5" t="s">
        <v>6182</v>
      </c>
      <c r="H1546" s="7" t="s">
        <v>2100</v>
      </c>
      <c r="I1546" s="7" t="s">
        <v>6175</v>
      </c>
      <c r="J1546" s="5" t="s">
        <v>1541</v>
      </c>
      <c r="K1546" s="7" t="s">
        <v>6175</v>
      </c>
      <c r="L1546" s="5" t="s">
        <v>5495</v>
      </c>
      <c r="M1546" s="5" t="s">
        <v>5495</v>
      </c>
      <c r="N1546" s="8" t="s">
        <v>6175</v>
      </c>
      <c r="O1546" s="7" t="s">
        <v>1388</v>
      </c>
      <c r="P1546" s="8" t="s">
        <v>6175</v>
      </c>
      <c r="Q1546" s="5" t="s">
        <v>5497</v>
      </c>
      <c r="R1546" s="5" t="s">
        <v>28</v>
      </c>
      <c r="S1546" s="5" t="s">
        <v>28</v>
      </c>
      <c r="T1546" s="5" t="s">
        <v>28</v>
      </c>
      <c r="U1546" s="5" t="s">
        <v>28</v>
      </c>
      <c r="V1546" s="5" t="s">
        <v>28</v>
      </c>
      <c r="W1546" s="7" t="s">
        <v>29</v>
      </c>
      <c r="X1546" s="5" t="s">
        <v>28</v>
      </c>
      <c r="Y1546" s="5" t="s">
        <v>28</v>
      </c>
      <c r="Z1546" s="7" t="s">
        <v>3900</v>
      </c>
      <c r="AA1546" s="7">
        <v>1</v>
      </c>
      <c r="AB1546" s="7">
        <v>1</v>
      </c>
      <c r="AC1546" s="7">
        <f t="shared" si="238"/>
        <v>0</v>
      </c>
      <c r="AD1546" s="7" t="s">
        <v>6175</v>
      </c>
      <c r="AE1546" s="7" t="s">
        <v>6175</v>
      </c>
      <c r="AF1546" s="7" t="s">
        <v>6175</v>
      </c>
      <c r="AG1546" s="7" t="s">
        <v>6175</v>
      </c>
      <c r="AH1546" s="7" t="s">
        <v>6175</v>
      </c>
      <c r="AI1546" s="7" t="s">
        <v>6175</v>
      </c>
      <c r="AJ1546" s="33">
        <v>3.9116208219178246</v>
      </c>
      <c r="AK1546" s="33">
        <f t="shared" si="239"/>
        <v>3.9116208219178246</v>
      </c>
      <c r="AL1546" s="33">
        <f t="shared" si="242"/>
        <v>0.46939449863013893</v>
      </c>
      <c r="AM1546" s="33">
        <f t="shared" si="243"/>
        <v>4.3810153205479638</v>
      </c>
      <c r="AN1546" s="33">
        <f t="shared" si="244"/>
        <v>3.5204587397260423</v>
      </c>
      <c r="AO1546" s="33">
        <f t="shared" si="245"/>
        <v>3.5204587397260423</v>
      </c>
      <c r="AP1546" s="33">
        <f t="shared" si="240"/>
        <v>0.42245504876712509</v>
      </c>
      <c r="AQ1546" s="33">
        <f t="shared" si="241"/>
        <v>3.9429137884931675</v>
      </c>
      <c r="AR1546" s="15" t="s">
        <v>1404</v>
      </c>
      <c r="AS1546" s="15" t="s">
        <v>1404</v>
      </c>
      <c r="AT1546" s="15" t="s">
        <v>6294</v>
      </c>
      <c r="AU1546" s="27" t="s">
        <v>6279</v>
      </c>
      <c r="AV1546" s="74"/>
      <c r="AW1546" s="75"/>
      <c r="AX1546" s="75"/>
      <c r="AY1546" s="75"/>
      <c r="AZ1546" s="52" t="s">
        <v>6389</v>
      </c>
    </row>
    <row r="1547" spans="1:52" s="52" customFormat="1" ht="39.950000000000003" customHeight="1" x14ac:dyDescent="0.25">
      <c r="A1547" s="9">
        <v>2058</v>
      </c>
      <c r="B1547" s="5" t="s">
        <v>28</v>
      </c>
      <c r="C1547" s="7" t="s">
        <v>5599</v>
      </c>
      <c r="D1547" s="5" t="s">
        <v>18</v>
      </c>
      <c r="E1547" s="5" t="s">
        <v>1264</v>
      </c>
      <c r="F1547" s="5" t="s">
        <v>926</v>
      </c>
      <c r="G1547" s="5" t="s">
        <v>6182</v>
      </c>
      <c r="H1547" s="7" t="s">
        <v>2100</v>
      </c>
      <c r="I1547" s="7" t="s">
        <v>6175</v>
      </c>
      <c r="J1547" s="5" t="s">
        <v>1541</v>
      </c>
      <c r="K1547" s="7" t="s">
        <v>6175</v>
      </c>
      <c r="L1547" s="5" t="s">
        <v>5495</v>
      </c>
      <c r="M1547" s="5" t="s">
        <v>5495</v>
      </c>
      <c r="N1547" s="8" t="s">
        <v>6175</v>
      </c>
      <c r="O1547" s="7" t="s">
        <v>1388</v>
      </c>
      <c r="P1547" s="8" t="s">
        <v>6175</v>
      </c>
      <c r="Q1547" s="5" t="s">
        <v>5600</v>
      </c>
      <c r="R1547" s="5" t="s">
        <v>28</v>
      </c>
      <c r="S1547" s="5" t="s">
        <v>28</v>
      </c>
      <c r="T1547" s="5" t="s">
        <v>28</v>
      </c>
      <c r="U1547" s="5" t="s">
        <v>28</v>
      </c>
      <c r="V1547" s="5" t="s">
        <v>28</v>
      </c>
      <c r="W1547" s="7" t="s">
        <v>1400</v>
      </c>
      <c r="X1547" s="5" t="s">
        <v>28</v>
      </c>
      <c r="Y1547" s="5" t="s">
        <v>28</v>
      </c>
      <c r="Z1547" s="7" t="s">
        <v>3900</v>
      </c>
      <c r="AA1547" s="7">
        <v>10</v>
      </c>
      <c r="AB1547" s="7">
        <v>10</v>
      </c>
      <c r="AC1547" s="7">
        <f t="shared" si="238"/>
        <v>0</v>
      </c>
      <c r="AD1547" s="7" t="s">
        <v>6175</v>
      </c>
      <c r="AE1547" s="7" t="s">
        <v>6175</v>
      </c>
      <c r="AF1547" s="7" t="s">
        <v>6175</v>
      </c>
      <c r="AG1547" s="7" t="s">
        <v>6175</v>
      </c>
      <c r="AH1547" s="7" t="s">
        <v>6175</v>
      </c>
      <c r="AI1547" s="7" t="s">
        <v>6175</v>
      </c>
      <c r="AJ1547" s="33">
        <v>5.2716208219178249</v>
      </c>
      <c r="AK1547" s="33">
        <f t="shared" si="239"/>
        <v>52.716208219178249</v>
      </c>
      <c r="AL1547" s="33">
        <f t="shared" si="242"/>
        <v>6.3259449863013897</v>
      </c>
      <c r="AM1547" s="33">
        <f t="shared" si="243"/>
        <v>59.042153205479636</v>
      </c>
      <c r="AN1547" s="33">
        <f t="shared" si="244"/>
        <v>4.7444587397260429</v>
      </c>
      <c r="AO1547" s="33">
        <f t="shared" si="245"/>
        <v>47.444587397260428</v>
      </c>
      <c r="AP1547" s="33">
        <f t="shared" si="240"/>
        <v>5.6933504876712515</v>
      </c>
      <c r="AQ1547" s="33">
        <f t="shared" si="241"/>
        <v>53.137937884931681</v>
      </c>
      <c r="AR1547" s="15" t="s">
        <v>1404</v>
      </c>
      <c r="AS1547" s="15" t="s">
        <v>1404</v>
      </c>
      <c r="AT1547" s="15" t="s">
        <v>6294</v>
      </c>
      <c r="AU1547" s="27" t="s">
        <v>6279</v>
      </c>
      <c r="AV1547" s="74"/>
      <c r="AW1547" s="75"/>
      <c r="AX1547" s="75"/>
      <c r="AY1547" s="75"/>
      <c r="AZ1547" s="52" t="s">
        <v>6389</v>
      </c>
    </row>
    <row r="1548" spans="1:52" s="52" customFormat="1" ht="39.950000000000003" customHeight="1" x14ac:dyDescent="0.25">
      <c r="A1548" s="9">
        <v>2059</v>
      </c>
      <c r="B1548" s="5" t="s">
        <v>28</v>
      </c>
      <c r="C1548" s="7" t="s">
        <v>5601</v>
      </c>
      <c r="D1548" s="5" t="s">
        <v>18</v>
      </c>
      <c r="E1548" s="5" t="s">
        <v>1264</v>
      </c>
      <c r="F1548" s="5" t="s">
        <v>926</v>
      </c>
      <c r="G1548" s="5" t="s">
        <v>6182</v>
      </c>
      <c r="H1548" s="7" t="s">
        <v>2100</v>
      </c>
      <c r="I1548" s="7" t="s">
        <v>6175</v>
      </c>
      <c r="J1548" s="5" t="s">
        <v>1541</v>
      </c>
      <c r="K1548" s="7" t="s">
        <v>6175</v>
      </c>
      <c r="L1548" s="5" t="s">
        <v>5495</v>
      </c>
      <c r="M1548" s="5" t="s">
        <v>5495</v>
      </c>
      <c r="N1548" s="8" t="s">
        <v>6175</v>
      </c>
      <c r="O1548" s="7" t="s">
        <v>1388</v>
      </c>
      <c r="P1548" s="8" t="s">
        <v>6175</v>
      </c>
      <c r="Q1548" s="5" t="s">
        <v>3099</v>
      </c>
      <c r="R1548" s="5" t="s">
        <v>28</v>
      </c>
      <c r="S1548" s="5" t="s">
        <v>28</v>
      </c>
      <c r="T1548" s="5" t="s">
        <v>28</v>
      </c>
      <c r="U1548" s="5" t="s">
        <v>28</v>
      </c>
      <c r="V1548" s="5" t="s">
        <v>28</v>
      </c>
      <c r="W1548" s="7" t="s">
        <v>29</v>
      </c>
      <c r="X1548" s="5" t="s">
        <v>28</v>
      </c>
      <c r="Y1548" s="5" t="s">
        <v>28</v>
      </c>
      <c r="Z1548" s="7" t="s">
        <v>3900</v>
      </c>
      <c r="AA1548" s="7">
        <v>1</v>
      </c>
      <c r="AB1548" s="7">
        <v>1</v>
      </c>
      <c r="AC1548" s="7">
        <f t="shared" si="238"/>
        <v>0</v>
      </c>
      <c r="AD1548" s="7" t="s">
        <v>6175</v>
      </c>
      <c r="AE1548" s="7" t="s">
        <v>6175</v>
      </c>
      <c r="AF1548" s="7" t="s">
        <v>6175</v>
      </c>
      <c r="AG1548" s="7" t="s">
        <v>6175</v>
      </c>
      <c r="AH1548" s="7" t="s">
        <v>6175</v>
      </c>
      <c r="AI1548" s="7" t="s">
        <v>6175</v>
      </c>
      <c r="AJ1548" s="33">
        <v>3.9116208219178246</v>
      </c>
      <c r="AK1548" s="33">
        <f t="shared" si="239"/>
        <v>3.9116208219178246</v>
      </c>
      <c r="AL1548" s="33">
        <f t="shared" si="242"/>
        <v>0.46939449863013893</v>
      </c>
      <c r="AM1548" s="33">
        <f t="shared" si="243"/>
        <v>4.3810153205479638</v>
      </c>
      <c r="AN1548" s="33">
        <f t="shared" si="244"/>
        <v>3.5204587397260423</v>
      </c>
      <c r="AO1548" s="33">
        <f t="shared" si="245"/>
        <v>3.5204587397260423</v>
      </c>
      <c r="AP1548" s="33">
        <f t="shared" si="240"/>
        <v>0.42245504876712509</v>
      </c>
      <c r="AQ1548" s="33">
        <f t="shared" si="241"/>
        <v>3.9429137884931675</v>
      </c>
      <c r="AR1548" s="15" t="s">
        <v>1404</v>
      </c>
      <c r="AS1548" s="15" t="s">
        <v>1404</v>
      </c>
      <c r="AT1548" s="15" t="s">
        <v>6294</v>
      </c>
      <c r="AU1548" s="27" t="s">
        <v>6279</v>
      </c>
      <c r="AV1548" s="74"/>
      <c r="AW1548" s="75"/>
      <c r="AX1548" s="75"/>
      <c r="AY1548" s="75"/>
      <c r="AZ1548" s="52" t="s">
        <v>6389</v>
      </c>
    </row>
    <row r="1549" spans="1:52" s="52" customFormat="1" ht="39.950000000000003" customHeight="1" x14ac:dyDescent="0.25">
      <c r="A1549" s="9">
        <v>2060</v>
      </c>
      <c r="B1549" s="5" t="s">
        <v>28</v>
      </c>
      <c r="C1549" s="7" t="s">
        <v>5602</v>
      </c>
      <c r="D1549" s="5" t="s">
        <v>18</v>
      </c>
      <c r="E1549" s="7" t="s">
        <v>763</v>
      </c>
      <c r="F1549" s="7" t="s">
        <v>5123</v>
      </c>
      <c r="G1549" s="5" t="s">
        <v>6182</v>
      </c>
      <c r="H1549" s="7" t="s">
        <v>2100</v>
      </c>
      <c r="I1549" s="7" t="s">
        <v>6175</v>
      </c>
      <c r="J1549" s="5" t="s">
        <v>1541</v>
      </c>
      <c r="K1549" s="7" t="s">
        <v>6175</v>
      </c>
      <c r="L1549" s="7" t="s">
        <v>2305</v>
      </c>
      <c r="M1549" s="7" t="s">
        <v>2305</v>
      </c>
      <c r="N1549" s="8" t="s">
        <v>6175</v>
      </c>
      <c r="O1549" s="7" t="s">
        <v>1388</v>
      </c>
      <c r="P1549" s="8" t="s">
        <v>6175</v>
      </c>
      <c r="Q1549" s="7" t="s">
        <v>28</v>
      </c>
      <c r="R1549" s="7" t="s">
        <v>28</v>
      </c>
      <c r="S1549" s="5" t="s">
        <v>28</v>
      </c>
      <c r="T1549" s="5" t="s">
        <v>28</v>
      </c>
      <c r="U1549" s="5" t="s">
        <v>28</v>
      </c>
      <c r="V1549" s="5" t="s">
        <v>28</v>
      </c>
      <c r="W1549" s="7" t="s">
        <v>29</v>
      </c>
      <c r="X1549" s="5" t="s">
        <v>28</v>
      </c>
      <c r="Y1549" s="5" t="s">
        <v>28</v>
      </c>
      <c r="Z1549" s="7" t="s">
        <v>3900</v>
      </c>
      <c r="AA1549" s="7">
        <v>5</v>
      </c>
      <c r="AB1549" s="7">
        <v>5</v>
      </c>
      <c r="AC1549" s="7">
        <f t="shared" si="238"/>
        <v>0</v>
      </c>
      <c r="AD1549" s="7" t="s">
        <v>6175</v>
      </c>
      <c r="AE1549" s="7" t="s">
        <v>6175</v>
      </c>
      <c r="AF1549" s="7" t="s">
        <v>6175</v>
      </c>
      <c r="AG1549" s="7" t="s">
        <v>6175</v>
      </c>
      <c r="AH1549" s="7" t="s">
        <v>6175</v>
      </c>
      <c r="AI1549" s="7" t="s">
        <v>6175</v>
      </c>
      <c r="AJ1549" s="33">
        <v>2.9337156164383682</v>
      </c>
      <c r="AK1549" s="33">
        <f t="shared" si="239"/>
        <v>14.668578082191841</v>
      </c>
      <c r="AL1549" s="33">
        <f t="shared" si="242"/>
        <v>1.7602293698630209</v>
      </c>
      <c r="AM1549" s="33">
        <f t="shared" si="243"/>
        <v>16.428807452054862</v>
      </c>
      <c r="AN1549" s="33">
        <f t="shared" si="244"/>
        <v>2.6403440547945314</v>
      </c>
      <c r="AO1549" s="33">
        <f t="shared" si="245"/>
        <v>13.201720273972658</v>
      </c>
      <c r="AP1549" s="33">
        <f t="shared" si="240"/>
        <v>1.5842064328767189</v>
      </c>
      <c r="AQ1549" s="33">
        <f t="shared" si="241"/>
        <v>14.785926706849377</v>
      </c>
      <c r="AR1549" s="15" t="s">
        <v>6303</v>
      </c>
      <c r="AS1549" s="15" t="s">
        <v>6310</v>
      </c>
      <c r="AT1549" s="15" t="s">
        <v>6292</v>
      </c>
      <c r="AU1549" s="27" t="s">
        <v>6281</v>
      </c>
      <c r="AV1549" s="74"/>
      <c r="AW1549" s="75"/>
      <c r="AX1549" s="75"/>
      <c r="AY1549" s="75"/>
      <c r="AZ1549" s="52" t="s">
        <v>6389</v>
      </c>
    </row>
    <row r="1550" spans="1:52" s="52" customFormat="1" ht="39.950000000000003" customHeight="1" x14ac:dyDescent="0.25">
      <c r="A1550" s="9">
        <v>2061</v>
      </c>
      <c r="B1550" s="5" t="s">
        <v>28</v>
      </c>
      <c r="C1550" s="7" t="s">
        <v>5603</v>
      </c>
      <c r="D1550" s="28" t="s">
        <v>18</v>
      </c>
      <c r="E1550" s="5" t="s">
        <v>925</v>
      </c>
      <c r="F1550" s="5" t="s">
        <v>926</v>
      </c>
      <c r="G1550" s="5" t="s">
        <v>6182</v>
      </c>
      <c r="H1550" s="7" t="s">
        <v>2100</v>
      </c>
      <c r="I1550" s="7" t="s">
        <v>6175</v>
      </c>
      <c r="J1550" s="5" t="s">
        <v>1541</v>
      </c>
      <c r="K1550" s="7" t="s">
        <v>6175</v>
      </c>
      <c r="L1550" s="5" t="s">
        <v>5604</v>
      </c>
      <c r="M1550" s="5" t="s">
        <v>5604</v>
      </c>
      <c r="N1550" s="8" t="s">
        <v>6175</v>
      </c>
      <c r="O1550" s="7" t="s">
        <v>1388</v>
      </c>
      <c r="P1550" s="8" t="s">
        <v>6175</v>
      </c>
      <c r="Q1550" s="5" t="s">
        <v>28</v>
      </c>
      <c r="R1550" s="5" t="s">
        <v>28</v>
      </c>
      <c r="S1550" s="5" t="s">
        <v>28</v>
      </c>
      <c r="T1550" s="5" t="s">
        <v>28</v>
      </c>
      <c r="U1550" s="5" t="s">
        <v>28</v>
      </c>
      <c r="V1550" s="5" t="s">
        <v>28</v>
      </c>
      <c r="W1550" s="7" t="s">
        <v>29</v>
      </c>
      <c r="X1550" s="5" t="s">
        <v>28</v>
      </c>
      <c r="Y1550" s="5" t="s">
        <v>28</v>
      </c>
      <c r="Z1550" s="7" t="s">
        <v>3900</v>
      </c>
      <c r="AA1550" s="7">
        <v>2</v>
      </c>
      <c r="AB1550" s="7">
        <v>2</v>
      </c>
      <c r="AC1550" s="7">
        <f t="shared" si="238"/>
        <v>0</v>
      </c>
      <c r="AD1550" s="7" t="s">
        <v>6175</v>
      </c>
      <c r="AE1550" s="7" t="s">
        <v>6175</v>
      </c>
      <c r="AF1550" s="7" t="s">
        <v>6175</v>
      </c>
      <c r="AG1550" s="7" t="s">
        <v>6175</v>
      </c>
      <c r="AH1550" s="7" t="s">
        <v>6175</v>
      </c>
      <c r="AI1550" s="7" t="s">
        <v>6175</v>
      </c>
      <c r="AJ1550" s="33">
        <v>7.3342890410959214</v>
      </c>
      <c r="AK1550" s="33">
        <f t="shared" si="239"/>
        <v>14.668578082191843</v>
      </c>
      <c r="AL1550" s="33">
        <f t="shared" si="242"/>
        <v>1.7602293698630211</v>
      </c>
      <c r="AM1550" s="33">
        <f t="shared" si="243"/>
        <v>16.428807452054865</v>
      </c>
      <c r="AN1550" s="33">
        <f t="shared" si="244"/>
        <v>6.6008601369863298</v>
      </c>
      <c r="AO1550" s="33">
        <f t="shared" si="245"/>
        <v>13.20172027397266</v>
      </c>
      <c r="AP1550" s="33">
        <f t="shared" si="240"/>
        <v>1.5842064328767191</v>
      </c>
      <c r="AQ1550" s="33">
        <f t="shared" si="241"/>
        <v>14.785926706849379</v>
      </c>
      <c r="AR1550" s="15" t="s">
        <v>1404</v>
      </c>
      <c r="AS1550" s="15" t="s">
        <v>1404</v>
      </c>
      <c r="AT1550" s="15" t="s">
        <v>6294</v>
      </c>
      <c r="AU1550" s="27" t="s">
        <v>6279</v>
      </c>
      <c r="AV1550" s="74"/>
      <c r="AW1550" s="75"/>
      <c r="AX1550" s="75"/>
      <c r="AY1550" s="75"/>
      <c r="AZ1550" s="52" t="s">
        <v>6389</v>
      </c>
    </row>
    <row r="1551" spans="1:52" s="52" customFormat="1" ht="39.950000000000003" customHeight="1" x14ac:dyDescent="0.25">
      <c r="A1551" s="9">
        <v>2062</v>
      </c>
      <c r="B1551" s="5" t="s">
        <v>28</v>
      </c>
      <c r="C1551" s="7" t="s">
        <v>5605</v>
      </c>
      <c r="D1551" s="5" t="s">
        <v>18</v>
      </c>
      <c r="E1551" s="7" t="s">
        <v>763</v>
      </c>
      <c r="F1551" s="7" t="s">
        <v>764</v>
      </c>
      <c r="G1551" s="5" t="s">
        <v>6182</v>
      </c>
      <c r="H1551" s="7" t="s">
        <v>2100</v>
      </c>
      <c r="I1551" s="7" t="s">
        <v>6175</v>
      </c>
      <c r="J1551" s="5" t="s">
        <v>1541</v>
      </c>
      <c r="K1551" s="7" t="s">
        <v>6175</v>
      </c>
      <c r="L1551" s="5" t="s">
        <v>5532</v>
      </c>
      <c r="M1551" s="5" t="s">
        <v>5532</v>
      </c>
      <c r="N1551" s="8" t="s">
        <v>6175</v>
      </c>
      <c r="O1551" s="7" t="s">
        <v>1388</v>
      </c>
      <c r="P1551" s="8" t="s">
        <v>6175</v>
      </c>
      <c r="Q1551" s="5" t="s">
        <v>28</v>
      </c>
      <c r="R1551" s="5" t="s">
        <v>28</v>
      </c>
      <c r="S1551" s="5" t="s">
        <v>28</v>
      </c>
      <c r="T1551" s="5" t="s">
        <v>28</v>
      </c>
      <c r="U1551" s="5" t="s">
        <v>28</v>
      </c>
      <c r="V1551" s="5" t="s">
        <v>28</v>
      </c>
      <c r="W1551" s="7" t="s">
        <v>29</v>
      </c>
      <c r="X1551" s="5" t="s">
        <v>28</v>
      </c>
      <c r="Y1551" s="5" t="s">
        <v>28</v>
      </c>
      <c r="Z1551" s="7" t="s">
        <v>3900</v>
      </c>
      <c r="AA1551" s="7">
        <v>1</v>
      </c>
      <c r="AB1551" s="7">
        <v>1</v>
      </c>
      <c r="AC1551" s="7">
        <f t="shared" si="238"/>
        <v>0</v>
      </c>
      <c r="AD1551" s="7" t="s">
        <v>6175</v>
      </c>
      <c r="AE1551" s="7" t="s">
        <v>6175</v>
      </c>
      <c r="AF1551" s="7" t="s">
        <v>6175</v>
      </c>
      <c r="AG1551" s="7" t="s">
        <v>6175</v>
      </c>
      <c r="AH1551" s="7" t="s">
        <v>6175</v>
      </c>
      <c r="AI1551" s="7" t="s">
        <v>6175</v>
      </c>
      <c r="AJ1551" s="33">
        <v>29.337156164383686</v>
      </c>
      <c r="AK1551" s="33">
        <f t="shared" si="239"/>
        <v>29.337156164383686</v>
      </c>
      <c r="AL1551" s="33">
        <f t="shared" si="242"/>
        <v>3.5204587397260423</v>
      </c>
      <c r="AM1551" s="33">
        <f t="shared" si="243"/>
        <v>32.857614904109731</v>
      </c>
      <c r="AN1551" s="33">
        <f t="shared" si="244"/>
        <v>26.403440547945319</v>
      </c>
      <c r="AO1551" s="33">
        <f t="shared" si="245"/>
        <v>26.403440547945319</v>
      </c>
      <c r="AP1551" s="33">
        <f t="shared" si="240"/>
        <v>3.1684128657534383</v>
      </c>
      <c r="AQ1551" s="33">
        <f t="shared" si="241"/>
        <v>29.571853413698758</v>
      </c>
      <c r="AR1551" s="15" t="s">
        <v>6326</v>
      </c>
      <c r="AS1551" s="15" t="s">
        <v>6326</v>
      </c>
      <c r="AT1551" s="15" t="s">
        <v>6294</v>
      </c>
      <c r="AU1551" s="27" t="s">
        <v>6279</v>
      </c>
      <c r="AV1551" s="74"/>
      <c r="AW1551" s="75"/>
      <c r="AX1551" s="75"/>
      <c r="AY1551" s="75"/>
      <c r="AZ1551" s="52" t="s">
        <v>6389</v>
      </c>
    </row>
    <row r="1552" spans="1:52" s="52" customFormat="1" ht="39.950000000000003" customHeight="1" x14ac:dyDescent="0.25">
      <c r="A1552" s="9">
        <v>2063</v>
      </c>
      <c r="B1552" s="5" t="s">
        <v>28</v>
      </c>
      <c r="C1552" s="7" t="s">
        <v>5606</v>
      </c>
      <c r="D1552" s="5" t="s">
        <v>18</v>
      </c>
      <c r="E1552" s="7" t="s">
        <v>763</v>
      </c>
      <c r="F1552" s="7" t="s">
        <v>764</v>
      </c>
      <c r="G1552" s="5" t="s">
        <v>6182</v>
      </c>
      <c r="H1552" s="7" t="s">
        <v>2100</v>
      </c>
      <c r="I1552" s="7" t="s">
        <v>6175</v>
      </c>
      <c r="J1552" s="5" t="s">
        <v>1541</v>
      </c>
      <c r="K1552" s="7" t="s">
        <v>6175</v>
      </c>
      <c r="L1552" s="5" t="s">
        <v>5607</v>
      </c>
      <c r="M1552" s="5" t="s">
        <v>5607</v>
      </c>
      <c r="N1552" s="8" t="s">
        <v>6175</v>
      </c>
      <c r="O1552" s="7" t="s">
        <v>1388</v>
      </c>
      <c r="P1552" s="8" t="s">
        <v>6175</v>
      </c>
      <c r="Q1552" s="5" t="s">
        <v>28</v>
      </c>
      <c r="R1552" s="5" t="s">
        <v>28</v>
      </c>
      <c r="S1552" s="5" t="s">
        <v>28</v>
      </c>
      <c r="T1552" s="5" t="s">
        <v>28</v>
      </c>
      <c r="U1552" s="5" t="s">
        <v>28</v>
      </c>
      <c r="V1552" s="5" t="s">
        <v>28</v>
      </c>
      <c r="W1552" s="7" t="s">
        <v>29</v>
      </c>
      <c r="X1552" s="5" t="s">
        <v>28</v>
      </c>
      <c r="Y1552" s="5" t="s">
        <v>28</v>
      </c>
      <c r="Z1552" s="7" t="s">
        <v>3900</v>
      </c>
      <c r="AA1552" s="7">
        <v>9</v>
      </c>
      <c r="AB1552" s="7">
        <v>9</v>
      </c>
      <c r="AC1552" s="7">
        <f t="shared" si="238"/>
        <v>0</v>
      </c>
      <c r="AD1552" s="7" t="s">
        <v>6175</v>
      </c>
      <c r="AE1552" s="7" t="s">
        <v>6175</v>
      </c>
      <c r="AF1552" s="7" t="s">
        <v>6175</v>
      </c>
      <c r="AG1552" s="7" t="s">
        <v>6175</v>
      </c>
      <c r="AH1552" s="7" t="s">
        <v>6175</v>
      </c>
      <c r="AI1552" s="7" t="s">
        <v>6175</v>
      </c>
      <c r="AJ1552" s="33">
        <v>0.52107095890411126</v>
      </c>
      <c r="AK1552" s="33">
        <f t="shared" si="239"/>
        <v>4.6896386301370017</v>
      </c>
      <c r="AL1552" s="33">
        <f t="shared" si="242"/>
        <v>0.56275663561644018</v>
      </c>
      <c r="AM1552" s="33">
        <f t="shared" si="243"/>
        <v>5.2523952657534423</v>
      </c>
      <c r="AN1552" s="33">
        <f t="shared" si="244"/>
        <v>0.46896386301370013</v>
      </c>
      <c r="AO1552" s="33">
        <f t="shared" si="245"/>
        <v>4.2206747671233016</v>
      </c>
      <c r="AP1552" s="33">
        <f t="shared" si="240"/>
        <v>0.50648097205479614</v>
      </c>
      <c r="AQ1552" s="33">
        <f t="shared" si="241"/>
        <v>4.7271557391780981</v>
      </c>
      <c r="AR1552" s="15" t="s">
        <v>1404</v>
      </c>
      <c r="AS1552" s="15" t="s">
        <v>1404</v>
      </c>
      <c r="AT1552" s="15" t="s">
        <v>6282</v>
      </c>
      <c r="AU1552" s="27" t="s">
        <v>6282</v>
      </c>
      <c r="AV1552" s="74"/>
      <c r="AW1552" s="75"/>
      <c r="AX1552" s="75"/>
      <c r="AY1552" s="75"/>
      <c r="AZ1552" s="52" t="s">
        <v>6389</v>
      </c>
    </row>
    <row r="1553" spans="1:52" s="52" customFormat="1" ht="39.950000000000003" customHeight="1" x14ac:dyDescent="0.25">
      <c r="A1553" s="9">
        <v>2064</v>
      </c>
      <c r="B1553" s="5" t="s">
        <v>28</v>
      </c>
      <c r="C1553" s="7" t="s">
        <v>5608</v>
      </c>
      <c r="D1553" s="5" t="s">
        <v>18</v>
      </c>
      <c r="E1553" s="5" t="s">
        <v>1208</v>
      </c>
      <c r="F1553" s="5" t="s">
        <v>926</v>
      </c>
      <c r="G1553" s="5" t="s">
        <v>6182</v>
      </c>
      <c r="H1553" s="7" t="s">
        <v>2100</v>
      </c>
      <c r="I1553" s="7" t="s">
        <v>6175</v>
      </c>
      <c r="J1553" s="5" t="s">
        <v>1541</v>
      </c>
      <c r="K1553" s="7" t="s">
        <v>6175</v>
      </c>
      <c r="L1553" s="5" t="s">
        <v>5609</v>
      </c>
      <c r="M1553" s="5" t="s">
        <v>5609</v>
      </c>
      <c r="N1553" s="8" t="s">
        <v>6175</v>
      </c>
      <c r="O1553" s="7" t="s">
        <v>1388</v>
      </c>
      <c r="P1553" s="8" t="s">
        <v>6175</v>
      </c>
      <c r="Q1553" s="5" t="s">
        <v>28</v>
      </c>
      <c r="R1553" s="5" t="s">
        <v>28</v>
      </c>
      <c r="S1553" s="5" t="s">
        <v>28</v>
      </c>
      <c r="T1553" s="5" t="s">
        <v>28</v>
      </c>
      <c r="U1553" s="5" t="s">
        <v>28</v>
      </c>
      <c r="V1553" s="5" t="s">
        <v>28</v>
      </c>
      <c r="W1553" s="7" t="s">
        <v>29</v>
      </c>
      <c r="X1553" s="5" t="s">
        <v>28</v>
      </c>
      <c r="Y1553" s="5" t="s">
        <v>28</v>
      </c>
      <c r="Z1553" s="7" t="s">
        <v>3900</v>
      </c>
      <c r="AA1553" s="7">
        <v>1</v>
      </c>
      <c r="AB1553" s="7">
        <v>1</v>
      </c>
      <c r="AC1553" s="7">
        <f t="shared" si="238"/>
        <v>0</v>
      </c>
      <c r="AD1553" s="7" t="s">
        <v>6175</v>
      </c>
      <c r="AE1553" s="7" t="s">
        <v>6175</v>
      </c>
      <c r="AF1553" s="7" t="s">
        <v>6175</v>
      </c>
      <c r="AG1553" s="7" t="s">
        <v>6175</v>
      </c>
      <c r="AH1553" s="7" t="s">
        <v>6175</v>
      </c>
      <c r="AI1553" s="7" t="s">
        <v>6175</v>
      </c>
      <c r="AJ1553" s="33">
        <v>12.223815068493202</v>
      </c>
      <c r="AK1553" s="33">
        <f t="shared" si="239"/>
        <v>12.223815068493202</v>
      </c>
      <c r="AL1553" s="33">
        <f t="shared" si="242"/>
        <v>1.4668578082191843</v>
      </c>
      <c r="AM1553" s="33">
        <f t="shared" si="243"/>
        <v>13.690672876712387</v>
      </c>
      <c r="AN1553" s="33">
        <f t="shared" si="244"/>
        <v>11.001433561643882</v>
      </c>
      <c r="AO1553" s="33">
        <f t="shared" si="245"/>
        <v>11.001433561643882</v>
      </c>
      <c r="AP1553" s="33">
        <f t="shared" si="240"/>
        <v>1.3201720273972657</v>
      </c>
      <c r="AQ1553" s="33">
        <f t="shared" si="241"/>
        <v>12.321605589041148</v>
      </c>
      <c r="AR1553" s="15" t="s">
        <v>1404</v>
      </c>
      <c r="AS1553" s="15" t="s">
        <v>1404</v>
      </c>
      <c r="AT1553" s="15" t="s">
        <v>6294</v>
      </c>
      <c r="AU1553" s="27" t="s">
        <v>6279</v>
      </c>
      <c r="AV1553" s="74"/>
      <c r="AW1553" s="75"/>
      <c r="AX1553" s="75"/>
      <c r="AY1553" s="75"/>
      <c r="AZ1553" s="52" t="s">
        <v>6389</v>
      </c>
    </row>
    <row r="1554" spans="1:52" s="52" customFormat="1" ht="39.950000000000003" customHeight="1" x14ac:dyDescent="0.25">
      <c r="A1554" s="9">
        <v>2065</v>
      </c>
      <c r="B1554" s="5" t="s">
        <v>28</v>
      </c>
      <c r="C1554" s="7" t="s">
        <v>5610</v>
      </c>
      <c r="D1554" s="5" t="s">
        <v>18</v>
      </c>
      <c r="E1554" s="5" t="s">
        <v>1208</v>
      </c>
      <c r="F1554" s="5" t="s">
        <v>926</v>
      </c>
      <c r="G1554" s="5" t="s">
        <v>6182</v>
      </c>
      <c r="H1554" s="7" t="s">
        <v>2100</v>
      </c>
      <c r="I1554" s="7" t="s">
        <v>6175</v>
      </c>
      <c r="J1554" s="5" t="s">
        <v>1541</v>
      </c>
      <c r="K1554" s="7" t="s">
        <v>6175</v>
      </c>
      <c r="L1554" s="5" t="s">
        <v>5609</v>
      </c>
      <c r="M1554" s="5" t="s">
        <v>5609</v>
      </c>
      <c r="N1554" s="8" t="s">
        <v>6175</v>
      </c>
      <c r="O1554" s="7" t="s">
        <v>1388</v>
      </c>
      <c r="P1554" s="8" t="s">
        <v>6175</v>
      </c>
      <c r="Q1554" s="5" t="s">
        <v>28</v>
      </c>
      <c r="R1554" s="5" t="s">
        <v>28</v>
      </c>
      <c r="S1554" s="5" t="s">
        <v>28</v>
      </c>
      <c r="T1554" s="5" t="s">
        <v>28</v>
      </c>
      <c r="U1554" s="5" t="s">
        <v>28</v>
      </c>
      <c r="V1554" s="5" t="s">
        <v>28</v>
      </c>
      <c r="W1554" s="7" t="s">
        <v>29</v>
      </c>
      <c r="X1554" s="5" t="s">
        <v>28</v>
      </c>
      <c r="Y1554" s="5" t="s">
        <v>28</v>
      </c>
      <c r="Z1554" s="7" t="s">
        <v>3900</v>
      </c>
      <c r="AA1554" s="7">
        <v>1</v>
      </c>
      <c r="AB1554" s="7">
        <v>1</v>
      </c>
      <c r="AC1554" s="7">
        <f t="shared" si="238"/>
        <v>0</v>
      </c>
      <c r="AD1554" s="7" t="s">
        <v>6175</v>
      </c>
      <c r="AE1554" s="7" t="s">
        <v>6175</v>
      </c>
      <c r="AF1554" s="7" t="s">
        <v>6175</v>
      </c>
      <c r="AG1554" s="7" t="s">
        <v>6175</v>
      </c>
      <c r="AH1554" s="7" t="s">
        <v>6175</v>
      </c>
      <c r="AI1554" s="7" t="s">
        <v>6175</v>
      </c>
      <c r="AJ1554" s="33">
        <v>12.223815068493202</v>
      </c>
      <c r="AK1554" s="33">
        <f t="shared" si="239"/>
        <v>12.223815068493202</v>
      </c>
      <c r="AL1554" s="33">
        <f t="shared" si="242"/>
        <v>1.4668578082191843</v>
      </c>
      <c r="AM1554" s="33">
        <f t="shared" si="243"/>
        <v>13.690672876712387</v>
      </c>
      <c r="AN1554" s="33">
        <f t="shared" si="244"/>
        <v>11.001433561643882</v>
      </c>
      <c r="AO1554" s="33">
        <f t="shared" si="245"/>
        <v>11.001433561643882</v>
      </c>
      <c r="AP1554" s="33">
        <f t="shared" si="240"/>
        <v>1.3201720273972657</v>
      </c>
      <c r="AQ1554" s="33">
        <f t="shared" si="241"/>
        <v>12.321605589041148</v>
      </c>
      <c r="AR1554" s="15" t="s">
        <v>1404</v>
      </c>
      <c r="AS1554" s="15" t="s">
        <v>1404</v>
      </c>
      <c r="AT1554" s="15" t="s">
        <v>6294</v>
      </c>
      <c r="AU1554" s="27" t="s">
        <v>6279</v>
      </c>
      <c r="AV1554" s="74"/>
      <c r="AW1554" s="75"/>
      <c r="AX1554" s="75"/>
      <c r="AY1554" s="75"/>
      <c r="AZ1554" s="52" t="s">
        <v>6389</v>
      </c>
    </row>
    <row r="1555" spans="1:52" s="52" customFormat="1" ht="39.950000000000003" customHeight="1" x14ac:dyDescent="0.25">
      <c r="A1555" s="9">
        <v>2066</v>
      </c>
      <c r="B1555" s="5" t="s">
        <v>28</v>
      </c>
      <c r="C1555" s="7" t="s">
        <v>5719</v>
      </c>
      <c r="D1555" s="5" t="s">
        <v>18</v>
      </c>
      <c r="E1555" s="7" t="s">
        <v>296</v>
      </c>
      <c r="F1555" s="7" t="s">
        <v>296</v>
      </c>
      <c r="G1555" s="5" t="s">
        <v>6182</v>
      </c>
      <c r="H1555" s="7" t="s">
        <v>2100</v>
      </c>
      <c r="I1555" s="7" t="s">
        <v>6175</v>
      </c>
      <c r="J1555" s="5" t="s">
        <v>1541</v>
      </c>
      <c r="K1555" s="7" t="s">
        <v>6175</v>
      </c>
      <c r="L1555" s="7" t="s">
        <v>5720</v>
      </c>
      <c r="M1555" s="7" t="s">
        <v>5720</v>
      </c>
      <c r="N1555" s="8" t="s">
        <v>6175</v>
      </c>
      <c r="O1555" s="7" t="s">
        <v>1388</v>
      </c>
      <c r="P1555" s="8" t="s">
        <v>6175</v>
      </c>
      <c r="Q1555" s="7" t="s">
        <v>1611</v>
      </c>
      <c r="R1555" s="7" t="s">
        <v>28</v>
      </c>
      <c r="S1555" s="5" t="s">
        <v>28</v>
      </c>
      <c r="T1555" s="5" t="s">
        <v>28</v>
      </c>
      <c r="U1555" s="5" t="s">
        <v>28</v>
      </c>
      <c r="V1555" s="5" t="s">
        <v>28</v>
      </c>
      <c r="W1555" s="7" t="s">
        <v>29</v>
      </c>
      <c r="X1555" s="5" t="s">
        <v>28</v>
      </c>
      <c r="Y1555" s="5" t="s">
        <v>28</v>
      </c>
      <c r="Z1555" s="7" t="s">
        <v>3900</v>
      </c>
      <c r="AA1555" s="7">
        <v>1</v>
      </c>
      <c r="AB1555" s="7">
        <v>1</v>
      </c>
      <c r="AC1555" s="7">
        <f t="shared" si="238"/>
        <v>0</v>
      </c>
      <c r="AD1555" s="7" t="s">
        <v>6175</v>
      </c>
      <c r="AE1555" s="7" t="s">
        <v>6175</v>
      </c>
      <c r="AF1555" s="7" t="s">
        <v>6175</v>
      </c>
      <c r="AG1555" s="7" t="s">
        <v>6175</v>
      </c>
      <c r="AH1555" s="7" t="s">
        <v>6175</v>
      </c>
      <c r="AI1555" s="7" t="s">
        <v>6175</v>
      </c>
      <c r="AJ1555" s="33">
        <v>42.5</v>
      </c>
      <c r="AK1555" s="33">
        <f t="shared" si="239"/>
        <v>42.5</v>
      </c>
      <c r="AL1555" s="33">
        <f t="shared" si="242"/>
        <v>5.0999999999999996</v>
      </c>
      <c r="AM1555" s="33">
        <f t="shared" si="243"/>
        <v>47.6</v>
      </c>
      <c r="AN1555" s="33">
        <f t="shared" si="244"/>
        <v>38.25</v>
      </c>
      <c r="AO1555" s="33">
        <f t="shared" si="245"/>
        <v>38.25</v>
      </c>
      <c r="AP1555" s="33">
        <f t="shared" si="240"/>
        <v>4.59</v>
      </c>
      <c r="AQ1555" s="33">
        <f t="shared" si="241"/>
        <v>42.84</v>
      </c>
      <c r="AR1555" s="15" t="s">
        <v>6290</v>
      </c>
      <c r="AS1555" s="15" t="s">
        <v>6302</v>
      </c>
      <c r="AT1555" s="15" t="s">
        <v>6294</v>
      </c>
      <c r="AU1555" s="27" t="s">
        <v>6279</v>
      </c>
      <c r="AV1555" s="74"/>
      <c r="AW1555" s="75"/>
      <c r="AX1555" s="75"/>
      <c r="AY1555" s="75"/>
      <c r="AZ1555" s="52" t="s">
        <v>6389</v>
      </c>
    </row>
    <row r="1556" spans="1:52" s="52" customFormat="1" ht="39.950000000000003" customHeight="1" x14ac:dyDescent="0.25">
      <c r="A1556" s="9">
        <v>2067</v>
      </c>
      <c r="B1556" s="5" t="s">
        <v>28</v>
      </c>
      <c r="C1556" s="7" t="s">
        <v>5626</v>
      </c>
      <c r="D1556" s="5" t="s">
        <v>18</v>
      </c>
      <c r="E1556" s="7" t="s">
        <v>4798</v>
      </c>
      <c r="F1556" s="7" t="s">
        <v>4799</v>
      </c>
      <c r="G1556" s="5" t="s">
        <v>6182</v>
      </c>
      <c r="H1556" s="7" t="s">
        <v>2100</v>
      </c>
      <c r="I1556" s="7" t="s">
        <v>6175</v>
      </c>
      <c r="J1556" s="7" t="s">
        <v>1394</v>
      </c>
      <c r="K1556" s="7" t="s">
        <v>6175</v>
      </c>
      <c r="L1556" s="7" t="s">
        <v>5627</v>
      </c>
      <c r="M1556" s="7" t="s">
        <v>5627</v>
      </c>
      <c r="N1556" s="8" t="s">
        <v>6175</v>
      </c>
      <c r="O1556" s="7" t="s">
        <v>1388</v>
      </c>
      <c r="P1556" s="8" t="s">
        <v>6175</v>
      </c>
      <c r="Q1556" s="7" t="s">
        <v>1611</v>
      </c>
      <c r="R1556" s="5" t="s">
        <v>28</v>
      </c>
      <c r="S1556" s="5" t="s">
        <v>28</v>
      </c>
      <c r="T1556" s="5" t="s">
        <v>28</v>
      </c>
      <c r="U1556" s="5" t="s">
        <v>28</v>
      </c>
      <c r="V1556" s="5" t="s">
        <v>28</v>
      </c>
      <c r="W1556" s="7" t="s">
        <v>29</v>
      </c>
      <c r="X1556" s="5" t="s">
        <v>28</v>
      </c>
      <c r="Y1556" s="5" t="s">
        <v>28</v>
      </c>
      <c r="Z1556" s="7" t="s">
        <v>3900</v>
      </c>
      <c r="AA1556" s="7">
        <v>1</v>
      </c>
      <c r="AB1556" s="7">
        <v>1</v>
      </c>
      <c r="AC1556" s="7">
        <f t="shared" si="238"/>
        <v>0</v>
      </c>
      <c r="AD1556" s="7" t="s">
        <v>6175</v>
      </c>
      <c r="AE1556" s="7" t="s">
        <v>6175</v>
      </c>
      <c r="AF1556" s="7" t="s">
        <v>6175</v>
      </c>
      <c r="AG1556" s="7" t="s">
        <v>6175</v>
      </c>
      <c r="AH1556" s="7" t="s">
        <v>6175</v>
      </c>
      <c r="AI1556" s="7" t="s">
        <v>6175</v>
      </c>
      <c r="AJ1556" s="33">
        <v>25.652068493150772</v>
      </c>
      <c r="AK1556" s="33">
        <f t="shared" si="239"/>
        <v>25.652068493150772</v>
      </c>
      <c r="AL1556" s="33">
        <f t="shared" si="242"/>
        <v>3.0782482191780924</v>
      </c>
      <c r="AM1556" s="33">
        <f t="shared" si="243"/>
        <v>28.730316712328865</v>
      </c>
      <c r="AN1556" s="33">
        <f t="shared" si="244"/>
        <v>23.086861643835697</v>
      </c>
      <c r="AO1556" s="33">
        <f t="shared" si="245"/>
        <v>23.086861643835697</v>
      </c>
      <c r="AP1556" s="33">
        <f t="shared" si="240"/>
        <v>2.7704233972602834</v>
      </c>
      <c r="AQ1556" s="33">
        <f t="shared" si="241"/>
        <v>25.857285041095981</v>
      </c>
      <c r="AR1556" s="15" t="s">
        <v>6290</v>
      </c>
      <c r="AS1556" s="15" t="s">
        <v>6311</v>
      </c>
      <c r="AT1556" s="15" t="s">
        <v>6292</v>
      </c>
      <c r="AU1556" s="27" t="s">
        <v>6277</v>
      </c>
      <c r="AV1556" s="74"/>
      <c r="AW1556" s="75"/>
      <c r="AX1556" s="75"/>
      <c r="AY1556" s="75"/>
      <c r="AZ1556" s="52" t="s">
        <v>6389</v>
      </c>
    </row>
    <row r="1557" spans="1:52" s="52" customFormat="1" ht="39.950000000000003" customHeight="1" x14ac:dyDescent="0.25">
      <c r="A1557" s="9">
        <v>2068</v>
      </c>
      <c r="B1557" s="5" t="s">
        <v>28</v>
      </c>
      <c r="C1557" s="7" t="s">
        <v>5659</v>
      </c>
      <c r="D1557" s="5" t="s">
        <v>18</v>
      </c>
      <c r="E1557" s="5" t="s">
        <v>296</v>
      </c>
      <c r="F1557" s="5" t="s">
        <v>296</v>
      </c>
      <c r="G1557" s="5" t="s">
        <v>6182</v>
      </c>
      <c r="H1557" s="7" t="s">
        <v>2100</v>
      </c>
      <c r="I1557" s="7" t="s">
        <v>6175</v>
      </c>
      <c r="J1557" s="7" t="s">
        <v>1394</v>
      </c>
      <c r="K1557" s="7" t="s">
        <v>6175</v>
      </c>
      <c r="L1557" s="5" t="s">
        <v>5660</v>
      </c>
      <c r="M1557" s="5" t="s">
        <v>5660</v>
      </c>
      <c r="N1557" s="8" t="s">
        <v>6175</v>
      </c>
      <c r="O1557" s="7" t="s">
        <v>1388</v>
      </c>
      <c r="P1557" s="8" t="s">
        <v>6175</v>
      </c>
      <c r="Q1557" s="7" t="s">
        <v>28</v>
      </c>
      <c r="R1557" s="7" t="s">
        <v>28</v>
      </c>
      <c r="S1557" s="5" t="s">
        <v>28</v>
      </c>
      <c r="T1557" s="5" t="s">
        <v>28</v>
      </c>
      <c r="U1557" s="5" t="s">
        <v>28</v>
      </c>
      <c r="V1557" s="5" t="s">
        <v>28</v>
      </c>
      <c r="W1557" s="7" t="s">
        <v>29</v>
      </c>
      <c r="X1557" s="5" t="s">
        <v>28</v>
      </c>
      <c r="Y1557" s="5" t="s">
        <v>28</v>
      </c>
      <c r="Z1557" s="7" t="s">
        <v>3900</v>
      </c>
      <c r="AA1557" s="7">
        <v>1</v>
      </c>
      <c r="AB1557" s="7">
        <v>1</v>
      </c>
      <c r="AC1557" s="7">
        <f t="shared" ref="AC1557:AC1620" si="246">AA1557-AB1557</f>
        <v>0</v>
      </c>
      <c r="AD1557" s="7" t="s">
        <v>6175</v>
      </c>
      <c r="AE1557" s="7" t="s">
        <v>6175</v>
      </c>
      <c r="AF1557" s="7" t="s">
        <v>6175</v>
      </c>
      <c r="AG1557" s="7" t="s">
        <v>6175</v>
      </c>
      <c r="AH1557" s="7" t="s">
        <v>6175</v>
      </c>
      <c r="AI1557" s="7" t="s">
        <v>6175</v>
      </c>
      <c r="AJ1557" s="33">
        <v>3.5912895890411081</v>
      </c>
      <c r="AK1557" s="33">
        <f t="shared" si="239"/>
        <v>3.5912895890411081</v>
      </c>
      <c r="AL1557" s="33">
        <f t="shared" si="242"/>
        <v>0.43095475068493294</v>
      </c>
      <c r="AM1557" s="33">
        <f t="shared" si="243"/>
        <v>4.0222443397260408</v>
      </c>
      <c r="AN1557" s="33">
        <f t="shared" si="244"/>
        <v>3.2321606301369972</v>
      </c>
      <c r="AO1557" s="33">
        <f t="shared" si="245"/>
        <v>3.2321606301369972</v>
      </c>
      <c r="AP1557" s="33">
        <f t="shared" si="240"/>
        <v>0.38785927561643962</v>
      </c>
      <c r="AQ1557" s="33">
        <f t="shared" si="241"/>
        <v>3.6200199057534368</v>
      </c>
      <c r="AR1557" s="15" t="s">
        <v>1404</v>
      </c>
      <c r="AS1557" s="15" t="s">
        <v>1404</v>
      </c>
      <c r="AT1557" s="15" t="s">
        <v>6294</v>
      </c>
      <c r="AU1557" s="27" t="s">
        <v>6279</v>
      </c>
      <c r="AV1557" s="74"/>
      <c r="AW1557" s="75"/>
      <c r="AX1557" s="75"/>
      <c r="AY1557" s="75"/>
      <c r="AZ1557" s="52" t="s">
        <v>6389</v>
      </c>
    </row>
    <row r="1558" spans="1:52" s="52" customFormat="1" ht="39.950000000000003" customHeight="1" x14ac:dyDescent="0.25">
      <c r="A1558" s="9">
        <v>2069</v>
      </c>
      <c r="B1558" s="5" t="s">
        <v>28</v>
      </c>
      <c r="C1558" s="7" t="s">
        <v>5671</v>
      </c>
      <c r="D1558" s="5" t="s">
        <v>18</v>
      </c>
      <c r="E1558" s="7" t="s">
        <v>5662</v>
      </c>
      <c r="F1558" s="7" t="s">
        <v>5663</v>
      </c>
      <c r="G1558" s="5" t="s">
        <v>6182</v>
      </c>
      <c r="H1558" s="7" t="s">
        <v>2100</v>
      </c>
      <c r="I1558" s="7" t="s">
        <v>6175</v>
      </c>
      <c r="J1558" s="7" t="s">
        <v>1394</v>
      </c>
      <c r="K1558" s="7" t="s">
        <v>6175</v>
      </c>
      <c r="L1558" s="7" t="s">
        <v>5672</v>
      </c>
      <c r="M1558" s="7" t="s">
        <v>5672</v>
      </c>
      <c r="N1558" s="8" t="s">
        <v>6175</v>
      </c>
      <c r="O1558" s="7" t="s">
        <v>1388</v>
      </c>
      <c r="P1558" s="8" t="s">
        <v>6175</v>
      </c>
      <c r="Q1558" s="7" t="s">
        <v>2677</v>
      </c>
      <c r="R1558" s="5" t="s">
        <v>28</v>
      </c>
      <c r="S1558" s="5" t="s">
        <v>28</v>
      </c>
      <c r="T1558" s="5" t="s">
        <v>28</v>
      </c>
      <c r="U1558" s="5" t="s">
        <v>28</v>
      </c>
      <c r="V1558" s="5" t="s">
        <v>28</v>
      </c>
      <c r="W1558" s="7" t="s">
        <v>29</v>
      </c>
      <c r="X1558" s="5" t="s">
        <v>28</v>
      </c>
      <c r="Y1558" s="5" t="s">
        <v>5673</v>
      </c>
      <c r="Z1558" s="7" t="s">
        <v>3900</v>
      </c>
      <c r="AA1558" s="7">
        <v>6</v>
      </c>
      <c r="AB1558" s="7">
        <v>6</v>
      </c>
      <c r="AC1558" s="7">
        <f t="shared" si="246"/>
        <v>0</v>
      </c>
      <c r="AD1558" s="7" t="s">
        <v>6175</v>
      </c>
      <c r="AE1558" s="7" t="s">
        <v>6175</v>
      </c>
      <c r="AF1558" s="7" t="s">
        <v>6175</v>
      </c>
      <c r="AG1558" s="7" t="s">
        <v>6175</v>
      </c>
      <c r="AH1558" s="7" t="s">
        <v>6175</v>
      </c>
      <c r="AI1558" s="7" t="s">
        <v>6175</v>
      </c>
      <c r="AJ1558" s="33">
        <v>7.6956205479452313</v>
      </c>
      <c r="AK1558" s="33">
        <f t="shared" si="239"/>
        <v>46.173723287671386</v>
      </c>
      <c r="AL1558" s="33">
        <f t="shared" si="242"/>
        <v>5.5408467945205659</v>
      </c>
      <c r="AM1558" s="33">
        <f t="shared" si="243"/>
        <v>51.714570082191955</v>
      </c>
      <c r="AN1558" s="33">
        <f t="shared" si="244"/>
        <v>6.9260584931507081</v>
      </c>
      <c r="AO1558" s="33">
        <f t="shared" si="245"/>
        <v>41.556350958904247</v>
      </c>
      <c r="AP1558" s="33">
        <f t="shared" si="240"/>
        <v>4.9867621150685091</v>
      </c>
      <c r="AQ1558" s="33">
        <f t="shared" si="241"/>
        <v>46.543113073972755</v>
      </c>
      <c r="AR1558" s="15" t="s">
        <v>6290</v>
      </c>
      <c r="AS1558" s="15" t="s">
        <v>6306</v>
      </c>
      <c r="AT1558" s="15" t="s">
        <v>6292</v>
      </c>
      <c r="AU1558" s="27" t="s">
        <v>6277</v>
      </c>
      <c r="AV1558" s="74"/>
      <c r="AW1558" s="75"/>
      <c r="AX1558" s="75"/>
      <c r="AY1558" s="75"/>
      <c r="AZ1558" s="52" t="s">
        <v>6389</v>
      </c>
    </row>
    <row r="1559" spans="1:52" s="52" customFormat="1" ht="39.950000000000003" customHeight="1" x14ac:dyDescent="0.25">
      <c r="A1559" s="9">
        <v>2070</v>
      </c>
      <c r="B1559" s="5" t="s">
        <v>28</v>
      </c>
      <c r="C1559" s="7" t="s">
        <v>5674</v>
      </c>
      <c r="D1559" s="5" t="s">
        <v>18</v>
      </c>
      <c r="E1559" s="7" t="s">
        <v>5662</v>
      </c>
      <c r="F1559" s="7" t="s">
        <v>5663</v>
      </c>
      <c r="G1559" s="5" t="s">
        <v>6182</v>
      </c>
      <c r="H1559" s="7" t="s">
        <v>2100</v>
      </c>
      <c r="I1559" s="7" t="s">
        <v>6175</v>
      </c>
      <c r="J1559" s="7" t="s">
        <v>1394</v>
      </c>
      <c r="K1559" s="7" t="s">
        <v>6175</v>
      </c>
      <c r="L1559" s="7" t="s">
        <v>5675</v>
      </c>
      <c r="M1559" s="7" t="s">
        <v>5675</v>
      </c>
      <c r="N1559" s="8" t="s">
        <v>6175</v>
      </c>
      <c r="O1559" s="7" t="s">
        <v>1388</v>
      </c>
      <c r="P1559" s="8" t="s">
        <v>6175</v>
      </c>
      <c r="Q1559" s="7" t="s">
        <v>2677</v>
      </c>
      <c r="R1559" s="5" t="s">
        <v>28</v>
      </c>
      <c r="S1559" s="5" t="s">
        <v>28</v>
      </c>
      <c r="T1559" s="5" t="s">
        <v>28</v>
      </c>
      <c r="U1559" s="5" t="s">
        <v>28</v>
      </c>
      <c r="V1559" s="5" t="s">
        <v>28</v>
      </c>
      <c r="W1559" s="7" t="s">
        <v>1400</v>
      </c>
      <c r="X1559" s="5" t="s">
        <v>28</v>
      </c>
      <c r="Y1559" s="5" t="s">
        <v>28</v>
      </c>
      <c r="Z1559" s="7" t="s">
        <v>3900</v>
      </c>
      <c r="AA1559" s="7">
        <v>3</v>
      </c>
      <c r="AB1559" s="7">
        <v>3</v>
      </c>
      <c r="AC1559" s="7">
        <f t="shared" si="246"/>
        <v>0</v>
      </c>
      <c r="AD1559" s="7" t="s">
        <v>6175</v>
      </c>
      <c r="AE1559" s="7" t="s">
        <v>6175</v>
      </c>
      <c r="AF1559" s="7" t="s">
        <v>6175</v>
      </c>
      <c r="AG1559" s="7" t="s">
        <v>6175</v>
      </c>
      <c r="AH1559" s="7" t="s">
        <v>6175</v>
      </c>
      <c r="AI1559" s="7" t="s">
        <v>6175</v>
      </c>
      <c r="AJ1559" s="33">
        <v>12.294744657534277</v>
      </c>
      <c r="AK1559" s="33">
        <f t="shared" si="239"/>
        <v>36.884233972602829</v>
      </c>
      <c r="AL1559" s="33">
        <f t="shared" si="242"/>
        <v>4.4261080767123389</v>
      </c>
      <c r="AM1559" s="33">
        <f t="shared" si="243"/>
        <v>41.310342049315167</v>
      </c>
      <c r="AN1559" s="33">
        <f t="shared" si="244"/>
        <v>11.065270191780851</v>
      </c>
      <c r="AO1559" s="33">
        <f t="shared" si="245"/>
        <v>33.195810575342549</v>
      </c>
      <c r="AP1559" s="33">
        <f t="shared" si="240"/>
        <v>3.9834972690411057</v>
      </c>
      <c r="AQ1559" s="33">
        <f t="shared" si="241"/>
        <v>37.179307844383658</v>
      </c>
      <c r="AR1559" s="15" t="s">
        <v>6290</v>
      </c>
      <c r="AS1559" s="15" t="s">
        <v>6306</v>
      </c>
      <c r="AT1559" s="15" t="s">
        <v>6292</v>
      </c>
      <c r="AU1559" s="27" t="s">
        <v>6277</v>
      </c>
      <c r="AV1559" s="74"/>
      <c r="AW1559" s="75"/>
      <c r="AX1559" s="75"/>
      <c r="AY1559" s="75"/>
      <c r="AZ1559" s="52" t="s">
        <v>6389</v>
      </c>
    </row>
    <row r="1560" spans="1:52" s="52" customFormat="1" ht="39.950000000000003" customHeight="1" x14ac:dyDescent="0.25">
      <c r="A1560" s="9">
        <v>2071</v>
      </c>
      <c r="B1560" s="5" t="s">
        <v>28</v>
      </c>
      <c r="C1560" s="7" t="s">
        <v>5678</v>
      </c>
      <c r="D1560" s="5" t="s">
        <v>18</v>
      </c>
      <c r="E1560" s="7" t="s">
        <v>3946</v>
      </c>
      <c r="F1560" s="7" t="s">
        <v>3947</v>
      </c>
      <c r="G1560" s="5" t="s">
        <v>6182</v>
      </c>
      <c r="H1560" s="7" t="s">
        <v>2100</v>
      </c>
      <c r="I1560" s="7" t="s">
        <v>6175</v>
      </c>
      <c r="J1560" s="7" t="s">
        <v>1394</v>
      </c>
      <c r="K1560" s="7" t="s">
        <v>6175</v>
      </c>
      <c r="L1560" s="7" t="s">
        <v>5679</v>
      </c>
      <c r="M1560" s="7" t="s">
        <v>5679</v>
      </c>
      <c r="N1560" s="8" t="s">
        <v>6175</v>
      </c>
      <c r="O1560" s="7" t="s">
        <v>1388</v>
      </c>
      <c r="P1560" s="8" t="s">
        <v>6175</v>
      </c>
      <c r="Q1560" s="7" t="s">
        <v>802</v>
      </c>
      <c r="R1560" s="5" t="s">
        <v>28</v>
      </c>
      <c r="S1560" s="5" t="s">
        <v>28</v>
      </c>
      <c r="T1560" s="5" t="s">
        <v>28</v>
      </c>
      <c r="U1560" s="5" t="s">
        <v>28</v>
      </c>
      <c r="V1560" s="5" t="s">
        <v>28</v>
      </c>
      <c r="W1560" s="7" t="s">
        <v>29</v>
      </c>
      <c r="X1560" s="5" t="s">
        <v>28</v>
      </c>
      <c r="Y1560" s="5" t="s">
        <v>28</v>
      </c>
      <c r="Z1560" s="7" t="s">
        <v>3900</v>
      </c>
      <c r="AA1560" s="7">
        <v>2</v>
      </c>
      <c r="AB1560" s="7">
        <v>2</v>
      </c>
      <c r="AC1560" s="7">
        <f t="shared" si="246"/>
        <v>0</v>
      </c>
      <c r="AD1560" s="7" t="s">
        <v>6175</v>
      </c>
      <c r="AE1560" s="7" t="s">
        <v>6175</v>
      </c>
      <c r="AF1560" s="7" t="s">
        <v>6175</v>
      </c>
      <c r="AG1560" s="7" t="s">
        <v>6175</v>
      </c>
      <c r="AH1560" s="7" t="s">
        <v>6175</v>
      </c>
      <c r="AI1560" s="7" t="s">
        <v>6175</v>
      </c>
      <c r="AJ1560" s="33">
        <v>4.1043309589041232</v>
      </c>
      <c r="AK1560" s="33">
        <f t="shared" si="239"/>
        <v>8.2086619178082465</v>
      </c>
      <c r="AL1560" s="33">
        <f t="shared" si="242"/>
        <v>0.98503943013698958</v>
      </c>
      <c r="AM1560" s="33">
        <f t="shared" si="243"/>
        <v>9.1937013479452361</v>
      </c>
      <c r="AN1560" s="33">
        <f t="shared" si="244"/>
        <v>3.6938978630137109</v>
      </c>
      <c r="AO1560" s="33">
        <f t="shared" si="245"/>
        <v>7.3877957260274218</v>
      </c>
      <c r="AP1560" s="33">
        <f t="shared" si="240"/>
        <v>0.88653548712329056</v>
      </c>
      <c r="AQ1560" s="33">
        <f t="shared" si="241"/>
        <v>8.2743312131507132</v>
      </c>
      <c r="AR1560" s="15" t="s">
        <v>6290</v>
      </c>
      <c r="AS1560" s="15" t="s">
        <v>6301</v>
      </c>
      <c r="AT1560" s="15" t="s">
        <v>6292</v>
      </c>
      <c r="AU1560" s="27" t="s">
        <v>6277</v>
      </c>
      <c r="AV1560" s="74"/>
      <c r="AW1560" s="75"/>
      <c r="AX1560" s="75"/>
      <c r="AY1560" s="75"/>
      <c r="AZ1560" s="52" t="s">
        <v>6389</v>
      </c>
    </row>
    <row r="1561" spans="1:52" s="52" customFormat="1" ht="39.950000000000003" customHeight="1" x14ac:dyDescent="0.25">
      <c r="A1561" s="9">
        <v>2072</v>
      </c>
      <c r="B1561" s="5" t="s">
        <v>28</v>
      </c>
      <c r="C1561" s="7" t="s">
        <v>5691</v>
      </c>
      <c r="D1561" s="5" t="s">
        <v>18</v>
      </c>
      <c r="E1561" s="7" t="s">
        <v>3974</v>
      </c>
      <c r="F1561" s="7" t="s">
        <v>3975</v>
      </c>
      <c r="G1561" s="5" t="s">
        <v>6182</v>
      </c>
      <c r="H1561" s="7" t="s">
        <v>2100</v>
      </c>
      <c r="I1561" s="7" t="s">
        <v>6175</v>
      </c>
      <c r="J1561" s="7" t="s">
        <v>1394</v>
      </c>
      <c r="K1561" s="7" t="s">
        <v>6175</v>
      </c>
      <c r="L1561" s="7" t="s">
        <v>5692</v>
      </c>
      <c r="M1561" s="7" t="s">
        <v>5692</v>
      </c>
      <c r="N1561" s="8" t="s">
        <v>6175</v>
      </c>
      <c r="O1561" s="7" t="s">
        <v>1388</v>
      </c>
      <c r="P1561" s="8" t="s">
        <v>6175</v>
      </c>
      <c r="Q1561" s="7" t="s">
        <v>5693</v>
      </c>
      <c r="R1561" s="5" t="s">
        <v>28</v>
      </c>
      <c r="S1561" s="5" t="s">
        <v>28</v>
      </c>
      <c r="T1561" s="5" t="s">
        <v>28</v>
      </c>
      <c r="U1561" s="5" t="s">
        <v>28</v>
      </c>
      <c r="V1561" s="5" t="s">
        <v>28</v>
      </c>
      <c r="W1561" s="7" t="s">
        <v>29</v>
      </c>
      <c r="X1561" s="5" t="s">
        <v>28</v>
      </c>
      <c r="Y1561" s="5" t="s">
        <v>28</v>
      </c>
      <c r="Z1561" s="7" t="s">
        <v>3900</v>
      </c>
      <c r="AA1561" s="7">
        <v>1</v>
      </c>
      <c r="AB1561" s="7">
        <v>1</v>
      </c>
      <c r="AC1561" s="7">
        <f t="shared" si="246"/>
        <v>0</v>
      </c>
      <c r="AD1561" s="7" t="s">
        <v>6175</v>
      </c>
      <c r="AE1561" s="7" t="s">
        <v>6175</v>
      </c>
      <c r="AF1561" s="7" t="s">
        <v>6175</v>
      </c>
      <c r="AG1561" s="7" t="s">
        <v>6175</v>
      </c>
      <c r="AH1561" s="7" t="s">
        <v>6175</v>
      </c>
      <c r="AI1561" s="7" t="s">
        <v>6175</v>
      </c>
      <c r="AJ1561" s="33">
        <v>5.1304136986301545</v>
      </c>
      <c r="AK1561" s="33">
        <f t="shared" si="239"/>
        <v>5.1304136986301545</v>
      </c>
      <c r="AL1561" s="33">
        <f t="shared" si="242"/>
        <v>0.61564964383561849</v>
      </c>
      <c r="AM1561" s="33">
        <f t="shared" si="243"/>
        <v>5.7460633424657725</v>
      </c>
      <c r="AN1561" s="33">
        <f t="shared" si="244"/>
        <v>4.6173723287671393</v>
      </c>
      <c r="AO1561" s="33">
        <f t="shared" si="245"/>
        <v>4.6173723287671393</v>
      </c>
      <c r="AP1561" s="33">
        <f t="shared" si="240"/>
        <v>0.55408467945205675</v>
      </c>
      <c r="AQ1561" s="33">
        <f t="shared" si="241"/>
        <v>5.1714570082191962</v>
      </c>
      <c r="AR1561" s="15" t="s">
        <v>6290</v>
      </c>
      <c r="AS1561" s="15" t="s">
        <v>6306</v>
      </c>
      <c r="AT1561" s="15" t="s">
        <v>6292</v>
      </c>
      <c r="AU1561" s="27" t="s">
        <v>6277</v>
      </c>
      <c r="AV1561" s="74"/>
      <c r="AW1561" s="75"/>
      <c r="AX1561" s="75"/>
      <c r="AY1561" s="75"/>
      <c r="AZ1561" s="52" t="s">
        <v>6389</v>
      </c>
    </row>
    <row r="1562" spans="1:52" s="52" customFormat="1" ht="39.950000000000003" customHeight="1" x14ac:dyDescent="0.25">
      <c r="A1562" s="9">
        <v>2073</v>
      </c>
      <c r="B1562" s="5" t="s">
        <v>28</v>
      </c>
      <c r="C1562" s="7" t="s">
        <v>5695</v>
      </c>
      <c r="D1562" s="5" t="s">
        <v>18</v>
      </c>
      <c r="E1562" s="7" t="s">
        <v>3974</v>
      </c>
      <c r="F1562" s="7" t="s">
        <v>3975</v>
      </c>
      <c r="G1562" s="5" t="s">
        <v>6182</v>
      </c>
      <c r="H1562" s="7" t="s">
        <v>2100</v>
      </c>
      <c r="I1562" s="7" t="s">
        <v>6175</v>
      </c>
      <c r="J1562" s="7" t="s">
        <v>1394</v>
      </c>
      <c r="K1562" s="7" t="s">
        <v>6175</v>
      </c>
      <c r="L1562" s="7" t="s">
        <v>5696</v>
      </c>
      <c r="M1562" s="7" t="s">
        <v>5696</v>
      </c>
      <c r="N1562" s="8" t="s">
        <v>6175</v>
      </c>
      <c r="O1562" s="7" t="s">
        <v>1388</v>
      </c>
      <c r="P1562" s="8" t="s">
        <v>6175</v>
      </c>
      <c r="Q1562" s="7" t="s">
        <v>28</v>
      </c>
      <c r="R1562" s="7" t="s">
        <v>28</v>
      </c>
      <c r="S1562" s="5" t="s">
        <v>28</v>
      </c>
      <c r="T1562" s="5" t="s">
        <v>28</v>
      </c>
      <c r="U1562" s="5" t="s">
        <v>28</v>
      </c>
      <c r="V1562" s="5" t="s">
        <v>28</v>
      </c>
      <c r="W1562" s="7" t="s">
        <v>29</v>
      </c>
      <c r="X1562" s="5" t="s">
        <v>28</v>
      </c>
      <c r="Y1562" s="5" t="s">
        <v>28</v>
      </c>
      <c r="Z1562" s="7" t="s">
        <v>3900</v>
      </c>
      <c r="AA1562" s="7">
        <v>1</v>
      </c>
      <c r="AB1562" s="7">
        <v>1</v>
      </c>
      <c r="AC1562" s="7">
        <f t="shared" si="246"/>
        <v>0</v>
      </c>
      <c r="AD1562" s="7" t="s">
        <v>6175</v>
      </c>
      <c r="AE1562" s="7" t="s">
        <v>6175</v>
      </c>
      <c r="AF1562" s="7" t="s">
        <v>6175</v>
      </c>
      <c r="AG1562" s="7" t="s">
        <v>6175</v>
      </c>
      <c r="AH1562" s="7" t="s">
        <v>6175</v>
      </c>
      <c r="AI1562" s="7" t="s">
        <v>6175</v>
      </c>
      <c r="AJ1562" s="33">
        <v>4.1043309589041232</v>
      </c>
      <c r="AK1562" s="33">
        <f t="shared" si="239"/>
        <v>4.1043309589041232</v>
      </c>
      <c r="AL1562" s="33">
        <f t="shared" si="242"/>
        <v>0.49251971506849479</v>
      </c>
      <c r="AM1562" s="33">
        <f t="shared" si="243"/>
        <v>4.596850673972618</v>
      </c>
      <c r="AN1562" s="33">
        <f t="shared" si="244"/>
        <v>3.6938978630137109</v>
      </c>
      <c r="AO1562" s="33">
        <f t="shared" si="245"/>
        <v>3.6938978630137109</v>
      </c>
      <c r="AP1562" s="33">
        <f t="shared" si="240"/>
        <v>0.44326774356164528</v>
      </c>
      <c r="AQ1562" s="33">
        <f t="shared" si="241"/>
        <v>4.1371656065753566</v>
      </c>
      <c r="AR1562" s="15" t="s">
        <v>6290</v>
      </c>
      <c r="AS1562" s="15" t="s">
        <v>6306</v>
      </c>
      <c r="AT1562" s="15" t="s">
        <v>6292</v>
      </c>
      <c r="AU1562" s="27" t="s">
        <v>6277</v>
      </c>
      <c r="AV1562" s="74"/>
      <c r="AW1562" s="75"/>
      <c r="AX1562" s="75"/>
      <c r="AY1562" s="75"/>
      <c r="AZ1562" s="52" t="s">
        <v>6389</v>
      </c>
    </row>
    <row r="1563" spans="1:52" s="52" customFormat="1" ht="39.950000000000003" customHeight="1" x14ac:dyDescent="0.25">
      <c r="A1563" s="9">
        <v>2074</v>
      </c>
      <c r="B1563" s="5" t="s">
        <v>28</v>
      </c>
      <c r="C1563" s="7" t="s">
        <v>5701</v>
      </c>
      <c r="D1563" s="5" t="s">
        <v>18</v>
      </c>
      <c r="E1563" s="7" t="s">
        <v>3974</v>
      </c>
      <c r="F1563" s="7" t="s">
        <v>3975</v>
      </c>
      <c r="G1563" s="5" t="s">
        <v>6182</v>
      </c>
      <c r="H1563" s="7" t="s">
        <v>2100</v>
      </c>
      <c r="I1563" s="7" t="s">
        <v>6175</v>
      </c>
      <c r="J1563" s="7" t="s">
        <v>1394</v>
      </c>
      <c r="K1563" s="7" t="s">
        <v>6175</v>
      </c>
      <c r="L1563" s="7" t="s">
        <v>5702</v>
      </c>
      <c r="M1563" s="7" t="s">
        <v>5702</v>
      </c>
      <c r="N1563" s="8" t="s">
        <v>6175</v>
      </c>
      <c r="O1563" s="7" t="s">
        <v>1388</v>
      </c>
      <c r="P1563" s="8" t="s">
        <v>6175</v>
      </c>
      <c r="Q1563" s="7" t="s">
        <v>5703</v>
      </c>
      <c r="R1563" s="5" t="s">
        <v>28</v>
      </c>
      <c r="S1563" s="5" t="s">
        <v>28</v>
      </c>
      <c r="T1563" s="5" t="s">
        <v>28</v>
      </c>
      <c r="U1563" s="5" t="s">
        <v>28</v>
      </c>
      <c r="V1563" s="5" t="s">
        <v>28</v>
      </c>
      <c r="W1563" s="7" t="s">
        <v>29</v>
      </c>
      <c r="X1563" s="5" t="s">
        <v>28</v>
      </c>
      <c r="Y1563" s="5" t="s">
        <v>28</v>
      </c>
      <c r="Z1563" s="7" t="s">
        <v>3900</v>
      </c>
      <c r="AA1563" s="7">
        <v>1</v>
      </c>
      <c r="AB1563" s="7">
        <v>1</v>
      </c>
      <c r="AC1563" s="7">
        <f t="shared" si="246"/>
        <v>0</v>
      </c>
      <c r="AD1563" s="7" t="s">
        <v>6175</v>
      </c>
      <c r="AE1563" s="7" t="s">
        <v>6175</v>
      </c>
      <c r="AF1563" s="7" t="s">
        <v>6175</v>
      </c>
      <c r="AG1563" s="7" t="s">
        <v>6175</v>
      </c>
      <c r="AH1563" s="7" t="s">
        <v>6175</v>
      </c>
      <c r="AI1563" s="7" t="s">
        <v>6175</v>
      </c>
      <c r="AJ1563" s="33">
        <v>28.21727534246585</v>
      </c>
      <c r="AK1563" s="33">
        <f t="shared" si="239"/>
        <v>28.21727534246585</v>
      </c>
      <c r="AL1563" s="33">
        <f t="shared" si="242"/>
        <v>3.3860730410959019</v>
      </c>
      <c r="AM1563" s="33">
        <f t="shared" si="243"/>
        <v>31.603348383561752</v>
      </c>
      <c r="AN1563" s="33">
        <f t="shared" si="244"/>
        <v>25.395547808219266</v>
      </c>
      <c r="AO1563" s="33">
        <f t="shared" si="245"/>
        <v>25.395547808219266</v>
      </c>
      <c r="AP1563" s="33">
        <f t="shared" si="240"/>
        <v>3.0474657369863118</v>
      </c>
      <c r="AQ1563" s="33">
        <f t="shared" si="241"/>
        <v>28.443013545205577</v>
      </c>
      <c r="AR1563" s="15" t="s">
        <v>6290</v>
      </c>
      <c r="AS1563" s="15" t="s">
        <v>6311</v>
      </c>
      <c r="AT1563" s="15" t="s">
        <v>6292</v>
      </c>
      <c r="AU1563" s="27" t="s">
        <v>6277</v>
      </c>
      <c r="AV1563" s="74"/>
      <c r="AW1563" s="75"/>
      <c r="AX1563" s="75"/>
      <c r="AY1563" s="75"/>
      <c r="AZ1563" s="52" t="s">
        <v>6389</v>
      </c>
    </row>
    <row r="1564" spans="1:52" s="52" customFormat="1" ht="39.950000000000003" customHeight="1" x14ac:dyDescent="0.25">
      <c r="A1564" s="9">
        <v>2075</v>
      </c>
      <c r="B1564" s="5" t="s">
        <v>28</v>
      </c>
      <c r="C1564" s="7" t="s">
        <v>5704</v>
      </c>
      <c r="D1564" s="5" t="s">
        <v>18</v>
      </c>
      <c r="E1564" s="7" t="s">
        <v>3974</v>
      </c>
      <c r="F1564" s="7" t="s">
        <v>3975</v>
      </c>
      <c r="G1564" s="5" t="s">
        <v>6182</v>
      </c>
      <c r="H1564" s="7" t="s">
        <v>2100</v>
      </c>
      <c r="I1564" s="7" t="s">
        <v>6175</v>
      </c>
      <c r="J1564" s="7" t="s">
        <v>1394</v>
      </c>
      <c r="K1564" s="7" t="s">
        <v>6175</v>
      </c>
      <c r="L1564" s="7" t="s">
        <v>5705</v>
      </c>
      <c r="M1564" s="7" t="s">
        <v>5705</v>
      </c>
      <c r="N1564" s="8" t="s">
        <v>6175</v>
      </c>
      <c r="O1564" s="7" t="s">
        <v>1388</v>
      </c>
      <c r="P1564" s="8" t="s">
        <v>6175</v>
      </c>
      <c r="Q1564" s="7" t="s">
        <v>28</v>
      </c>
      <c r="R1564" s="7" t="s">
        <v>28</v>
      </c>
      <c r="S1564" s="5" t="s">
        <v>28</v>
      </c>
      <c r="T1564" s="5" t="s">
        <v>28</v>
      </c>
      <c r="U1564" s="5" t="s">
        <v>28</v>
      </c>
      <c r="V1564" s="5" t="s">
        <v>28</v>
      </c>
      <c r="W1564" s="7" t="s">
        <v>29</v>
      </c>
      <c r="X1564" s="5" t="s">
        <v>28</v>
      </c>
      <c r="Y1564" s="5" t="s">
        <v>28</v>
      </c>
      <c r="Z1564" s="7" t="s">
        <v>3900</v>
      </c>
      <c r="AA1564" s="7">
        <v>1</v>
      </c>
      <c r="AB1564" s="7">
        <v>1</v>
      </c>
      <c r="AC1564" s="7">
        <f t="shared" si="246"/>
        <v>0</v>
      </c>
      <c r="AD1564" s="7" t="s">
        <v>6175</v>
      </c>
      <c r="AE1564" s="7" t="s">
        <v>6175</v>
      </c>
      <c r="AF1564" s="7" t="s">
        <v>6175</v>
      </c>
      <c r="AG1564" s="7" t="s">
        <v>6175</v>
      </c>
      <c r="AH1564" s="7" t="s">
        <v>6175</v>
      </c>
      <c r="AI1564" s="7" t="s">
        <v>6175</v>
      </c>
      <c r="AJ1564" s="33">
        <v>3.3945646575342616</v>
      </c>
      <c r="AK1564" s="33">
        <f t="shared" si="239"/>
        <v>3.3945646575342616</v>
      </c>
      <c r="AL1564" s="33">
        <f t="shared" si="242"/>
        <v>0.4073477589041114</v>
      </c>
      <c r="AM1564" s="33">
        <f t="shared" si="243"/>
        <v>3.8019124164383729</v>
      </c>
      <c r="AN1564" s="33">
        <f t="shared" si="244"/>
        <v>3.0551081917808354</v>
      </c>
      <c r="AO1564" s="33">
        <f t="shared" si="245"/>
        <v>3.0551081917808354</v>
      </c>
      <c r="AP1564" s="33">
        <f t="shared" si="240"/>
        <v>0.36661298301370021</v>
      </c>
      <c r="AQ1564" s="33">
        <f t="shared" si="241"/>
        <v>3.4217211747945355</v>
      </c>
      <c r="AR1564" s="15" t="s">
        <v>6290</v>
      </c>
      <c r="AS1564" s="15" t="s">
        <v>6306</v>
      </c>
      <c r="AT1564" s="15" t="s">
        <v>6292</v>
      </c>
      <c r="AU1564" s="27" t="s">
        <v>6277</v>
      </c>
      <c r="AV1564" s="74"/>
      <c r="AW1564" s="75"/>
      <c r="AX1564" s="75"/>
      <c r="AY1564" s="75"/>
      <c r="AZ1564" s="52" t="s">
        <v>6389</v>
      </c>
    </row>
    <row r="1565" spans="1:52" s="52" customFormat="1" ht="39.950000000000003" customHeight="1" x14ac:dyDescent="0.25">
      <c r="A1565" s="9">
        <v>2076</v>
      </c>
      <c r="B1565" s="5" t="s">
        <v>28</v>
      </c>
      <c r="C1565" s="7" t="s">
        <v>5711</v>
      </c>
      <c r="D1565" s="5" t="s">
        <v>18</v>
      </c>
      <c r="E1565" s="7" t="s">
        <v>3974</v>
      </c>
      <c r="F1565" s="7" t="s">
        <v>3975</v>
      </c>
      <c r="G1565" s="5" t="s">
        <v>6182</v>
      </c>
      <c r="H1565" s="7" t="s">
        <v>2100</v>
      </c>
      <c r="I1565" s="7" t="s">
        <v>6175</v>
      </c>
      <c r="J1565" s="7" t="s">
        <v>1394</v>
      </c>
      <c r="K1565" s="7" t="s">
        <v>6175</v>
      </c>
      <c r="L1565" s="7" t="s">
        <v>5712</v>
      </c>
      <c r="M1565" s="7" t="s">
        <v>5712</v>
      </c>
      <c r="N1565" s="8" t="s">
        <v>6175</v>
      </c>
      <c r="O1565" s="7" t="s">
        <v>1388</v>
      </c>
      <c r="P1565" s="8" t="s">
        <v>6175</v>
      </c>
      <c r="Q1565" s="7" t="s">
        <v>5713</v>
      </c>
      <c r="R1565" s="5" t="s">
        <v>28</v>
      </c>
      <c r="S1565" s="5" t="s">
        <v>28</v>
      </c>
      <c r="T1565" s="5" t="s">
        <v>28</v>
      </c>
      <c r="U1565" s="5" t="s">
        <v>28</v>
      </c>
      <c r="V1565" s="5" t="s">
        <v>28</v>
      </c>
      <c r="W1565" s="7" t="s">
        <v>29</v>
      </c>
      <c r="X1565" s="5" t="s">
        <v>28</v>
      </c>
      <c r="Y1565" s="5" t="s">
        <v>28</v>
      </c>
      <c r="Z1565" s="7" t="s">
        <v>3900</v>
      </c>
      <c r="AA1565" s="7">
        <v>2</v>
      </c>
      <c r="AB1565" s="7">
        <v>2</v>
      </c>
      <c r="AC1565" s="7">
        <f t="shared" si="246"/>
        <v>0</v>
      </c>
      <c r="AD1565" s="7" t="s">
        <v>6175</v>
      </c>
      <c r="AE1565" s="7" t="s">
        <v>6175</v>
      </c>
      <c r="AF1565" s="7" t="s">
        <v>6175</v>
      </c>
      <c r="AG1565" s="7" t="s">
        <v>6175</v>
      </c>
      <c r="AH1565" s="7" t="s">
        <v>6175</v>
      </c>
      <c r="AI1565" s="7" t="s">
        <v>6175</v>
      </c>
      <c r="AJ1565" s="33">
        <v>6.1564964383561849</v>
      </c>
      <c r="AK1565" s="33">
        <f t="shared" si="239"/>
        <v>12.31299287671237</v>
      </c>
      <c r="AL1565" s="33">
        <f t="shared" si="242"/>
        <v>1.4775591452054844</v>
      </c>
      <c r="AM1565" s="33">
        <f t="shared" si="243"/>
        <v>13.790552021917854</v>
      </c>
      <c r="AN1565" s="33">
        <f t="shared" si="244"/>
        <v>5.5408467945205668</v>
      </c>
      <c r="AO1565" s="33">
        <f t="shared" si="245"/>
        <v>11.081693589041134</v>
      </c>
      <c r="AP1565" s="33">
        <f t="shared" si="240"/>
        <v>1.3298032306849359</v>
      </c>
      <c r="AQ1565" s="33">
        <f t="shared" si="241"/>
        <v>12.41149681972607</v>
      </c>
      <c r="AR1565" s="15" t="s">
        <v>6290</v>
      </c>
      <c r="AS1565" s="15" t="s">
        <v>6306</v>
      </c>
      <c r="AT1565" s="15" t="s">
        <v>6292</v>
      </c>
      <c r="AU1565" s="27" t="s">
        <v>6277</v>
      </c>
      <c r="AV1565" s="74"/>
      <c r="AW1565" s="75"/>
      <c r="AX1565" s="75"/>
      <c r="AY1565" s="75"/>
      <c r="AZ1565" s="52" t="s">
        <v>6389</v>
      </c>
    </row>
    <row r="1566" spans="1:52" s="52" customFormat="1" ht="39.950000000000003" customHeight="1" x14ac:dyDescent="0.25">
      <c r="A1566" s="9">
        <v>2077</v>
      </c>
      <c r="B1566" s="5" t="s">
        <v>28</v>
      </c>
      <c r="C1566" s="7" t="s">
        <v>5716</v>
      </c>
      <c r="D1566" s="5" t="s">
        <v>18</v>
      </c>
      <c r="E1566" s="7" t="s">
        <v>5619</v>
      </c>
      <c r="F1566" s="7" t="s">
        <v>5620</v>
      </c>
      <c r="G1566" s="5" t="s">
        <v>6182</v>
      </c>
      <c r="H1566" s="7" t="s">
        <v>2100</v>
      </c>
      <c r="I1566" s="7" t="s">
        <v>6175</v>
      </c>
      <c r="J1566" s="7" t="s">
        <v>1394</v>
      </c>
      <c r="K1566" s="7" t="s">
        <v>6175</v>
      </c>
      <c r="L1566" s="7" t="s">
        <v>5717</v>
      </c>
      <c r="M1566" s="7" t="s">
        <v>5717</v>
      </c>
      <c r="N1566" s="8" t="s">
        <v>6175</v>
      </c>
      <c r="O1566" s="7" t="s">
        <v>1388</v>
      </c>
      <c r="P1566" s="8" t="s">
        <v>6175</v>
      </c>
      <c r="Q1566" s="7" t="s">
        <v>28</v>
      </c>
      <c r="R1566" s="7" t="s">
        <v>28</v>
      </c>
      <c r="S1566" s="5" t="s">
        <v>28</v>
      </c>
      <c r="T1566" s="5" t="s">
        <v>28</v>
      </c>
      <c r="U1566" s="5" t="s">
        <v>28</v>
      </c>
      <c r="V1566" s="5" t="s">
        <v>28</v>
      </c>
      <c r="W1566" s="7" t="s">
        <v>29</v>
      </c>
      <c r="X1566" s="5" t="s">
        <v>28</v>
      </c>
      <c r="Y1566" s="5" t="s">
        <v>28</v>
      </c>
      <c r="Z1566" s="7" t="s">
        <v>3900</v>
      </c>
      <c r="AA1566" s="7">
        <v>1</v>
      </c>
      <c r="AB1566" s="7">
        <v>1</v>
      </c>
      <c r="AC1566" s="7">
        <f t="shared" si="246"/>
        <v>0</v>
      </c>
      <c r="AD1566" s="7" t="s">
        <v>6175</v>
      </c>
      <c r="AE1566" s="7" t="s">
        <v>6175</v>
      </c>
      <c r="AF1566" s="7" t="s">
        <v>6175</v>
      </c>
      <c r="AG1566" s="7" t="s">
        <v>6175</v>
      </c>
      <c r="AH1566" s="7" t="s">
        <v>6175</v>
      </c>
      <c r="AI1566" s="7" t="s">
        <v>6175</v>
      </c>
      <c r="AJ1566" s="33">
        <v>3.1520957534246716</v>
      </c>
      <c r="AK1566" s="33">
        <f t="shared" si="239"/>
        <v>3.1520957534246716</v>
      </c>
      <c r="AL1566" s="33">
        <f t="shared" si="242"/>
        <v>0.37825149041096057</v>
      </c>
      <c r="AM1566" s="33">
        <f t="shared" si="243"/>
        <v>3.530347243835632</v>
      </c>
      <c r="AN1566" s="33">
        <f t="shared" si="244"/>
        <v>2.8368861780822043</v>
      </c>
      <c r="AO1566" s="33">
        <f t="shared" si="245"/>
        <v>2.8368861780822043</v>
      </c>
      <c r="AP1566" s="33">
        <f t="shared" si="240"/>
        <v>0.34042634136986449</v>
      </c>
      <c r="AQ1566" s="33">
        <f t="shared" si="241"/>
        <v>3.1773125194520686</v>
      </c>
      <c r="AR1566" s="15" t="s">
        <v>6290</v>
      </c>
      <c r="AS1566" s="15" t="s">
        <v>6306</v>
      </c>
      <c r="AT1566" s="15" t="s">
        <v>6292</v>
      </c>
      <c r="AU1566" s="27" t="s">
        <v>6277</v>
      </c>
      <c r="AV1566" s="74"/>
      <c r="AW1566" s="75"/>
      <c r="AX1566" s="75"/>
      <c r="AY1566" s="75"/>
      <c r="AZ1566" s="52" t="s">
        <v>6389</v>
      </c>
    </row>
    <row r="1567" spans="1:52" s="52" customFormat="1" ht="39.950000000000003" customHeight="1" x14ac:dyDescent="0.25">
      <c r="A1567" s="9">
        <v>2078</v>
      </c>
      <c r="B1567" s="5" t="s">
        <v>28</v>
      </c>
      <c r="C1567" s="7" t="s">
        <v>5721</v>
      </c>
      <c r="D1567" s="5" t="s">
        <v>18</v>
      </c>
      <c r="E1567" s="5" t="s">
        <v>1673</v>
      </c>
      <c r="F1567" s="7" t="s">
        <v>5631</v>
      </c>
      <c r="G1567" s="5" t="s">
        <v>6182</v>
      </c>
      <c r="H1567" s="7" t="s">
        <v>2100</v>
      </c>
      <c r="I1567" s="7" t="s">
        <v>6175</v>
      </c>
      <c r="J1567" s="7" t="s">
        <v>1394</v>
      </c>
      <c r="K1567" s="7" t="s">
        <v>6175</v>
      </c>
      <c r="L1567" s="7" t="s">
        <v>5705</v>
      </c>
      <c r="M1567" s="7" t="s">
        <v>5705</v>
      </c>
      <c r="N1567" s="8" t="s">
        <v>6175</v>
      </c>
      <c r="O1567" s="7" t="s">
        <v>1388</v>
      </c>
      <c r="P1567" s="8" t="s">
        <v>6175</v>
      </c>
      <c r="Q1567" s="7" t="s">
        <v>1553</v>
      </c>
      <c r="R1567" s="7" t="s">
        <v>28</v>
      </c>
      <c r="S1567" s="5" t="s">
        <v>28</v>
      </c>
      <c r="T1567" s="5" t="s">
        <v>28</v>
      </c>
      <c r="U1567" s="5" t="s">
        <v>28</v>
      </c>
      <c r="V1567" s="5" t="s">
        <v>28</v>
      </c>
      <c r="W1567" s="7" t="s">
        <v>29</v>
      </c>
      <c r="X1567" s="5" t="s">
        <v>28</v>
      </c>
      <c r="Y1567" s="5" t="s">
        <v>28</v>
      </c>
      <c r="Z1567" s="7" t="s">
        <v>3900</v>
      </c>
      <c r="AA1567" s="7">
        <v>1</v>
      </c>
      <c r="AB1567" s="7">
        <v>1</v>
      </c>
      <c r="AC1567" s="7">
        <f t="shared" si="246"/>
        <v>0</v>
      </c>
      <c r="AD1567" s="7" t="s">
        <v>6175</v>
      </c>
      <c r="AE1567" s="7" t="s">
        <v>6175</v>
      </c>
      <c r="AF1567" s="7" t="s">
        <v>6175</v>
      </c>
      <c r="AG1567" s="7" t="s">
        <v>6175</v>
      </c>
      <c r="AH1567" s="7" t="s">
        <v>6175</v>
      </c>
      <c r="AI1567" s="7" t="s">
        <v>6175</v>
      </c>
      <c r="AJ1567" s="33">
        <v>3.1518000000000002</v>
      </c>
      <c r="AK1567" s="33">
        <f t="shared" si="239"/>
        <v>3.1518000000000002</v>
      </c>
      <c r="AL1567" s="33">
        <f t="shared" si="242"/>
        <v>0.378216</v>
      </c>
      <c r="AM1567" s="33">
        <f t="shared" si="243"/>
        <v>3.5300160000000003</v>
      </c>
      <c r="AN1567" s="33">
        <f t="shared" si="244"/>
        <v>2.8366200000000004</v>
      </c>
      <c r="AO1567" s="33">
        <f t="shared" si="245"/>
        <v>2.8366200000000004</v>
      </c>
      <c r="AP1567" s="33">
        <f t="shared" si="240"/>
        <v>0.34039440000000004</v>
      </c>
      <c r="AQ1567" s="33">
        <f t="shared" si="241"/>
        <v>3.1770144000000005</v>
      </c>
      <c r="AR1567" s="15" t="s">
        <v>6290</v>
      </c>
      <c r="AS1567" s="15" t="s">
        <v>6306</v>
      </c>
      <c r="AT1567" s="15" t="s">
        <v>6292</v>
      </c>
      <c r="AU1567" s="27" t="s">
        <v>6277</v>
      </c>
      <c r="AV1567" s="74"/>
      <c r="AW1567" s="75"/>
      <c r="AX1567" s="75"/>
      <c r="AY1567" s="75"/>
      <c r="AZ1567" s="52" t="s">
        <v>6389</v>
      </c>
    </row>
    <row r="1568" spans="1:52" s="52" customFormat="1" ht="39.950000000000003" customHeight="1" x14ac:dyDescent="0.25">
      <c r="A1568" s="9">
        <v>2079</v>
      </c>
      <c r="B1568" s="5" t="s">
        <v>28</v>
      </c>
      <c r="C1568" s="5" t="s">
        <v>5345</v>
      </c>
      <c r="D1568" s="5" t="s">
        <v>18</v>
      </c>
      <c r="E1568" s="5" t="s">
        <v>517</v>
      </c>
      <c r="F1568" s="5" t="s">
        <v>113</v>
      </c>
      <c r="G1568" s="5" t="s">
        <v>6182</v>
      </c>
      <c r="H1568" s="7" t="s">
        <v>2100</v>
      </c>
      <c r="I1568" s="7" t="s">
        <v>6175</v>
      </c>
      <c r="J1568" s="5" t="s">
        <v>3268</v>
      </c>
      <c r="K1568" s="7" t="s">
        <v>6175</v>
      </c>
      <c r="L1568" s="7" t="s">
        <v>5346</v>
      </c>
      <c r="M1568" s="7" t="s">
        <v>5346</v>
      </c>
      <c r="N1568" s="8" t="s">
        <v>6175</v>
      </c>
      <c r="O1568" s="7" t="s">
        <v>1388</v>
      </c>
      <c r="P1568" s="8" t="s">
        <v>6175</v>
      </c>
      <c r="Q1568" s="7" t="s">
        <v>5347</v>
      </c>
      <c r="R1568" s="7" t="s">
        <v>5348</v>
      </c>
      <c r="S1568" s="5" t="s">
        <v>28</v>
      </c>
      <c r="T1568" s="5" t="s">
        <v>28</v>
      </c>
      <c r="U1568" s="5" t="s">
        <v>28</v>
      </c>
      <c r="V1568" s="5" t="s">
        <v>28</v>
      </c>
      <c r="W1568" s="7" t="s">
        <v>1400</v>
      </c>
      <c r="X1568" s="5" t="s">
        <v>28</v>
      </c>
      <c r="Y1568" s="7" t="s">
        <v>28</v>
      </c>
      <c r="Z1568" s="7" t="s">
        <v>3900</v>
      </c>
      <c r="AA1568" s="7">
        <v>1</v>
      </c>
      <c r="AB1568" s="7">
        <v>1</v>
      </c>
      <c r="AC1568" s="7">
        <f t="shared" si="246"/>
        <v>0</v>
      </c>
      <c r="AD1568" s="7" t="s">
        <v>6175</v>
      </c>
      <c r="AE1568" s="7" t="s">
        <v>6175</v>
      </c>
      <c r="AF1568" s="7" t="s">
        <v>6175</v>
      </c>
      <c r="AG1568" s="7" t="s">
        <v>6175</v>
      </c>
      <c r="AH1568" s="7" t="s">
        <v>6175</v>
      </c>
      <c r="AI1568" s="7" t="s">
        <v>6175</v>
      </c>
      <c r="AJ1568" s="33">
        <v>1.9040000000000001</v>
      </c>
      <c r="AK1568" s="33">
        <f t="shared" si="239"/>
        <v>1.9040000000000001</v>
      </c>
      <c r="AL1568" s="33">
        <f t="shared" si="242"/>
        <v>0.22848000000000002</v>
      </c>
      <c r="AM1568" s="33">
        <f t="shared" si="243"/>
        <v>2.1324800000000002</v>
      </c>
      <c r="AN1568" s="33">
        <f t="shared" si="244"/>
        <v>1.7136000000000002</v>
      </c>
      <c r="AO1568" s="33">
        <f t="shared" si="245"/>
        <v>1.7136000000000002</v>
      </c>
      <c r="AP1568" s="33">
        <f t="shared" si="240"/>
        <v>0.20563200000000001</v>
      </c>
      <c r="AQ1568" s="33">
        <f t="shared" si="241"/>
        <v>1.9192320000000003</v>
      </c>
      <c r="AR1568" s="15" t="s">
        <v>6303</v>
      </c>
      <c r="AS1568" s="15" t="s">
        <v>6315</v>
      </c>
      <c r="AT1568" s="15" t="s">
        <v>6292</v>
      </c>
      <c r="AU1568" s="27" t="s">
        <v>6281</v>
      </c>
      <c r="AV1568" s="74"/>
      <c r="AW1568" s="75"/>
      <c r="AX1568" s="75"/>
      <c r="AY1568" s="75"/>
      <c r="AZ1568" s="52" t="s">
        <v>6389</v>
      </c>
    </row>
    <row r="1569" spans="1:52" s="52" customFormat="1" ht="39.950000000000003" customHeight="1" x14ac:dyDescent="0.25">
      <c r="A1569" s="9">
        <v>2080</v>
      </c>
      <c r="B1569" s="5" t="s">
        <v>28</v>
      </c>
      <c r="C1569" s="7" t="s">
        <v>5349</v>
      </c>
      <c r="D1569" s="28" t="s">
        <v>18</v>
      </c>
      <c r="E1569" s="5" t="s">
        <v>64</v>
      </c>
      <c r="F1569" s="5" t="s">
        <v>65</v>
      </c>
      <c r="G1569" s="5" t="s">
        <v>6182</v>
      </c>
      <c r="H1569" s="7" t="s">
        <v>2100</v>
      </c>
      <c r="I1569" s="7" t="s">
        <v>6175</v>
      </c>
      <c r="J1569" s="5" t="s">
        <v>3268</v>
      </c>
      <c r="K1569" s="7" t="s">
        <v>6175</v>
      </c>
      <c r="L1569" s="5" t="s">
        <v>5350</v>
      </c>
      <c r="M1569" s="5" t="s">
        <v>5350</v>
      </c>
      <c r="N1569" s="8" t="s">
        <v>6175</v>
      </c>
      <c r="O1569" s="7" t="s">
        <v>1388</v>
      </c>
      <c r="P1569" s="8" t="s">
        <v>6175</v>
      </c>
      <c r="Q1569" s="5" t="s">
        <v>5351</v>
      </c>
      <c r="R1569" s="5" t="s">
        <v>5352</v>
      </c>
      <c r="S1569" s="5" t="s">
        <v>28</v>
      </c>
      <c r="T1569" s="5" t="s">
        <v>28</v>
      </c>
      <c r="U1569" s="5" t="s">
        <v>28</v>
      </c>
      <c r="V1569" s="5" t="s">
        <v>28</v>
      </c>
      <c r="W1569" s="7" t="s">
        <v>78</v>
      </c>
      <c r="X1569" s="5" t="s">
        <v>28</v>
      </c>
      <c r="Y1569" s="5" t="s">
        <v>5353</v>
      </c>
      <c r="Z1569" s="7" t="s">
        <v>3900</v>
      </c>
      <c r="AA1569" s="7">
        <v>257</v>
      </c>
      <c r="AB1569" s="7">
        <v>257</v>
      </c>
      <c r="AC1569" s="7">
        <f t="shared" si="246"/>
        <v>0</v>
      </c>
      <c r="AD1569" s="7" t="s">
        <v>6175</v>
      </c>
      <c r="AE1569" s="7" t="s">
        <v>6175</v>
      </c>
      <c r="AF1569" s="7" t="s">
        <v>6175</v>
      </c>
      <c r="AG1569" s="7" t="s">
        <v>6175</v>
      </c>
      <c r="AH1569" s="7" t="s">
        <v>6175</v>
      </c>
      <c r="AI1569" s="7" t="s">
        <v>6175</v>
      </c>
      <c r="AJ1569" s="33">
        <v>0.4114000000000001</v>
      </c>
      <c r="AK1569" s="33">
        <f t="shared" si="239"/>
        <v>105.72980000000003</v>
      </c>
      <c r="AL1569" s="33">
        <f t="shared" si="242"/>
        <v>12.687576000000002</v>
      </c>
      <c r="AM1569" s="33">
        <f t="shared" si="243"/>
        <v>118.41737600000003</v>
      </c>
      <c r="AN1569" s="33">
        <f t="shared" si="244"/>
        <v>0.37026000000000009</v>
      </c>
      <c r="AO1569" s="33">
        <f t="shared" si="245"/>
        <v>95.156820000000025</v>
      </c>
      <c r="AP1569" s="33">
        <f t="shared" si="240"/>
        <v>11.418818400000003</v>
      </c>
      <c r="AQ1569" s="33">
        <f t="shared" si="241"/>
        <v>106.57563840000003</v>
      </c>
      <c r="AR1569" s="15" t="s">
        <v>6303</v>
      </c>
      <c r="AS1569" s="15" t="s">
        <v>6315</v>
      </c>
      <c r="AT1569" s="15" t="s">
        <v>6292</v>
      </c>
      <c r="AU1569" s="27" t="s">
        <v>6281</v>
      </c>
      <c r="AV1569" s="74"/>
      <c r="AW1569" s="75"/>
      <c r="AX1569" s="75"/>
      <c r="AY1569" s="75"/>
      <c r="AZ1569" s="52" t="s">
        <v>6389</v>
      </c>
    </row>
    <row r="1570" spans="1:52" s="52" customFormat="1" ht="39.950000000000003" customHeight="1" x14ac:dyDescent="0.25">
      <c r="A1570" s="9">
        <v>2081</v>
      </c>
      <c r="B1570" s="5" t="s">
        <v>28</v>
      </c>
      <c r="C1570" s="7" t="s">
        <v>5354</v>
      </c>
      <c r="D1570" s="5" t="s">
        <v>18</v>
      </c>
      <c r="E1570" s="5" t="s">
        <v>64</v>
      </c>
      <c r="F1570" s="5" t="s">
        <v>65</v>
      </c>
      <c r="G1570" s="5" t="s">
        <v>6182</v>
      </c>
      <c r="H1570" s="7" t="s">
        <v>2100</v>
      </c>
      <c r="I1570" s="7" t="s">
        <v>6175</v>
      </c>
      <c r="J1570" s="5" t="s">
        <v>3268</v>
      </c>
      <c r="K1570" s="7" t="s">
        <v>6175</v>
      </c>
      <c r="L1570" s="5" t="s">
        <v>5355</v>
      </c>
      <c r="M1570" s="5" t="s">
        <v>5355</v>
      </c>
      <c r="N1570" s="8" t="s">
        <v>6175</v>
      </c>
      <c r="O1570" s="7" t="s">
        <v>1388</v>
      </c>
      <c r="P1570" s="8" t="s">
        <v>6175</v>
      </c>
      <c r="Q1570" s="5" t="s">
        <v>28</v>
      </c>
      <c r="R1570" s="5" t="s">
        <v>28</v>
      </c>
      <c r="S1570" s="5" t="s">
        <v>28</v>
      </c>
      <c r="T1570" s="5" t="s">
        <v>28</v>
      </c>
      <c r="U1570" s="5" t="s">
        <v>28</v>
      </c>
      <c r="V1570" s="5" t="s">
        <v>28</v>
      </c>
      <c r="W1570" s="7" t="s">
        <v>78</v>
      </c>
      <c r="X1570" s="5" t="s">
        <v>28</v>
      </c>
      <c r="Y1570" s="7" t="s">
        <v>28</v>
      </c>
      <c r="Z1570" s="7" t="s">
        <v>3900</v>
      </c>
      <c r="AA1570" s="7">
        <v>66</v>
      </c>
      <c r="AB1570" s="7">
        <v>66</v>
      </c>
      <c r="AC1570" s="7">
        <f t="shared" si="246"/>
        <v>0</v>
      </c>
      <c r="AD1570" s="7" t="s">
        <v>6175</v>
      </c>
      <c r="AE1570" s="7" t="s">
        <v>6175</v>
      </c>
      <c r="AF1570" s="7" t="s">
        <v>6175</v>
      </c>
      <c r="AG1570" s="7" t="s">
        <v>6175</v>
      </c>
      <c r="AH1570" s="7" t="s">
        <v>6175</v>
      </c>
      <c r="AI1570" s="7" t="s">
        <v>6175</v>
      </c>
      <c r="AJ1570" s="33">
        <v>8.6275000000000004E-2</v>
      </c>
      <c r="AK1570" s="33">
        <f t="shared" si="239"/>
        <v>5.6941500000000005</v>
      </c>
      <c r="AL1570" s="33">
        <f t="shared" si="242"/>
        <v>0.68329800000000007</v>
      </c>
      <c r="AM1570" s="33">
        <f t="shared" si="243"/>
        <v>6.3774480000000002</v>
      </c>
      <c r="AN1570" s="33">
        <f t="shared" si="244"/>
        <v>7.7647500000000008E-2</v>
      </c>
      <c r="AO1570" s="33">
        <f t="shared" si="245"/>
        <v>5.1247350000000003</v>
      </c>
      <c r="AP1570" s="33">
        <f t="shared" si="240"/>
        <v>0.61496819999999996</v>
      </c>
      <c r="AQ1570" s="33">
        <f t="shared" si="241"/>
        <v>5.7397032000000001</v>
      </c>
      <c r="AR1570" s="15" t="s">
        <v>6303</v>
      </c>
      <c r="AS1570" s="15" t="s">
        <v>6315</v>
      </c>
      <c r="AT1570" s="15" t="s">
        <v>6292</v>
      </c>
      <c r="AU1570" s="27" t="s">
        <v>6281</v>
      </c>
      <c r="AV1570" s="74"/>
      <c r="AW1570" s="75"/>
      <c r="AX1570" s="75"/>
      <c r="AY1570" s="75"/>
      <c r="AZ1570" s="52" t="s">
        <v>6389</v>
      </c>
    </row>
    <row r="1571" spans="1:52" s="52" customFormat="1" ht="39.950000000000003" customHeight="1" x14ac:dyDescent="0.25">
      <c r="A1571" s="9">
        <v>2082</v>
      </c>
      <c r="B1571" s="5" t="s">
        <v>28</v>
      </c>
      <c r="C1571" s="7" t="s">
        <v>5356</v>
      </c>
      <c r="D1571" s="5" t="s">
        <v>18</v>
      </c>
      <c r="E1571" s="5" t="s">
        <v>64</v>
      </c>
      <c r="F1571" s="5" t="s">
        <v>65</v>
      </c>
      <c r="G1571" s="5" t="s">
        <v>6182</v>
      </c>
      <c r="H1571" s="7" t="s">
        <v>2100</v>
      </c>
      <c r="I1571" s="7" t="s">
        <v>6175</v>
      </c>
      <c r="J1571" s="5" t="s">
        <v>3268</v>
      </c>
      <c r="K1571" s="7" t="s">
        <v>6175</v>
      </c>
      <c r="L1571" s="7" t="s">
        <v>5357</v>
      </c>
      <c r="M1571" s="7" t="s">
        <v>5357</v>
      </c>
      <c r="N1571" s="8" t="s">
        <v>6175</v>
      </c>
      <c r="O1571" s="7" t="s">
        <v>1388</v>
      </c>
      <c r="P1571" s="8" t="s">
        <v>6175</v>
      </c>
      <c r="Q1571" s="7" t="s">
        <v>28</v>
      </c>
      <c r="R1571" s="7" t="s">
        <v>28</v>
      </c>
      <c r="S1571" s="5" t="s">
        <v>28</v>
      </c>
      <c r="T1571" s="5" t="s">
        <v>28</v>
      </c>
      <c r="U1571" s="5" t="s">
        <v>28</v>
      </c>
      <c r="V1571" s="5" t="s">
        <v>28</v>
      </c>
      <c r="W1571" s="7" t="s">
        <v>29</v>
      </c>
      <c r="X1571" s="5" t="s">
        <v>28</v>
      </c>
      <c r="Y1571" s="7" t="s">
        <v>28</v>
      </c>
      <c r="Z1571" s="7" t="s">
        <v>3900</v>
      </c>
      <c r="AA1571" s="7">
        <v>1</v>
      </c>
      <c r="AB1571" s="7">
        <v>1</v>
      </c>
      <c r="AC1571" s="7">
        <f t="shared" si="246"/>
        <v>0</v>
      </c>
      <c r="AD1571" s="7" t="s">
        <v>6175</v>
      </c>
      <c r="AE1571" s="7" t="s">
        <v>6175</v>
      </c>
      <c r="AF1571" s="7" t="s">
        <v>6175</v>
      </c>
      <c r="AG1571" s="7" t="s">
        <v>6175</v>
      </c>
      <c r="AH1571" s="7" t="s">
        <v>6175</v>
      </c>
      <c r="AI1571" s="7" t="s">
        <v>6175</v>
      </c>
      <c r="AJ1571" s="33">
        <v>0.85</v>
      </c>
      <c r="AK1571" s="33">
        <f t="shared" si="239"/>
        <v>0.85</v>
      </c>
      <c r="AL1571" s="33">
        <f t="shared" si="242"/>
        <v>0.10199999999999999</v>
      </c>
      <c r="AM1571" s="33">
        <f t="shared" si="243"/>
        <v>0.95199999999999996</v>
      </c>
      <c r="AN1571" s="33">
        <f t="shared" si="244"/>
        <v>0.76500000000000001</v>
      </c>
      <c r="AO1571" s="33">
        <f t="shared" si="245"/>
        <v>0.76500000000000001</v>
      </c>
      <c r="AP1571" s="33">
        <f t="shared" si="240"/>
        <v>9.1799999999999993E-2</v>
      </c>
      <c r="AQ1571" s="33">
        <f t="shared" si="241"/>
        <v>0.85680000000000001</v>
      </c>
      <c r="AR1571" s="15" t="s">
        <v>6303</v>
      </c>
      <c r="AS1571" s="15" t="s">
        <v>6315</v>
      </c>
      <c r="AT1571" s="15" t="s">
        <v>6292</v>
      </c>
      <c r="AU1571" s="27" t="s">
        <v>6281</v>
      </c>
      <c r="AV1571" s="74"/>
      <c r="AW1571" s="75"/>
      <c r="AX1571" s="75"/>
      <c r="AY1571" s="75"/>
      <c r="AZ1571" s="52" t="s">
        <v>6389</v>
      </c>
    </row>
    <row r="1572" spans="1:52" s="52" customFormat="1" ht="39.950000000000003" customHeight="1" x14ac:dyDescent="0.25">
      <c r="A1572" s="9">
        <v>2083</v>
      </c>
      <c r="B1572" s="5" t="s">
        <v>28</v>
      </c>
      <c r="C1572" s="7" t="s">
        <v>5358</v>
      </c>
      <c r="D1572" s="5" t="s">
        <v>18</v>
      </c>
      <c r="E1572" s="5" t="s">
        <v>64</v>
      </c>
      <c r="F1572" s="5" t="s">
        <v>65</v>
      </c>
      <c r="G1572" s="5" t="s">
        <v>6182</v>
      </c>
      <c r="H1572" s="7" t="s">
        <v>2100</v>
      </c>
      <c r="I1572" s="7" t="s">
        <v>6175</v>
      </c>
      <c r="J1572" s="5" t="s">
        <v>3268</v>
      </c>
      <c r="K1572" s="7" t="s">
        <v>6175</v>
      </c>
      <c r="L1572" s="7" t="s">
        <v>5359</v>
      </c>
      <c r="M1572" s="7" t="s">
        <v>5359</v>
      </c>
      <c r="N1572" s="8" t="s">
        <v>6175</v>
      </c>
      <c r="O1572" s="7" t="s">
        <v>1388</v>
      </c>
      <c r="P1572" s="8" t="s">
        <v>6175</v>
      </c>
      <c r="Q1572" s="7" t="s">
        <v>28</v>
      </c>
      <c r="R1572" s="7" t="s">
        <v>28</v>
      </c>
      <c r="S1572" s="5" t="s">
        <v>28</v>
      </c>
      <c r="T1572" s="5" t="s">
        <v>28</v>
      </c>
      <c r="U1572" s="5" t="s">
        <v>28</v>
      </c>
      <c r="V1572" s="5" t="s">
        <v>28</v>
      </c>
      <c r="W1572" s="7" t="s">
        <v>29</v>
      </c>
      <c r="X1572" s="5" t="s">
        <v>28</v>
      </c>
      <c r="Y1572" s="7" t="s">
        <v>28</v>
      </c>
      <c r="Z1572" s="7" t="s">
        <v>3900</v>
      </c>
      <c r="AA1572" s="7">
        <v>2</v>
      </c>
      <c r="AB1572" s="7">
        <v>2</v>
      </c>
      <c r="AC1572" s="7">
        <f t="shared" si="246"/>
        <v>0</v>
      </c>
      <c r="AD1572" s="7" t="s">
        <v>6175</v>
      </c>
      <c r="AE1572" s="7" t="s">
        <v>6175</v>
      </c>
      <c r="AF1572" s="7" t="s">
        <v>6175</v>
      </c>
      <c r="AG1572" s="7" t="s">
        <v>6175</v>
      </c>
      <c r="AH1572" s="7" t="s">
        <v>6175</v>
      </c>
      <c r="AI1572" s="7" t="s">
        <v>6175</v>
      </c>
      <c r="AJ1572" s="33">
        <v>0.76500000000000001</v>
      </c>
      <c r="AK1572" s="33">
        <f t="shared" si="239"/>
        <v>1.53</v>
      </c>
      <c r="AL1572" s="33">
        <f t="shared" si="242"/>
        <v>0.18359999999999999</v>
      </c>
      <c r="AM1572" s="33">
        <f t="shared" si="243"/>
        <v>1.7136</v>
      </c>
      <c r="AN1572" s="33">
        <f t="shared" si="244"/>
        <v>0.6885</v>
      </c>
      <c r="AO1572" s="33">
        <f t="shared" si="245"/>
        <v>1.377</v>
      </c>
      <c r="AP1572" s="33">
        <f t="shared" si="240"/>
        <v>0.16524</v>
      </c>
      <c r="AQ1572" s="33">
        <f t="shared" si="241"/>
        <v>1.5422400000000001</v>
      </c>
      <c r="AR1572" s="15" t="s">
        <v>6303</v>
      </c>
      <c r="AS1572" s="15" t="s">
        <v>6315</v>
      </c>
      <c r="AT1572" s="15" t="s">
        <v>6292</v>
      </c>
      <c r="AU1572" s="27" t="s">
        <v>6281</v>
      </c>
      <c r="AV1572" s="74"/>
      <c r="AW1572" s="75"/>
      <c r="AX1572" s="75"/>
      <c r="AY1572" s="75"/>
      <c r="AZ1572" s="52" t="s">
        <v>6389</v>
      </c>
    </row>
    <row r="1573" spans="1:52" s="52" customFormat="1" ht="39.950000000000003" customHeight="1" x14ac:dyDescent="0.25">
      <c r="A1573" s="9">
        <v>2084</v>
      </c>
      <c r="B1573" s="5" t="s">
        <v>28</v>
      </c>
      <c r="C1573" s="7" t="s">
        <v>5360</v>
      </c>
      <c r="D1573" s="5" t="s">
        <v>18</v>
      </c>
      <c r="E1573" s="5" t="s">
        <v>64</v>
      </c>
      <c r="F1573" s="5" t="s">
        <v>65</v>
      </c>
      <c r="G1573" s="5" t="s">
        <v>6182</v>
      </c>
      <c r="H1573" s="7" t="s">
        <v>2100</v>
      </c>
      <c r="I1573" s="7" t="s">
        <v>6175</v>
      </c>
      <c r="J1573" s="5" t="s">
        <v>3268</v>
      </c>
      <c r="K1573" s="7" t="s">
        <v>6175</v>
      </c>
      <c r="L1573" s="7" t="s">
        <v>5361</v>
      </c>
      <c r="M1573" s="7" t="s">
        <v>5361</v>
      </c>
      <c r="N1573" s="8" t="s">
        <v>6175</v>
      </c>
      <c r="O1573" s="7" t="s">
        <v>1388</v>
      </c>
      <c r="P1573" s="8" t="s">
        <v>6175</v>
      </c>
      <c r="Q1573" s="7" t="s">
        <v>28</v>
      </c>
      <c r="R1573" s="7" t="s">
        <v>28</v>
      </c>
      <c r="S1573" s="5" t="s">
        <v>28</v>
      </c>
      <c r="T1573" s="5" t="s">
        <v>28</v>
      </c>
      <c r="U1573" s="5" t="s">
        <v>28</v>
      </c>
      <c r="V1573" s="5" t="s">
        <v>28</v>
      </c>
      <c r="W1573" s="7" t="s">
        <v>29</v>
      </c>
      <c r="X1573" s="5" t="s">
        <v>28</v>
      </c>
      <c r="Y1573" s="7" t="s">
        <v>28</v>
      </c>
      <c r="Z1573" s="7" t="s">
        <v>3900</v>
      </c>
      <c r="AA1573" s="7">
        <v>1</v>
      </c>
      <c r="AB1573" s="7">
        <v>1</v>
      </c>
      <c r="AC1573" s="7">
        <f t="shared" si="246"/>
        <v>0</v>
      </c>
      <c r="AD1573" s="7" t="s">
        <v>6175</v>
      </c>
      <c r="AE1573" s="7" t="s">
        <v>6175</v>
      </c>
      <c r="AF1573" s="7" t="s">
        <v>6175</v>
      </c>
      <c r="AG1573" s="7" t="s">
        <v>6175</v>
      </c>
      <c r="AH1573" s="7" t="s">
        <v>6175</v>
      </c>
      <c r="AI1573" s="7" t="s">
        <v>6175</v>
      </c>
      <c r="AJ1573" s="33">
        <v>3.4</v>
      </c>
      <c r="AK1573" s="33">
        <f t="shared" si="239"/>
        <v>3.4</v>
      </c>
      <c r="AL1573" s="33">
        <f t="shared" si="242"/>
        <v>0.40799999999999997</v>
      </c>
      <c r="AM1573" s="33">
        <f t="shared" si="243"/>
        <v>3.8079999999999998</v>
      </c>
      <c r="AN1573" s="33">
        <f t="shared" si="244"/>
        <v>3.06</v>
      </c>
      <c r="AO1573" s="33">
        <f t="shared" si="245"/>
        <v>3.06</v>
      </c>
      <c r="AP1573" s="33">
        <f t="shared" si="240"/>
        <v>0.36719999999999997</v>
      </c>
      <c r="AQ1573" s="33">
        <f t="shared" si="241"/>
        <v>3.4272</v>
      </c>
      <c r="AR1573" s="15" t="s">
        <v>6303</v>
      </c>
      <c r="AS1573" s="15" t="s">
        <v>6315</v>
      </c>
      <c r="AT1573" s="15" t="s">
        <v>6292</v>
      </c>
      <c r="AU1573" s="27" t="s">
        <v>6281</v>
      </c>
      <c r="AV1573" s="74"/>
      <c r="AW1573" s="75"/>
      <c r="AX1573" s="75"/>
      <c r="AY1573" s="75"/>
      <c r="AZ1573" s="52" t="s">
        <v>6389</v>
      </c>
    </row>
    <row r="1574" spans="1:52" s="52" customFormat="1" ht="39.950000000000003" customHeight="1" x14ac:dyDescent="0.25">
      <c r="A1574" s="9">
        <v>2085</v>
      </c>
      <c r="B1574" s="5" t="s">
        <v>28</v>
      </c>
      <c r="C1574" s="7" t="s">
        <v>5362</v>
      </c>
      <c r="D1574" s="5" t="s">
        <v>18</v>
      </c>
      <c r="E1574" s="5" t="s">
        <v>64</v>
      </c>
      <c r="F1574" s="5" t="s">
        <v>65</v>
      </c>
      <c r="G1574" s="5" t="s">
        <v>6182</v>
      </c>
      <c r="H1574" s="7" t="s">
        <v>2100</v>
      </c>
      <c r="I1574" s="7" t="s">
        <v>6175</v>
      </c>
      <c r="J1574" s="5" t="s">
        <v>3268</v>
      </c>
      <c r="K1574" s="7" t="s">
        <v>6175</v>
      </c>
      <c r="L1574" s="7" t="s">
        <v>5363</v>
      </c>
      <c r="M1574" s="7" t="s">
        <v>5363</v>
      </c>
      <c r="N1574" s="8" t="s">
        <v>6175</v>
      </c>
      <c r="O1574" s="7" t="s">
        <v>1388</v>
      </c>
      <c r="P1574" s="8" t="s">
        <v>6175</v>
      </c>
      <c r="Q1574" s="7" t="s">
        <v>28</v>
      </c>
      <c r="R1574" s="7" t="s">
        <v>28</v>
      </c>
      <c r="S1574" s="5" t="s">
        <v>28</v>
      </c>
      <c r="T1574" s="5" t="s">
        <v>28</v>
      </c>
      <c r="U1574" s="5" t="s">
        <v>28</v>
      </c>
      <c r="V1574" s="5" t="s">
        <v>28</v>
      </c>
      <c r="W1574" s="7" t="s">
        <v>29</v>
      </c>
      <c r="X1574" s="5" t="s">
        <v>28</v>
      </c>
      <c r="Y1574" s="7" t="s">
        <v>28</v>
      </c>
      <c r="Z1574" s="7" t="s">
        <v>3900</v>
      </c>
      <c r="AA1574" s="7">
        <v>14</v>
      </c>
      <c r="AB1574" s="7">
        <v>14</v>
      </c>
      <c r="AC1574" s="7">
        <f t="shared" si="246"/>
        <v>0</v>
      </c>
      <c r="AD1574" s="7" t="s">
        <v>6175</v>
      </c>
      <c r="AE1574" s="7" t="s">
        <v>6175</v>
      </c>
      <c r="AF1574" s="7" t="s">
        <v>6175</v>
      </c>
      <c r="AG1574" s="7" t="s">
        <v>6175</v>
      </c>
      <c r="AH1574" s="7" t="s">
        <v>6175</v>
      </c>
      <c r="AI1574" s="7" t="s">
        <v>6175</v>
      </c>
      <c r="AJ1574" s="33">
        <v>0.255</v>
      </c>
      <c r="AK1574" s="33">
        <f t="shared" si="239"/>
        <v>3.5700000000000003</v>
      </c>
      <c r="AL1574" s="33">
        <f t="shared" si="242"/>
        <v>0.4284</v>
      </c>
      <c r="AM1574" s="33">
        <f t="shared" si="243"/>
        <v>3.9984000000000002</v>
      </c>
      <c r="AN1574" s="33">
        <f t="shared" si="244"/>
        <v>0.22950000000000001</v>
      </c>
      <c r="AO1574" s="33">
        <f t="shared" si="245"/>
        <v>3.2130000000000001</v>
      </c>
      <c r="AP1574" s="33">
        <f t="shared" si="240"/>
        <v>0.38556000000000001</v>
      </c>
      <c r="AQ1574" s="33">
        <f t="shared" si="241"/>
        <v>3.59856</v>
      </c>
      <c r="AR1574" s="15" t="s">
        <v>6303</v>
      </c>
      <c r="AS1574" s="15" t="s">
        <v>6315</v>
      </c>
      <c r="AT1574" s="15" t="s">
        <v>6292</v>
      </c>
      <c r="AU1574" s="27" t="s">
        <v>6281</v>
      </c>
      <c r="AV1574" s="74"/>
      <c r="AW1574" s="75"/>
      <c r="AX1574" s="75"/>
      <c r="AY1574" s="75"/>
      <c r="AZ1574" s="52" t="s">
        <v>6389</v>
      </c>
    </row>
    <row r="1575" spans="1:52" s="52" customFormat="1" ht="39.950000000000003" customHeight="1" x14ac:dyDescent="0.25">
      <c r="A1575" s="9">
        <v>2086</v>
      </c>
      <c r="B1575" s="5" t="s">
        <v>28</v>
      </c>
      <c r="C1575" s="7" t="s">
        <v>5364</v>
      </c>
      <c r="D1575" s="5" t="s">
        <v>18</v>
      </c>
      <c r="E1575" s="5" t="s">
        <v>64</v>
      </c>
      <c r="F1575" s="5" t="s">
        <v>65</v>
      </c>
      <c r="G1575" s="5" t="s">
        <v>6182</v>
      </c>
      <c r="H1575" s="7" t="s">
        <v>2100</v>
      </c>
      <c r="I1575" s="7" t="s">
        <v>6175</v>
      </c>
      <c r="J1575" s="5" t="s">
        <v>3268</v>
      </c>
      <c r="K1575" s="7" t="s">
        <v>6175</v>
      </c>
      <c r="L1575" s="7" t="s">
        <v>5365</v>
      </c>
      <c r="M1575" s="7" t="s">
        <v>5365</v>
      </c>
      <c r="N1575" s="8" t="s">
        <v>6175</v>
      </c>
      <c r="O1575" s="7" t="s">
        <v>1388</v>
      </c>
      <c r="P1575" s="8" t="s">
        <v>6175</v>
      </c>
      <c r="Q1575" s="7" t="s">
        <v>28</v>
      </c>
      <c r="R1575" s="7" t="s">
        <v>28</v>
      </c>
      <c r="S1575" s="5" t="s">
        <v>28</v>
      </c>
      <c r="T1575" s="5" t="s">
        <v>28</v>
      </c>
      <c r="U1575" s="5" t="s">
        <v>28</v>
      </c>
      <c r="V1575" s="5" t="s">
        <v>28</v>
      </c>
      <c r="W1575" s="7" t="s">
        <v>29</v>
      </c>
      <c r="X1575" s="5" t="s">
        <v>28</v>
      </c>
      <c r="Y1575" s="7" t="s">
        <v>28</v>
      </c>
      <c r="Z1575" s="7" t="s">
        <v>3900</v>
      </c>
      <c r="AA1575" s="7">
        <v>19</v>
      </c>
      <c r="AB1575" s="7">
        <v>19</v>
      </c>
      <c r="AC1575" s="7">
        <f t="shared" si="246"/>
        <v>0</v>
      </c>
      <c r="AD1575" s="7" t="s">
        <v>6175</v>
      </c>
      <c r="AE1575" s="7" t="s">
        <v>6175</v>
      </c>
      <c r="AF1575" s="7" t="s">
        <v>6175</v>
      </c>
      <c r="AG1575" s="7" t="s">
        <v>6175</v>
      </c>
      <c r="AH1575" s="7" t="s">
        <v>6175</v>
      </c>
      <c r="AI1575" s="7" t="s">
        <v>6175</v>
      </c>
      <c r="AJ1575" s="33">
        <v>0.29749999999999999</v>
      </c>
      <c r="AK1575" s="33">
        <f t="shared" si="239"/>
        <v>5.6524999999999999</v>
      </c>
      <c r="AL1575" s="33">
        <f t="shared" si="242"/>
        <v>0.6782999999999999</v>
      </c>
      <c r="AM1575" s="33">
        <f t="shared" si="243"/>
        <v>6.3308</v>
      </c>
      <c r="AN1575" s="33">
        <f t="shared" si="244"/>
        <v>0.26774999999999999</v>
      </c>
      <c r="AO1575" s="33">
        <f t="shared" si="245"/>
        <v>5.08725</v>
      </c>
      <c r="AP1575" s="33">
        <f t="shared" si="240"/>
        <v>0.61046999999999996</v>
      </c>
      <c r="AQ1575" s="33">
        <f t="shared" si="241"/>
        <v>5.6977200000000003</v>
      </c>
      <c r="AR1575" s="15" t="s">
        <v>6303</v>
      </c>
      <c r="AS1575" s="15" t="s">
        <v>6315</v>
      </c>
      <c r="AT1575" s="15" t="s">
        <v>6292</v>
      </c>
      <c r="AU1575" s="27" t="s">
        <v>6281</v>
      </c>
      <c r="AV1575" s="74"/>
      <c r="AW1575" s="75"/>
      <c r="AX1575" s="75"/>
      <c r="AY1575" s="75"/>
      <c r="AZ1575" s="52" t="s">
        <v>6389</v>
      </c>
    </row>
    <row r="1576" spans="1:52" s="52" customFormat="1" ht="39.950000000000003" customHeight="1" x14ac:dyDescent="0.25">
      <c r="A1576" s="9">
        <v>2087</v>
      </c>
      <c r="B1576" s="5" t="s">
        <v>28</v>
      </c>
      <c r="C1576" s="7" t="s">
        <v>5366</v>
      </c>
      <c r="D1576" s="5" t="s">
        <v>18</v>
      </c>
      <c r="E1576" s="5" t="s">
        <v>64</v>
      </c>
      <c r="F1576" s="5" t="s">
        <v>65</v>
      </c>
      <c r="G1576" s="5" t="s">
        <v>6182</v>
      </c>
      <c r="H1576" s="7" t="s">
        <v>2100</v>
      </c>
      <c r="I1576" s="7" t="s">
        <v>6175</v>
      </c>
      <c r="J1576" s="5" t="s">
        <v>3268</v>
      </c>
      <c r="K1576" s="7" t="s">
        <v>6175</v>
      </c>
      <c r="L1576" s="7" t="s">
        <v>5367</v>
      </c>
      <c r="M1576" s="7" t="s">
        <v>5367</v>
      </c>
      <c r="N1576" s="8" t="s">
        <v>6175</v>
      </c>
      <c r="O1576" s="7" t="s">
        <v>1388</v>
      </c>
      <c r="P1576" s="8" t="s">
        <v>6175</v>
      </c>
      <c r="Q1576" s="7" t="s">
        <v>28</v>
      </c>
      <c r="R1576" s="7" t="s">
        <v>28</v>
      </c>
      <c r="S1576" s="5" t="s">
        <v>28</v>
      </c>
      <c r="T1576" s="5" t="s">
        <v>28</v>
      </c>
      <c r="U1576" s="5" t="s">
        <v>28</v>
      </c>
      <c r="V1576" s="5" t="s">
        <v>28</v>
      </c>
      <c r="W1576" s="7" t="s">
        <v>29</v>
      </c>
      <c r="X1576" s="5" t="s">
        <v>28</v>
      </c>
      <c r="Y1576" s="7" t="s">
        <v>28</v>
      </c>
      <c r="Z1576" s="7" t="s">
        <v>3900</v>
      </c>
      <c r="AA1576" s="7">
        <v>38</v>
      </c>
      <c r="AB1576" s="7">
        <v>38</v>
      </c>
      <c r="AC1576" s="7">
        <f t="shared" si="246"/>
        <v>0</v>
      </c>
      <c r="AD1576" s="7" t="s">
        <v>6175</v>
      </c>
      <c r="AE1576" s="7" t="s">
        <v>6175</v>
      </c>
      <c r="AF1576" s="7" t="s">
        <v>6175</v>
      </c>
      <c r="AG1576" s="7" t="s">
        <v>6175</v>
      </c>
      <c r="AH1576" s="7" t="s">
        <v>6175</v>
      </c>
      <c r="AI1576" s="7" t="s">
        <v>6175</v>
      </c>
      <c r="AJ1576" s="33">
        <v>0.34</v>
      </c>
      <c r="AK1576" s="33">
        <f t="shared" si="239"/>
        <v>12.920000000000002</v>
      </c>
      <c r="AL1576" s="33">
        <f t="shared" si="242"/>
        <v>1.5504000000000002</v>
      </c>
      <c r="AM1576" s="33">
        <f t="shared" si="243"/>
        <v>14.470400000000001</v>
      </c>
      <c r="AN1576" s="33">
        <f t="shared" si="244"/>
        <v>0.30600000000000005</v>
      </c>
      <c r="AO1576" s="33">
        <f t="shared" si="245"/>
        <v>11.628000000000002</v>
      </c>
      <c r="AP1576" s="33">
        <f t="shared" si="240"/>
        <v>1.3953600000000002</v>
      </c>
      <c r="AQ1576" s="33">
        <f t="shared" si="241"/>
        <v>13.023360000000002</v>
      </c>
      <c r="AR1576" s="15" t="s">
        <v>6303</v>
      </c>
      <c r="AS1576" s="15" t="s">
        <v>6315</v>
      </c>
      <c r="AT1576" s="15" t="s">
        <v>6292</v>
      </c>
      <c r="AU1576" s="27" t="s">
        <v>6281</v>
      </c>
      <c r="AV1576" s="74"/>
      <c r="AW1576" s="75"/>
      <c r="AX1576" s="75"/>
      <c r="AY1576" s="75"/>
      <c r="AZ1576" s="52" t="s">
        <v>6389</v>
      </c>
    </row>
    <row r="1577" spans="1:52" s="52" customFormat="1" ht="39.950000000000003" customHeight="1" x14ac:dyDescent="0.25">
      <c r="A1577" s="9">
        <v>2088</v>
      </c>
      <c r="B1577" s="5" t="s">
        <v>28</v>
      </c>
      <c r="C1577" s="7" t="s">
        <v>5368</v>
      </c>
      <c r="D1577" s="5" t="s">
        <v>18</v>
      </c>
      <c r="E1577" s="5" t="s">
        <v>64</v>
      </c>
      <c r="F1577" s="5" t="s">
        <v>65</v>
      </c>
      <c r="G1577" s="5" t="s">
        <v>6182</v>
      </c>
      <c r="H1577" s="7" t="s">
        <v>2100</v>
      </c>
      <c r="I1577" s="7" t="s">
        <v>6175</v>
      </c>
      <c r="J1577" s="5" t="s">
        <v>3268</v>
      </c>
      <c r="K1577" s="7" t="s">
        <v>6175</v>
      </c>
      <c r="L1577" s="7" t="s">
        <v>5369</v>
      </c>
      <c r="M1577" s="7" t="s">
        <v>5369</v>
      </c>
      <c r="N1577" s="8" t="s">
        <v>6175</v>
      </c>
      <c r="O1577" s="7" t="s">
        <v>1388</v>
      </c>
      <c r="P1577" s="8" t="s">
        <v>6175</v>
      </c>
      <c r="Q1577" s="7" t="s">
        <v>28</v>
      </c>
      <c r="R1577" s="7" t="s">
        <v>28</v>
      </c>
      <c r="S1577" s="5" t="s">
        <v>28</v>
      </c>
      <c r="T1577" s="5" t="s">
        <v>28</v>
      </c>
      <c r="U1577" s="5" t="s">
        <v>28</v>
      </c>
      <c r="V1577" s="5" t="s">
        <v>28</v>
      </c>
      <c r="W1577" s="7" t="s">
        <v>29</v>
      </c>
      <c r="X1577" s="5" t="s">
        <v>28</v>
      </c>
      <c r="Y1577" s="7" t="s">
        <v>28</v>
      </c>
      <c r="Z1577" s="7" t="s">
        <v>3900</v>
      </c>
      <c r="AA1577" s="7">
        <v>23</v>
      </c>
      <c r="AB1577" s="7">
        <v>23</v>
      </c>
      <c r="AC1577" s="7">
        <f t="shared" si="246"/>
        <v>0</v>
      </c>
      <c r="AD1577" s="7" t="s">
        <v>6175</v>
      </c>
      <c r="AE1577" s="7" t="s">
        <v>6175</v>
      </c>
      <c r="AF1577" s="7" t="s">
        <v>6175</v>
      </c>
      <c r="AG1577" s="7" t="s">
        <v>6175</v>
      </c>
      <c r="AH1577" s="7" t="s">
        <v>6175</v>
      </c>
      <c r="AI1577" s="7" t="s">
        <v>6175</v>
      </c>
      <c r="AJ1577" s="33">
        <v>0.38250000000000001</v>
      </c>
      <c r="AK1577" s="33">
        <f t="shared" si="239"/>
        <v>8.7974999999999994</v>
      </c>
      <c r="AL1577" s="33">
        <f t="shared" si="242"/>
        <v>1.0556999999999999</v>
      </c>
      <c r="AM1577" s="33">
        <f t="shared" si="243"/>
        <v>9.8531999999999993</v>
      </c>
      <c r="AN1577" s="33">
        <f t="shared" si="244"/>
        <v>0.34425</v>
      </c>
      <c r="AO1577" s="33">
        <f t="shared" si="245"/>
        <v>7.9177499999999998</v>
      </c>
      <c r="AP1577" s="33">
        <f t="shared" si="240"/>
        <v>0.95012999999999992</v>
      </c>
      <c r="AQ1577" s="33">
        <f t="shared" si="241"/>
        <v>8.8678799999999995</v>
      </c>
      <c r="AR1577" s="15" t="s">
        <v>6303</v>
      </c>
      <c r="AS1577" s="15" t="s">
        <v>6315</v>
      </c>
      <c r="AT1577" s="15" t="s">
        <v>6292</v>
      </c>
      <c r="AU1577" s="27" t="s">
        <v>6281</v>
      </c>
      <c r="AV1577" s="74"/>
      <c r="AW1577" s="75"/>
      <c r="AX1577" s="75"/>
      <c r="AY1577" s="75"/>
      <c r="AZ1577" s="52" t="s">
        <v>6389</v>
      </c>
    </row>
    <row r="1578" spans="1:52" s="52" customFormat="1" ht="39.950000000000003" customHeight="1" x14ac:dyDescent="0.25">
      <c r="A1578" s="9">
        <v>2089</v>
      </c>
      <c r="B1578" s="5" t="s">
        <v>28</v>
      </c>
      <c r="C1578" s="7" t="s">
        <v>5370</v>
      </c>
      <c r="D1578" s="5" t="s">
        <v>18</v>
      </c>
      <c r="E1578" s="5" t="s">
        <v>64</v>
      </c>
      <c r="F1578" s="5" t="s">
        <v>65</v>
      </c>
      <c r="G1578" s="5" t="s">
        <v>6182</v>
      </c>
      <c r="H1578" s="7" t="s">
        <v>2100</v>
      </c>
      <c r="I1578" s="7" t="s">
        <v>6175</v>
      </c>
      <c r="J1578" s="5" t="s">
        <v>3268</v>
      </c>
      <c r="K1578" s="7" t="s">
        <v>6175</v>
      </c>
      <c r="L1578" s="7" t="s">
        <v>5371</v>
      </c>
      <c r="M1578" s="7" t="s">
        <v>5371</v>
      </c>
      <c r="N1578" s="8" t="s">
        <v>6175</v>
      </c>
      <c r="O1578" s="7" t="s">
        <v>1388</v>
      </c>
      <c r="P1578" s="8" t="s">
        <v>6175</v>
      </c>
      <c r="Q1578" s="7" t="s">
        <v>28</v>
      </c>
      <c r="R1578" s="7" t="s">
        <v>28</v>
      </c>
      <c r="S1578" s="5" t="s">
        <v>28</v>
      </c>
      <c r="T1578" s="5" t="s">
        <v>28</v>
      </c>
      <c r="U1578" s="5" t="s">
        <v>28</v>
      </c>
      <c r="V1578" s="5" t="s">
        <v>28</v>
      </c>
      <c r="W1578" s="7" t="s">
        <v>29</v>
      </c>
      <c r="X1578" s="5" t="s">
        <v>28</v>
      </c>
      <c r="Y1578" s="7" t="s">
        <v>28</v>
      </c>
      <c r="Z1578" s="7" t="s">
        <v>3900</v>
      </c>
      <c r="AA1578" s="7">
        <v>5</v>
      </c>
      <c r="AB1578" s="7">
        <v>5</v>
      </c>
      <c r="AC1578" s="7">
        <f t="shared" si="246"/>
        <v>0</v>
      </c>
      <c r="AD1578" s="7" t="s">
        <v>6175</v>
      </c>
      <c r="AE1578" s="7" t="s">
        <v>6175</v>
      </c>
      <c r="AF1578" s="7" t="s">
        <v>6175</v>
      </c>
      <c r="AG1578" s="7" t="s">
        <v>6175</v>
      </c>
      <c r="AH1578" s="7" t="s">
        <v>6175</v>
      </c>
      <c r="AI1578" s="7" t="s">
        <v>6175</v>
      </c>
      <c r="AJ1578" s="33">
        <v>3.4</v>
      </c>
      <c r="AK1578" s="33">
        <f t="shared" si="239"/>
        <v>17</v>
      </c>
      <c r="AL1578" s="33">
        <f t="shared" si="242"/>
        <v>2.04</v>
      </c>
      <c r="AM1578" s="33">
        <f t="shared" si="243"/>
        <v>19.04</v>
      </c>
      <c r="AN1578" s="33">
        <f t="shared" si="244"/>
        <v>3.06</v>
      </c>
      <c r="AO1578" s="33">
        <f t="shared" si="245"/>
        <v>15.3</v>
      </c>
      <c r="AP1578" s="33">
        <f t="shared" si="240"/>
        <v>1.8360000000000001</v>
      </c>
      <c r="AQ1578" s="33">
        <f t="shared" si="241"/>
        <v>17.135999999999999</v>
      </c>
      <c r="AR1578" s="15" t="s">
        <v>6303</v>
      </c>
      <c r="AS1578" s="15" t="s">
        <v>6315</v>
      </c>
      <c r="AT1578" s="15" t="s">
        <v>6292</v>
      </c>
      <c r="AU1578" s="27" t="s">
        <v>6281</v>
      </c>
      <c r="AV1578" s="74"/>
      <c r="AW1578" s="75"/>
      <c r="AX1578" s="75"/>
      <c r="AY1578" s="75"/>
      <c r="AZ1578" s="52" t="s">
        <v>6389</v>
      </c>
    </row>
    <row r="1579" spans="1:52" s="52" customFormat="1" ht="39.950000000000003" customHeight="1" x14ac:dyDescent="0.25">
      <c r="A1579" s="9">
        <v>2090</v>
      </c>
      <c r="B1579" s="5" t="s">
        <v>28</v>
      </c>
      <c r="C1579" s="7" t="s">
        <v>5372</v>
      </c>
      <c r="D1579" s="5" t="s">
        <v>18</v>
      </c>
      <c r="E1579" s="5" t="s">
        <v>64</v>
      </c>
      <c r="F1579" s="5" t="s">
        <v>65</v>
      </c>
      <c r="G1579" s="5" t="s">
        <v>6182</v>
      </c>
      <c r="H1579" s="7" t="s">
        <v>2100</v>
      </c>
      <c r="I1579" s="7" t="s">
        <v>6175</v>
      </c>
      <c r="J1579" s="5" t="s">
        <v>3268</v>
      </c>
      <c r="K1579" s="7" t="s">
        <v>6175</v>
      </c>
      <c r="L1579" s="7" t="s">
        <v>5373</v>
      </c>
      <c r="M1579" s="7" t="s">
        <v>5373</v>
      </c>
      <c r="N1579" s="8" t="s">
        <v>6175</v>
      </c>
      <c r="O1579" s="7" t="s">
        <v>1388</v>
      </c>
      <c r="P1579" s="8" t="s">
        <v>6175</v>
      </c>
      <c r="Q1579" s="7" t="s">
        <v>28</v>
      </c>
      <c r="R1579" s="7" t="s">
        <v>28</v>
      </c>
      <c r="S1579" s="5" t="s">
        <v>28</v>
      </c>
      <c r="T1579" s="5" t="s">
        <v>28</v>
      </c>
      <c r="U1579" s="5" t="s">
        <v>28</v>
      </c>
      <c r="V1579" s="5" t="s">
        <v>28</v>
      </c>
      <c r="W1579" s="7" t="s">
        <v>29</v>
      </c>
      <c r="X1579" s="5" t="s">
        <v>28</v>
      </c>
      <c r="Y1579" s="7" t="s">
        <v>28</v>
      </c>
      <c r="Z1579" s="7" t="s">
        <v>3900</v>
      </c>
      <c r="AA1579" s="7">
        <v>1</v>
      </c>
      <c r="AB1579" s="7">
        <v>1</v>
      </c>
      <c r="AC1579" s="7">
        <f t="shared" si="246"/>
        <v>0</v>
      </c>
      <c r="AD1579" s="7" t="s">
        <v>6175</v>
      </c>
      <c r="AE1579" s="7" t="s">
        <v>6175</v>
      </c>
      <c r="AF1579" s="7" t="s">
        <v>6175</v>
      </c>
      <c r="AG1579" s="7" t="s">
        <v>6175</v>
      </c>
      <c r="AH1579" s="7" t="s">
        <v>6175</v>
      </c>
      <c r="AI1579" s="7" t="s">
        <v>6175</v>
      </c>
      <c r="AJ1579" s="33">
        <v>3.8249999999999997</v>
      </c>
      <c r="AK1579" s="33">
        <f t="shared" si="239"/>
        <v>3.8249999999999997</v>
      </c>
      <c r="AL1579" s="33">
        <f t="shared" si="242"/>
        <v>0.45899999999999996</v>
      </c>
      <c r="AM1579" s="33">
        <f t="shared" si="243"/>
        <v>4.2839999999999998</v>
      </c>
      <c r="AN1579" s="33">
        <f t="shared" si="244"/>
        <v>3.4424999999999999</v>
      </c>
      <c r="AO1579" s="33">
        <f t="shared" si="245"/>
        <v>3.4424999999999999</v>
      </c>
      <c r="AP1579" s="33">
        <f t="shared" si="240"/>
        <v>0.41309999999999997</v>
      </c>
      <c r="AQ1579" s="33">
        <f t="shared" si="241"/>
        <v>3.8555999999999999</v>
      </c>
      <c r="AR1579" s="15" t="s">
        <v>6303</v>
      </c>
      <c r="AS1579" s="15" t="s">
        <v>6315</v>
      </c>
      <c r="AT1579" s="15" t="s">
        <v>6292</v>
      </c>
      <c r="AU1579" s="27" t="s">
        <v>6281</v>
      </c>
      <c r="AV1579" s="74"/>
      <c r="AW1579" s="75"/>
      <c r="AX1579" s="75"/>
      <c r="AY1579" s="75"/>
      <c r="AZ1579" s="52" t="s">
        <v>6389</v>
      </c>
    </row>
    <row r="1580" spans="1:52" s="52" customFormat="1" ht="39.950000000000003" customHeight="1" x14ac:dyDescent="0.25">
      <c r="A1580" s="9">
        <v>2091</v>
      </c>
      <c r="B1580" s="5" t="s">
        <v>28</v>
      </c>
      <c r="C1580" s="7" t="s">
        <v>5374</v>
      </c>
      <c r="D1580" s="5" t="s">
        <v>18</v>
      </c>
      <c r="E1580" s="5" t="s">
        <v>64</v>
      </c>
      <c r="F1580" s="5" t="s">
        <v>65</v>
      </c>
      <c r="G1580" s="5" t="s">
        <v>6182</v>
      </c>
      <c r="H1580" s="7" t="s">
        <v>2100</v>
      </c>
      <c r="I1580" s="7" t="s">
        <v>6175</v>
      </c>
      <c r="J1580" s="5" t="s">
        <v>3268</v>
      </c>
      <c r="K1580" s="7" t="s">
        <v>6175</v>
      </c>
      <c r="L1580" s="7" t="s">
        <v>5375</v>
      </c>
      <c r="M1580" s="7" t="s">
        <v>5375</v>
      </c>
      <c r="N1580" s="8" t="s">
        <v>6175</v>
      </c>
      <c r="O1580" s="7" t="s">
        <v>1388</v>
      </c>
      <c r="P1580" s="8" t="s">
        <v>6175</v>
      </c>
      <c r="Q1580" s="7" t="s">
        <v>28</v>
      </c>
      <c r="R1580" s="7" t="s">
        <v>28</v>
      </c>
      <c r="S1580" s="5" t="s">
        <v>28</v>
      </c>
      <c r="T1580" s="5" t="s">
        <v>28</v>
      </c>
      <c r="U1580" s="5" t="s">
        <v>28</v>
      </c>
      <c r="V1580" s="5" t="s">
        <v>28</v>
      </c>
      <c r="W1580" s="7" t="s">
        <v>29</v>
      </c>
      <c r="X1580" s="5" t="s">
        <v>28</v>
      </c>
      <c r="Y1580" s="7" t="s">
        <v>28</v>
      </c>
      <c r="Z1580" s="7" t="s">
        <v>3900</v>
      </c>
      <c r="AA1580" s="7">
        <v>3</v>
      </c>
      <c r="AB1580" s="7">
        <v>3</v>
      </c>
      <c r="AC1580" s="7">
        <f t="shared" si="246"/>
        <v>0</v>
      </c>
      <c r="AD1580" s="7" t="s">
        <v>6175</v>
      </c>
      <c r="AE1580" s="7" t="s">
        <v>6175</v>
      </c>
      <c r="AF1580" s="7" t="s">
        <v>6175</v>
      </c>
      <c r="AG1580" s="7" t="s">
        <v>6175</v>
      </c>
      <c r="AH1580" s="7" t="s">
        <v>6175</v>
      </c>
      <c r="AI1580" s="7" t="s">
        <v>6175</v>
      </c>
      <c r="AJ1580" s="33">
        <v>0.21249999999999999</v>
      </c>
      <c r="AK1580" s="33">
        <f t="shared" si="239"/>
        <v>0.63749999999999996</v>
      </c>
      <c r="AL1580" s="33">
        <f t="shared" si="242"/>
        <v>7.6499999999999999E-2</v>
      </c>
      <c r="AM1580" s="33">
        <f t="shared" si="243"/>
        <v>0.71399999999999997</v>
      </c>
      <c r="AN1580" s="33">
        <f t="shared" si="244"/>
        <v>0.19125</v>
      </c>
      <c r="AO1580" s="33">
        <f t="shared" si="245"/>
        <v>0.57374999999999998</v>
      </c>
      <c r="AP1580" s="33">
        <f t="shared" si="240"/>
        <v>6.8849999999999995E-2</v>
      </c>
      <c r="AQ1580" s="33">
        <f t="shared" si="241"/>
        <v>0.64259999999999995</v>
      </c>
      <c r="AR1580" s="15" t="s">
        <v>6303</v>
      </c>
      <c r="AS1580" s="15" t="s">
        <v>6315</v>
      </c>
      <c r="AT1580" s="15" t="s">
        <v>6292</v>
      </c>
      <c r="AU1580" s="27" t="s">
        <v>6281</v>
      </c>
      <c r="AV1580" s="74"/>
      <c r="AW1580" s="75"/>
      <c r="AX1580" s="75"/>
      <c r="AY1580" s="75"/>
      <c r="AZ1580" s="52" t="s">
        <v>6389</v>
      </c>
    </row>
    <row r="1581" spans="1:52" s="52" customFormat="1" ht="39.950000000000003" customHeight="1" x14ac:dyDescent="0.25">
      <c r="A1581" s="9">
        <v>2092</v>
      </c>
      <c r="B1581" s="5" t="s">
        <v>28</v>
      </c>
      <c r="C1581" s="7" t="s">
        <v>5376</v>
      </c>
      <c r="D1581" s="5" t="s">
        <v>18</v>
      </c>
      <c r="E1581" s="5" t="s">
        <v>64</v>
      </c>
      <c r="F1581" s="5" t="s">
        <v>65</v>
      </c>
      <c r="G1581" s="5" t="s">
        <v>6182</v>
      </c>
      <c r="H1581" s="7" t="s">
        <v>2100</v>
      </c>
      <c r="I1581" s="7" t="s">
        <v>6175</v>
      </c>
      <c r="J1581" s="5" t="s">
        <v>3268</v>
      </c>
      <c r="K1581" s="7" t="s">
        <v>6175</v>
      </c>
      <c r="L1581" s="7" t="s">
        <v>5377</v>
      </c>
      <c r="M1581" s="7" t="s">
        <v>5377</v>
      </c>
      <c r="N1581" s="8" t="s">
        <v>6175</v>
      </c>
      <c r="O1581" s="7" t="s">
        <v>1388</v>
      </c>
      <c r="P1581" s="8" t="s">
        <v>6175</v>
      </c>
      <c r="Q1581" s="7" t="s">
        <v>28</v>
      </c>
      <c r="R1581" s="7" t="s">
        <v>28</v>
      </c>
      <c r="S1581" s="5" t="s">
        <v>28</v>
      </c>
      <c r="T1581" s="5" t="s">
        <v>28</v>
      </c>
      <c r="U1581" s="5" t="s">
        <v>28</v>
      </c>
      <c r="V1581" s="5" t="s">
        <v>28</v>
      </c>
      <c r="W1581" s="7" t="s">
        <v>29</v>
      </c>
      <c r="X1581" s="5" t="s">
        <v>28</v>
      </c>
      <c r="Y1581" s="7" t="s">
        <v>28</v>
      </c>
      <c r="Z1581" s="7" t="s">
        <v>3900</v>
      </c>
      <c r="AA1581" s="7">
        <v>3</v>
      </c>
      <c r="AB1581" s="7">
        <v>3</v>
      </c>
      <c r="AC1581" s="7">
        <f t="shared" si="246"/>
        <v>0</v>
      </c>
      <c r="AD1581" s="7" t="s">
        <v>6175</v>
      </c>
      <c r="AE1581" s="7" t="s">
        <v>6175</v>
      </c>
      <c r="AF1581" s="7" t="s">
        <v>6175</v>
      </c>
      <c r="AG1581" s="7" t="s">
        <v>6175</v>
      </c>
      <c r="AH1581" s="7" t="s">
        <v>6175</v>
      </c>
      <c r="AI1581" s="7" t="s">
        <v>6175</v>
      </c>
      <c r="AJ1581" s="33">
        <v>1.7</v>
      </c>
      <c r="AK1581" s="33">
        <f t="shared" si="239"/>
        <v>5.0999999999999996</v>
      </c>
      <c r="AL1581" s="33">
        <f t="shared" si="242"/>
        <v>0.61199999999999999</v>
      </c>
      <c r="AM1581" s="33">
        <f t="shared" si="243"/>
        <v>5.7119999999999997</v>
      </c>
      <c r="AN1581" s="33">
        <f t="shared" si="244"/>
        <v>1.53</v>
      </c>
      <c r="AO1581" s="33">
        <f t="shared" si="245"/>
        <v>4.59</v>
      </c>
      <c r="AP1581" s="33">
        <f t="shared" si="240"/>
        <v>0.55079999999999996</v>
      </c>
      <c r="AQ1581" s="33">
        <f t="shared" si="241"/>
        <v>5.1407999999999996</v>
      </c>
      <c r="AR1581" s="15" t="s">
        <v>6303</v>
      </c>
      <c r="AS1581" s="15" t="s">
        <v>6315</v>
      </c>
      <c r="AT1581" s="15" t="s">
        <v>6292</v>
      </c>
      <c r="AU1581" s="27" t="s">
        <v>6281</v>
      </c>
      <c r="AV1581" s="74"/>
      <c r="AW1581" s="75"/>
      <c r="AX1581" s="75"/>
      <c r="AY1581" s="75"/>
      <c r="AZ1581" s="52" t="s">
        <v>6389</v>
      </c>
    </row>
    <row r="1582" spans="1:52" s="52" customFormat="1" ht="39.950000000000003" customHeight="1" x14ac:dyDescent="0.25">
      <c r="A1582" s="9">
        <v>2093</v>
      </c>
      <c r="B1582" s="5" t="s">
        <v>28</v>
      </c>
      <c r="C1582" s="7" t="s">
        <v>5611</v>
      </c>
      <c r="D1582" s="5" t="s">
        <v>18</v>
      </c>
      <c r="E1582" s="5" t="s">
        <v>64</v>
      </c>
      <c r="F1582" s="5" t="s">
        <v>65</v>
      </c>
      <c r="G1582" s="5" t="s">
        <v>6182</v>
      </c>
      <c r="H1582" s="7" t="s">
        <v>2100</v>
      </c>
      <c r="I1582" s="7" t="s">
        <v>6175</v>
      </c>
      <c r="J1582" s="7" t="s">
        <v>2122</v>
      </c>
      <c r="K1582" s="7" t="s">
        <v>6175</v>
      </c>
      <c r="L1582" s="7" t="s">
        <v>2408</v>
      </c>
      <c r="M1582" s="7" t="s">
        <v>2408</v>
      </c>
      <c r="N1582" s="8" t="s">
        <v>6175</v>
      </c>
      <c r="O1582" s="7" t="s">
        <v>1388</v>
      </c>
      <c r="P1582" s="8" t="s">
        <v>6175</v>
      </c>
      <c r="Q1582" s="7" t="s">
        <v>28</v>
      </c>
      <c r="R1582" s="7" t="s">
        <v>28</v>
      </c>
      <c r="S1582" s="5" t="s">
        <v>28</v>
      </c>
      <c r="T1582" s="5" t="s">
        <v>28</v>
      </c>
      <c r="U1582" s="5" t="s">
        <v>28</v>
      </c>
      <c r="V1582" s="5" t="s">
        <v>28</v>
      </c>
      <c r="W1582" s="7" t="s">
        <v>29</v>
      </c>
      <c r="X1582" s="5" t="s">
        <v>28</v>
      </c>
      <c r="Y1582" s="7" t="s">
        <v>28</v>
      </c>
      <c r="Z1582" s="7" t="s">
        <v>3900</v>
      </c>
      <c r="AA1582" s="7">
        <v>10</v>
      </c>
      <c r="AB1582" s="7">
        <v>10</v>
      </c>
      <c r="AC1582" s="7">
        <f t="shared" si="246"/>
        <v>0</v>
      </c>
      <c r="AD1582" s="7" t="s">
        <v>6175</v>
      </c>
      <c r="AE1582" s="7" t="s">
        <v>6175</v>
      </c>
      <c r="AF1582" s="7" t="s">
        <v>6175</v>
      </c>
      <c r="AG1582" s="7" t="s">
        <v>6175</v>
      </c>
      <c r="AH1582" s="7" t="s">
        <v>6175</v>
      </c>
      <c r="AI1582" s="7" t="s">
        <v>6175</v>
      </c>
      <c r="AJ1582" s="33">
        <v>0.42499999999999999</v>
      </c>
      <c r="AK1582" s="33">
        <f t="shared" si="239"/>
        <v>4.25</v>
      </c>
      <c r="AL1582" s="33">
        <f t="shared" si="242"/>
        <v>0.51</v>
      </c>
      <c r="AM1582" s="33">
        <f t="shared" si="243"/>
        <v>4.76</v>
      </c>
      <c r="AN1582" s="33">
        <f t="shared" si="244"/>
        <v>0.38250000000000001</v>
      </c>
      <c r="AO1582" s="33">
        <f t="shared" si="245"/>
        <v>3.8250000000000002</v>
      </c>
      <c r="AP1582" s="33">
        <f t="shared" si="240"/>
        <v>0.45900000000000002</v>
      </c>
      <c r="AQ1582" s="33">
        <f t="shared" si="241"/>
        <v>4.2839999999999998</v>
      </c>
      <c r="AR1582" s="15" t="s">
        <v>6303</v>
      </c>
      <c r="AS1582" s="15" t="s">
        <v>6312</v>
      </c>
      <c r="AT1582" s="15" t="s">
        <v>6292</v>
      </c>
      <c r="AU1582" s="27" t="s">
        <v>6281</v>
      </c>
      <c r="AV1582" s="74"/>
      <c r="AW1582" s="75"/>
      <c r="AX1582" s="75"/>
      <c r="AY1582" s="75"/>
      <c r="AZ1582" s="52" t="s">
        <v>6389</v>
      </c>
    </row>
    <row r="1583" spans="1:52" s="52" customFormat="1" ht="39.950000000000003" customHeight="1" x14ac:dyDescent="0.25">
      <c r="A1583" s="9">
        <v>2094</v>
      </c>
      <c r="B1583" s="5" t="s">
        <v>28</v>
      </c>
      <c r="C1583" s="7" t="s">
        <v>5612</v>
      </c>
      <c r="D1583" s="5" t="s">
        <v>18</v>
      </c>
      <c r="E1583" s="5" t="s">
        <v>64</v>
      </c>
      <c r="F1583" s="5" t="s">
        <v>65</v>
      </c>
      <c r="G1583" s="5" t="s">
        <v>6182</v>
      </c>
      <c r="H1583" s="7" t="s">
        <v>2100</v>
      </c>
      <c r="I1583" s="7" t="s">
        <v>6175</v>
      </c>
      <c r="J1583" s="7" t="s">
        <v>2122</v>
      </c>
      <c r="K1583" s="7" t="s">
        <v>6175</v>
      </c>
      <c r="L1583" s="7" t="s">
        <v>5613</v>
      </c>
      <c r="M1583" s="7" t="s">
        <v>5613</v>
      </c>
      <c r="N1583" s="8" t="s">
        <v>6175</v>
      </c>
      <c r="O1583" s="7" t="s">
        <v>1388</v>
      </c>
      <c r="P1583" s="8" t="s">
        <v>6175</v>
      </c>
      <c r="Q1583" s="7" t="s">
        <v>28</v>
      </c>
      <c r="R1583" s="7" t="s">
        <v>28</v>
      </c>
      <c r="S1583" s="5" t="s">
        <v>28</v>
      </c>
      <c r="T1583" s="5" t="s">
        <v>28</v>
      </c>
      <c r="U1583" s="5" t="s">
        <v>28</v>
      </c>
      <c r="V1583" s="5" t="s">
        <v>28</v>
      </c>
      <c r="W1583" s="7" t="s">
        <v>29</v>
      </c>
      <c r="X1583" s="5" t="s">
        <v>28</v>
      </c>
      <c r="Y1583" s="7" t="s">
        <v>28</v>
      </c>
      <c r="Z1583" s="7" t="s">
        <v>3900</v>
      </c>
      <c r="AA1583" s="7">
        <v>1</v>
      </c>
      <c r="AB1583" s="7">
        <v>1</v>
      </c>
      <c r="AC1583" s="7">
        <f t="shared" si="246"/>
        <v>0</v>
      </c>
      <c r="AD1583" s="7" t="s">
        <v>6175</v>
      </c>
      <c r="AE1583" s="7" t="s">
        <v>6175</v>
      </c>
      <c r="AF1583" s="7" t="s">
        <v>6175</v>
      </c>
      <c r="AG1583" s="7" t="s">
        <v>6175</v>
      </c>
      <c r="AH1583" s="7" t="s">
        <v>6175</v>
      </c>
      <c r="AI1583" s="7" t="s">
        <v>6175</v>
      </c>
      <c r="AJ1583" s="33">
        <v>4.25</v>
      </c>
      <c r="AK1583" s="33">
        <f t="shared" si="239"/>
        <v>4.25</v>
      </c>
      <c r="AL1583" s="33">
        <f t="shared" si="242"/>
        <v>0.51</v>
      </c>
      <c r="AM1583" s="33">
        <f t="shared" si="243"/>
        <v>4.76</v>
      </c>
      <c r="AN1583" s="33">
        <f t="shared" si="244"/>
        <v>3.8250000000000002</v>
      </c>
      <c r="AO1583" s="33">
        <f t="shared" si="245"/>
        <v>3.8250000000000002</v>
      </c>
      <c r="AP1583" s="33">
        <f t="shared" si="240"/>
        <v>0.45900000000000002</v>
      </c>
      <c r="AQ1583" s="33">
        <f t="shared" si="241"/>
        <v>4.2839999999999998</v>
      </c>
      <c r="AR1583" s="15" t="s">
        <v>6303</v>
      </c>
      <c r="AS1583" s="15" t="s">
        <v>6313</v>
      </c>
      <c r="AT1583" s="15" t="s">
        <v>6292</v>
      </c>
      <c r="AU1583" s="27" t="s">
        <v>6281</v>
      </c>
      <c r="AV1583" s="74"/>
      <c r="AW1583" s="75"/>
      <c r="AX1583" s="75"/>
      <c r="AY1583" s="75"/>
      <c r="AZ1583" s="52" t="s">
        <v>6389</v>
      </c>
    </row>
    <row r="1584" spans="1:52" s="52" customFormat="1" ht="39.950000000000003" customHeight="1" x14ac:dyDescent="0.25">
      <c r="A1584" s="9">
        <v>2095</v>
      </c>
      <c r="B1584" s="5" t="s">
        <v>28</v>
      </c>
      <c r="C1584" s="7" t="s">
        <v>5378</v>
      </c>
      <c r="D1584" s="5" t="s">
        <v>18</v>
      </c>
      <c r="E1584" s="7" t="s">
        <v>831</v>
      </c>
      <c r="F1584" s="5" t="s">
        <v>113</v>
      </c>
      <c r="G1584" s="5" t="s">
        <v>6182</v>
      </c>
      <c r="H1584" s="7" t="s">
        <v>2100</v>
      </c>
      <c r="I1584" s="7" t="s">
        <v>6175</v>
      </c>
      <c r="J1584" s="5" t="s">
        <v>1404</v>
      </c>
      <c r="K1584" s="7" t="s">
        <v>6175</v>
      </c>
      <c r="L1584" s="7" t="s">
        <v>5379</v>
      </c>
      <c r="M1584" s="7" t="s">
        <v>5379</v>
      </c>
      <c r="N1584" s="8" t="s">
        <v>6175</v>
      </c>
      <c r="O1584" s="7" t="s">
        <v>1388</v>
      </c>
      <c r="P1584" s="8" t="s">
        <v>6175</v>
      </c>
      <c r="Q1584" s="7" t="s">
        <v>5380</v>
      </c>
      <c r="R1584" s="28" t="s">
        <v>5381</v>
      </c>
      <c r="S1584" s="5" t="s">
        <v>28</v>
      </c>
      <c r="T1584" s="5" t="s">
        <v>28</v>
      </c>
      <c r="U1584" s="5" t="s">
        <v>28</v>
      </c>
      <c r="V1584" s="5" t="s">
        <v>28</v>
      </c>
      <c r="W1584" s="7" t="s">
        <v>29</v>
      </c>
      <c r="X1584" s="5" t="s">
        <v>28</v>
      </c>
      <c r="Y1584" s="7" t="s">
        <v>28</v>
      </c>
      <c r="Z1584" s="7" t="s">
        <v>3900</v>
      </c>
      <c r="AA1584" s="7">
        <v>12</v>
      </c>
      <c r="AB1584" s="7">
        <v>12</v>
      </c>
      <c r="AC1584" s="7">
        <f t="shared" si="246"/>
        <v>0</v>
      </c>
      <c r="AD1584" s="7" t="s">
        <v>6175</v>
      </c>
      <c r="AE1584" s="7" t="s">
        <v>6175</v>
      </c>
      <c r="AF1584" s="7" t="s">
        <v>6175</v>
      </c>
      <c r="AG1584" s="7" t="s">
        <v>6175</v>
      </c>
      <c r="AH1584" s="7" t="s">
        <v>6175</v>
      </c>
      <c r="AI1584" s="7" t="s">
        <v>6175</v>
      </c>
      <c r="AJ1584" s="33">
        <v>3.3660000000000001</v>
      </c>
      <c r="AK1584" s="33">
        <f t="shared" si="239"/>
        <v>40.392000000000003</v>
      </c>
      <c r="AL1584" s="33">
        <f t="shared" si="242"/>
        <v>4.8470399999999998</v>
      </c>
      <c r="AM1584" s="33">
        <f t="shared" si="243"/>
        <v>45.239040000000003</v>
      </c>
      <c r="AN1584" s="33">
        <f t="shared" si="244"/>
        <v>3.0294000000000003</v>
      </c>
      <c r="AO1584" s="33">
        <f t="shared" si="245"/>
        <v>36.352800000000002</v>
      </c>
      <c r="AP1584" s="33">
        <f t="shared" si="240"/>
        <v>4.362336</v>
      </c>
      <c r="AQ1584" s="33">
        <f t="shared" si="241"/>
        <v>40.715136000000001</v>
      </c>
      <c r="AR1584" s="15" t="s">
        <v>1404</v>
      </c>
      <c r="AS1584" s="15" t="s">
        <v>1404</v>
      </c>
      <c r="AT1584" s="15" t="s">
        <v>6282</v>
      </c>
      <c r="AU1584" s="27" t="s">
        <v>6282</v>
      </c>
      <c r="AV1584" s="74"/>
      <c r="AW1584" s="75"/>
      <c r="AX1584" s="75"/>
      <c r="AY1584" s="75"/>
      <c r="AZ1584" s="52" t="s">
        <v>6389</v>
      </c>
    </row>
    <row r="1585" spans="1:52" s="52" customFormat="1" ht="39.950000000000003" customHeight="1" x14ac:dyDescent="0.25">
      <c r="A1585" s="9">
        <v>2096</v>
      </c>
      <c r="B1585" s="5" t="s">
        <v>28</v>
      </c>
      <c r="C1585" s="7" t="s">
        <v>5382</v>
      </c>
      <c r="D1585" s="5" t="s">
        <v>18</v>
      </c>
      <c r="E1585" s="7" t="s">
        <v>831</v>
      </c>
      <c r="F1585" s="7" t="s">
        <v>175</v>
      </c>
      <c r="G1585" s="5" t="s">
        <v>6182</v>
      </c>
      <c r="H1585" s="7" t="s">
        <v>2100</v>
      </c>
      <c r="I1585" s="7" t="s">
        <v>6175</v>
      </c>
      <c r="J1585" s="5" t="s">
        <v>1404</v>
      </c>
      <c r="K1585" s="7" t="s">
        <v>6175</v>
      </c>
      <c r="L1585" s="7" t="s">
        <v>3331</v>
      </c>
      <c r="M1585" s="7" t="s">
        <v>3331</v>
      </c>
      <c r="N1585" s="8" t="s">
        <v>6175</v>
      </c>
      <c r="O1585" s="7" t="s">
        <v>1388</v>
      </c>
      <c r="P1585" s="8" t="s">
        <v>6175</v>
      </c>
      <c r="Q1585" s="7" t="s">
        <v>3332</v>
      </c>
      <c r="R1585" s="28" t="s">
        <v>3325</v>
      </c>
      <c r="S1585" s="5" t="s">
        <v>28</v>
      </c>
      <c r="T1585" s="5" t="s">
        <v>28</v>
      </c>
      <c r="U1585" s="5" t="s">
        <v>28</v>
      </c>
      <c r="V1585" s="5" t="s">
        <v>28</v>
      </c>
      <c r="W1585" s="7" t="s">
        <v>1400</v>
      </c>
      <c r="X1585" s="5" t="s">
        <v>28</v>
      </c>
      <c r="Y1585" s="7" t="s">
        <v>5383</v>
      </c>
      <c r="Z1585" s="7" t="s">
        <v>3900</v>
      </c>
      <c r="AA1585" s="7">
        <v>8</v>
      </c>
      <c r="AB1585" s="7">
        <v>8</v>
      </c>
      <c r="AC1585" s="7">
        <f t="shared" si="246"/>
        <v>0</v>
      </c>
      <c r="AD1585" s="7" t="s">
        <v>6175</v>
      </c>
      <c r="AE1585" s="7" t="s">
        <v>6175</v>
      </c>
      <c r="AF1585" s="7" t="s">
        <v>6175</v>
      </c>
      <c r="AG1585" s="7" t="s">
        <v>6175</v>
      </c>
      <c r="AH1585" s="7" t="s">
        <v>6175</v>
      </c>
      <c r="AI1585" s="7" t="s">
        <v>6175</v>
      </c>
      <c r="AJ1585" s="33">
        <v>0.68</v>
      </c>
      <c r="AK1585" s="33">
        <f t="shared" si="239"/>
        <v>5.44</v>
      </c>
      <c r="AL1585" s="33">
        <f t="shared" si="242"/>
        <v>0.65280000000000005</v>
      </c>
      <c r="AM1585" s="33">
        <f t="shared" si="243"/>
        <v>6.0928000000000004</v>
      </c>
      <c r="AN1585" s="33">
        <f t="shared" si="244"/>
        <v>0.6120000000000001</v>
      </c>
      <c r="AO1585" s="33">
        <f t="shared" si="245"/>
        <v>4.8960000000000008</v>
      </c>
      <c r="AP1585" s="33">
        <f t="shared" si="240"/>
        <v>0.58752000000000004</v>
      </c>
      <c r="AQ1585" s="33">
        <f t="shared" si="241"/>
        <v>5.4835200000000004</v>
      </c>
      <c r="AR1585" s="15" t="s">
        <v>1404</v>
      </c>
      <c r="AS1585" s="15" t="s">
        <v>1404</v>
      </c>
      <c r="AT1585" s="15" t="s">
        <v>6294</v>
      </c>
      <c r="AU1585" s="27" t="s">
        <v>6279</v>
      </c>
      <c r="AV1585" s="74"/>
      <c r="AW1585" s="75"/>
      <c r="AX1585" s="75"/>
      <c r="AY1585" s="75"/>
      <c r="AZ1585" s="52" t="s">
        <v>6389</v>
      </c>
    </row>
    <row r="1586" spans="1:52" s="52" customFormat="1" ht="39.950000000000003" customHeight="1" x14ac:dyDescent="0.25">
      <c r="A1586" s="9">
        <v>2097</v>
      </c>
      <c r="B1586" s="5">
        <v>80042000013875</v>
      </c>
      <c r="C1586" s="7" t="s">
        <v>5384</v>
      </c>
      <c r="D1586" s="5" t="s">
        <v>18</v>
      </c>
      <c r="E1586" s="7" t="s">
        <v>831</v>
      </c>
      <c r="F1586" s="7" t="s">
        <v>175</v>
      </c>
      <c r="G1586" s="5" t="s">
        <v>6182</v>
      </c>
      <c r="H1586" s="7" t="s">
        <v>2100</v>
      </c>
      <c r="I1586" s="7" t="s">
        <v>6175</v>
      </c>
      <c r="J1586" s="5" t="s">
        <v>1404</v>
      </c>
      <c r="K1586" s="7" t="s">
        <v>6175</v>
      </c>
      <c r="L1586" s="7" t="s">
        <v>5385</v>
      </c>
      <c r="M1586" s="7" t="s">
        <v>5385</v>
      </c>
      <c r="N1586" s="8" t="s">
        <v>6175</v>
      </c>
      <c r="O1586" s="7" t="s">
        <v>1388</v>
      </c>
      <c r="P1586" s="8" t="s">
        <v>6175</v>
      </c>
      <c r="Q1586" s="7" t="s">
        <v>3324</v>
      </c>
      <c r="R1586" s="28" t="s">
        <v>1937</v>
      </c>
      <c r="S1586" s="5" t="s">
        <v>28</v>
      </c>
      <c r="T1586" s="5" t="s">
        <v>28</v>
      </c>
      <c r="U1586" s="5" t="s">
        <v>28</v>
      </c>
      <c r="V1586" s="5" t="s">
        <v>28</v>
      </c>
      <c r="W1586" s="7" t="s">
        <v>29</v>
      </c>
      <c r="X1586" s="5" t="s">
        <v>28</v>
      </c>
      <c r="Y1586" s="7" t="s">
        <v>28</v>
      </c>
      <c r="Z1586" s="7" t="s">
        <v>3900</v>
      </c>
      <c r="AA1586" s="7">
        <v>4</v>
      </c>
      <c r="AB1586" s="7">
        <v>4</v>
      </c>
      <c r="AC1586" s="7">
        <f t="shared" si="246"/>
        <v>0</v>
      </c>
      <c r="AD1586" s="7" t="s">
        <v>6175</v>
      </c>
      <c r="AE1586" s="7" t="s">
        <v>6175</v>
      </c>
      <c r="AF1586" s="7" t="s">
        <v>6175</v>
      </c>
      <c r="AG1586" s="7" t="s">
        <v>6175</v>
      </c>
      <c r="AH1586" s="7" t="s">
        <v>6175</v>
      </c>
      <c r="AI1586" s="7" t="s">
        <v>6175</v>
      </c>
      <c r="AJ1586" s="33">
        <v>7.8624999999999998</v>
      </c>
      <c r="AK1586" s="33">
        <f t="shared" si="239"/>
        <v>31.45</v>
      </c>
      <c r="AL1586" s="33">
        <f t="shared" si="242"/>
        <v>3.7739999999999996</v>
      </c>
      <c r="AM1586" s="33">
        <f t="shared" si="243"/>
        <v>35.223999999999997</v>
      </c>
      <c r="AN1586" s="33">
        <f t="shared" si="244"/>
        <v>7.0762499999999999</v>
      </c>
      <c r="AO1586" s="33">
        <f t="shared" si="245"/>
        <v>28.305</v>
      </c>
      <c r="AP1586" s="33">
        <f t="shared" si="240"/>
        <v>3.3965999999999998</v>
      </c>
      <c r="AQ1586" s="33">
        <f t="shared" si="241"/>
        <v>31.701599999999999</v>
      </c>
      <c r="AR1586" s="15" t="s">
        <v>1404</v>
      </c>
      <c r="AS1586" s="15" t="s">
        <v>1404</v>
      </c>
      <c r="AT1586" s="15" t="s">
        <v>6294</v>
      </c>
      <c r="AU1586" s="27" t="s">
        <v>6279</v>
      </c>
      <c r="AV1586" s="74"/>
      <c r="AW1586" s="75"/>
      <c r="AX1586" s="75"/>
      <c r="AY1586" s="75"/>
      <c r="AZ1586" s="52" t="s">
        <v>6389</v>
      </c>
    </row>
    <row r="1587" spans="1:52" s="52" customFormat="1" ht="39.950000000000003" customHeight="1" x14ac:dyDescent="0.25">
      <c r="A1587" s="9">
        <v>2098</v>
      </c>
      <c r="B1587" s="5" t="s">
        <v>28</v>
      </c>
      <c r="C1587" s="7" t="s">
        <v>5386</v>
      </c>
      <c r="D1587" s="5" t="s">
        <v>18</v>
      </c>
      <c r="E1587" s="7" t="s">
        <v>883</v>
      </c>
      <c r="F1587" s="5" t="s">
        <v>113</v>
      </c>
      <c r="G1587" s="5" t="s">
        <v>6182</v>
      </c>
      <c r="H1587" s="7" t="s">
        <v>2100</v>
      </c>
      <c r="I1587" s="7" t="s">
        <v>6175</v>
      </c>
      <c r="J1587" s="5" t="s">
        <v>1404</v>
      </c>
      <c r="K1587" s="7" t="s">
        <v>6175</v>
      </c>
      <c r="L1587" s="7" t="s">
        <v>5387</v>
      </c>
      <c r="M1587" s="7" t="s">
        <v>5387</v>
      </c>
      <c r="N1587" s="8" t="s">
        <v>6175</v>
      </c>
      <c r="O1587" s="7" t="s">
        <v>1388</v>
      </c>
      <c r="P1587" s="8" t="s">
        <v>6175</v>
      </c>
      <c r="Q1587" s="7" t="s">
        <v>1919</v>
      </c>
      <c r="R1587" s="28" t="s">
        <v>28</v>
      </c>
      <c r="S1587" s="5" t="s">
        <v>28</v>
      </c>
      <c r="T1587" s="5" t="s">
        <v>28</v>
      </c>
      <c r="U1587" s="5" t="s">
        <v>28</v>
      </c>
      <c r="V1587" s="5" t="s">
        <v>28</v>
      </c>
      <c r="W1587" s="7" t="s">
        <v>29</v>
      </c>
      <c r="X1587" s="5" t="s">
        <v>28</v>
      </c>
      <c r="Y1587" s="7" t="s">
        <v>28</v>
      </c>
      <c r="Z1587" s="7" t="s">
        <v>3900</v>
      </c>
      <c r="AA1587" s="7">
        <v>9</v>
      </c>
      <c r="AB1587" s="7">
        <v>9</v>
      </c>
      <c r="AC1587" s="7">
        <f t="shared" si="246"/>
        <v>0</v>
      </c>
      <c r="AD1587" s="7" t="s">
        <v>6175</v>
      </c>
      <c r="AE1587" s="7" t="s">
        <v>6175</v>
      </c>
      <c r="AF1587" s="7" t="s">
        <v>6175</v>
      </c>
      <c r="AG1587" s="7" t="s">
        <v>6175</v>
      </c>
      <c r="AH1587" s="7" t="s">
        <v>6175</v>
      </c>
      <c r="AI1587" s="7" t="s">
        <v>6175</v>
      </c>
      <c r="AJ1587" s="33">
        <v>0.94349999999999989</v>
      </c>
      <c r="AK1587" s="33">
        <f t="shared" si="239"/>
        <v>8.4914999999999985</v>
      </c>
      <c r="AL1587" s="33">
        <f t="shared" si="242"/>
        <v>1.0189799999999998</v>
      </c>
      <c r="AM1587" s="33">
        <f t="shared" si="243"/>
        <v>9.5104799999999976</v>
      </c>
      <c r="AN1587" s="33">
        <f t="shared" si="244"/>
        <v>0.84914999999999996</v>
      </c>
      <c r="AO1587" s="33">
        <f t="shared" si="245"/>
        <v>7.6423499999999995</v>
      </c>
      <c r="AP1587" s="33">
        <f t="shared" si="240"/>
        <v>0.91708199999999995</v>
      </c>
      <c r="AQ1587" s="33">
        <f t="shared" si="241"/>
        <v>8.5594319999999993</v>
      </c>
      <c r="AR1587" s="15" t="s">
        <v>1404</v>
      </c>
      <c r="AS1587" s="15" t="s">
        <v>1404</v>
      </c>
      <c r="AT1587" s="15" t="s">
        <v>6282</v>
      </c>
      <c r="AU1587" s="27" t="s">
        <v>6279</v>
      </c>
      <c r="AV1587" s="74"/>
      <c r="AW1587" s="75"/>
      <c r="AX1587" s="75"/>
      <c r="AY1587" s="75"/>
      <c r="AZ1587" s="52" t="s">
        <v>6389</v>
      </c>
    </row>
    <row r="1588" spans="1:52" s="52" customFormat="1" ht="39.950000000000003" customHeight="1" x14ac:dyDescent="0.25">
      <c r="A1588" s="9">
        <v>2099</v>
      </c>
      <c r="B1588" s="5" t="s">
        <v>28</v>
      </c>
      <c r="C1588" s="7" t="s">
        <v>5388</v>
      </c>
      <c r="D1588" s="5" t="s">
        <v>18</v>
      </c>
      <c r="E1588" s="7" t="s">
        <v>883</v>
      </c>
      <c r="F1588" s="5" t="s">
        <v>113</v>
      </c>
      <c r="G1588" s="5" t="s">
        <v>6182</v>
      </c>
      <c r="H1588" s="7" t="s">
        <v>2100</v>
      </c>
      <c r="I1588" s="7" t="s">
        <v>6175</v>
      </c>
      <c r="J1588" s="5" t="s">
        <v>1404</v>
      </c>
      <c r="K1588" s="7" t="s">
        <v>6175</v>
      </c>
      <c r="L1588" s="7" t="s">
        <v>5389</v>
      </c>
      <c r="M1588" s="7" t="s">
        <v>5389</v>
      </c>
      <c r="N1588" s="8" t="s">
        <v>6175</v>
      </c>
      <c r="O1588" s="7" t="s">
        <v>1388</v>
      </c>
      <c r="P1588" s="8" t="s">
        <v>6175</v>
      </c>
      <c r="Q1588" s="7" t="s">
        <v>1919</v>
      </c>
      <c r="R1588" s="28" t="s">
        <v>28</v>
      </c>
      <c r="S1588" s="5" t="s">
        <v>28</v>
      </c>
      <c r="T1588" s="5" t="s">
        <v>28</v>
      </c>
      <c r="U1588" s="5" t="s">
        <v>28</v>
      </c>
      <c r="V1588" s="5" t="s">
        <v>28</v>
      </c>
      <c r="W1588" s="7" t="s">
        <v>29</v>
      </c>
      <c r="X1588" s="5" t="s">
        <v>28</v>
      </c>
      <c r="Y1588" s="7" t="s">
        <v>28</v>
      </c>
      <c r="Z1588" s="7" t="s">
        <v>3900</v>
      </c>
      <c r="AA1588" s="7">
        <v>7</v>
      </c>
      <c r="AB1588" s="7">
        <v>7</v>
      </c>
      <c r="AC1588" s="7">
        <f t="shared" si="246"/>
        <v>0</v>
      </c>
      <c r="AD1588" s="7" t="s">
        <v>6175</v>
      </c>
      <c r="AE1588" s="7" t="s">
        <v>6175</v>
      </c>
      <c r="AF1588" s="7" t="s">
        <v>6175</v>
      </c>
      <c r="AG1588" s="7" t="s">
        <v>6175</v>
      </c>
      <c r="AH1588" s="7" t="s">
        <v>6175</v>
      </c>
      <c r="AI1588" s="7" t="s">
        <v>6175</v>
      </c>
      <c r="AJ1588" s="33">
        <v>0.94349999999999989</v>
      </c>
      <c r="AK1588" s="33">
        <f t="shared" si="239"/>
        <v>6.6044999999999989</v>
      </c>
      <c r="AL1588" s="33">
        <f t="shared" si="242"/>
        <v>0.7925399999999998</v>
      </c>
      <c r="AM1588" s="33">
        <f t="shared" si="243"/>
        <v>7.3970399999999987</v>
      </c>
      <c r="AN1588" s="33">
        <f t="shared" si="244"/>
        <v>0.84914999999999996</v>
      </c>
      <c r="AO1588" s="33">
        <f t="shared" si="245"/>
        <v>5.9440499999999998</v>
      </c>
      <c r="AP1588" s="33">
        <f t="shared" si="240"/>
        <v>0.71328599999999998</v>
      </c>
      <c r="AQ1588" s="33">
        <f t="shared" si="241"/>
        <v>6.6573359999999999</v>
      </c>
      <c r="AR1588" s="15" t="s">
        <v>1404</v>
      </c>
      <c r="AS1588" s="15" t="s">
        <v>1404</v>
      </c>
      <c r="AT1588" s="15" t="s">
        <v>6294</v>
      </c>
      <c r="AU1588" s="27" t="s">
        <v>6279</v>
      </c>
      <c r="AV1588" s="74"/>
      <c r="AW1588" s="75"/>
      <c r="AX1588" s="75"/>
      <c r="AY1588" s="75"/>
      <c r="AZ1588" s="52" t="s">
        <v>6389</v>
      </c>
    </row>
    <row r="1589" spans="1:52" s="52" customFormat="1" ht="39.950000000000003" customHeight="1" x14ac:dyDescent="0.25">
      <c r="A1589" s="9">
        <v>2100</v>
      </c>
      <c r="B1589" s="5" t="s">
        <v>28</v>
      </c>
      <c r="C1589" s="7" t="s">
        <v>5390</v>
      </c>
      <c r="D1589" s="5" t="s">
        <v>18</v>
      </c>
      <c r="E1589" s="7" t="s">
        <v>883</v>
      </c>
      <c r="F1589" s="5" t="s">
        <v>113</v>
      </c>
      <c r="G1589" s="5" t="s">
        <v>6182</v>
      </c>
      <c r="H1589" s="7" t="s">
        <v>2100</v>
      </c>
      <c r="I1589" s="7" t="s">
        <v>6175</v>
      </c>
      <c r="J1589" s="5" t="s">
        <v>1404</v>
      </c>
      <c r="K1589" s="7" t="s">
        <v>6175</v>
      </c>
      <c r="L1589" s="7" t="s">
        <v>5391</v>
      </c>
      <c r="M1589" s="7" t="s">
        <v>5391</v>
      </c>
      <c r="N1589" s="8" t="s">
        <v>6175</v>
      </c>
      <c r="O1589" s="7" t="s">
        <v>1388</v>
      </c>
      <c r="P1589" s="8" t="s">
        <v>6175</v>
      </c>
      <c r="Q1589" s="7" t="s">
        <v>5392</v>
      </c>
      <c r="R1589" s="28" t="s">
        <v>28</v>
      </c>
      <c r="S1589" s="5" t="s">
        <v>28</v>
      </c>
      <c r="T1589" s="5" t="s">
        <v>28</v>
      </c>
      <c r="U1589" s="5" t="s">
        <v>28</v>
      </c>
      <c r="V1589" s="5" t="s">
        <v>28</v>
      </c>
      <c r="W1589" s="7" t="s">
        <v>29</v>
      </c>
      <c r="X1589" s="5" t="s">
        <v>28</v>
      </c>
      <c r="Y1589" s="7" t="s">
        <v>28</v>
      </c>
      <c r="Z1589" s="7" t="s">
        <v>3900</v>
      </c>
      <c r="AA1589" s="7">
        <v>2</v>
      </c>
      <c r="AB1589" s="7">
        <v>2</v>
      </c>
      <c r="AC1589" s="7">
        <f t="shared" si="246"/>
        <v>0</v>
      </c>
      <c r="AD1589" s="7" t="s">
        <v>6175</v>
      </c>
      <c r="AE1589" s="7" t="s">
        <v>6175</v>
      </c>
      <c r="AF1589" s="7" t="s">
        <v>6175</v>
      </c>
      <c r="AG1589" s="7" t="s">
        <v>6175</v>
      </c>
      <c r="AH1589" s="7" t="s">
        <v>6175</v>
      </c>
      <c r="AI1589" s="7" t="s">
        <v>6175</v>
      </c>
      <c r="AJ1589" s="33">
        <v>0.94349999999999989</v>
      </c>
      <c r="AK1589" s="33">
        <f t="shared" si="239"/>
        <v>1.8869999999999998</v>
      </c>
      <c r="AL1589" s="33">
        <f t="shared" si="242"/>
        <v>0.22643999999999997</v>
      </c>
      <c r="AM1589" s="33">
        <f t="shared" si="243"/>
        <v>2.1134399999999998</v>
      </c>
      <c r="AN1589" s="33">
        <f t="shared" si="244"/>
        <v>0.84914999999999996</v>
      </c>
      <c r="AO1589" s="33">
        <f t="shared" si="245"/>
        <v>1.6982999999999999</v>
      </c>
      <c r="AP1589" s="33">
        <f t="shared" si="240"/>
        <v>0.20379599999999998</v>
      </c>
      <c r="AQ1589" s="33">
        <f t="shared" si="241"/>
        <v>1.9020959999999998</v>
      </c>
      <c r="AR1589" s="15" t="s">
        <v>1404</v>
      </c>
      <c r="AS1589" s="15" t="s">
        <v>1404</v>
      </c>
      <c r="AT1589" s="15" t="s">
        <v>6282</v>
      </c>
      <c r="AU1589" s="27" t="s">
        <v>6282</v>
      </c>
      <c r="AV1589" s="74"/>
      <c r="AW1589" s="75"/>
      <c r="AX1589" s="75"/>
      <c r="AY1589" s="75"/>
      <c r="AZ1589" s="52" t="s">
        <v>6389</v>
      </c>
    </row>
    <row r="1590" spans="1:52" s="52" customFormat="1" ht="39.950000000000003" customHeight="1" x14ac:dyDescent="0.25">
      <c r="A1590" s="9">
        <v>2101</v>
      </c>
      <c r="B1590" s="5" t="s">
        <v>28</v>
      </c>
      <c r="C1590" s="7" t="s">
        <v>5393</v>
      </c>
      <c r="D1590" s="5" t="s">
        <v>18</v>
      </c>
      <c r="E1590" s="7" t="s">
        <v>4760</v>
      </c>
      <c r="F1590" s="5" t="s">
        <v>113</v>
      </c>
      <c r="G1590" s="5" t="s">
        <v>6182</v>
      </c>
      <c r="H1590" s="7" t="s">
        <v>2100</v>
      </c>
      <c r="I1590" s="7" t="s">
        <v>6175</v>
      </c>
      <c r="J1590" s="5" t="s">
        <v>1404</v>
      </c>
      <c r="K1590" s="7" t="s">
        <v>6175</v>
      </c>
      <c r="L1590" s="7" t="s">
        <v>3411</v>
      </c>
      <c r="M1590" s="7" t="s">
        <v>3411</v>
      </c>
      <c r="N1590" s="8" t="s">
        <v>6175</v>
      </c>
      <c r="O1590" s="7" t="s">
        <v>1388</v>
      </c>
      <c r="P1590" s="8" t="s">
        <v>6175</v>
      </c>
      <c r="Q1590" s="7" t="s">
        <v>3412</v>
      </c>
      <c r="R1590" s="28" t="s">
        <v>3413</v>
      </c>
      <c r="S1590" s="5" t="s">
        <v>28</v>
      </c>
      <c r="T1590" s="5" t="s">
        <v>28</v>
      </c>
      <c r="U1590" s="5" t="s">
        <v>28</v>
      </c>
      <c r="V1590" s="5" t="s">
        <v>28</v>
      </c>
      <c r="W1590" s="7" t="s">
        <v>29</v>
      </c>
      <c r="X1590" s="5" t="s">
        <v>28</v>
      </c>
      <c r="Y1590" s="7" t="s">
        <v>5394</v>
      </c>
      <c r="Z1590" s="7" t="s">
        <v>3900</v>
      </c>
      <c r="AA1590" s="7">
        <v>3</v>
      </c>
      <c r="AB1590" s="7">
        <v>3</v>
      </c>
      <c r="AC1590" s="7">
        <f t="shared" si="246"/>
        <v>0</v>
      </c>
      <c r="AD1590" s="7" t="s">
        <v>6175</v>
      </c>
      <c r="AE1590" s="7" t="s">
        <v>6175</v>
      </c>
      <c r="AF1590" s="7" t="s">
        <v>6175</v>
      </c>
      <c r="AG1590" s="7" t="s">
        <v>6175</v>
      </c>
      <c r="AH1590" s="7" t="s">
        <v>6175</v>
      </c>
      <c r="AI1590" s="7" t="s">
        <v>6175</v>
      </c>
      <c r="AJ1590" s="33">
        <v>0.57222000000000006</v>
      </c>
      <c r="AK1590" s="33">
        <f t="shared" si="239"/>
        <v>1.7166600000000001</v>
      </c>
      <c r="AL1590" s="33">
        <f t="shared" si="242"/>
        <v>0.20599919999999999</v>
      </c>
      <c r="AM1590" s="33">
        <f t="shared" si="243"/>
        <v>1.9226592</v>
      </c>
      <c r="AN1590" s="33">
        <f t="shared" si="244"/>
        <v>0.51499800000000007</v>
      </c>
      <c r="AO1590" s="33">
        <f t="shared" si="245"/>
        <v>1.5449940000000002</v>
      </c>
      <c r="AP1590" s="33">
        <f t="shared" si="240"/>
        <v>0.18539928000000003</v>
      </c>
      <c r="AQ1590" s="33">
        <f t="shared" si="241"/>
        <v>1.7303932800000001</v>
      </c>
      <c r="AR1590" s="15" t="s">
        <v>1404</v>
      </c>
      <c r="AS1590" s="15" t="s">
        <v>1404</v>
      </c>
      <c r="AT1590" s="15" t="s">
        <v>6294</v>
      </c>
      <c r="AU1590" s="27" t="s">
        <v>6279</v>
      </c>
      <c r="AV1590" s="74"/>
      <c r="AW1590" s="75"/>
      <c r="AX1590" s="75"/>
      <c r="AY1590" s="75"/>
      <c r="AZ1590" s="52" t="s">
        <v>6389</v>
      </c>
    </row>
    <row r="1591" spans="1:52" s="52" customFormat="1" ht="39.950000000000003" customHeight="1" x14ac:dyDescent="0.25">
      <c r="A1591" s="9">
        <v>2102</v>
      </c>
      <c r="B1591" s="7" t="s">
        <v>28</v>
      </c>
      <c r="C1591" s="7" t="s">
        <v>5395</v>
      </c>
      <c r="D1591" s="5" t="s">
        <v>18</v>
      </c>
      <c r="E1591" s="7" t="s">
        <v>3306</v>
      </c>
      <c r="F1591" s="5" t="s">
        <v>113</v>
      </c>
      <c r="G1591" s="5" t="s">
        <v>6182</v>
      </c>
      <c r="H1591" s="7" t="s">
        <v>2100</v>
      </c>
      <c r="I1591" s="7" t="s">
        <v>6175</v>
      </c>
      <c r="J1591" s="7" t="s">
        <v>1404</v>
      </c>
      <c r="K1591" s="7" t="s">
        <v>6175</v>
      </c>
      <c r="L1591" s="7" t="s">
        <v>5396</v>
      </c>
      <c r="M1591" s="7" t="s">
        <v>5396</v>
      </c>
      <c r="N1591" s="8" t="s">
        <v>6175</v>
      </c>
      <c r="O1591" s="7" t="s">
        <v>1388</v>
      </c>
      <c r="P1591" s="8" t="s">
        <v>6175</v>
      </c>
      <c r="Q1591" s="7" t="s">
        <v>3899</v>
      </c>
      <c r="R1591" s="7" t="s">
        <v>513</v>
      </c>
      <c r="S1591" s="5" t="s">
        <v>28</v>
      </c>
      <c r="T1591" s="5" t="s">
        <v>28</v>
      </c>
      <c r="U1591" s="5" t="s">
        <v>28</v>
      </c>
      <c r="V1591" s="5" t="s">
        <v>28</v>
      </c>
      <c r="W1591" s="28" t="s">
        <v>29</v>
      </c>
      <c r="X1591" s="5" t="s">
        <v>28</v>
      </c>
      <c r="Y1591" s="5" t="s">
        <v>28</v>
      </c>
      <c r="Z1591" s="7" t="s">
        <v>3900</v>
      </c>
      <c r="AA1591" s="7">
        <v>4</v>
      </c>
      <c r="AB1591" s="7">
        <v>4</v>
      </c>
      <c r="AC1591" s="7">
        <f t="shared" si="246"/>
        <v>0</v>
      </c>
      <c r="AD1591" s="7" t="s">
        <v>6175</v>
      </c>
      <c r="AE1591" s="7" t="s">
        <v>6175</v>
      </c>
      <c r="AF1591" s="7" t="s">
        <v>6175</v>
      </c>
      <c r="AG1591" s="7" t="s">
        <v>6175</v>
      </c>
      <c r="AH1591" s="7" t="s">
        <v>6175</v>
      </c>
      <c r="AI1591" s="7" t="s">
        <v>6175</v>
      </c>
      <c r="AJ1591" s="33">
        <v>3.3945646575342616</v>
      </c>
      <c r="AK1591" s="33">
        <f t="shared" si="239"/>
        <v>13.578258630137046</v>
      </c>
      <c r="AL1591" s="33">
        <f t="shared" si="242"/>
        <v>1.6293910356164456</v>
      </c>
      <c r="AM1591" s="33">
        <f t="shared" si="243"/>
        <v>15.207649665753491</v>
      </c>
      <c r="AN1591" s="33">
        <f t="shared" si="244"/>
        <v>3.0551081917808354</v>
      </c>
      <c r="AO1591" s="33">
        <f t="shared" si="245"/>
        <v>12.220432767123341</v>
      </c>
      <c r="AP1591" s="33">
        <f t="shared" si="240"/>
        <v>1.4664519320548008</v>
      </c>
      <c r="AQ1591" s="33">
        <f t="shared" si="241"/>
        <v>13.686884699178142</v>
      </c>
      <c r="AR1591" s="15" t="s">
        <v>6295</v>
      </c>
      <c r="AS1591" s="15"/>
      <c r="AT1591" s="15" t="s">
        <v>6292</v>
      </c>
      <c r="AU1591" s="27" t="s">
        <v>6278</v>
      </c>
      <c r="AV1591" s="74"/>
      <c r="AW1591" s="75"/>
      <c r="AX1591" s="75"/>
      <c r="AY1591" s="75"/>
      <c r="AZ1591" s="52" t="s">
        <v>6389</v>
      </c>
    </row>
    <row r="1592" spans="1:52" s="52" customFormat="1" ht="39.950000000000003" customHeight="1" x14ac:dyDescent="0.25">
      <c r="A1592" s="9">
        <v>2103</v>
      </c>
      <c r="B1592" s="5" t="s">
        <v>28</v>
      </c>
      <c r="C1592" s="7" t="s">
        <v>5724</v>
      </c>
      <c r="D1592" s="5" t="s">
        <v>18</v>
      </c>
      <c r="E1592" s="7" t="s">
        <v>5185</v>
      </c>
      <c r="F1592" s="5" t="s">
        <v>113</v>
      </c>
      <c r="G1592" s="5" t="s">
        <v>6182</v>
      </c>
      <c r="H1592" s="40" t="s">
        <v>1392</v>
      </c>
      <c r="I1592" s="7" t="s">
        <v>6175</v>
      </c>
      <c r="J1592" s="5" t="s">
        <v>1608</v>
      </c>
      <c r="K1592" s="41" t="s">
        <v>1609</v>
      </c>
      <c r="L1592" s="7" t="s">
        <v>2113</v>
      </c>
      <c r="M1592" s="7" t="s">
        <v>2113</v>
      </c>
      <c r="N1592" s="8" t="s">
        <v>6175</v>
      </c>
      <c r="O1592" s="7" t="s">
        <v>1388</v>
      </c>
      <c r="P1592" s="8" t="s">
        <v>6175</v>
      </c>
      <c r="Q1592" s="7" t="s">
        <v>5725</v>
      </c>
      <c r="R1592" s="28" t="s">
        <v>28</v>
      </c>
      <c r="S1592" s="5" t="s">
        <v>28</v>
      </c>
      <c r="T1592" s="5" t="s">
        <v>28</v>
      </c>
      <c r="U1592" s="5" t="s">
        <v>28</v>
      </c>
      <c r="V1592" s="5" t="s">
        <v>28</v>
      </c>
      <c r="W1592" s="5" t="s">
        <v>29</v>
      </c>
      <c r="X1592" s="5" t="s">
        <v>28</v>
      </c>
      <c r="Y1592" s="7" t="s">
        <v>28</v>
      </c>
      <c r="Z1592" s="7" t="s">
        <v>3900</v>
      </c>
      <c r="AA1592" s="7">
        <v>50</v>
      </c>
      <c r="AB1592" s="7">
        <v>50</v>
      </c>
      <c r="AC1592" s="7">
        <f t="shared" si="246"/>
        <v>0</v>
      </c>
      <c r="AD1592" s="7" t="s">
        <v>6175</v>
      </c>
      <c r="AE1592" s="7" t="s">
        <v>6175</v>
      </c>
      <c r="AF1592" s="7" t="s">
        <v>6175</v>
      </c>
      <c r="AG1592" s="7" t="s">
        <v>6175</v>
      </c>
      <c r="AH1592" s="7" t="s">
        <v>6175</v>
      </c>
      <c r="AI1592" s="7" t="s">
        <v>6175</v>
      </c>
      <c r="AJ1592" s="33">
        <v>8.5000000000000006E-3</v>
      </c>
      <c r="AK1592" s="33">
        <f t="shared" si="239"/>
        <v>0.42500000000000004</v>
      </c>
      <c r="AL1592" s="33">
        <f t="shared" si="242"/>
        <v>5.1000000000000004E-2</v>
      </c>
      <c r="AM1592" s="33">
        <f t="shared" si="243"/>
        <v>0.47600000000000003</v>
      </c>
      <c r="AN1592" s="33">
        <f t="shared" si="244"/>
        <v>7.6500000000000005E-3</v>
      </c>
      <c r="AO1592" s="33">
        <f t="shared" si="245"/>
        <v>0.38250000000000001</v>
      </c>
      <c r="AP1592" s="33">
        <f t="shared" si="240"/>
        <v>4.5899999999999996E-2</v>
      </c>
      <c r="AQ1592" s="33">
        <f t="shared" si="241"/>
        <v>0.4284</v>
      </c>
      <c r="AR1592" s="26" t="s">
        <v>1404</v>
      </c>
      <c r="AS1592" s="26" t="s">
        <v>1404</v>
      </c>
      <c r="AT1592" s="15" t="s">
        <v>6282</v>
      </c>
      <c r="AU1592" s="27" t="s">
        <v>6282</v>
      </c>
      <c r="AV1592" s="74"/>
      <c r="AW1592" s="75"/>
      <c r="AX1592" s="75"/>
      <c r="AY1592" s="75"/>
      <c r="AZ1592" s="52" t="s">
        <v>6389</v>
      </c>
    </row>
    <row r="1593" spans="1:52" s="52" customFormat="1" ht="39.950000000000003" customHeight="1" x14ac:dyDescent="0.25">
      <c r="A1593" s="9">
        <v>2104</v>
      </c>
      <c r="B1593" s="5">
        <v>80042000013134</v>
      </c>
      <c r="C1593" s="7" t="s">
        <v>5730</v>
      </c>
      <c r="D1593" s="39" t="s">
        <v>18</v>
      </c>
      <c r="E1593" s="7" t="s">
        <v>64</v>
      </c>
      <c r="F1593" s="7" t="s">
        <v>703</v>
      </c>
      <c r="G1593" s="5" t="s">
        <v>6182</v>
      </c>
      <c r="H1593" s="40" t="s">
        <v>1392</v>
      </c>
      <c r="I1593" s="7" t="s">
        <v>6175</v>
      </c>
      <c r="J1593" s="7" t="s">
        <v>1393</v>
      </c>
      <c r="K1593" s="5" t="s">
        <v>5728</v>
      </c>
      <c r="L1593" s="7" t="s">
        <v>5731</v>
      </c>
      <c r="M1593" s="7" t="s">
        <v>5731</v>
      </c>
      <c r="N1593" s="8" t="s">
        <v>6175</v>
      </c>
      <c r="O1593" s="7" t="s">
        <v>1388</v>
      </c>
      <c r="P1593" s="8" t="s">
        <v>6175</v>
      </c>
      <c r="Q1593" s="7" t="s">
        <v>28</v>
      </c>
      <c r="R1593" s="7" t="s">
        <v>28</v>
      </c>
      <c r="S1593" s="5" t="s">
        <v>28</v>
      </c>
      <c r="T1593" s="5" t="s">
        <v>28</v>
      </c>
      <c r="U1593" s="5" t="s">
        <v>28</v>
      </c>
      <c r="V1593" s="5" t="s">
        <v>28</v>
      </c>
      <c r="W1593" s="5" t="s">
        <v>78</v>
      </c>
      <c r="X1593" s="5" t="s">
        <v>28</v>
      </c>
      <c r="Y1593" s="7" t="s">
        <v>5732</v>
      </c>
      <c r="Z1593" s="7" t="s">
        <v>3900</v>
      </c>
      <c r="AA1593" s="7">
        <v>1</v>
      </c>
      <c r="AB1593" s="7">
        <v>1</v>
      </c>
      <c r="AC1593" s="7">
        <f t="shared" si="246"/>
        <v>0</v>
      </c>
      <c r="AD1593" s="7" t="s">
        <v>6175</v>
      </c>
      <c r="AE1593" s="7" t="s">
        <v>6175</v>
      </c>
      <c r="AF1593" s="7" t="s">
        <v>6175</v>
      </c>
      <c r="AG1593" s="7" t="s">
        <v>6175</v>
      </c>
      <c r="AH1593" s="7" t="s">
        <v>6175</v>
      </c>
      <c r="AI1593" s="7" t="s">
        <v>6175</v>
      </c>
      <c r="AJ1593" s="33">
        <v>57.19004931506884</v>
      </c>
      <c r="AK1593" s="33">
        <f t="shared" si="239"/>
        <v>57.19004931506884</v>
      </c>
      <c r="AL1593" s="33">
        <f t="shared" si="242"/>
        <v>6.8628059178082603</v>
      </c>
      <c r="AM1593" s="33">
        <f t="shared" si="243"/>
        <v>64.052855232877107</v>
      </c>
      <c r="AN1593" s="33">
        <f t="shared" si="244"/>
        <v>51.47104438356196</v>
      </c>
      <c r="AO1593" s="33">
        <f t="shared" si="245"/>
        <v>51.47104438356196</v>
      </c>
      <c r="AP1593" s="33">
        <f t="shared" si="240"/>
        <v>6.1765253260274351</v>
      </c>
      <c r="AQ1593" s="33">
        <f t="shared" si="241"/>
        <v>57.647569709589398</v>
      </c>
      <c r="AR1593" s="15" t="s">
        <v>6290</v>
      </c>
      <c r="AS1593" s="15" t="s">
        <v>6301</v>
      </c>
      <c r="AT1593" s="15" t="s">
        <v>6292</v>
      </c>
      <c r="AU1593" s="27" t="s">
        <v>6277</v>
      </c>
      <c r="AV1593" s="74"/>
      <c r="AW1593" s="75"/>
      <c r="AX1593" s="75"/>
      <c r="AY1593" s="75"/>
      <c r="AZ1593" s="52" t="s">
        <v>6389</v>
      </c>
    </row>
    <row r="1594" spans="1:52" s="52" customFormat="1" ht="39.950000000000003" customHeight="1" x14ac:dyDescent="0.25">
      <c r="A1594" s="9">
        <v>2105</v>
      </c>
      <c r="B1594" s="5" t="s">
        <v>28</v>
      </c>
      <c r="C1594" s="7" t="s">
        <v>5733</v>
      </c>
      <c r="D1594" s="5" t="s">
        <v>18</v>
      </c>
      <c r="E1594" s="7" t="s">
        <v>5619</v>
      </c>
      <c r="F1594" s="7" t="s">
        <v>5620</v>
      </c>
      <c r="G1594" s="5" t="s">
        <v>6182</v>
      </c>
      <c r="H1594" s="40" t="s">
        <v>1392</v>
      </c>
      <c r="I1594" s="7" t="s">
        <v>6175</v>
      </c>
      <c r="J1594" s="7" t="s">
        <v>1393</v>
      </c>
      <c r="K1594" s="5" t="s">
        <v>5728</v>
      </c>
      <c r="L1594" s="7" t="s">
        <v>5734</v>
      </c>
      <c r="M1594" s="7" t="s">
        <v>5734</v>
      </c>
      <c r="N1594" s="8" t="s">
        <v>6175</v>
      </c>
      <c r="O1594" s="7" t="s">
        <v>1388</v>
      </c>
      <c r="P1594" s="8" t="s">
        <v>6175</v>
      </c>
      <c r="Q1594" s="7" t="s">
        <v>28</v>
      </c>
      <c r="R1594" s="7" t="s">
        <v>28</v>
      </c>
      <c r="S1594" s="5" t="s">
        <v>28</v>
      </c>
      <c r="T1594" s="5" t="s">
        <v>28</v>
      </c>
      <c r="U1594" s="5" t="s">
        <v>28</v>
      </c>
      <c r="V1594" s="5" t="s">
        <v>28</v>
      </c>
      <c r="W1594" s="5" t="s">
        <v>29</v>
      </c>
      <c r="X1594" s="5" t="s">
        <v>28</v>
      </c>
      <c r="Y1594" s="7" t="s">
        <v>28</v>
      </c>
      <c r="Z1594" s="7" t="s">
        <v>3900</v>
      </c>
      <c r="AA1594" s="7">
        <v>2</v>
      </c>
      <c r="AB1594" s="7">
        <v>2</v>
      </c>
      <c r="AC1594" s="7">
        <f t="shared" si="246"/>
        <v>0</v>
      </c>
      <c r="AD1594" s="7" t="s">
        <v>6175</v>
      </c>
      <c r="AE1594" s="7" t="s">
        <v>6175</v>
      </c>
      <c r="AF1594" s="7" t="s">
        <v>6175</v>
      </c>
      <c r="AG1594" s="7" t="s">
        <v>6175</v>
      </c>
      <c r="AH1594" s="7" t="s">
        <v>6175</v>
      </c>
      <c r="AI1594" s="7" t="s">
        <v>6175</v>
      </c>
      <c r="AJ1594" s="33">
        <v>16.972823287671311</v>
      </c>
      <c r="AK1594" s="33">
        <f t="shared" si="239"/>
        <v>33.945646575342622</v>
      </c>
      <c r="AL1594" s="33">
        <f t="shared" si="242"/>
        <v>4.0734775890411141</v>
      </c>
      <c r="AM1594" s="33">
        <f t="shared" si="243"/>
        <v>38.019124164383733</v>
      </c>
      <c r="AN1594" s="33">
        <f t="shared" si="244"/>
        <v>15.27554095890418</v>
      </c>
      <c r="AO1594" s="33">
        <f t="shared" si="245"/>
        <v>30.551081917808361</v>
      </c>
      <c r="AP1594" s="33">
        <f t="shared" si="240"/>
        <v>3.6661298301370033</v>
      </c>
      <c r="AQ1594" s="33">
        <f t="shared" si="241"/>
        <v>34.217211747945363</v>
      </c>
      <c r="AR1594" s="15" t="s">
        <v>6290</v>
      </c>
      <c r="AS1594" s="15" t="s">
        <v>6306</v>
      </c>
      <c r="AT1594" s="15" t="s">
        <v>6292</v>
      </c>
      <c r="AU1594" s="27" t="s">
        <v>6277</v>
      </c>
      <c r="AV1594" s="74"/>
      <c r="AW1594" s="75"/>
      <c r="AX1594" s="75"/>
      <c r="AY1594" s="75"/>
      <c r="AZ1594" s="52" t="s">
        <v>6389</v>
      </c>
    </row>
    <row r="1595" spans="1:52" s="52" customFormat="1" ht="39.950000000000003" customHeight="1" x14ac:dyDescent="0.25">
      <c r="A1595" s="9">
        <v>2106</v>
      </c>
      <c r="B1595" s="7" t="s">
        <v>28</v>
      </c>
      <c r="C1595" s="7" t="s">
        <v>5735</v>
      </c>
      <c r="D1595" s="5" t="s">
        <v>18</v>
      </c>
      <c r="E1595" s="7" t="s">
        <v>5619</v>
      </c>
      <c r="F1595" s="7" t="s">
        <v>5620</v>
      </c>
      <c r="G1595" s="5" t="s">
        <v>6182</v>
      </c>
      <c r="H1595" s="40" t="s">
        <v>1392</v>
      </c>
      <c r="I1595" s="7" t="s">
        <v>6175</v>
      </c>
      <c r="J1595" s="7" t="s">
        <v>1393</v>
      </c>
      <c r="K1595" s="5" t="s">
        <v>5728</v>
      </c>
      <c r="L1595" s="7" t="s">
        <v>5736</v>
      </c>
      <c r="M1595" s="7" t="s">
        <v>5736</v>
      </c>
      <c r="N1595" s="8" t="s">
        <v>6175</v>
      </c>
      <c r="O1595" s="7" t="s">
        <v>1388</v>
      </c>
      <c r="P1595" s="8" t="s">
        <v>6175</v>
      </c>
      <c r="Q1595" s="7" t="s">
        <v>28</v>
      </c>
      <c r="R1595" s="7" t="s">
        <v>28</v>
      </c>
      <c r="S1595" s="5" t="s">
        <v>28</v>
      </c>
      <c r="T1595" s="5" t="s">
        <v>28</v>
      </c>
      <c r="U1595" s="5" t="s">
        <v>28</v>
      </c>
      <c r="V1595" s="5" t="s">
        <v>28</v>
      </c>
      <c r="W1595" s="5" t="s">
        <v>29</v>
      </c>
      <c r="X1595" s="5" t="s">
        <v>28</v>
      </c>
      <c r="Y1595" s="7" t="s">
        <v>28</v>
      </c>
      <c r="Z1595" s="7" t="s">
        <v>3900</v>
      </c>
      <c r="AA1595" s="7">
        <v>1</v>
      </c>
      <c r="AB1595" s="7">
        <v>1</v>
      </c>
      <c r="AC1595" s="7">
        <f t="shared" si="246"/>
        <v>0</v>
      </c>
      <c r="AD1595" s="7" t="s">
        <v>6175</v>
      </c>
      <c r="AE1595" s="7" t="s">
        <v>6175</v>
      </c>
      <c r="AF1595" s="7" t="s">
        <v>6175</v>
      </c>
      <c r="AG1595" s="7" t="s">
        <v>6175</v>
      </c>
      <c r="AH1595" s="7" t="s">
        <v>6175</v>
      </c>
      <c r="AI1595" s="7" t="s">
        <v>6175</v>
      </c>
      <c r="AJ1595" s="33">
        <v>31.520957534246715</v>
      </c>
      <c r="AK1595" s="33">
        <f t="shared" si="239"/>
        <v>31.520957534246715</v>
      </c>
      <c r="AL1595" s="33">
        <f t="shared" si="242"/>
        <v>3.7825149041096058</v>
      </c>
      <c r="AM1595" s="33">
        <f t="shared" si="243"/>
        <v>35.303472438356323</v>
      </c>
      <c r="AN1595" s="33">
        <f t="shared" si="244"/>
        <v>28.368861780822044</v>
      </c>
      <c r="AO1595" s="33">
        <f t="shared" si="245"/>
        <v>28.368861780822044</v>
      </c>
      <c r="AP1595" s="33">
        <f t="shared" si="240"/>
        <v>3.4042634136986454</v>
      </c>
      <c r="AQ1595" s="33">
        <f t="shared" si="241"/>
        <v>31.773125194520688</v>
      </c>
      <c r="AR1595" s="15" t="s">
        <v>6290</v>
      </c>
      <c r="AS1595" s="15" t="s">
        <v>6306</v>
      </c>
      <c r="AT1595" s="15" t="s">
        <v>6292</v>
      </c>
      <c r="AU1595" s="27" t="s">
        <v>6277</v>
      </c>
      <c r="AV1595" s="74"/>
      <c r="AW1595" s="75"/>
      <c r="AX1595" s="75"/>
      <c r="AY1595" s="75"/>
      <c r="AZ1595" s="52" t="s">
        <v>6389</v>
      </c>
    </row>
    <row r="1596" spans="1:52" s="52" customFormat="1" ht="39.950000000000003" customHeight="1" x14ac:dyDescent="0.25">
      <c r="A1596" s="9">
        <v>2107</v>
      </c>
      <c r="B1596" s="5" t="s">
        <v>28</v>
      </c>
      <c r="C1596" s="7" t="s">
        <v>5737</v>
      </c>
      <c r="D1596" s="5" t="s">
        <v>18</v>
      </c>
      <c r="E1596" s="7" t="s">
        <v>5619</v>
      </c>
      <c r="F1596" s="7" t="s">
        <v>5620</v>
      </c>
      <c r="G1596" s="5" t="s">
        <v>6182</v>
      </c>
      <c r="H1596" s="40" t="s">
        <v>1392</v>
      </c>
      <c r="I1596" s="7" t="s">
        <v>6175</v>
      </c>
      <c r="J1596" s="7" t="s">
        <v>1393</v>
      </c>
      <c r="K1596" s="5" t="s">
        <v>5728</v>
      </c>
      <c r="L1596" s="7" t="s">
        <v>5738</v>
      </c>
      <c r="M1596" s="7" t="s">
        <v>5738</v>
      </c>
      <c r="N1596" s="8" t="s">
        <v>6175</v>
      </c>
      <c r="O1596" s="7" t="s">
        <v>1388</v>
      </c>
      <c r="P1596" s="8" t="s">
        <v>6175</v>
      </c>
      <c r="Q1596" s="7" t="s">
        <v>28</v>
      </c>
      <c r="R1596" s="7" t="s">
        <v>28</v>
      </c>
      <c r="S1596" s="5" t="s">
        <v>28</v>
      </c>
      <c r="T1596" s="5" t="s">
        <v>28</v>
      </c>
      <c r="U1596" s="5" t="s">
        <v>28</v>
      </c>
      <c r="V1596" s="5" t="s">
        <v>28</v>
      </c>
      <c r="W1596" s="5" t="s">
        <v>29</v>
      </c>
      <c r="X1596" s="5" t="s">
        <v>28</v>
      </c>
      <c r="Y1596" s="7" t="s">
        <v>28</v>
      </c>
      <c r="Z1596" s="7" t="s">
        <v>3900</v>
      </c>
      <c r="AA1596" s="7">
        <v>1</v>
      </c>
      <c r="AB1596" s="7">
        <v>1</v>
      </c>
      <c r="AC1596" s="7">
        <f t="shared" si="246"/>
        <v>0</v>
      </c>
      <c r="AD1596" s="7" t="s">
        <v>6175</v>
      </c>
      <c r="AE1596" s="7" t="s">
        <v>6175</v>
      </c>
      <c r="AF1596" s="7" t="s">
        <v>6175</v>
      </c>
      <c r="AG1596" s="7" t="s">
        <v>6175</v>
      </c>
      <c r="AH1596" s="7" t="s">
        <v>6175</v>
      </c>
      <c r="AI1596" s="7" t="s">
        <v>6175</v>
      </c>
      <c r="AJ1596" s="33">
        <v>3.879502465753442</v>
      </c>
      <c r="AK1596" s="33">
        <f t="shared" si="239"/>
        <v>3.879502465753442</v>
      </c>
      <c r="AL1596" s="33">
        <f t="shared" si="242"/>
        <v>0.46554029589041301</v>
      </c>
      <c r="AM1596" s="33">
        <f t="shared" si="243"/>
        <v>4.3450427616438549</v>
      </c>
      <c r="AN1596" s="33">
        <f t="shared" si="244"/>
        <v>3.4915522191780979</v>
      </c>
      <c r="AO1596" s="33">
        <f t="shared" si="245"/>
        <v>3.4915522191780979</v>
      </c>
      <c r="AP1596" s="33">
        <f t="shared" si="240"/>
        <v>0.41898626630137176</v>
      </c>
      <c r="AQ1596" s="33">
        <f t="shared" si="241"/>
        <v>3.9105384854794698</v>
      </c>
      <c r="AR1596" s="15" t="s">
        <v>6290</v>
      </c>
      <c r="AS1596" s="15" t="s">
        <v>6306</v>
      </c>
      <c r="AT1596" s="15" t="s">
        <v>6292</v>
      </c>
      <c r="AU1596" s="27" t="s">
        <v>6277</v>
      </c>
      <c r="AV1596" s="74"/>
      <c r="AW1596" s="75"/>
      <c r="AX1596" s="75"/>
      <c r="AY1596" s="75"/>
      <c r="AZ1596" s="52" t="s">
        <v>6389</v>
      </c>
    </row>
    <row r="1597" spans="1:52" s="52" customFormat="1" ht="39.950000000000003" customHeight="1" x14ac:dyDescent="0.25">
      <c r="A1597" s="9">
        <v>2108</v>
      </c>
      <c r="B1597" s="5" t="s">
        <v>28</v>
      </c>
      <c r="C1597" s="7" t="s">
        <v>5739</v>
      </c>
      <c r="D1597" s="5" t="s">
        <v>18</v>
      </c>
      <c r="E1597" s="7" t="s">
        <v>5619</v>
      </c>
      <c r="F1597" s="7" t="s">
        <v>5620</v>
      </c>
      <c r="G1597" s="5" t="s">
        <v>6182</v>
      </c>
      <c r="H1597" s="40" t="s">
        <v>1392</v>
      </c>
      <c r="I1597" s="7" t="s">
        <v>6175</v>
      </c>
      <c r="J1597" s="7" t="s">
        <v>1393</v>
      </c>
      <c r="K1597" s="5" t="s">
        <v>5728</v>
      </c>
      <c r="L1597" s="7" t="s">
        <v>5740</v>
      </c>
      <c r="M1597" s="7" t="s">
        <v>5740</v>
      </c>
      <c r="N1597" s="8" t="s">
        <v>6175</v>
      </c>
      <c r="O1597" s="7" t="s">
        <v>1388</v>
      </c>
      <c r="P1597" s="8" t="s">
        <v>6175</v>
      </c>
      <c r="Q1597" s="7" t="s">
        <v>28</v>
      </c>
      <c r="R1597" s="7" t="s">
        <v>28</v>
      </c>
      <c r="S1597" s="5" t="s">
        <v>28</v>
      </c>
      <c r="T1597" s="5" t="s">
        <v>28</v>
      </c>
      <c r="U1597" s="5" t="s">
        <v>28</v>
      </c>
      <c r="V1597" s="5" t="s">
        <v>28</v>
      </c>
      <c r="W1597" s="5" t="s">
        <v>78</v>
      </c>
      <c r="X1597" s="5" t="s">
        <v>28</v>
      </c>
      <c r="Y1597" s="7" t="s">
        <v>28</v>
      </c>
      <c r="Z1597" s="7" t="s">
        <v>3900</v>
      </c>
      <c r="AA1597" s="7">
        <v>1</v>
      </c>
      <c r="AB1597" s="7">
        <v>1</v>
      </c>
      <c r="AC1597" s="7">
        <f t="shared" si="246"/>
        <v>0</v>
      </c>
      <c r="AD1597" s="7" t="s">
        <v>6175</v>
      </c>
      <c r="AE1597" s="7" t="s">
        <v>6175</v>
      </c>
      <c r="AF1597" s="7" t="s">
        <v>6175</v>
      </c>
      <c r="AG1597" s="7" t="s">
        <v>6175</v>
      </c>
      <c r="AH1597" s="7" t="s">
        <v>6175</v>
      </c>
      <c r="AI1597" s="7" t="s">
        <v>6175</v>
      </c>
      <c r="AJ1597" s="33">
        <v>1.7871890410959013</v>
      </c>
      <c r="AK1597" s="33">
        <f t="shared" si="239"/>
        <v>1.7871890410959013</v>
      </c>
      <c r="AL1597" s="33">
        <f t="shared" si="242"/>
        <v>0.21446268493150814</v>
      </c>
      <c r="AM1597" s="33">
        <f t="shared" si="243"/>
        <v>2.0016517260274096</v>
      </c>
      <c r="AN1597" s="33">
        <f t="shared" si="244"/>
        <v>1.6084701369863112</v>
      </c>
      <c r="AO1597" s="33">
        <f t="shared" si="245"/>
        <v>1.6084701369863112</v>
      </c>
      <c r="AP1597" s="33">
        <f t="shared" si="240"/>
        <v>0.19301641643835735</v>
      </c>
      <c r="AQ1597" s="33">
        <f t="shared" si="241"/>
        <v>1.8014865534246687</v>
      </c>
      <c r="AR1597" s="15" t="s">
        <v>6290</v>
      </c>
      <c r="AS1597" s="15" t="s">
        <v>6290</v>
      </c>
      <c r="AT1597" s="15" t="s">
        <v>6294</v>
      </c>
      <c r="AU1597" s="27" t="s">
        <v>6279</v>
      </c>
      <c r="AV1597" s="74"/>
      <c r="AW1597" s="75"/>
      <c r="AX1597" s="75"/>
      <c r="AY1597" s="75"/>
      <c r="AZ1597" s="52" t="s">
        <v>6389</v>
      </c>
    </row>
    <row r="1598" spans="1:52" s="52" customFormat="1" ht="39.950000000000003" customHeight="1" x14ac:dyDescent="0.25">
      <c r="A1598" s="9">
        <v>2109</v>
      </c>
      <c r="B1598" s="7" t="s">
        <v>28</v>
      </c>
      <c r="C1598" s="7" t="s">
        <v>5741</v>
      </c>
      <c r="D1598" s="5" t="s">
        <v>18</v>
      </c>
      <c r="E1598" s="7" t="s">
        <v>5619</v>
      </c>
      <c r="F1598" s="7" t="s">
        <v>5620</v>
      </c>
      <c r="G1598" s="5" t="s">
        <v>6182</v>
      </c>
      <c r="H1598" s="40" t="s">
        <v>1392</v>
      </c>
      <c r="I1598" s="7" t="s">
        <v>6175</v>
      </c>
      <c r="J1598" s="7" t="s">
        <v>1393</v>
      </c>
      <c r="K1598" s="5" t="s">
        <v>5728</v>
      </c>
      <c r="L1598" s="7" t="s">
        <v>5742</v>
      </c>
      <c r="M1598" s="7" t="s">
        <v>5742</v>
      </c>
      <c r="N1598" s="8" t="s">
        <v>6175</v>
      </c>
      <c r="O1598" s="7" t="s">
        <v>1388</v>
      </c>
      <c r="P1598" s="8" t="s">
        <v>6175</v>
      </c>
      <c r="Q1598" s="7" t="s">
        <v>28</v>
      </c>
      <c r="R1598" s="7" t="s">
        <v>28</v>
      </c>
      <c r="S1598" s="5" t="s">
        <v>28</v>
      </c>
      <c r="T1598" s="5" t="s">
        <v>28</v>
      </c>
      <c r="U1598" s="5" t="s">
        <v>28</v>
      </c>
      <c r="V1598" s="5" t="s">
        <v>28</v>
      </c>
      <c r="W1598" s="5" t="s">
        <v>29</v>
      </c>
      <c r="X1598" s="5" t="s">
        <v>28</v>
      </c>
      <c r="Y1598" s="7" t="s">
        <v>5743</v>
      </c>
      <c r="Z1598" s="7" t="s">
        <v>3900</v>
      </c>
      <c r="AA1598" s="7">
        <v>1</v>
      </c>
      <c r="AB1598" s="7">
        <v>1</v>
      </c>
      <c r="AC1598" s="7">
        <f t="shared" si="246"/>
        <v>0</v>
      </c>
      <c r="AD1598" s="7" t="s">
        <v>6175</v>
      </c>
      <c r="AE1598" s="7" t="s">
        <v>6175</v>
      </c>
      <c r="AF1598" s="7" t="s">
        <v>6175</v>
      </c>
      <c r="AG1598" s="7" t="s">
        <v>6175</v>
      </c>
      <c r="AH1598" s="7" t="s">
        <v>6175</v>
      </c>
      <c r="AI1598" s="7" t="s">
        <v>6175</v>
      </c>
      <c r="AJ1598" s="33">
        <v>9.6987561643836049</v>
      </c>
      <c r="AK1598" s="33">
        <f t="shared" si="239"/>
        <v>9.6987561643836049</v>
      </c>
      <c r="AL1598" s="33">
        <f t="shared" si="242"/>
        <v>1.1638507397260325</v>
      </c>
      <c r="AM1598" s="33">
        <f t="shared" si="243"/>
        <v>10.862606904109636</v>
      </c>
      <c r="AN1598" s="33">
        <f t="shared" si="244"/>
        <v>8.7288805479452449</v>
      </c>
      <c r="AO1598" s="33">
        <f t="shared" si="245"/>
        <v>8.7288805479452449</v>
      </c>
      <c r="AP1598" s="33">
        <f t="shared" si="240"/>
        <v>1.0474656657534294</v>
      </c>
      <c r="AQ1598" s="33">
        <f t="shared" si="241"/>
        <v>9.776346213698675</v>
      </c>
      <c r="AR1598" s="15" t="s">
        <v>6290</v>
      </c>
      <c r="AS1598" s="15" t="s">
        <v>6306</v>
      </c>
      <c r="AT1598" s="15" t="s">
        <v>6292</v>
      </c>
      <c r="AU1598" s="27" t="s">
        <v>6277</v>
      </c>
      <c r="AV1598" s="74"/>
      <c r="AW1598" s="75"/>
      <c r="AX1598" s="75"/>
      <c r="AY1598" s="75"/>
      <c r="AZ1598" s="52" t="s">
        <v>6389</v>
      </c>
    </row>
    <row r="1599" spans="1:52" s="52" customFormat="1" ht="39.950000000000003" customHeight="1" x14ac:dyDescent="0.25">
      <c r="A1599" s="9">
        <v>2110</v>
      </c>
      <c r="B1599" s="5" t="s">
        <v>28</v>
      </c>
      <c r="C1599" s="7" t="s">
        <v>5744</v>
      </c>
      <c r="D1599" s="5" t="s">
        <v>18</v>
      </c>
      <c r="E1599" s="7" t="s">
        <v>5619</v>
      </c>
      <c r="F1599" s="7" t="s">
        <v>5620</v>
      </c>
      <c r="G1599" s="5" t="s">
        <v>6182</v>
      </c>
      <c r="H1599" s="40" t="s">
        <v>1392</v>
      </c>
      <c r="I1599" s="7" t="s">
        <v>6175</v>
      </c>
      <c r="J1599" s="7" t="s">
        <v>1393</v>
      </c>
      <c r="K1599" s="5" t="s">
        <v>5728</v>
      </c>
      <c r="L1599" s="7" t="s">
        <v>5745</v>
      </c>
      <c r="M1599" s="7" t="s">
        <v>5745</v>
      </c>
      <c r="N1599" s="8" t="s">
        <v>6175</v>
      </c>
      <c r="O1599" s="7" t="s">
        <v>1388</v>
      </c>
      <c r="P1599" s="8" t="s">
        <v>6175</v>
      </c>
      <c r="Q1599" s="7" t="s">
        <v>28</v>
      </c>
      <c r="R1599" s="7" t="s">
        <v>28</v>
      </c>
      <c r="S1599" s="5" t="s">
        <v>28</v>
      </c>
      <c r="T1599" s="5" t="s">
        <v>28</v>
      </c>
      <c r="U1599" s="5" t="s">
        <v>28</v>
      </c>
      <c r="V1599" s="5" t="s">
        <v>28</v>
      </c>
      <c r="W1599" s="5" t="s">
        <v>29</v>
      </c>
      <c r="X1599" s="5" t="s">
        <v>28</v>
      </c>
      <c r="Y1599" s="7" t="s">
        <v>28</v>
      </c>
      <c r="Z1599" s="7" t="s">
        <v>3900</v>
      </c>
      <c r="AA1599" s="7">
        <v>3</v>
      </c>
      <c r="AB1599" s="7">
        <v>3</v>
      </c>
      <c r="AC1599" s="7">
        <f t="shared" si="246"/>
        <v>0</v>
      </c>
      <c r="AD1599" s="7" t="s">
        <v>6175</v>
      </c>
      <c r="AE1599" s="7" t="s">
        <v>6175</v>
      </c>
      <c r="AF1599" s="7" t="s">
        <v>6175</v>
      </c>
      <c r="AG1599" s="7" t="s">
        <v>6175</v>
      </c>
      <c r="AH1599" s="7" t="s">
        <v>6175</v>
      </c>
      <c r="AI1599" s="7" t="s">
        <v>6175</v>
      </c>
      <c r="AJ1599" s="33">
        <v>2.5652068493150773</v>
      </c>
      <c r="AK1599" s="33">
        <f t="shared" si="239"/>
        <v>7.6956205479452322</v>
      </c>
      <c r="AL1599" s="33">
        <f t="shared" si="242"/>
        <v>0.92347446575342784</v>
      </c>
      <c r="AM1599" s="33">
        <f t="shared" si="243"/>
        <v>8.6190950136986597</v>
      </c>
      <c r="AN1599" s="33">
        <f t="shared" si="244"/>
        <v>2.3086861643835697</v>
      </c>
      <c r="AO1599" s="33">
        <f t="shared" si="245"/>
        <v>6.926058493150709</v>
      </c>
      <c r="AP1599" s="33">
        <f t="shared" si="240"/>
        <v>0.83112701917808507</v>
      </c>
      <c r="AQ1599" s="33">
        <f t="shared" si="241"/>
        <v>7.7571855123287943</v>
      </c>
      <c r="AR1599" s="15" t="s">
        <v>6290</v>
      </c>
      <c r="AS1599" s="15" t="s">
        <v>6306</v>
      </c>
      <c r="AT1599" s="15" t="s">
        <v>6292</v>
      </c>
      <c r="AU1599" s="27" t="s">
        <v>6277</v>
      </c>
      <c r="AV1599" s="74"/>
      <c r="AW1599" s="75"/>
      <c r="AX1599" s="75"/>
      <c r="AY1599" s="75"/>
      <c r="AZ1599" s="52" t="s">
        <v>6389</v>
      </c>
    </row>
    <row r="1600" spans="1:52" s="52" customFormat="1" ht="39.950000000000003" customHeight="1" x14ac:dyDescent="0.25">
      <c r="A1600" s="9">
        <v>2111</v>
      </c>
      <c r="B1600" s="5" t="s">
        <v>28</v>
      </c>
      <c r="C1600" s="7" t="s">
        <v>5747</v>
      </c>
      <c r="D1600" s="5" t="s">
        <v>18</v>
      </c>
      <c r="E1600" s="7" t="s">
        <v>4798</v>
      </c>
      <c r="F1600" s="7" t="s">
        <v>4799</v>
      </c>
      <c r="G1600" s="5" t="s">
        <v>6182</v>
      </c>
      <c r="H1600" s="40" t="s">
        <v>1392</v>
      </c>
      <c r="I1600" s="7" t="s">
        <v>6175</v>
      </c>
      <c r="J1600" s="7" t="s">
        <v>1393</v>
      </c>
      <c r="K1600" s="5" t="s">
        <v>5728</v>
      </c>
      <c r="L1600" s="7" t="s">
        <v>5740</v>
      </c>
      <c r="M1600" s="7" t="s">
        <v>5740</v>
      </c>
      <c r="N1600" s="8" t="s">
        <v>6175</v>
      </c>
      <c r="O1600" s="7" t="s">
        <v>1388</v>
      </c>
      <c r="P1600" s="8" t="s">
        <v>6175</v>
      </c>
      <c r="Q1600" s="7" t="s">
        <v>28</v>
      </c>
      <c r="R1600" s="7" t="s">
        <v>28</v>
      </c>
      <c r="S1600" s="5" t="s">
        <v>28</v>
      </c>
      <c r="T1600" s="5" t="s">
        <v>28</v>
      </c>
      <c r="U1600" s="5" t="s">
        <v>28</v>
      </c>
      <c r="V1600" s="5" t="s">
        <v>28</v>
      </c>
      <c r="W1600" s="5" t="s">
        <v>78</v>
      </c>
      <c r="X1600" s="5" t="s">
        <v>28</v>
      </c>
      <c r="Y1600" s="7" t="s">
        <v>28</v>
      </c>
      <c r="Z1600" s="7" t="s">
        <v>3900</v>
      </c>
      <c r="AA1600" s="7">
        <v>1</v>
      </c>
      <c r="AB1600" s="7">
        <v>1</v>
      </c>
      <c r="AC1600" s="7">
        <f t="shared" si="246"/>
        <v>0</v>
      </c>
      <c r="AD1600" s="7" t="s">
        <v>6175</v>
      </c>
      <c r="AE1600" s="7" t="s">
        <v>6175</v>
      </c>
      <c r="AF1600" s="7" t="s">
        <v>6175</v>
      </c>
      <c r="AG1600" s="7" t="s">
        <v>6175</v>
      </c>
      <c r="AH1600" s="7" t="s">
        <v>6175</v>
      </c>
      <c r="AI1600" s="7" t="s">
        <v>6175</v>
      </c>
      <c r="AJ1600" s="33">
        <v>1.7871890410959013</v>
      </c>
      <c r="AK1600" s="33">
        <f t="shared" si="239"/>
        <v>1.7871890410959013</v>
      </c>
      <c r="AL1600" s="33">
        <f t="shared" si="242"/>
        <v>0.21446268493150814</v>
      </c>
      <c r="AM1600" s="33">
        <f t="shared" si="243"/>
        <v>2.0016517260274096</v>
      </c>
      <c r="AN1600" s="33">
        <f t="shared" si="244"/>
        <v>1.6084701369863112</v>
      </c>
      <c r="AO1600" s="33">
        <f t="shared" si="245"/>
        <v>1.6084701369863112</v>
      </c>
      <c r="AP1600" s="33">
        <f t="shared" si="240"/>
        <v>0.19301641643835735</v>
      </c>
      <c r="AQ1600" s="33">
        <f t="shared" si="241"/>
        <v>1.8014865534246687</v>
      </c>
      <c r="AR1600" s="15" t="s">
        <v>6290</v>
      </c>
      <c r="AS1600" s="15" t="s">
        <v>6290</v>
      </c>
      <c r="AT1600" s="15" t="s">
        <v>6294</v>
      </c>
      <c r="AU1600" s="27" t="s">
        <v>6279</v>
      </c>
      <c r="AV1600" s="74"/>
      <c r="AW1600" s="75"/>
      <c r="AX1600" s="75"/>
      <c r="AY1600" s="75"/>
      <c r="AZ1600" s="52" t="s">
        <v>6389</v>
      </c>
    </row>
    <row r="1601" spans="1:52" s="52" customFormat="1" ht="39.950000000000003" customHeight="1" x14ac:dyDescent="0.25">
      <c r="A1601" s="9">
        <v>2112</v>
      </c>
      <c r="B1601" s="7" t="s">
        <v>28</v>
      </c>
      <c r="C1601" s="7" t="s">
        <v>5748</v>
      </c>
      <c r="D1601" s="5" t="s">
        <v>18</v>
      </c>
      <c r="E1601" s="7" t="s">
        <v>4798</v>
      </c>
      <c r="F1601" s="7" t="s">
        <v>4799</v>
      </c>
      <c r="G1601" s="5" t="s">
        <v>6182</v>
      </c>
      <c r="H1601" s="40" t="s">
        <v>1392</v>
      </c>
      <c r="I1601" s="7" t="s">
        <v>6175</v>
      </c>
      <c r="J1601" s="7" t="s">
        <v>1393</v>
      </c>
      <c r="K1601" s="5" t="s">
        <v>5728</v>
      </c>
      <c r="L1601" s="7" t="s">
        <v>5736</v>
      </c>
      <c r="M1601" s="7" t="s">
        <v>5736</v>
      </c>
      <c r="N1601" s="8" t="s">
        <v>6175</v>
      </c>
      <c r="O1601" s="7" t="s">
        <v>1388</v>
      </c>
      <c r="P1601" s="8" t="s">
        <v>6175</v>
      </c>
      <c r="Q1601" s="7" t="s">
        <v>28</v>
      </c>
      <c r="R1601" s="7" t="s">
        <v>28</v>
      </c>
      <c r="S1601" s="5" t="s">
        <v>28</v>
      </c>
      <c r="T1601" s="5" t="s">
        <v>28</v>
      </c>
      <c r="U1601" s="5" t="s">
        <v>28</v>
      </c>
      <c r="V1601" s="5" t="s">
        <v>28</v>
      </c>
      <c r="W1601" s="5" t="s">
        <v>29</v>
      </c>
      <c r="X1601" s="5" t="s">
        <v>28</v>
      </c>
      <c r="Y1601" s="7" t="s">
        <v>28</v>
      </c>
      <c r="Z1601" s="7" t="s">
        <v>3900</v>
      </c>
      <c r="AA1601" s="7">
        <v>1</v>
      </c>
      <c r="AB1601" s="7">
        <v>1</v>
      </c>
      <c r="AC1601" s="7">
        <f t="shared" si="246"/>
        <v>0</v>
      </c>
      <c r="AD1601" s="7" t="s">
        <v>6175</v>
      </c>
      <c r="AE1601" s="7" t="s">
        <v>6175</v>
      </c>
      <c r="AF1601" s="7" t="s">
        <v>6175</v>
      </c>
      <c r="AG1601" s="7" t="s">
        <v>6175</v>
      </c>
      <c r="AH1601" s="7" t="s">
        <v>6175</v>
      </c>
      <c r="AI1601" s="7" t="s">
        <v>6175</v>
      </c>
      <c r="AJ1601" s="33">
        <v>31.520957534246715</v>
      </c>
      <c r="AK1601" s="33">
        <f t="shared" ref="AK1601:AK1664" si="247">AJ1601*AB1601</f>
        <v>31.520957534246715</v>
      </c>
      <c r="AL1601" s="33">
        <f t="shared" si="242"/>
        <v>3.7825149041096058</v>
      </c>
      <c r="AM1601" s="33">
        <f t="shared" si="243"/>
        <v>35.303472438356323</v>
      </c>
      <c r="AN1601" s="33">
        <f t="shared" si="244"/>
        <v>28.368861780822044</v>
      </c>
      <c r="AO1601" s="33">
        <f t="shared" si="245"/>
        <v>28.368861780822044</v>
      </c>
      <c r="AP1601" s="33">
        <f t="shared" ref="AP1601:AP1664" si="248">AO1601*0.12</f>
        <v>3.4042634136986454</v>
      </c>
      <c r="AQ1601" s="33">
        <f t="shared" ref="AQ1601:AQ1664" si="249">AO1601+AP1601</f>
        <v>31.773125194520688</v>
      </c>
      <c r="AR1601" s="15" t="s">
        <v>6290</v>
      </c>
      <c r="AS1601" s="15" t="s">
        <v>6306</v>
      </c>
      <c r="AT1601" s="15" t="s">
        <v>6292</v>
      </c>
      <c r="AU1601" s="27" t="s">
        <v>6277</v>
      </c>
      <c r="AV1601" s="74"/>
      <c r="AW1601" s="75"/>
      <c r="AX1601" s="75"/>
      <c r="AY1601" s="75"/>
      <c r="AZ1601" s="52" t="s">
        <v>6389</v>
      </c>
    </row>
    <row r="1602" spans="1:52" s="52" customFormat="1" ht="39.950000000000003" customHeight="1" x14ac:dyDescent="0.25">
      <c r="A1602" s="9">
        <v>2113</v>
      </c>
      <c r="B1602" s="5" t="s">
        <v>28</v>
      </c>
      <c r="C1602" s="7" t="s">
        <v>5749</v>
      </c>
      <c r="D1602" s="5" t="s">
        <v>18</v>
      </c>
      <c r="E1602" s="7" t="s">
        <v>4798</v>
      </c>
      <c r="F1602" s="7" t="s">
        <v>4799</v>
      </c>
      <c r="G1602" s="5" t="s">
        <v>6182</v>
      </c>
      <c r="H1602" s="40" t="s">
        <v>1392</v>
      </c>
      <c r="I1602" s="7" t="s">
        <v>6175</v>
      </c>
      <c r="J1602" s="7" t="s">
        <v>1393</v>
      </c>
      <c r="K1602" s="5" t="s">
        <v>5728</v>
      </c>
      <c r="L1602" s="7" t="s">
        <v>5750</v>
      </c>
      <c r="M1602" s="7" t="s">
        <v>5750</v>
      </c>
      <c r="N1602" s="8" t="s">
        <v>6175</v>
      </c>
      <c r="O1602" s="7" t="s">
        <v>1388</v>
      </c>
      <c r="P1602" s="8" t="s">
        <v>6175</v>
      </c>
      <c r="Q1602" s="7" t="s">
        <v>5751</v>
      </c>
      <c r="R1602" s="5" t="s">
        <v>28</v>
      </c>
      <c r="S1602" s="5" t="s">
        <v>28</v>
      </c>
      <c r="T1602" s="5" t="s">
        <v>28</v>
      </c>
      <c r="U1602" s="5" t="s">
        <v>28</v>
      </c>
      <c r="V1602" s="5" t="s">
        <v>28</v>
      </c>
      <c r="W1602" s="5" t="s">
        <v>1400</v>
      </c>
      <c r="X1602" s="5" t="s">
        <v>28</v>
      </c>
      <c r="Y1602" s="7" t="s">
        <v>5752</v>
      </c>
      <c r="Z1602" s="7" t="s">
        <v>3900</v>
      </c>
      <c r="AA1602" s="7">
        <v>2</v>
      </c>
      <c r="AB1602" s="7">
        <v>2</v>
      </c>
      <c r="AC1602" s="7">
        <f t="shared" si="246"/>
        <v>0</v>
      </c>
      <c r="AD1602" s="7" t="s">
        <v>6175</v>
      </c>
      <c r="AE1602" s="7" t="s">
        <v>6175</v>
      </c>
      <c r="AF1602" s="7" t="s">
        <v>6175</v>
      </c>
      <c r="AG1602" s="7" t="s">
        <v>6175</v>
      </c>
      <c r="AH1602" s="7" t="s">
        <v>6175</v>
      </c>
      <c r="AI1602" s="7" t="s">
        <v>6175</v>
      </c>
      <c r="AJ1602" s="33">
        <v>42.570957534246716</v>
      </c>
      <c r="AK1602" s="33">
        <f t="shared" si="247"/>
        <v>85.141915068493432</v>
      </c>
      <c r="AL1602" s="33">
        <f t="shared" si="242"/>
        <v>10.217029808219211</v>
      </c>
      <c r="AM1602" s="33">
        <f t="shared" si="243"/>
        <v>95.358944876712641</v>
      </c>
      <c r="AN1602" s="33">
        <f t="shared" si="244"/>
        <v>38.313861780822045</v>
      </c>
      <c r="AO1602" s="33">
        <f t="shared" si="245"/>
        <v>76.627723561644089</v>
      </c>
      <c r="AP1602" s="33">
        <f t="shared" si="248"/>
        <v>9.1953268273972899</v>
      </c>
      <c r="AQ1602" s="33">
        <f t="shared" si="249"/>
        <v>85.823050389041384</v>
      </c>
      <c r="AR1602" s="15" t="s">
        <v>6290</v>
      </c>
      <c r="AS1602" s="15" t="s">
        <v>6301</v>
      </c>
      <c r="AT1602" s="15" t="s">
        <v>6292</v>
      </c>
      <c r="AU1602" s="27" t="s">
        <v>6277</v>
      </c>
      <c r="AV1602" s="74"/>
      <c r="AW1602" s="75"/>
      <c r="AX1602" s="75"/>
      <c r="AY1602" s="75"/>
      <c r="AZ1602" s="52" t="s">
        <v>6389</v>
      </c>
    </row>
    <row r="1603" spans="1:52" s="52" customFormat="1" ht="39.950000000000003" customHeight="1" x14ac:dyDescent="0.25">
      <c r="A1603" s="9">
        <v>2114</v>
      </c>
      <c r="B1603" s="5" t="s">
        <v>28</v>
      </c>
      <c r="C1603" s="7" t="s">
        <v>5753</v>
      </c>
      <c r="D1603" s="5" t="s">
        <v>18</v>
      </c>
      <c r="E1603" s="7" t="s">
        <v>4798</v>
      </c>
      <c r="F1603" s="7" t="s">
        <v>4799</v>
      </c>
      <c r="G1603" s="5" t="s">
        <v>6182</v>
      </c>
      <c r="H1603" s="40" t="s">
        <v>1392</v>
      </c>
      <c r="I1603" s="7" t="s">
        <v>6175</v>
      </c>
      <c r="J1603" s="7" t="s">
        <v>1393</v>
      </c>
      <c r="K1603" s="5" t="s">
        <v>5728</v>
      </c>
      <c r="L1603" s="7" t="s">
        <v>3260</v>
      </c>
      <c r="M1603" s="7" t="s">
        <v>3260</v>
      </c>
      <c r="N1603" s="8" t="s">
        <v>6175</v>
      </c>
      <c r="O1603" s="7" t="s">
        <v>1388</v>
      </c>
      <c r="P1603" s="8" t="s">
        <v>6175</v>
      </c>
      <c r="Q1603" s="7" t="s">
        <v>2664</v>
      </c>
      <c r="R1603" s="5" t="s">
        <v>28</v>
      </c>
      <c r="S1603" s="5" t="s">
        <v>28</v>
      </c>
      <c r="T1603" s="5" t="s">
        <v>28</v>
      </c>
      <c r="U1603" s="5" t="s">
        <v>28</v>
      </c>
      <c r="V1603" s="5" t="s">
        <v>28</v>
      </c>
      <c r="W1603" s="5" t="s">
        <v>29</v>
      </c>
      <c r="X1603" s="5" t="s">
        <v>28</v>
      </c>
      <c r="Y1603" s="7" t="s">
        <v>28</v>
      </c>
      <c r="Z1603" s="7" t="s">
        <v>3900</v>
      </c>
      <c r="AA1603" s="7">
        <v>1</v>
      </c>
      <c r="AB1603" s="7">
        <v>1</v>
      </c>
      <c r="AC1603" s="7">
        <f t="shared" si="246"/>
        <v>0</v>
      </c>
      <c r="AD1603" s="7" t="s">
        <v>6175</v>
      </c>
      <c r="AE1603" s="7" t="s">
        <v>6175</v>
      </c>
      <c r="AF1603" s="7" t="s">
        <v>6175</v>
      </c>
      <c r="AG1603" s="7" t="s">
        <v>6175</v>
      </c>
      <c r="AH1603" s="7" t="s">
        <v>6175</v>
      </c>
      <c r="AI1603" s="7" t="s">
        <v>6175</v>
      </c>
      <c r="AJ1603" s="33">
        <v>10.008258630137046</v>
      </c>
      <c r="AK1603" s="33">
        <f t="shared" si="247"/>
        <v>10.008258630137046</v>
      </c>
      <c r="AL1603" s="33">
        <f t="shared" si="242"/>
        <v>1.2009910356164455</v>
      </c>
      <c r="AM1603" s="33">
        <f t="shared" si="243"/>
        <v>11.209249665753491</v>
      </c>
      <c r="AN1603" s="33">
        <f t="shared" si="244"/>
        <v>9.0074327671233423</v>
      </c>
      <c r="AO1603" s="33">
        <f t="shared" si="245"/>
        <v>9.0074327671233423</v>
      </c>
      <c r="AP1603" s="33">
        <f t="shared" si="248"/>
        <v>1.0808919320548009</v>
      </c>
      <c r="AQ1603" s="33">
        <f t="shared" si="249"/>
        <v>10.088324699178143</v>
      </c>
      <c r="AR1603" s="15" t="s">
        <v>6290</v>
      </c>
      <c r="AS1603" s="15" t="s">
        <v>6306</v>
      </c>
      <c r="AT1603" s="15" t="s">
        <v>6292</v>
      </c>
      <c r="AU1603" s="27" t="s">
        <v>6277</v>
      </c>
      <c r="AV1603" s="74"/>
      <c r="AW1603" s="75"/>
      <c r="AX1603" s="75"/>
      <c r="AY1603" s="75"/>
      <c r="AZ1603" s="52" t="s">
        <v>6389</v>
      </c>
    </row>
    <row r="1604" spans="1:52" s="52" customFormat="1" ht="39.950000000000003" customHeight="1" x14ac:dyDescent="0.25">
      <c r="A1604" s="9">
        <v>2115</v>
      </c>
      <c r="B1604" s="7" t="s">
        <v>28</v>
      </c>
      <c r="C1604" s="7" t="s">
        <v>5754</v>
      </c>
      <c r="D1604" s="5" t="s">
        <v>18</v>
      </c>
      <c r="E1604" s="7" t="s">
        <v>4798</v>
      </c>
      <c r="F1604" s="7" t="s">
        <v>4799</v>
      </c>
      <c r="G1604" s="5" t="s">
        <v>6182</v>
      </c>
      <c r="H1604" s="40" t="s">
        <v>1392</v>
      </c>
      <c r="I1604" s="7" t="s">
        <v>6175</v>
      </c>
      <c r="J1604" s="7" t="s">
        <v>1393</v>
      </c>
      <c r="K1604" s="5" t="s">
        <v>5728</v>
      </c>
      <c r="L1604" s="7" t="s">
        <v>5742</v>
      </c>
      <c r="M1604" s="7" t="s">
        <v>5742</v>
      </c>
      <c r="N1604" s="8" t="s">
        <v>6175</v>
      </c>
      <c r="O1604" s="7" t="s">
        <v>1388</v>
      </c>
      <c r="P1604" s="8" t="s">
        <v>6175</v>
      </c>
      <c r="Q1604" s="7" t="s">
        <v>1651</v>
      </c>
      <c r="R1604" s="7" t="s">
        <v>28</v>
      </c>
      <c r="S1604" s="5" t="s">
        <v>28</v>
      </c>
      <c r="T1604" s="5" t="s">
        <v>28</v>
      </c>
      <c r="U1604" s="5" t="s">
        <v>28</v>
      </c>
      <c r="V1604" s="5" t="s">
        <v>28</v>
      </c>
      <c r="W1604" s="5" t="s">
        <v>29</v>
      </c>
      <c r="X1604" s="5" t="s">
        <v>28</v>
      </c>
      <c r="Y1604" s="7" t="s">
        <v>5743</v>
      </c>
      <c r="Z1604" s="7" t="s">
        <v>3900</v>
      </c>
      <c r="AA1604" s="7">
        <v>1</v>
      </c>
      <c r="AB1604" s="7">
        <v>1</v>
      </c>
      <c r="AC1604" s="7">
        <f t="shared" si="246"/>
        <v>0</v>
      </c>
      <c r="AD1604" s="7" t="s">
        <v>6175</v>
      </c>
      <c r="AE1604" s="7" t="s">
        <v>6175</v>
      </c>
      <c r="AF1604" s="7" t="s">
        <v>6175</v>
      </c>
      <c r="AG1604" s="7" t="s">
        <v>6175</v>
      </c>
      <c r="AH1604" s="7" t="s">
        <v>6175</v>
      </c>
      <c r="AI1604" s="7" t="s">
        <v>6175</v>
      </c>
      <c r="AJ1604" s="33">
        <v>9.6987561643836049</v>
      </c>
      <c r="AK1604" s="33">
        <f t="shared" si="247"/>
        <v>9.6987561643836049</v>
      </c>
      <c r="AL1604" s="33">
        <f t="shared" si="242"/>
        <v>1.1638507397260325</v>
      </c>
      <c r="AM1604" s="33">
        <f t="shared" si="243"/>
        <v>10.862606904109636</v>
      </c>
      <c r="AN1604" s="33">
        <f t="shared" si="244"/>
        <v>8.7288805479452449</v>
      </c>
      <c r="AO1604" s="33">
        <f t="shared" si="245"/>
        <v>8.7288805479452449</v>
      </c>
      <c r="AP1604" s="33">
        <f t="shared" si="248"/>
        <v>1.0474656657534294</v>
      </c>
      <c r="AQ1604" s="33">
        <f t="shared" si="249"/>
        <v>9.776346213698675</v>
      </c>
      <c r="AR1604" s="15" t="s">
        <v>6290</v>
      </c>
      <c r="AS1604" s="15" t="s">
        <v>6306</v>
      </c>
      <c r="AT1604" s="15" t="s">
        <v>6292</v>
      </c>
      <c r="AU1604" s="27" t="s">
        <v>6277</v>
      </c>
      <c r="AV1604" s="74"/>
      <c r="AW1604" s="75"/>
      <c r="AX1604" s="75"/>
      <c r="AY1604" s="75"/>
      <c r="AZ1604" s="52" t="s">
        <v>6389</v>
      </c>
    </row>
    <row r="1605" spans="1:52" s="52" customFormat="1" ht="39.950000000000003" customHeight="1" x14ac:dyDescent="0.25">
      <c r="A1605" s="9">
        <v>2116</v>
      </c>
      <c r="B1605" s="5" t="s">
        <v>28</v>
      </c>
      <c r="C1605" s="7" t="s">
        <v>5755</v>
      </c>
      <c r="D1605" s="5" t="s">
        <v>18</v>
      </c>
      <c r="E1605" s="7" t="s">
        <v>4798</v>
      </c>
      <c r="F1605" s="7" t="s">
        <v>4799</v>
      </c>
      <c r="G1605" s="5" t="s">
        <v>6182</v>
      </c>
      <c r="H1605" s="40" t="s">
        <v>1392</v>
      </c>
      <c r="I1605" s="7" t="s">
        <v>6175</v>
      </c>
      <c r="J1605" s="7" t="s">
        <v>1393</v>
      </c>
      <c r="K1605" s="5" t="s">
        <v>5728</v>
      </c>
      <c r="L1605" s="7" t="s">
        <v>1822</v>
      </c>
      <c r="M1605" s="7" t="s">
        <v>1822</v>
      </c>
      <c r="N1605" s="8" t="s">
        <v>6175</v>
      </c>
      <c r="O1605" s="7" t="s">
        <v>1388</v>
      </c>
      <c r="P1605" s="8" t="s">
        <v>6175</v>
      </c>
      <c r="Q1605" s="7" t="s">
        <v>28</v>
      </c>
      <c r="R1605" s="7" t="s">
        <v>28</v>
      </c>
      <c r="S1605" s="5" t="s">
        <v>28</v>
      </c>
      <c r="T1605" s="5" t="s">
        <v>28</v>
      </c>
      <c r="U1605" s="5" t="s">
        <v>28</v>
      </c>
      <c r="V1605" s="5" t="s">
        <v>28</v>
      </c>
      <c r="W1605" s="5" t="s">
        <v>29</v>
      </c>
      <c r="X1605" s="5" t="s">
        <v>28</v>
      </c>
      <c r="Y1605" s="7" t="s">
        <v>28</v>
      </c>
      <c r="Z1605" s="7" t="s">
        <v>3900</v>
      </c>
      <c r="AA1605" s="7">
        <v>1</v>
      </c>
      <c r="AB1605" s="7">
        <v>1</v>
      </c>
      <c r="AC1605" s="7">
        <f t="shared" si="246"/>
        <v>0</v>
      </c>
      <c r="AD1605" s="7" t="s">
        <v>6175</v>
      </c>
      <c r="AE1605" s="7" t="s">
        <v>6175</v>
      </c>
      <c r="AF1605" s="7" t="s">
        <v>6175</v>
      </c>
      <c r="AG1605" s="7" t="s">
        <v>6175</v>
      </c>
      <c r="AH1605" s="7" t="s">
        <v>6175</v>
      </c>
      <c r="AI1605" s="7" t="s">
        <v>6175</v>
      </c>
      <c r="AJ1605" s="33">
        <v>8.7288805479452432</v>
      </c>
      <c r="AK1605" s="33">
        <f t="shared" si="247"/>
        <v>8.7288805479452432</v>
      </c>
      <c r="AL1605" s="33">
        <f t="shared" ref="AL1605:AL1668" si="250">AK1605*0.12</f>
        <v>1.0474656657534291</v>
      </c>
      <c r="AM1605" s="33">
        <f t="shared" ref="AM1605:AM1668" si="251">AL1605+AK1605</f>
        <v>9.7763462136986732</v>
      </c>
      <c r="AN1605" s="33">
        <f t="shared" ref="AN1605:AN1668" si="252">AJ1605*0.9</f>
        <v>7.855992493150719</v>
      </c>
      <c r="AO1605" s="33">
        <f t="shared" ref="AO1605:AO1668" si="253">AN1605*AB1605</f>
        <v>7.855992493150719</v>
      </c>
      <c r="AP1605" s="33">
        <f t="shared" si="248"/>
        <v>0.94271909917808627</v>
      </c>
      <c r="AQ1605" s="33">
        <f t="shared" si="249"/>
        <v>8.7987115923288055</v>
      </c>
      <c r="AR1605" s="15" t="s">
        <v>6290</v>
      </c>
      <c r="AS1605" s="15" t="s">
        <v>6311</v>
      </c>
      <c r="AT1605" s="15" t="s">
        <v>6292</v>
      </c>
      <c r="AU1605" s="27" t="s">
        <v>6277</v>
      </c>
      <c r="AV1605" s="74"/>
      <c r="AW1605" s="75"/>
      <c r="AX1605" s="75"/>
      <c r="AY1605" s="75"/>
      <c r="AZ1605" s="52" t="s">
        <v>6389</v>
      </c>
    </row>
    <row r="1606" spans="1:52" s="52" customFormat="1" ht="39.950000000000003" customHeight="1" x14ac:dyDescent="0.25">
      <c r="A1606" s="9">
        <v>2117</v>
      </c>
      <c r="B1606" s="5" t="s">
        <v>28</v>
      </c>
      <c r="C1606" s="7" t="s">
        <v>5756</v>
      </c>
      <c r="D1606" s="5" t="s">
        <v>18</v>
      </c>
      <c r="E1606" s="7" t="s">
        <v>4798</v>
      </c>
      <c r="F1606" s="7" t="s">
        <v>4799</v>
      </c>
      <c r="G1606" s="5" t="s">
        <v>6182</v>
      </c>
      <c r="H1606" s="40" t="s">
        <v>1392</v>
      </c>
      <c r="I1606" s="7" t="s">
        <v>6175</v>
      </c>
      <c r="J1606" s="7" t="s">
        <v>1393</v>
      </c>
      <c r="K1606" s="5" t="s">
        <v>5728</v>
      </c>
      <c r="L1606" s="7" t="s">
        <v>5757</v>
      </c>
      <c r="M1606" s="7" t="s">
        <v>5757</v>
      </c>
      <c r="N1606" s="8" t="s">
        <v>6175</v>
      </c>
      <c r="O1606" s="7" t="s">
        <v>1388</v>
      </c>
      <c r="P1606" s="8" t="s">
        <v>6175</v>
      </c>
      <c r="Q1606" s="7" t="s">
        <v>28</v>
      </c>
      <c r="R1606" s="7" t="s">
        <v>28</v>
      </c>
      <c r="S1606" s="5" t="s">
        <v>28</v>
      </c>
      <c r="T1606" s="5" t="s">
        <v>28</v>
      </c>
      <c r="U1606" s="5" t="s">
        <v>28</v>
      </c>
      <c r="V1606" s="5" t="s">
        <v>28</v>
      </c>
      <c r="W1606" s="5" t="s">
        <v>29</v>
      </c>
      <c r="X1606" s="5" t="s">
        <v>28</v>
      </c>
      <c r="Y1606" s="7" t="s">
        <v>28</v>
      </c>
      <c r="Z1606" s="7" t="s">
        <v>3900</v>
      </c>
      <c r="AA1606" s="7">
        <v>2</v>
      </c>
      <c r="AB1606" s="7">
        <v>2</v>
      </c>
      <c r="AC1606" s="7">
        <f t="shared" si="246"/>
        <v>0</v>
      </c>
      <c r="AD1606" s="7" t="s">
        <v>6175</v>
      </c>
      <c r="AE1606" s="7" t="s">
        <v>6175</v>
      </c>
      <c r="AF1606" s="7" t="s">
        <v>6175</v>
      </c>
      <c r="AG1606" s="7" t="s">
        <v>6175</v>
      </c>
      <c r="AH1606" s="7" t="s">
        <v>6175</v>
      </c>
      <c r="AI1606" s="7" t="s">
        <v>6175</v>
      </c>
      <c r="AJ1606" s="33">
        <v>14.548134246575408</v>
      </c>
      <c r="AK1606" s="33">
        <f t="shared" si="247"/>
        <v>29.096268493150816</v>
      </c>
      <c r="AL1606" s="33">
        <f t="shared" si="250"/>
        <v>3.4915522191780979</v>
      </c>
      <c r="AM1606" s="33">
        <f t="shared" si="251"/>
        <v>32.587820712328913</v>
      </c>
      <c r="AN1606" s="33">
        <f t="shared" si="252"/>
        <v>13.093320821917867</v>
      </c>
      <c r="AO1606" s="33">
        <f t="shared" si="253"/>
        <v>26.186641643835735</v>
      </c>
      <c r="AP1606" s="33">
        <f t="shared" si="248"/>
        <v>3.1423969972602879</v>
      </c>
      <c r="AQ1606" s="33">
        <f t="shared" si="249"/>
        <v>29.329038641096023</v>
      </c>
      <c r="AR1606" s="15" t="s">
        <v>6290</v>
      </c>
      <c r="AS1606" s="15" t="s">
        <v>6306</v>
      </c>
      <c r="AT1606" s="15" t="s">
        <v>6292</v>
      </c>
      <c r="AU1606" s="27" t="s">
        <v>6277</v>
      </c>
      <c r="AV1606" s="74"/>
      <c r="AW1606" s="75"/>
      <c r="AX1606" s="75"/>
      <c r="AY1606" s="75"/>
      <c r="AZ1606" s="52" t="s">
        <v>6389</v>
      </c>
    </row>
    <row r="1607" spans="1:52" s="52" customFormat="1" ht="39.950000000000003" customHeight="1" x14ac:dyDescent="0.25">
      <c r="A1607" s="9">
        <v>2118</v>
      </c>
      <c r="B1607" s="5" t="s">
        <v>28</v>
      </c>
      <c r="C1607" s="7" t="s">
        <v>5758</v>
      </c>
      <c r="D1607" s="5" t="s">
        <v>18</v>
      </c>
      <c r="E1607" s="7" t="s">
        <v>4798</v>
      </c>
      <c r="F1607" s="7" t="s">
        <v>4799</v>
      </c>
      <c r="G1607" s="5" t="s">
        <v>6182</v>
      </c>
      <c r="H1607" s="7" t="s">
        <v>1392</v>
      </c>
      <c r="I1607" s="7" t="s">
        <v>6175</v>
      </c>
      <c r="J1607" s="7" t="s">
        <v>1393</v>
      </c>
      <c r="K1607" s="5" t="s">
        <v>5728</v>
      </c>
      <c r="L1607" s="7" t="s">
        <v>5759</v>
      </c>
      <c r="M1607" s="7" t="s">
        <v>5759</v>
      </c>
      <c r="N1607" s="8" t="s">
        <v>6175</v>
      </c>
      <c r="O1607" s="7" t="s">
        <v>1388</v>
      </c>
      <c r="P1607" s="8" t="s">
        <v>6175</v>
      </c>
      <c r="Q1607" s="7" t="s">
        <v>5760</v>
      </c>
      <c r="R1607" s="5" t="s">
        <v>28</v>
      </c>
      <c r="S1607" s="5" t="s">
        <v>28</v>
      </c>
      <c r="T1607" s="5" t="s">
        <v>28</v>
      </c>
      <c r="U1607" s="5" t="s">
        <v>28</v>
      </c>
      <c r="V1607" s="5" t="s">
        <v>28</v>
      </c>
      <c r="W1607" s="5" t="s">
        <v>29</v>
      </c>
      <c r="X1607" s="5" t="s">
        <v>28</v>
      </c>
      <c r="Y1607" s="7" t="s">
        <v>5761</v>
      </c>
      <c r="Z1607" s="7" t="s">
        <v>3900</v>
      </c>
      <c r="AA1607" s="7">
        <v>1</v>
      </c>
      <c r="AB1607" s="7">
        <v>1</v>
      </c>
      <c r="AC1607" s="7">
        <f t="shared" si="246"/>
        <v>0</v>
      </c>
      <c r="AD1607" s="7" t="s">
        <v>6175</v>
      </c>
      <c r="AE1607" s="7" t="s">
        <v>6175</v>
      </c>
      <c r="AF1607" s="7" t="s">
        <v>6175</v>
      </c>
      <c r="AG1607" s="7" t="s">
        <v>6175</v>
      </c>
      <c r="AH1607" s="7" t="s">
        <v>6175</v>
      </c>
      <c r="AI1607" s="7" t="s">
        <v>6175</v>
      </c>
      <c r="AJ1607" s="33">
        <v>7.2740671232877041</v>
      </c>
      <c r="AK1607" s="33">
        <f t="shared" si="247"/>
        <v>7.2740671232877041</v>
      </c>
      <c r="AL1607" s="33">
        <f t="shared" si="250"/>
        <v>0.87288805479452447</v>
      </c>
      <c r="AM1607" s="33">
        <f t="shared" si="251"/>
        <v>8.1469551780822282</v>
      </c>
      <c r="AN1607" s="33">
        <f t="shared" si="252"/>
        <v>6.5466604109589337</v>
      </c>
      <c r="AO1607" s="33">
        <f t="shared" si="253"/>
        <v>6.5466604109589337</v>
      </c>
      <c r="AP1607" s="33">
        <f t="shared" si="248"/>
        <v>0.78559924931507197</v>
      </c>
      <c r="AQ1607" s="33">
        <f t="shared" si="249"/>
        <v>7.3322596602740058</v>
      </c>
      <c r="AR1607" s="15" t="s">
        <v>6290</v>
      </c>
      <c r="AS1607" s="15" t="s">
        <v>6306</v>
      </c>
      <c r="AT1607" s="15" t="s">
        <v>6292</v>
      </c>
      <c r="AU1607" s="27" t="s">
        <v>6277</v>
      </c>
      <c r="AV1607" s="74"/>
      <c r="AW1607" s="75"/>
      <c r="AX1607" s="75"/>
      <c r="AY1607" s="75"/>
      <c r="AZ1607" s="52" t="s">
        <v>6389</v>
      </c>
    </row>
    <row r="1608" spans="1:52" s="52" customFormat="1" ht="39.950000000000003" customHeight="1" x14ac:dyDescent="0.25">
      <c r="A1608" s="9">
        <v>2119</v>
      </c>
      <c r="B1608" s="7" t="s">
        <v>28</v>
      </c>
      <c r="C1608" s="7" t="s">
        <v>5762</v>
      </c>
      <c r="D1608" s="5" t="s">
        <v>18</v>
      </c>
      <c r="E1608" s="7" t="s">
        <v>4798</v>
      </c>
      <c r="F1608" s="7" t="s">
        <v>4799</v>
      </c>
      <c r="G1608" s="5" t="s">
        <v>6182</v>
      </c>
      <c r="H1608" s="40" t="s">
        <v>1392</v>
      </c>
      <c r="I1608" s="7" t="s">
        <v>6175</v>
      </c>
      <c r="J1608" s="7" t="s">
        <v>1393</v>
      </c>
      <c r="K1608" s="5" t="s">
        <v>5728</v>
      </c>
      <c r="L1608" s="7" t="s">
        <v>5763</v>
      </c>
      <c r="M1608" s="7" t="s">
        <v>5763</v>
      </c>
      <c r="N1608" s="8" t="s">
        <v>6175</v>
      </c>
      <c r="O1608" s="7" t="s">
        <v>1388</v>
      </c>
      <c r="P1608" s="8" t="s">
        <v>6175</v>
      </c>
      <c r="Q1608" s="7" t="s">
        <v>5729</v>
      </c>
      <c r="R1608" s="5" t="s">
        <v>28</v>
      </c>
      <c r="S1608" s="5" t="s">
        <v>28</v>
      </c>
      <c r="T1608" s="5" t="s">
        <v>28</v>
      </c>
      <c r="U1608" s="5" t="s">
        <v>28</v>
      </c>
      <c r="V1608" s="5" t="s">
        <v>28</v>
      </c>
      <c r="W1608" s="5" t="s">
        <v>29</v>
      </c>
      <c r="X1608" s="5" t="s">
        <v>28</v>
      </c>
      <c r="Y1608" s="7" t="s">
        <v>28</v>
      </c>
      <c r="Z1608" s="7" t="s">
        <v>3900</v>
      </c>
      <c r="AA1608" s="7">
        <v>4</v>
      </c>
      <c r="AB1608" s="7">
        <v>4</v>
      </c>
      <c r="AC1608" s="7">
        <f t="shared" si="246"/>
        <v>0</v>
      </c>
      <c r="AD1608" s="7" t="s">
        <v>6175</v>
      </c>
      <c r="AE1608" s="7" t="s">
        <v>6175</v>
      </c>
      <c r="AF1608" s="7" t="s">
        <v>6175</v>
      </c>
      <c r="AG1608" s="7" t="s">
        <v>6175</v>
      </c>
      <c r="AH1608" s="7" t="s">
        <v>6175</v>
      </c>
      <c r="AI1608" s="7" t="s">
        <v>6175</v>
      </c>
      <c r="AJ1608" s="33">
        <v>7.6956205479452313</v>
      </c>
      <c r="AK1608" s="33">
        <f t="shared" si="247"/>
        <v>30.782482191780925</v>
      </c>
      <c r="AL1608" s="33">
        <f t="shared" si="250"/>
        <v>3.6938978630137109</v>
      </c>
      <c r="AM1608" s="33">
        <f t="shared" si="251"/>
        <v>34.476380054794639</v>
      </c>
      <c r="AN1608" s="33">
        <f t="shared" si="252"/>
        <v>6.9260584931507081</v>
      </c>
      <c r="AO1608" s="33">
        <f t="shared" si="253"/>
        <v>27.704233972602832</v>
      </c>
      <c r="AP1608" s="33">
        <f t="shared" si="248"/>
        <v>3.3245080767123398</v>
      </c>
      <c r="AQ1608" s="33">
        <f t="shared" si="249"/>
        <v>31.028742049315174</v>
      </c>
      <c r="AR1608" s="15" t="s">
        <v>6290</v>
      </c>
      <c r="AS1608" s="15" t="s">
        <v>6311</v>
      </c>
      <c r="AT1608" s="15" t="s">
        <v>6292</v>
      </c>
      <c r="AU1608" s="27" t="s">
        <v>6277</v>
      </c>
      <c r="AV1608" s="74"/>
      <c r="AW1608" s="75"/>
      <c r="AX1608" s="75"/>
      <c r="AY1608" s="75"/>
      <c r="AZ1608" s="52" t="s">
        <v>6389</v>
      </c>
    </row>
    <row r="1609" spans="1:52" s="52" customFormat="1" ht="39.950000000000003" customHeight="1" x14ac:dyDescent="0.25">
      <c r="A1609" s="9">
        <v>2120</v>
      </c>
      <c r="B1609" s="5" t="s">
        <v>28</v>
      </c>
      <c r="C1609" s="7" t="s">
        <v>5764</v>
      </c>
      <c r="D1609" s="5" t="s">
        <v>18</v>
      </c>
      <c r="E1609" s="7" t="s">
        <v>4798</v>
      </c>
      <c r="F1609" s="7" t="s">
        <v>4799</v>
      </c>
      <c r="G1609" s="5" t="s">
        <v>6182</v>
      </c>
      <c r="H1609" s="40" t="s">
        <v>1392</v>
      </c>
      <c r="I1609" s="7" t="s">
        <v>6175</v>
      </c>
      <c r="J1609" s="7" t="s">
        <v>1393</v>
      </c>
      <c r="K1609" s="5" t="s">
        <v>5728</v>
      </c>
      <c r="L1609" s="7" t="s">
        <v>5765</v>
      </c>
      <c r="M1609" s="7" t="s">
        <v>5765</v>
      </c>
      <c r="N1609" s="8" t="s">
        <v>6175</v>
      </c>
      <c r="O1609" s="7" t="s">
        <v>1388</v>
      </c>
      <c r="P1609" s="8" t="s">
        <v>6175</v>
      </c>
      <c r="Q1609" s="7" t="s">
        <v>5766</v>
      </c>
      <c r="R1609" s="5" t="s">
        <v>28</v>
      </c>
      <c r="S1609" s="5" t="s">
        <v>28</v>
      </c>
      <c r="T1609" s="5" t="s">
        <v>28</v>
      </c>
      <c r="U1609" s="5" t="s">
        <v>28</v>
      </c>
      <c r="V1609" s="5" t="s">
        <v>28</v>
      </c>
      <c r="W1609" s="5" t="s">
        <v>29</v>
      </c>
      <c r="X1609" s="5" t="s">
        <v>28</v>
      </c>
      <c r="Y1609" s="7" t="s">
        <v>28</v>
      </c>
      <c r="Z1609" s="7" t="s">
        <v>3900</v>
      </c>
      <c r="AA1609" s="7">
        <v>1</v>
      </c>
      <c r="AB1609" s="7">
        <v>1</v>
      </c>
      <c r="AC1609" s="7">
        <f t="shared" si="246"/>
        <v>0</v>
      </c>
      <c r="AD1609" s="7" t="s">
        <v>6175</v>
      </c>
      <c r="AE1609" s="7" t="s">
        <v>6175</v>
      </c>
      <c r="AF1609" s="7" t="s">
        <v>6175</v>
      </c>
      <c r="AG1609" s="7" t="s">
        <v>6175</v>
      </c>
      <c r="AH1609" s="7" t="s">
        <v>6175</v>
      </c>
      <c r="AI1609" s="7" t="s">
        <v>6175</v>
      </c>
      <c r="AJ1609" s="33">
        <v>9.6987561643836049</v>
      </c>
      <c r="AK1609" s="33">
        <f t="shared" si="247"/>
        <v>9.6987561643836049</v>
      </c>
      <c r="AL1609" s="33">
        <f t="shared" si="250"/>
        <v>1.1638507397260325</v>
      </c>
      <c r="AM1609" s="33">
        <f t="shared" si="251"/>
        <v>10.862606904109636</v>
      </c>
      <c r="AN1609" s="33">
        <f t="shared" si="252"/>
        <v>8.7288805479452449</v>
      </c>
      <c r="AO1609" s="33">
        <f t="shared" si="253"/>
        <v>8.7288805479452449</v>
      </c>
      <c r="AP1609" s="33">
        <f t="shared" si="248"/>
        <v>1.0474656657534294</v>
      </c>
      <c r="AQ1609" s="33">
        <f t="shared" si="249"/>
        <v>9.776346213698675</v>
      </c>
      <c r="AR1609" s="15" t="s">
        <v>6290</v>
      </c>
      <c r="AS1609" s="15" t="s">
        <v>6311</v>
      </c>
      <c r="AT1609" s="15" t="s">
        <v>6292</v>
      </c>
      <c r="AU1609" s="27" t="s">
        <v>6277</v>
      </c>
      <c r="AV1609" s="74"/>
      <c r="AW1609" s="75"/>
      <c r="AX1609" s="75"/>
      <c r="AY1609" s="75"/>
      <c r="AZ1609" s="52" t="s">
        <v>6389</v>
      </c>
    </row>
    <row r="1610" spans="1:52" s="52" customFormat="1" ht="39.950000000000003" customHeight="1" x14ac:dyDescent="0.25">
      <c r="A1610" s="9">
        <v>2121</v>
      </c>
      <c r="B1610" s="5" t="s">
        <v>28</v>
      </c>
      <c r="C1610" s="7" t="s">
        <v>5767</v>
      </c>
      <c r="D1610" s="5" t="s">
        <v>18</v>
      </c>
      <c r="E1610" s="7" t="s">
        <v>4798</v>
      </c>
      <c r="F1610" s="7" t="s">
        <v>4799</v>
      </c>
      <c r="G1610" s="5" t="s">
        <v>6182</v>
      </c>
      <c r="H1610" s="40" t="s">
        <v>1392</v>
      </c>
      <c r="I1610" s="7" t="s">
        <v>6175</v>
      </c>
      <c r="J1610" s="7" t="s">
        <v>1393</v>
      </c>
      <c r="K1610" s="5" t="s">
        <v>5728</v>
      </c>
      <c r="L1610" s="7" t="s">
        <v>5768</v>
      </c>
      <c r="M1610" s="7" t="s">
        <v>5768</v>
      </c>
      <c r="N1610" s="8" t="s">
        <v>6175</v>
      </c>
      <c r="O1610" s="7" t="s">
        <v>1388</v>
      </c>
      <c r="P1610" s="8" t="s">
        <v>6175</v>
      </c>
      <c r="Q1610" s="7" t="s">
        <v>1611</v>
      </c>
      <c r="R1610" s="5" t="s">
        <v>28</v>
      </c>
      <c r="S1610" s="5" t="s">
        <v>28</v>
      </c>
      <c r="T1610" s="5" t="s">
        <v>28</v>
      </c>
      <c r="U1610" s="5" t="s">
        <v>28</v>
      </c>
      <c r="V1610" s="5" t="s">
        <v>28</v>
      </c>
      <c r="W1610" s="5" t="s">
        <v>29</v>
      </c>
      <c r="X1610" s="5" t="s">
        <v>28</v>
      </c>
      <c r="Y1610" s="7" t="s">
        <v>28</v>
      </c>
      <c r="Z1610" s="7" t="s">
        <v>3900</v>
      </c>
      <c r="AA1610" s="7">
        <v>1</v>
      </c>
      <c r="AB1610" s="7">
        <v>1</v>
      </c>
      <c r="AC1610" s="7">
        <f t="shared" si="246"/>
        <v>0</v>
      </c>
      <c r="AD1610" s="7" t="s">
        <v>6175</v>
      </c>
      <c r="AE1610" s="7" t="s">
        <v>6175</v>
      </c>
      <c r="AF1610" s="7" t="s">
        <v>6175</v>
      </c>
      <c r="AG1610" s="7" t="s">
        <v>6175</v>
      </c>
      <c r="AH1610" s="7" t="s">
        <v>6175</v>
      </c>
      <c r="AI1610" s="7" t="s">
        <v>6175</v>
      </c>
      <c r="AJ1610" s="33">
        <v>7.6956205479452313</v>
      </c>
      <c r="AK1610" s="33">
        <f t="shared" si="247"/>
        <v>7.6956205479452313</v>
      </c>
      <c r="AL1610" s="33">
        <f t="shared" si="250"/>
        <v>0.92347446575342773</v>
      </c>
      <c r="AM1610" s="33">
        <f t="shared" si="251"/>
        <v>8.6190950136986597</v>
      </c>
      <c r="AN1610" s="33">
        <f t="shared" si="252"/>
        <v>6.9260584931507081</v>
      </c>
      <c r="AO1610" s="33">
        <f t="shared" si="253"/>
        <v>6.9260584931507081</v>
      </c>
      <c r="AP1610" s="33">
        <f t="shared" si="248"/>
        <v>0.83112701917808496</v>
      </c>
      <c r="AQ1610" s="33">
        <f t="shared" si="249"/>
        <v>7.7571855123287934</v>
      </c>
      <c r="AR1610" s="15" t="s">
        <v>6290</v>
      </c>
      <c r="AS1610" s="15" t="s">
        <v>6311</v>
      </c>
      <c r="AT1610" s="15" t="s">
        <v>6292</v>
      </c>
      <c r="AU1610" s="27" t="s">
        <v>6277</v>
      </c>
      <c r="AV1610" s="74"/>
      <c r="AW1610" s="75"/>
      <c r="AX1610" s="75"/>
      <c r="AY1610" s="75"/>
      <c r="AZ1610" s="52" t="s">
        <v>6389</v>
      </c>
    </row>
    <row r="1611" spans="1:52" s="52" customFormat="1" ht="39.950000000000003" customHeight="1" x14ac:dyDescent="0.25">
      <c r="A1611" s="9">
        <v>2122</v>
      </c>
      <c r="B1611" s="7" t="s">
        <v>28</v>
      </c>
      <c r="C1611" s="7" t="s">
        <v>5769</v>
      </c>
      <c r="D1611" s="5" t="s">
        <v>18</v>
      </c>
      <c r="E1611" s="7" t="s">
        <v>5770</v>
      </c>
      <c r="F1611" s="7" t="s">
        <v>5771</v>
      </c>
      <c r="G1611" s="5" t="s">
        <v>6182</v>
      </c>
      <c r="H1611" s="40" t="s">
        <v>1392</v>
      </c>
      <c r="I1611" s="7" t="s">
        <v>6175</v>
      </c>
      <c r="J1611" s="7" t="s">
        <v>1393</v>
      </c>
      <c r="K1611" s="5" t="s">
        <v>5728</v>
      </c>
      <c r="L1611" s="7" t="s">
        <v>5772</v>
      </c>
      <c r="M1611" s="7" t="s">
        <v>5772</v>
      </c>
      <c r="N1611" s="8" t="s">
        <v>6175</v>
      </c>
      <c r="O1611" s="7" t="s">
        <v>1388</v>
      </c>
      <c r="P1611" s="8" t="s">
        <v>6175</v>
      </c>
      <c r="Q1611" s="7" t="s">
        <v>28</v>
      </c>
      <c r="R1611" s="7" t="s">
        <v>28</v>
      </c>
      <c r="S1611" s="5" t="s">
        <v>28</v>
      </c>
      <c r="T1611" s="5" t="s">
        <v>28</v>
      </c>
      <c r="U1611" s="5" t="s">
        <v>28</v>
      </c>
      <c r="V1611" s="5" t="s">
        <v>28</v>
      </c>
      <c r="W1611" s="5" t="s">
        <v>29</v>
      </c>
      <c r="X1611" s="5" t="s">
        <v>28</v>
      </c>
      <c r="Y1611" s="7" t="s">
        <v>28</v>
      </c>
      <c r="Z1611" s="7" t="s">
        <v>3900</v>
      </c>
      <c r="AA1611" s="7">
        <v>48</v>
      </c>
      <c r="AB1611" s="7">
        <v>48</v>
      </c>
      <c r="AC1611" s="7">
        <f t="shared" si="246"/>
        <v>0</v>
      </c>
      <c r="AD1611" s="7" t="s">
        <v>6175</v>
      </c>
      <c r="AE1611" s="7" t="s">
        <v>6175</v>
      </c>
      <c r="AF1611" s="7" t="s">
        <v>6175</v>
      </c>
      <c r="AG1611" s="7" t="s">
        <v>6175</v>
      </c>
      <c r="AH1611" s="7" t="s">
        <v>6175</v>
      </c>
      <c r="AI1611" s="7" t="s">
        <v>6175</v>
      </c>
      <c r="AJ1611" s="33">
        <v>7.274067123287703E-2</v>
      </c>
      <c r="AK1611" s="33">
        <f t="shared" si="247"/>
        <v>3.4915522191780974</v>
      </c>
      <c r="AL1611" s="33">
        <f t="shared" si="250"/>
        <v>0.4189862663013717</v>
      </c>
      <c r="AM1611" s="33">
        <f t="shared" si="251"/>
        <v>3.9105384854794689</v>
      </c>
      <c r="AN1611" s="33">
        <f t="shared" si="252"/>
        <v>6.5466604109589335E-2</v>
      </c>
      <c r="AO1611" s="33">
        <f t="shared" si="253"/>
        <v>3.1423969972602883</v>
      </c>
      <c r="AP1611" s="33">
        <f t="shared" si="248"/>
        <v>0.3770876396712346</v>
      </c>
      <c r="AQ1611" s="33">
        <f t="shared" si="249"/>
        <v>3.5194846369315229</v>
      </c>
      <c r="AR1611" s="15" t="s">
        <v>6290</v>
      </c>
      <c r="AS1611" s="15" t="s">
        <v>6306</v>
      </c>
      <c r="AT1611" s="15" t="s">
        <v>6292</v>
      </c>
      <c r="AU1611" s="27" t="s">
        <v>6277</v>
      </c>
      <c r="AV1611" s="74"/>
      <c r="AW1611" s="75"/>
      <c r="AX1611" s="75"/>
      <c r="AY1611" s="75"/>
      <c r="AZ1611" s="52" t="s">
        <v>6389</v>
      </c>
    </row>
    <row r="1612" spans="1:52" s="52" customFormat="1" ht="39.950000000000003" customHeight="1" x14ac:dyDescent="0.25">
      <c r="A1612" s="9">
        <v>2123</v>
      </c>
      <c r="B1612" s="5" t="s">
        <v>28</v>
      </c>
      <c r="C1612" s="7" t="s">
        <v>5773</v>
      </c>
      <c r="D1612" s="5" t="s">
        <v>18</v>
      </c>
      <c r="E1612" s="7" t="s">
        <v>5770</v>
      </c>
      <c r="F1612" s="7" t="s">
        <v>5771</v>
      </c>
      <c r="G1612" s="5" t="s">
        <v>6182</v>
      </c>
      <c r="H1612" s="40" t="s">
        <v>1392</v>
      </c>
      <c r="I1612" s="7" t="s">
        <v>6175</v>
      </c>
      <c r="J1612" s="7" t="s">
        <v>1393</v>
      </c>
      <c r="K1612" s="5" t="s">
        <v>5728</v>
      </c>
      <c r="L1612" s="7" t="s">
        <v>5774</v>
      </c>
      <c r="M1612" s="7" t="s">
        <v>5774</v>
      </c>
      <c r="N1612" s="8" t="s">
        <v>6175</v>
      </c>
      <c r="O1612" s="7" t="s">
        <v>1388</v>
      </c>
      <c r="P1612" s="8" t="s">
        <v>6175</v>
      </c>
      <c r="Q1612" s="7" t="s">
        <v>28</v>
      </c>
      <c r="R1612" s="7" t="s">
        <v>28</v>
      </c>
      <c r="S1612" s="5" t="s">
        <v>28</v>
      </c>
      <c r="T1612" s="5" t="s">
        <v>28</v>
      </c>
      <c r="U1612" s="5" t="s">
        <v>28</v>
      </c>
      <c r="V1612" s="5" t="s">
        <v>28</v>
      </c>
      <c r="W1612" s="5" t="s">
        <v>29</v>
      </c>
      <c r="X1612" s="5" t="s">
        <v>28</v>
      </c>
      <c r="Y1612" s="7" t="s">
        <v>28</v>
      </c>
      <c r="Z1612" s="7" t="s">
        <v>3900</v>
      </c>
      <c r="AA1612" s="7">
        <v>56</v>
      </c>
      <c r="AB1612" s="7">
        <v>56</v>
      </c>
      <c r="AC1612" s="7">
        <f t="shared" si="246"/>
        <v>0</v>
      </c>
      <c r="AD1612" s="7" t="s">
        <v>6175</v>
      </c>
      <c r="AE1612" s="7" t="s">
        <v>6175</v>
      </c>
      <c r="AF1612" s="7" t="s">
        <v>6175</v>
      </c>
      <c r="AG1612" s="7" t="s">
        <v>6175</v>
      </c>
      <c r="AH1612" s="7" t="s">
        <v>6175</v>
      </c>
      <c r="AI1612" s="7" t="s">
        <v>6175</v>
      </c>
      <c r="AJ1612" s="33">
        <v>0.12123445205479506</v>
      </c>
      <c r="AK1612" s="33">
        <f t="shared" si="247"/>
        <v>6.7891293150685232</v>
      </c>
      <c r="AL1612" s="33">
        <f t="shared" si="250"/>
        <v>0.8146955178082228</v>
      </c>
      <c r="AM1612" s="33">
        <f t="shared" si="251"/>
        <v>7.6038248328767457</v>
      </c>
      <c r="AN1612" s="33">
        <f t="shared" si="252"/>
        <v>0.10911100684931556</v>
      </c>
      <c r="AO1612" s="33">
        <f t="shared" si="253"/>
        <v>6.1102163835616716</v>
      </c>
      <c r="AP1612" s="33">
        <f t="shared" si="248"/>
        <v>0.73322596602740053</v>
      </c>
      <c r="AQ1612" s="33">
        <f t="shared" si="249"/>
        <v>6.8434423495890719</v>
      </c>
      <c r="AR1612" s="15" t="s">
        <v>6290</v>
      </c>
      <c r="AS1612" s="15" t="s">
        <v>6306</v>
      </c>
      <c r="AT1612" s="15" t="s">
        <v>6292</v>
      </c>
      <c r="AU1612" s="27" t="s">
        <v>6277</v>
      </c>
      <c r="AV1612" s="74"/>
      <c r="AW1612" s="75"/>
      <c r="AX1612" s="75"/>
      <c r="AY1612" s="75"/>
      <c r="AZ1612" s="52" t="s">
        <v>6389</v>
      </c>
    </row>
    <row r="1613" spans="1:52" s="52" customFormat="1" ht="39.950000000000003" customHeight="1" x14ac:dyDescent="0.25">
      <c r="A1613" s="9">
        <v>2124</v>
      </c>
      <c r="B1613" s="5" t="s">
        <v>28</v>
      </c>
      <c r="C1613" s="7" t="s">
        <v>5775</v>
      </c>
      <c r="D1613" s="5" t="s">
        <v>18</v>
      </c>
      <c r="E1613" s="7" t="s">
        <v>5770</v>
      </c>
      <c r="F1613" s="7" t="s">
        <v>5771</v>
      </c>
      <c r="G1613" s="5" t="s">
        <v>6182</v>
      </c>
      <c r="H1613" s="40" t="s">
        <v>1392</v>
      </c>
      <c r="I1613" s="7" t="s">
        <v>6175</v>
      </c>
      <c r="J1613" s="7" t="s">
        <v>1393</v>
      </c>
      <c r="K1613" s="5" t="s">
        <v>5728</v>
      </c>
      <c r="L1613" s="7" t="s">
        <v>5776</v>
      </c>
      <c r="M1613" s="7" t="s">
        <v>5776</v>
      </c>
      <c r="N1613" s="8" t="s">
        <v>6175</v>
      </c>
      <c r="O1613" s="7" t="s">
        <v>1388</v>
      </c>
      <c r="P1613" s="8" t="s">
        <v>6175</v>
      </c>
      <c r="Q1613" s="7" t="s">
        <v>28</v>
      </c>
      <c r="R1613" s="7" t="s">
        <v>28</v>
      </c>
      <c r="S1613" s="5" t="s">
        <v>28</v>
      </c>
      <c r="T1613" s="5" t="s">
        <v>28</v>
      </c>
      <c r="U1613" s="5" t="s">
        <v>28</v>
      </c>
      <c r="V1613" s="5" t="s">
        <v>28</v>
      </c>
      <c r="W1613" s="5" t="s">
        <v>1400</v>
      </c>
      <c r="X1613" s="5" t="s">
        <v>28</v>
      </c>
      <c r="Y1613" s="7" t="s">
        <v>28</v>
      </c>
      <c r="Z1613" s="7" t="s">
        <v>3900</v>
      </c>
      <c r="AA1613" s="7">
        <v>200</v>
      </c>
      <c r="AB1613" s="7">
        <v>200</v>
      </c>
      <c r="AC1613" s="7">
        <f t="shared" si="246"/>
        <v>0</v>
      </c>
      <c r="AD1613" s="7" t="s">
        <v>6175</v>
      </c>
      <c r="AE1613" s="7" t="s">
        <v>6175</v>
      </c>
      <c r="AF1613" s="7" t="s">
        <v>6175</v>
      </c>
      <c r="AG1613" s="7" t="s">
        <v>6175</v>
      </c>
      <c r="AH1613" s="7" t="s">
        <v>6175</v>
      </c>
      <c r="AI1613" s="7" t="s">
        <v>6175</v>
      </c>
      <c r="AJ1613" s="33">
        <v>0.19648134246575405</v>
      </c>
      <c r="AK1613" s="33">
        <f t="shared" si="247"/>
        <v>39.296268493150812</v>
      </c>
      <c r="AL1613" s="33">
        <f t="shared" si="250"/>
        <v>4.7155522191780976</v>
      </c>
      <c r="AM1613" s="33">
        <f t="shared" si="251"/>
        <v>44.011820712328912</v>
      </c>
      <c r="AN1613" s="33">
        <f t="shared" si="252"/>
        <v>0.17683320821917864</v>
      </c>
      <c r="AO1613" s="33">
        <f t="shared" si="253"/>
        <v>35.366641643835727</v>
      </c>
      <c r="AP1613" s="33">
        <f t="shared" si="248"/>
        <v>4.2439969972602869</v>
      </c>
      <c r="AQ1613" s="33">
        <f t="shared" si="249"/>
        <v>39.610638641096017</v>
      </c>
      <c r="AR1613" s="15" t="s">
        <v>6290</v>
      </c>
      <c r="AS1613" s="15" t="s">
        <v>6306</v>
      </c>
      <c r="AT1613" s="15" t="s">
        <v>6292</v>
      </c>
      <c r="AU1613" s="27" t="s">
        <v>6277</v>
      </c>
      <c r="AV1613" s="74"/>
      <c r="AW1613" s="75"/>
      <c r="AX1613" s="75"/>
      <c r="AY1613" s="75"/>
      <c r="AZ1613" s="52" t="s">
        <v>6389</v>
      </c>
    </row>
    <row r="1614" spans="1:52" s="52" customFormat="1" ht="39.950000000000003" customHeight="1" x14ac:dyDescent="0.25">
      <c r="A1614" s="9">
        <v>2125</v>
      </c>
      <c r="B1614" s="7" t="s">
        <v>28</v>
      </c>
      <c r="C1614" s="7" t="s">
        <v>5777</v>
      </c>
      <c r="D1614" s="5" t="s">
        <v>18</v>
      </c>
      <c r="E1614" s="7" t="s">
        <v>5770</v>
      </c>
      <c r="F1614" s="7" t="s">
        <v>5771</v>
      </c>
      <c r="G1614" s="5" t="s">
        <v>6182</v>
      </c>
      <c r="H1614" s="40" t="s">
        <v>1392</v>
      </c>
      <c r="I1614" s="7" t="s">
        <v>6175</v>
      </c>
      <c r="J1614" s="7" t="s">
        <v>1393</v>
      </c>
      <c r="K1614" s="5" t="s">
        <v>5728</v>
      </c>
      <c r="L1614" s="7" t="s">
        <v>5778</v>
      </c>
      <c r="M1614" s="7" t="s">
        <v>5778</v>
      </c>
      <c r="N1614" s="8" t="s">
        <v>6175</v>
      </c>
      <c r="O1614" s="7" t="s">
        <v>1388</v>
      </c>
      <c r="P1614" s="8" t="s">
        <v>6175</v>
      </c>
      <c r="Q1614" s="7" t="s">
        <v>28</v>
      </c>
      <c r="R1614" s="7" t="s">
        <v>28</v>
      </c>
      <c r="S1614" s="5" t="s">
        <v>28</v>
      </c>
      <c r="T1614" s="5" t="s">
        <v>28</v>
      </c>
      <c r="U1614" s="5" t="s">
        <v>28</v>
      </c>
      <c r="V1614" s="5" t="s">
        <v>28</v>
      </c>
      <c r="W1614" s="5" t="s">
        <v>29</v>
      </c>
      <c r="X1614" s="5" t="s">
        <v>28</v>
      </c>
      <c r="Y1614" s="7" t="s">
        <v>28</v>
      </c>
      <c r="Z1614" s="7" t="s">
        <v>3900</v>
      </c>
      <c r="AA1614" s="7">
        <v>1</v>
      </c>
      <c r="AB1614" s="7">
        <v>1</v>
      </c>
      <c r="AC1614" s="7">
        <f t="shared" si="246"/>
        <v>0</v>
      </c>
      <c r="AD1614" s="7" t="s">
        <v>6175</v>
      </c>
      <c r="AE1614" s="7" t="s">
        <v>6175</v>
      </c>
      <c r="AF1614" s="7" t="s">
        <v>6175</v>
      </c>
      <c r="AG1614" s="7" t="s">
        <v>6175</v>
      </c>
      <c r="AH1614" s="7" t="s">
        <v>6175</v>
      </c>
      <c r="AI1614" s="7" t="s">
        <v>6175</v>
      </c>
      <c r="AJ1614" s="33">
        <v>0.72740671232877041</v>
      </c>
      <c r="AK1614" s="33">
        <f t="shared" si="247"/>
        <v>0.72740671232877041</v>
      </c>
      <c r="AL1614" s="33">
        <f t="shared" si="250"/>
        <v>8.7288805479452447E-2</v>
      </c>
      <c r="AM1614" s="33">
        <f t="shared" si="251"/>
        <v>0.81469551780822291</v>
      </c>
      <c r="AN1614" s="33">
        <f t="shared" si="252"/>
        <v>0.65466604109589344</v>
      </c>
      <c r="AO1614" s="33">
        <f t="shared" si="253"/>
        <v>0.65466604109589344</v>
      </c>
      <c r="AP1614" s="33">
        <f t="shared" si="248"/>
        <v>7.8559924931507208E-2</v>
      </c>
      <c r="AQ1614" s="33">
        <f t="shared" si="249"/>
        <v>0.73322596602740064</v>
      </c>
      <c r="AR1614" s="15" t="s">
        <v>6290</v>
      </c>
      <c r="AS1614" s="15" t="s">
        <v>6306</v>
      </c>
      <c r="AT1614" s="15" t="s">
        <v>6292</v>
      </c>
      <c r="AU1614" s="27" t="s">
        <v>6277</v>
      </c>
      <c r="AV1614" s="74"/>
      <c r="AW1614" s="75"/>
      <c r="AX1614" s="75"/>
      <c r="AY1614" s="75"/>
      <c r="AZ1614" s="52" t="s">
        <v>6389</v>
      </c>
    </row>
    <row r="1615" spans="1:52" s="52" customFormat="1" ht="39.950000000000003" customHeight="1" x14ac:dyDescent="0.25">
      <c r="A1615" s="9">
        <v>2126</v>
      </c>
      <c r="B1615" s="5" t="s">
        <v>28</v>
      </c>
      <c r="C1615" s="5" t="s">
        <v>5779</v>
      </c>
      <c r="D1615" s="28" t="s">
        <v>18</v>
      </c>
      <c r="E1615" s="7" t="s">
        <v>138</v>
      </c>
      <c r="F1615" s="5" t="s">
        <v>591</v>
      </c>
      <c r="G1615" s="5" t="s">
        <v>6182</v>
      </c>
      <c r="H1615" s="40" t="s">
        <v>1392</v>
      </c>
      <c r="I1615" s="7" t="s">
        <v>6175</v>
      </c>
      <c r="J1615" s="7" t="s">
        <v>1393</v>
      </c>
      <c r="K1615" s="5" t="s">
        <v>5728</v>
      </c>
      <c r="L1615" s="7" t="s">
        <v>605</v>
      </c>
      <c r="M1615" s="7" t="s">
        <v>605</v>
      </c>
      <c r="N1615" s="8" t="s">
        <v>6175</v>
      </c>
      <c r="O1615" s="7" t="s">
        <v>1388</v>
      </c>
      <c r="P1615" s="8" t="s">
        <v>6175</v>
      </c>
      <c r="Q1615" s="7" t="s">
        <v>262</v>
      </c>
      <c r="R1615" s="7" t="s">
        <v>5780</v>
      </c>
      <c r="S1615" s="5" t="s">
        <v>28</v>
      </c>
      <c r="T1615" s="5" t="s">
        <v>28</v>
      </c>
      <c r="U1615" s="5" t="s">
        <v>28</v>
      </c>
      <c r="V1615" s="5" t="s">
        <v>28</v>
      </c>
      <c r="W1615" s="5" t="s">
        <v>29</v>
      </c>
      <c r="X1615" s="5" t="s">
        <v>28</v>
      </c>
      <c r="Y1615" s="7" t="s">
        <v>140</v>
      </c>
      <c r="Z1615" s="7" t="s">
        <v>3900</v>
      </c>
      <c r="AA1615" s="7">
        <v>1</v>
      </c>
      <c r="AB1615" s="7">
        <v>1</v>
      </c>
      <c r="AC1615" s="7">
        <f t="shared" si="246"/>
        <v>0</v>
      </c>
      <c r="AD1615" s="7" t="s">
        <v>6175</v>
      </c>
      <c r="AE1615" s="7" t="s">
        <v>6175</v>
      </c>
      <c r="AF1615" s="7" t="s">
        <v>6175</v>
      </c>
      <c r="AG1615" s="7" t="s">
        <v>6175</v>
      </c>
      <c r="AH1615" s="7" t="s">
        <v>6175</v>
      </c>
      <c r="AI1615" s="7" t="s">
        <v>6175</v>
      </c>
      <c r="AJ1615" s="33">
        <v>134.47</v>
      </c>
      <c r="AK1615" s="33">
        <f t="shared" si="247"/>
        <v>134.47</v>
      </c>
      <c r="AL1615" s="33">
        <f t="shared" si="250"/>
        <v>16.136399999999998</v>
      </c>
      <c r="AM1615" s="33">
        <f t="shared" si="251"/>
        <v>150.60640000000001</v>
      </c>
      <c r="AN1615" s="33">
        <f t="shared" si="252"/>
        <v>121.023</v>
      </c>
      <c r="AO1615" s="33">
        <f t="shared" si="253"/>
        <v>121.023</v>
      </c>
      <c r="AP1615" s="33">
        <f t="shared" si="248"/>
        <v>14.522759999999998</v>
      </c>
      <c r="AQ1615" s="33">
        <f t="shared" si="249"/>
        <v>135.54576</v>
      </c>
      <c r="AR1615" s="15" t="s">
        <v>6295</v>
      </c>
      <c r="AS1615" s="42"/>
      <c r="AT1615" s="15" t="s">
        <v>6292</v>
      </c>
      <c r="AU1615" s="27" t="s">
        <v>6278</v>
      </c>
      <c r="AV1615" s="74"/>
      <c r="AW1615" s="75"/>
      <c r="AX1615" s="75"/>
      <c r="AY1615" s="75"/>
      <c r="AZ1615" s="52" t="s">
        <v>6389</v>
      </c>
    </row>
    <row r="1616" spans="1:52" s="52" customFormat="1" ht="39.950000000000003" customHeight="1" x14ac:dyDescent="0.25">
      <c r="A1616" s="9">
        <v>2127</v>
      </c>
      <c r="B1616" s="5" t="s">
        <v>28</v>
      </c>
      <c r="C1616" s="5" t="s">
        <v>5781</v>
      </c>
      <c r="D1616" s="5" t="s">
        <v>18</v>
      </c>
      <c r="E1616" s="5" t="s">
        <v>517</v>
      </c>
      <c r="F1616" s="5" t="s">
        <v>113</v>
      </c>
      <c r="G1616" s="5" t="s">
        <v>6182</v>
      </c>
      <c r="H1616" s="40" t="s">
        <v>1392</v>
      </c>
      <c r="I1616" s="7" t="s">
        <v>6175</v>
      </c>
      <c r="J1616" s="7" t="s">
        <v>1393</v>
      </c>
      <c r="K1616" s="5" t="s">
        <v>5728</v>
      </c>
      <c r="L1616" s="7" t="s">
        <v>5782</v>
      </c>
      <c r="M1616" s="7" t="s">
        <v>5782</v>
      </c>
      <c r="N1616" s="8" t="s">
        <v>6175</v>
      </c>
      <c r="O1616" s="7" t="s">
        <v>1388</v>
      </c>
      <c r="P1616" s="8" t="s">
        <v>6175</v>
      </c>
      <c r="Q1616" s="7" t="s">
        <v>892</v>
      </c>
      <c r="R1616" s="7" t="s">
        <v>5348</v>
      </c>
      <c r="S1616" s="5" t="s">
        <v>28</v>
      </c>
      <c r="T1616" s="5" t="s">
        <v>28</v>
      </c>
      <c r="U1616" s="5" t="s">
        <v>28</v>
      </c>
      <c r="V1616" s="5" t="s">
        <v>28</v>
      </c>
      <c r="W1616" s="5" t="s">
        <v>1400</v>
      </c>
      <c r="X1616" s="5" t="s">
        <v>28</v>
      </c>
      <c r="Y1616" s="7" t="s">
        <v>28</v>
      </c>
      <c r="Z1616" s="7" t="s">
        <v>3900</v>
      </c>
      <c r="AA1616" s="7">
        <v>1</v>
      </c>
      <c r="AB1616" s="7">
        <v>1</v>
      </c>
      <c r="AC1616" s="7">
        <f t="shared" si="246"/>
        <v>0</v>
      </c>
      <c r="AD1616" s="7" t="s">
        <v>6175</v>
      </c>
      <c r="AE1616" s="7" t="s">
        <v>6175</v>
      </c>
      <c r="AF1616" s="7" t="s">
        <v>6175</v>
      </c>
      <c r="AG1616" s="7" t="s">
        <v>6175</v>
      </c>
      <c r="AH1616" s="7" t="s">
        <v>6175</v>
      </c>
      <c r="AI1616" s="7" t="s">
        <v>6175</v>
      </c>
      <c r="AJ1616" s="33">
        <v>18.993196438356229</v>
      </c>
      <c r="AK1616" s="33">
        <f t="shared" si="247"/>
        <v>18.993196438356229</v>
      </c>
      <c r="AL1616" s="33">
        <f t="shared" si="250"/>
        <v>2.2791835726027472</v>
      </c>
      <c r="AM1616" s="33">
        <f t="shared" si="251"/>
        <v>21.272380010958976</v>
      </c>
      <c r="AN1616" s="33">
        <f t="shared" si="252"/>
        <v>17.093876794520607</v>
      </c>
      <c r="AO1616" s="33">
        <f t="shared" si="253"/>
        <v>17.093876794520607</v>
      </c>
      <c r="AP1616" s="33">
        <f t="shared" si="248"/>
        <v>2.0512652153424726</v>
      </c>
      <c r="AQ1616" s="33">
        <f t="shared" si="249"/>
        <v>19.145142009863079</v>
      </c>
      <c r="AR1616" s="15" t="s">
        <v>6290</v>
      </c>
      <c r="AS1616" s="15" t="s">
        <v>6290</v>
      </c>
      <c r="AT1616" s="15" t="s">
        <v>6294</v>
      </c>
      <c r="AU1616" s="27" t="s">
        <v>6279</v>
      </c>
      <c r="AV1616" s="74"/>
      <c r="AW1616" s="75"/>
      <c r="AX1616" s="75"/>
      <c r="AY1616" s="75"/>
      <c r="AZ1616" s="52" t="s">
        <v>6389</v>
      </c>
    </row>
    <row r="1617" spans="1:52" s="52" customFormat="1" ht="39.950000000000003" customHeight="1" x14ac:dyDescent="0.25">
      <c r="A1617" s="9">
        <v>2128</v>
      </c>
      <c r="B1617" s="7" t="s">
        <v>28</v>
      </c>
      <c r="C1617" s="7" t="s">
        <v>5783</v>
      </c>
      <c r="D1617" s="28" t="s">
        <v>18</v>
      </c>
      <c r="E1617" s="5" t="s">
        <v>774</v>
      </c>
      <c r="F1617" s="5" t="s">
        <v>775</v>
      </c>
      <c r="G1617" s="5" t="s">
        <v>6182</v>
      </c>
      <c r="H1617" s="40" t="s">
        <v>1392</v>
      </c>
      <c r="I1617" s="7" t="s">
        <v>6175</v>
      </c>
      <c r="J1617" s="7" t="s">
        <v>1393</v>
      </c>
      <c r="K1617" s="5" t="s">
        <v>5728</v>
      </c>
      <c r="L1617" s="7" t="s">
        <v>5746</v>
      </c>
      <c r="M1617" s="7" t="s">
        <v>5746</v>
      </c>
      <c r="N1617" s="8" t="s">
        <v>6175</v>
      </c>
      <c r="O1617" s="7" t="s">
        <v>1388</v>
      </c>
      <c r="P1617" s="8" t="s">
        <v>6175</v>
      </c>
      <c r="Q1617" s="7" t="s">
        <v>28</v>
      </c>
      <c r="R1617" s="7" t="s">
        <v>28</v>
      </c>
      <c r="S1617" s="5" t="s">
        <v>28</v>
      </c>
      <c r="T1617" s="5" t="s">
        <v>28</v>
      </c>
      <c r="U1617" s="5" t="s">
        <v>28</v>
      </c>
      <c r="V1617" s="5" t="s">
        <v>28</v>
      </c>
      <c r="W1617" s="5" t="s">
        <v>29</v>
      </c>
      <c r="X1617" s="5" t="s">
        <v>28</v>
      </c>
      <c r="Y1617" s="7" t="s">
        <v>28</v>
      </c>
      <c r="Z1617" s="7" t="s">
        <v>3900</v>
      </c>
      <c r="AA1617" s="7">
        <v>1</v>
      </c>
      <c r="AB1617" s="7">
        <v>1</v>
      </c>
      <c r="AC1617" s="7">
        <f t="shared" si="246"/>
        <v>0</v>
      </c>
      <c r="AD1617" s="7" t="s">
        <v>6175</v>
      </c>
      <c r="AE1617" s="7" t="s">
        <v>6175</v>
      </c>
      <c r="AF1617" s="7" t="s">
        <v>6175</v>
      </c>
      <c r="AG1617" s="7" t="s">
        <v>6175</v>
      </c>
      <c r="AH1617" s="7" t="s">
        <v>6175</v>
      </c>
      <c r="AI1617" s="7" t="s">
        <v>6175</v>
      </c>
      <c r="AJ1617" s="33">
        <v>12.867761095890488</v>
      </c>
      <c r="AK1617" s="33">
        <f t="shared" si="247"/>
        <v>12.867761095890488</v>
      </c>
      <c r="AL1617" s="33">
        <f t="shared" si="250"/>
        <v>1.5441313315068586</v>
      </c>
      <c r="AM1617" s="33">
        <f t="shared" si="251"/>
        <v>14.411892427397348</v>
      </c>
      <c r="AN1617" s="33">
        <f t="shared" si="252"/>
        <v>11.58098498630144</v>
      </c>
      <c r="AO1617" s="33">
        <f t="shared" si="253"/>
        <v>11.58098498630144</v>
      </c>
      <c r="AP1617" s="33">
        <f t="shared" si="248"/>
        <v>1.3897181983561726</v>
      </c>
      <c r="AQ1617" s="33">
        <f t="shared" si="249"/>
        <v>12.970703184657612</v>
      </c>
      <c r="AR1617" s="15" t="s">
        <v>6290</v>
      </c>
      <c r="AS1617" s="15" t="s">
        <v>6306</v>
      </c>
      <c r="AT1617" s="15" t="s">
        <v>6292</v>
      </c>
      <c r="AU1617" s="27" t="s">
        <v>6277</v>
      </c>
      <c r="AV1617" s="74"/>
      <c r="AW1617" s="75"/>
      <c r="AX1617" s="75"/>
      <c r="AY1617" s="75"/>
      <c r="AZ1617" s="52" t="s">
        <v>6389</v>
      </c>
    </row>
    <row r="1618" spans="1:52" s="52" customFormat="1" ht="39.950000000000003" customHeight="1" x14ac:dyDescent="0.25">
      <c r="A1618" s="9">
        <v>2129</v>
      </c>
      <c r="B1618" s="5" t="s">
        <v>28</v>
      </c>
      <c r="C1618" s="7" t="s">
        <v>5784</v>
      </c>
      <c r="D1618" s="5" t="s">
        <v>18</v>
      </c>
      <c r="E1618" s="7" t="s">
        <v>763</v>
      </c>
      <c r="F1618" s="7" t="s">
        <v>5631</v>
      </c>
      <c r="G1618" s="5" t="s">
        <v>6182</v>
      </c>
      <c r="H1618" s="40" t="s">
        <v>1392</v>
      </c>
      <c r="I1618" s="7" t="s">
        <v>6175</v>
      </c>
      <c r="J1618" s="7" t="s">
        <v>1393</v>
      </c>
      <c r="K1618" s="5" t="s">
        <v>5728</v>
      </c>
      <c r="L1618" s="7" t="s">
        <v>5740</v>
      </c>
      <c r="M1618" s="7" t="s">
        <v>5740</v>
      </c>
      <c r="N1618" s="8" t="s">
        <v>6175</v>
      </c>
      <c r="O1618" s="7" t="s">
        <v>1388</v>
      </c>
      <c r="P1618" s="8" t="s">
        <v>6175</v>
      </c>
      <c r="Q1618" s="7" t="s">
        <v>28</v>
      </c>
      <c r="R1618" s="7" t="s">
        <v>28</v>
      </c>
      <c r="S1618" s="5" t="s">
        <v>28</v>
      </c>
      <c r="T1618" s="5" t="s">
        <v>28</v>
      </c>
      <c r="U1618" s="5" t="s">
        <v>28</v>
      </c>
      <c r="V1618" s="5" t="s">
        <v>28</v>
      </c>
      <c r="W1618" s="5" t="s">
        <v>771</v>
      </c>
      <c r="X1618" s="5" t="s">
        <v>28</v>
      </c>
      <c r="Y1618" s="7" t="s">
        <v>28</v>
      </c>
      <c r="Z1618" s="7" t="s">
        <v>3900</v>
      </c>
      <c r="AA1618" s="7">
        <v>17</v>
      </c>
      <c r="AB1618" s="7">
        <v>17</v>
      </c>
      <c r="AC1618" s="7">
        <f t="shared" si="246"/>
        <v>0</v>
      </c>
      <c r="AD1618" s="7" t="s">
        <v>6175</v>
      </c>
      <c r="AE1618" s="7" t="s">
        <v>6175</v>
      </c>
      <c r="AF1618" s="7" t="s">
        <v>6175</v>
      </c>
      <c r="AG1618" s="7" t="s">
        <v>6175</v>
      </c>
      <c r="AH1618" s="7" t="s">
        <v>6175</v>
      </c>
      <c r="AI1618" s="7" t="s">
        <v>6175</v>
      </c>
      <c r="AJ1618" s="33">
        <v>0.5</v>
      </c>
      <c r="AK1618" s="33">
        <f t="shared" si="247"/>
        <v>8.5</v>
      </c>
      <c r="AL1618" s="33">
        <f t="shared" si="250"/>
        <v>1.02</v>
      </c>
      <c r="AM1618" s="33">
        <f t="shared" si="251"/>
        <v>9.52</v>
      </c>
      <c r="AN1618" s="33">
        <f t="shared" si="252"/>
        <v>0.45</v>
      </c>
      <c r="AO1618" s="33">
        <f t="shared" si="253"/>
        <v>7.65</v>
      </c>
      <c r="AP1618" s="33">
        <f t="shared" si="248"/>
        <v>0.91800000000000004</v>
      </c>
      <c r="AQ1618" s="33">
        <f t="shared" si="249"/>
        <v>8.5679999999999996</v>
      </c>
      <c r="AR1618" s="15" t="s">
        <v>6290</v>
      </c>
      <c r="AS1618" s="15" t="s">
        <v>6290</v>
      </c>
      <c r="AT1618" s="15" t="s">
        <v>6294</v>
      </c>
      <c r="AU1618" s="27" t="s">
        <v>6279</v>
      </c>
      <c r="AV1618" s="74"/>
      <c r="AW1618" s="75"/>
      <c r="AX1618" s="75"/>
      <c r="AY1618" s="75"/>
      <c r="AZ1618" s="52" t="s">
        <v>6389</v>
      </c>
    </row>
    <row r="1619" spans="1:52" s="52" customFormat="1" ht="39.950000000000003" customHeight="1" x14ac:dyDescent="0.25">
      <c r="A1619" s="9">
        <v>2130</v>
      </c>
      <c r="B1619" s="5" t="s">
        <v>28</v>
      </c>
      <c r="C1619" s="7" t="s">
        <v>5785</v>
      </c>
      <c r="D1619" s="5" t="s">
        <v>18</v>
      </c>
      <c r="E1619" s="7" t="s">
        <v>763</v>
      </c>
      <c r="F1619" s="7" t="s">
        <v>5631</v>
      </c>
      <c r="G1619" s="5" t="s">
        <v>6182</v>
      </c>
      <c r="H1619" s="40" t="s">
        <v>1392</v>
      </c>
      <c r="I1619" s="7" t="s">
        <v>6175</v>
      </c>
      <c r="J1619" s="7" t="s">
        <v>1393</v>
      </c>
      <c r="K1619" s="5" t="s">
        <v>5728</v>
      </c>
      <c r="L1619" s="7" t="s">
        <v>5786</v>
      </c>
      <c r="M1619" s="7" t="s">
        <v>5786</v>
      </c>
      <c r="N1619" s="8" t="s">
        <v>6175</v>
      </c>
      <c r="O1619" s="7" t="s">
        <v>1388</v>
      </c>
      <c r="P1619" s="8" t="s">
        <v>6175</v>
      </c>
      <c r="Q1619" s="7" t="s">
        <v>28</v>
      </c>
      <c r="R1619" s="7" t="s">
        <v>28</v>
      </c>
      <c r="S1619" s="5" t="s">
        <v>28</v>
      </c>
      <c r="T1619" s="5" t="s">
        <v>28</v>
      </c>
      <c r="U1619" s="5" t="s">
        <v>28</v>
      </c>
      <c r="V1619" s="5" t="s">
        <v>28</v>
      </c>
      <c r="W1619" s="5" t="s">
        <v>771</v>
      </c>
      <c r="X1619" s="5" t="s">
        <v>28</v>
      </c>
      <c r="Y1619" s="7" t="s">
        <v>28</v>
      </c>
      <c r="Z1619" s="7" t="s">
        <v>3900</v>
      </c>
      <c r="AA1619" s="7">
        <v>8</v>
      </c>
      <c r="AB1619" s="7">
        <v>8</v>
      </c>
      <c r="AC1619" s="7">
        <f t="shared" si="246"/>
        <v>0</v>
      </c>
      <c r="AD1619" s="7" t="s">
        <v>6175</v>
      </c>
      <c r="AE1619" s="7" t="s">
        <v>6175</v>
      </c>
      <c r="AF1619" s="7" t="s">
        <v>6175</v>
      </c>
      <c r="AG1619" s="7" t="s">
        <v>6175</v>
      </c>
      <c r="AH1619" s="7" t="s">
        <v>6175</v>
      </c>
      <c r="AI1619" s="7" t="s">
        <v>6175</v>
      </c>
      <c r="AJ1619" s="33">
        <v>0.5</v>
      </c>
      <c r="AK1619" s="33">
        <f t="shared" si="247"/>
        <v>4</v>
      </c>
      <c r="AL1619" s="33">
        <f t="shared" si="250"/>
        <v>0.48</v>
      </c>
      <c r="AM1619" s="33">
        <f t="shared" si="251"/>
        <v>4.4800000000000004</v>
      </c>
      <c r="AN1619" s="33">
        <f t="shared" si="252"/>
        <v>0.45</v>
      </c>
      <c r="AO1619" s="33">
        <f t="shared" si="253"/>
        <v>3.6</v>
      </c>
      <c r="AP1619" s="33">
        <f t="shared" si="248"/>
        <v>0.432</v>
      </c>
      <c r="AQ1619" s="33">
        <f t="shared" si="249"/>
        <v>4.032</v>
      </c>
      <c r="AR1619" s="15" t="s">
        <v>6290</v>
      </c>
      <c r="AS1619" s="15" t="s">
        <v>6290</v>
      </c>
      <c r="AT1619" s="15" t="s">
        <v>6294</v>
      </c>
      <c r="AU1619" s="27" t="s">
        <v>6279</v>
      </c>
      <c r="AV1619" s="74"/>
      <c r="AW1619" s="75"/>
      <c r="AX1619" s="75"/>
      <c r="AY1619" s="75"/>
      <c r="AZ1619" s="52" t="s">
        <v>6389</v>
      </c>
    </row>
    <row r="1620" spans="1:52" s="52" customFormat="1" ht="39.950000000000003" customHeight="1" x14ac:dyDescent="0.25">
      <c r="A1620" s="9">
        <v>2131</v>
      </c>
      <c r="B1620" s="7" t="s">
        <v>28</v>
      </c>
      <c r="C1620" s="7" t="s">
        <v>5787</v>
      </c>
      <c r="D1620" s="5" t="s">
        <v>18</v>
      </c>
      <c r="E1620" s="7" t="s">
        <v>233</v>
      </c>
      <c r="F1620" s="7" t="s">
        <v>105</v>
      </c>
      <c r="G1620" s="5" t="s">
        <v>6182</v>
      </c>
      <c r="H1620" s="40" t="s">
        <v>1392</v>
      </c>
      <c r="I1620" s="7" t="s">
        <v>6175</v>
      </c>
      <c r="J1620" s="7" t="s">
        <v>1393</v>
      </c>
      <c r="K1620" s="5" t="s">
        <v>5728</v>
      </c>
      <c r="L1620" s="7" t="s">
        <v>5788</v>
      </c>
      <c r="M1620" s="7" t="s">
        <v>5788</v>
      </c>
      <c r="N1620" s="8" t="s">
        <v>6175</v>
      </c>
      <c r="O1620" s="7" t="s">
        <v>1388</v>
      </c>
      <c r="P1620" s="8" t="s">
        <v>6175</v>
      </c>
      <c r="Q1620" s="7" t="s">
        <v>1543</v>
      </c>
      <c r="R1620" s="28" t="s">
        <v>5789</v>
      </c>
      <c r="S1620" s="5" t="s">
        <v>28</v>
      </c>
      <c r="T1620" s="5" t="s">
        <v>28</v>
      </c>
      <c r="U1620" s="5" t="s">
        <v>28</v>
      </c>
      <c r="V1620" s="5" t="s">
        <v>28</v>
      </c>
      <c r="W1620" s="5" t="s">
        <v>29</v>
      </c>
      <c r="X1620" s="5" t="s">
        <v>28</v>
      </c>
      <c r="Y1620" s="7" t="s">
        <v>28</v>
      </c>
      <c r="Z1620" s="7" t="s">
        <v>3900</v>
      </c>
      <c r="AA1620" s="7">
        <v>3</v>
      </c>
      <c r="AB1620" s="7">
        <v>3</v>
      </c>
      <c r="AC1620" s="7">
        <f t="shared" si="246"/>
        <v>0</v>
      </c>
      <c r="AD1620" s="7" t="s">
        <v>6175</v>
      </c>
      <c r="AE1620" s="7" t="s">
        <v>6175</v>
      </c>
      <c r="AF1620" s="7" t="s">
        <v>6175</v>
      </c>
      <c r="AG1620" s="7" t="s">
        <v>6175</v>
      </c>
      <c r="AH1620" s="7" t="s">
        <v>6175</v>
      </c>
      <c r="AI1620" s="7" t="s">
        <v>6175</v>
      </c>
      <c r="AJ1620" s="33">
        <v>1.2123445205479506</v>
      </c>
      <c r="AK1620" s="33">
        <f t="shared" si="247"/>
        <v>3.6370335616438521</v>
      </c>
      <c r="AL1620" s="33">
        <f t="shared" si="250"/>
        <v>0.43644402739726224</v>
      </c>
      <c r="AM1620" s="33">
        <f t="shared" si="251"/>
        <v>4.0734775890411141</v>
      </c>
      <c r="AN1620" s="33">
        <f t="shared" si="252"/>
        <v>1.0911100684931556</v>
      </c>
      <c r="AO1620" s="33">
        <f t="shared" si="253"/>
        <v>3.2733302054794668</v>
      </c>
      <c r="AP1620" s="33">
        <f t="shared" si="248"/>
        <v>0.39279962465753598</v>
      </c>
      <c r="AQ1620" s="33">
        <f t="shared" si="249"/>
        <v>3.6661298301370029</v>
      </c>
      <c r="AR1620" s="15" t="s">
        <v>6290</v>
      </c>
      <c r="AS1620" s="15" t="s">
        <v>6290</v>
      </c>
      <c r="AT1620" s="15" t="s">
        <v>6294</v>
      </c>
      <c r="AU1620" s="27" t="s">
        <v>6279</v>
      </c>
      <c r="AV1620" s="74"/>
      <c r="AW1620" s="75"/>
      <c r="AX1620" s="75"/>
      <c r="AY1620" s="75"/>
      <c r="AZ1620" s="52" t="s">
        <v>6389</v>
      </c>
    </row>
    <row r="1621" spans="1:52" s="52" customFormat="1" ht="39.950000000000003" customHeight="1" x14ac:dyDescent="0.25">
      <c r="A1621" s="9">
        <v>2132</v>
      </c>
      <c r="B1621" s="5" t="s">
        <v>28</v>
      </c>
      <c r="C1621" s="7" t="s">
        <v>5790</v>
      </c>
      <c r="D1621" s="28" t="s">
        <v>18</v>
      </c>
      <c r="E1621" s="7" t="s">
        <v>5221</v>
      </c>
      <c r="F1621" s="7" t="s">
        <v>20</v>
      </c>
      <c r="G1621" s="5" t="s">
        <v>6182</v>
      </c>
      <c r="H1621" s="40" t="s">
        <v>1392</v>
      </c>
      <c r="I1621" s="7" t="s">
        <v>6175</v>
      </c>
      <c r="J1621" s="7" t="s">
        <v>1393</v>
      </c>
      <c r="K1621" s="5" t="s">
        <v>5728</v>
      </c>
      <c r="L1621" s="7" t="s">
        <v>5791</v>
      </c>
      <c r="M1621" s="7" t="s">
        <v>5791</v>
      </c>
      <c r="N1621" s="8" t="s">
        <v>6175</v>
      </c>
      <c r="O1621" s="7" t="s">
        <v>1388</v>
      </c>
      <c r="P1621" s="8" t="s">
        <v>6175</v>
      </c>
      <c r="Q1621" s="7" t="s">
        <v>1553</v>
      </c>
      <c r="R1621" s="28" t="s">
        <v>28</v>
      </c>
      <c r="S1621" s="5" t="s">
        <v>28</v>
      </c>
      <c r="T1621" s="5" t="s">
        <v>28</v>
      </c>
      <c r="U1621" s="5" t="s">
        <v>28</v>
      </c>
      <c r="V1621" s="5" t="s">
        <v>28</v>
      </c>
      <c r="W1621" s="5" t="s">
        <v>1400</v>
      </c>
      <c r="X1621" s="5" t="s">
        <v>28</v>
      </c>
      <c r="Y1621" s="7" t="s">
        <v>28</v>
      </c>
      <c r="Z1621" s="7" t="s">
        <v>3900</v>
      </c>
      <c r="AA1621" s="7">
        <v>8</v>
      </c>
      <c r="AB1621" s="7">
        <v>8</v>
      </c>
      <c r="AC1621" s="7">
        <f t="shared" ref="AC1621:AC1684" si="254">AA1621-AB1621</f>
        <v>0</v>
      </c>
      <c r="AD1621" s="7" t="s">
        <v>6175</v>
      </c>
      <c r="AE1621" s="7" t="s">
        <v>6175</v>
      </c>
      <c r="AF1621" s="7" t="s">
        <v>6175</v>
      </c>
      <c r="AG1621" s="7" t="s">
        <v>6175</v>
      </c>
      <c r="AH1621" s="7" t="s">
        <v>6175</v>
      </c>
      <c r="AI1621" s="7" t="s">
        <v>6175</v>
      </c>
      <c r="AJ1621" s="33">
        <v>2.0491241095890458</v>
      </c>
      <c r="AK1621" s="33">
        <f t="shared" si="247"/>
        <v>16.392992876712366</v>
      </c>
      <c r="AL1621" s="33">
        <f t="shared" si="250"/>
        <v>1.967159145205484</v>
      </c>
      <c r="AM1621" s="33">
        <f t="shared" si="251"/>
        <v>18.360152021917852</v>
      </c>
      <c r="AN1621" s="33">
        <f t="shared" si="252"/>
        <v>1.8442116986301413</v>
      </c>
      <c r="AO1621" s="33">
        <f t="shared" si="253"/>
        <v>14.753693589041131</v>
      </c>
      <c r="AP1621" s="33">
        <f t="shared" si="248"/>
        <v>1.7704432306849356</v>
      </c>
      <c r="AQ1621" s="33">
        <f t="shared" si="249"/>
        <v>16.524136819726067</v>
      </c>
      <c r="AR1621" s="15" t="s">
        <v>6290</v>
      </c>
      <c r="AS1621" s="15" t="s">
        <v>6290</v>
      </c>
      <c r="AT1621" s="15" t="s">
        <v>6294</v>
      </c>
      <c r="AU1621" s="27" t="s">
        <v>6279</v>
      </c>
      <c r="AV1621" s="74"/>
      <c r="AW1621" s="75"/>
      <c r="AX1621" s="75"/>
      <c r="AY1621" s="75"/>
      <c r="AZ1621" s="52" t="s">
        <v>6389</v>
      </c>
    </row>
    <row r="1622" spans="1:52" s="52" customFormat="1" ht="39.950000000000003" customHeight="1" x14ac:dyDescent="0.25">
      <c r="A1622" s="9">
        <v>2133</v>
      </c>
      <c r="B1622" s="5" t="s">
        <v>28</v>
      </c>
      <c r="C1622" s="7" t="s">
        <v>5792</v>
      </c>
      <c r="D1622" s="28" t="s">
        <v>18</v>
      </c>
      <c r="E1622" s="7" t="s">
        <v>5221</v>
      </c>
      <c r="F1622" s="7" t="s">
        <v>20</v>
      </c>
      <c r="G1622" s="5" t="s">
        <v>6182</v>
      </c>
      <c r="H1622" s="40" t="s">
        <v>1392</v>
      </c>
      <c r="I1622" s="7" t="s">
        <v>6175</v>
      </c>
      <c r="J1622" s="7" t="s">
        <v>1393</v>
      </c>
      <c r="K1622" s="5" t="s">
        <v>5728</v>
      </c>
      <c r="L1622" s="7" t="s">
        <v>1593</v>
      </c>
      <c r="M1622" s="7" t="s">
        <v>1593</v>
      </c>
      <c r="N1622" s="8" t="s">
        <v>6175</v>
      </c>
      <c r="O1622" s="7" t="s">
        <v>1388</v>
      </c>
      <c r="P1622" s="8" t="s">
        <v>6175</v>
      </c>
      <c r="Q1622" s="7" t="s">
        <v>5793</v>
      </c>
      <c r="R1622" s="28" t="s">
        <v>5794</v>
      </c>
      <c r="S1622" s="5" t="s">
        <v>28</v>
      </c>
      <c r="T1622" s="5" t="s">
        <v>28</v>
      </c>
      <c r="U1622" s="5" t="s">
        <v>28</v>
      </c>
      <c r="V1622" s="5" t="s">
        <v>28</v>
      </c>
      <c r="W1622" s="5" t="s">
        <v>29</v>
      </c>
      <c r="X1622" s="5" t="s">
        <v>28</v>
      </c>
      <c r="Y1622" s="7" t="s">
        <v>5795</v>
      </c>
      <c r="Z1622" s="7" t="s">
        <v>3900</v>
      </c>
      <c r="AA1622" s="7">
        <v>1</v>
      </c>
      <c r="AB1622" s="7">
        <v>1</v>
      </c>
      <c r="AC1622" s="7">
        <f t="shared" si="254"/>
        <v>0</v>
      </c>
      <c r="AD1622" s="7" t="s">
        <v>6175</v>
      </c>
      <c r="AE1622" s="7" t="s">
        <v>6175</v>
      </c>
      <c r="AF1622" s="7" t="s">
        <v>6175</v>
      </c>
      <c r="AG1622" s="7" t="s">
        <v>6175</v>
      </c>
      <c r="AH1622" s="7" t="s">
        <v>6175</v>
      </c>
      <c r="AI1622" s="7" t="s">
        <v>6175</v>
      </c>
      <c r="AJ1622" s="33">
        <v>7.7590049315068841</v>
      </c>
      <c r="AK1622" s="33">
        <f t="shared" si="247"/>
        <v>7.7590049315068841</v>
      </c>
      <c r="AL1622" s="33">
        <f t="shared" si="250"/>
        <v>0.93108059178082603</v>
      </c>
      <c r="AM1622" s="33">
        <f t="shared" si="251"/>
        <v>8.6900855232877099</v>
      </c>
      <c r="AN1622" s="33">
        <f t="shared" si="252"/>
        <v>6.9831044383561958</v>
      </c>
      <c r="AO1622" s="33">
        <f t="shared" si="253"/>
        <v>6.9831044383561958</v>
      </c>
      <c r="AP1622" s="33">
        <f t="shared" si="248"/>
        <v>0.83797253260274351</v>
      </c>
      <c r="AQ1622" s="33">
        <f t="shared" si="249"/>
        <v>7.8210769709589396</v>
      </c>
      <c r="AR1622" s="15" t="s">
        <v>6290</v>
      </c>
      <c r="AS1622" s="15" t="s">
        <v>6290</v>
      </c>
      <c r="AT1622" s="15" t="s">
        <v>6294</v>
      </c>
      <c r="AU1622" s="27" t="s">
        <v>6279</v>
      </c>
      <c r="AV1622" s="74"/>
      <c r="AW1622" s="75"/>
      <c r="AX1622" s="75"/>
      <c r="AY1622" s="75"/>
      <c r="AZ1622" s="52" t="s">
        <v>6389</v>
      </c>
    </row>
    <row r="1623" spans="1:52" s="52" customFormat="1" ht="39.950000000000003" customHeight="1" x14ac:dyDescent="0.25">
      <c r="A1623" s="9">
        <v>2134</v>
      </c>
      <c r="B1623" s="5" t="s">
        <v>28</v>
      </c>
      <c r="C1623" s="7" t="s">
        <v>5796</v>
      </c>
      <c r="D1623" s="5" t="s">
        <v>18</v>
      </c>
      <c r="E1623" s="7" t="s">
        <v>233</v>
      </c>
      <c r="F1623" s="7" t="s">
        <v>175</v>
      </c>
      <c r="G1623" s="5" t="s">
        <v>6182</v>
      </c>
      <c r="H1623" s="40" t="s">
        <v>1392</v>
      </c>
      <c r="I1623" s="7" t="s">
        <v>6175</v>
      </c>
      <c r="J1623" s="7" t="s">
        <v>1393</v>
      </c>
      <c r="K1623" s="5" t="s">
        <v>5728</v>
      </c>
      <c r="L1623" s="7" t="s">
        <v>5797</v>
      </c>
      <c r="M1623" s="7" t="s">
        <v>5797</v>
      </c>
      <c r="N1623" s="8" t="s">
        <v>6175</v>
      </c>
      <c r="O1623" s="7" t="s">
        <v>1388</v>
      </c>
      <c r="P1623" s="8" t="s">
        <v>6175</v>
      </c>
      <c r="Q1623" s="7" t="s">
        <v>28</v>
      </c>
      <c r="R1623" s="28" t="s">
        <v>28</v>
      </c>
      <c r="S1623" s="5" t="s">
        <v>28</v>
      </c>
      <c r="T1623" s="5" t="s">
        <v>28</v>
      </c>
      <c r="U1623" s="5" t="s">
        <v>28</v>
      </c>
      <c r="V1623" s="5" t="s">
        <v>28</v>
      </c>
      <c r="W1623" s="5" t="s">
        <v>29</v>
      </c>
      <c r="X1623" s="5" t="s">
        <v>28</v>
      </c>
      <c r="Y1623" s="7" t="s">
        <v>5798</v>
      </c>
      <c r="Z1623" s="7" t="s">
        <v>3900</v>
      </c>
      <c r="AA1623" s="7">
        <v>12</v>
      </c>
      <c r="AB1623" s="7">
        <v>12</v>
      </c>
      <c r="AC1623" s="7">
        <f t="shared" si="254"/>
        <v>0</v>
      </c>
      <c r="AD1623" s="7" t="s">
        <v>6175</v>
      </c>
      <c r="AE1623" s="7" t="s">
        <v>6175</v>
      </c>
      <c r="AF1623" s="7" t="s">
        <v>6175</v>
      </c>
      <c r="AG1623" s="7" t="s">
        <v>6175</v>
      </c>
      <c r="AH1623" s="7" t="s">
        <v>6175</v>
      </c>
      <c r="AI1623" s="7" t="s">
        <v>6175</v>
      </c>
      <c r="AJ1623" s="33">
        <v>7.6956205479452313</v>
      </c>
      <c r="AK1623" s="33">
        <f t="shared" si="247"/>
        <v>92.347446575342772</v>
      </c>
      <c r="AL1623" s="33">
        <f t="shared" si="250"/>
        <v>11.081693589041132</v>
      </c>
      <c r="AM1623" s="33">
        <f t="shared" si="251"/>
        <v>103.42914016438391</v>
      </c>
      <c r="AN1623" s="33">
        <f t="shared" si="252"/>
        <v>6.9260584931507081</v>
      </c>
      <c r="AO1623" s="33">
        <f t="shared" si="253"/>
        <v>83.112701917808494</v>
      </c>
      <c r="AP1623" s="33">
        <f t="shared" si="248"/>
        <v>9.9735242301370182</v>
      </c>
      <c r="AQ1623" s="33">
        <f t="shared" si="249"/>
        <v>93.08622614794551</v>
      </c>
      <c r="AR1623" s="15" t="s">
        <v>6290</v>
      </c>
      <c r="AS1623" s="15" t="s">
        <v>6290</v>
      </c>
      <c r="AT1623" s="15" t="s">
        <v>6294</v>
      </c>
      <c r="AU1623" s="27" t="s">
        <v>6279</v>
      </c>
      <c r="AV1623" s="74"/>
      <c r="AW1623" s="75"/>
      <c r="AX1623" s="75"/>
      <c r="AY1623" s="75"/>
      <c r="AZ1623" s="52" t="s">
        <v>6389</v>
      </c>
    </row>
    <row r="1624" spans="1:52" s="52" customFormat="1" ht="39.950000000000003" customHeight="1" x14ac:dyDescent="0.25">
      <c r="A1624" s="9">
        <v>2135</v>
      </c>
      <c r="B1624" s="5" t="s">
        <v>28</v>
      </c>
      <c r="C1624" s="7" t="s">
        <v>5799</v>
      </c>
      <c r="D1624" s="5" t="s">
        <v>18</v>
      </c>
      <c r="E1624" s="7" t="s">
        <v>233</v>
      </c>
      <c r="F1624" s="7" t="s">
        <v>175</v>
      </c>
      <c r="G1624" s="5" t="s">
        <v>6182</v>
      </c>
      <c r="H1624" s="40" t="s">
        <v>1392</v>
      </c>
      <c r="I1624" s="7" t="s">
        <v>6175</v>
      </c>
      <c r="J1624" s="7" t="s">
        <v>1393</v>
      </c>
      <c r="K1624" s="5" t="s">
        <v>5728</v>
      </c>
      <c r="L1624" s="7" t="s">
        <v>5797</v>
      </c>
      <c r="M1624" s="7" t="s">
        <v>5797</v>
      </c>
      <c r="N1624" s="8" t="s">
        <v>6175</v>
      </c>
      <c r="O1624" s="7" t="s">
        <v>1388</v>
      </c>
      <c r="P1624" s="8" t="s">
        <v>6175</v>
      </c>
      <c r="Q1624" s="7" t="s">
        <v>28</v>
      </c>
      <c r="R1624" s="28" t="s">
        <v>28</v>
      </c>
      <c r="S1624" s="5" t="s">
        <v>28</v>
      </c>
      <c r="T1624" s="5" t="s">
        <v>28</v>
      </c>
      <c r="U1624" s="5" t="s">
        <v>28</v>
      </c>
      <c r="V1624" s="5" t="s">
        <v>28</v>
      </c>
      <c r="W1624" s="5" t="s">
        <v>29</v>
      </c>
      <c r="X1624" s="5" t="s">
        <v>28</v>
      </c>
      <c r="Y1624" s="7" t="s">
        <v>5800</v>
      </c>
      <c r="Z1624" s="7" t="s">
        <v>3900</v>
      </c>
      <c r="AA1624" s="7">
        <v>8</v>
      </c>
      <c r="AB1624" s="7">
        <v>8</v>
      </c>
      <c r="AC1624" s="7">
        <f t="shared" si="254"/>
        <v>0</v>
      </c>
      <c r="AD1624" s="7" t="s">
        <v>6175</v>
      </c>
      <c r="AE1624" s="7" t="s">
        <v>6175</v>
      </c>
      <c r="AF1624" s="7" t="s">
        <v>6175</v>
      </c>
      <c r="AG1624" s="7" t="s">
        <v>6175</v>
      </c>
      <c r="AH1624" s="7" t="s">
        <v>6175</v>
      </c>
      <c r="AI1624" s="7" t="s">
        <v>6175</v>
      </c>
      <c r="AJ1624" s="33">
        <v>7.6956205479452313</v>
      </c>
      <c r="AK1624" s="33">
        <f t="shared" si="247"/>
        <v>61.564964383561851</v>
      </c>
      <c r="AL1624" s="33">
        <f t="shared" si="250"/>
        <v>7.3877957260274218</v>
      </c>
      <c r="AM1624" s="33">
        <f t="shared" si="251"/>
        <v>68.952760109589278</v>
      </c>
      <c r="AN1624" s="33">
        <f t="shared" si="252"/>
        <v>6.9260584931507081</v>
      </c>
      <c r="AO1624" s="33">
        <f t="shared" si="253"/>
        <v>55.408467945205665</v>
      </c>
      <c r="AP1624" s="33">
        <f t="shared" si="248"/>
        <v>6.6490161534246797</v>
      </c>
      <c r="AQ1624" s="33">
        <f t="shared" si="249"/>
        <v>62.057484098630347</v>
      </c>
      <c r="AR1624" s="15" t="s">
        <v>6290</v>
      </c>
      <c r="AS1624" s="15" t="s">
        <v>6290</v>
      </c>
      <c r="AT1624" s="15" t="s">
        <v>6294</v>
      </c>
      <c r="AU1624" s="27" t="s">
        <v>6279</v>
      </c>
      <c r="AV1624" s="74"/>
      <c r="AW1624" s="75"/>
      <c r="AX1624" s="75"/>
      <c r="AY1624" s="75"/>
      <c r="AZ1624" s="52" t="s">
        <v>6389</v>
      </c>
    </row>
    <row r="1625" spans="1:52" s="52" customFormat="1" ht="39.950000000000003" customHeight="1" x14ac:dyDescent="0.25">
      <c r="A1625" s="9">
        <v>2136</v>
      </c>
      <c r="B1625" s="5" t="s">
        <v>28</v>
      </c>
      <c r="C1625" s="7" t="s">
        <v>5801</v>
      </c>
      <c r="D1625" s="5" t="s">
        <v>18</v>
      </c>
      <c r="E1625" s="7" t="s">
        <v>233</v>
      </c>
      <c r="F1625" s="7" t="s">
        <v>175</v>
      </c>
      <c r="G1625" s="5" t="s">
        <v>6182</v>
      </c>
      <c r="H1625" s="40" t="s">
        <v>1392</v>
      </c>
      <c r="I1625" s="7" t="s">
        <v>6175</v>
      </c>
      <c r="J1625" s="7" t="s">
        <v>1393</v>
      </c>
      <c r="K1625" s="5" t="s">
        <v>5728</v>
      </c>
      <c r="L1625" s="7" t="s">
        <v>5797</v>
      </c>
      <c r="M1625" s="7" t="s">
        <v>5797</v>
      </c>
      <c r="N1625" s="8" t="s">
        <v>6175</v>
      </c>
      <c r="O1625" s="7" t="s">
        <v>1388</v>
      </c>
      <c r="P1625" s="8" t="s">
        <v>6175</v>
      </c>
      <c r="Q1625" s="7" t="s">
        <v>28</v>
      </c>
      <c r="R1625" s="28" t="s">
        <v>28</v>
      </c>
      <c r="S1625" s="5" t="s">
        <v>28</v>
      </c>
      <c r="T1625" s="5" t="s">
        <v>28</v>
      </c>
      <c r="U1625" s="5" t="s">
        <v>28</v>
      </c>
      <c r="V1625" s="5" t="s">
        <v>28</v>
      </c>
      <c r="W1625" s="5" t="s">
        <v>29</v>
      </c>
      <c r="X1625" s="5" t="s">
        <v>28</v>
      </c>
      <c r="Y1625" s="7" t="s">
        <v>5802</v>
      </c>
      <c r="Z1625" s="7" t="s">
        <v>3900</v>
      </c>
      <c r="AA1625" s="7">
        <v>1</v>
      </c>
      <c r="AB1625" s="7">
        <v>1</v>
      </c>
      <c r="AC1625" s="7">
        <f t="shared" si="254"/>
        <v>0</v>
      </c>
      <c r="AD1625" s="7" t="s">
        <v>6175</v>
      </c>
      <c r="AE1625" s="7" t="s">
        <v>6175</v>
      </c>
      <c r="AF1625" s="7" t="s">
        <v>6175</v>
      </c>
      <c r="AG1625" s="7" t="s">
        <v>6175</v>
      </c>
      <c r="AH1625" s="7" t="s">
        <v>6175</v>
      </c>
      <c r="AI1625" s="7" t="s">
        <v>6175</v>
      </c>
      <c r="AJ1625" s="33">
        <v>7.6956205479452313</v>
      </c>
      <c r="AK1625" s="33">
        <f t="shared" si="247"/>
        <v>7.6956205479452313</v>
      </c>
      <c r="AL1625" s="33">
        <f t="shared" si="250"/>
        <v>0.92347446575342773</v>
      </c>
      <c r="AM1625" s="33">
        <f t="shared" si="251"/>
        <v>8.6190950136986597</v>
      </c>
      <c r="AN1625" s="33">
        <f t="shared" si="252"/>
        <v>6.9260584931507081</v>
      </c>
      <c r="AO1625" s="33">
        <f t="shared" si="253"/>
        <v>6.9260584931507081</v>
      </c>
      <c r="AP1625" s="33">
        <f t="shared" si="248"/>
        <v>0.83112701917808496</v>
      </c>
      <c r="AQ1625" s="33">
        <f t="shared" si="249"/>
        <v>7.7571855123287934</v>
      </c>
      <c r="AR1625" s="15" t="s">
        <v>6290</v>
      </c>
      <c r="AS1625" s="15" t="s">
        <v>6290</v>
      </c>
      <c r="AT1625" s="15" t="s">
        <v>6294</v>
      </c>
      <c r="AU1625" s="27" t="s">
        <v>6279</v>
      </c>
      <c r="AV1625" s="74"/>
      <c r="AW1625" s="75"/>
      <c r="AX1625" s="75"/>
      <c r="AY1625" s="75"/>
      <c r="AZ1625" s="52" t="s">
        <v>6389</v>
      </c>
    </row>
    <row r="1626" spans="1:52" s="52" customFormat="1" ht="39.950000000000003" customHeight="1" x14ac:dyDescent="0.25">
      <c r="A1626" s="9">
        <v>2137</v>
      </c>
      <c r="B1626" s="7" t="s">
        <v>28</v>
      </c>
      <c r="C1626" s="7" t="s">
        <v>5803</v>
      </c>
      <c r="D1626" s="5" t="s">
        <v>18</v>
      </c>
      <c r="E1626" s="7" t="s">
        <v>233</v>
      </c>
      <c r="F1626" s="7" t="s">
        <v>20</v>
      </c>
      <c r="G1626" s="5" t="s">
        <v>6182</v>
      </c>
      <c r="H1626" s="40" t="s">
        <v>1392</v>
      </c>
      <c r="I1626" s="7" t="s">
        <v>6175</v>
      </c>
      <c r="J1626" s="7" t="s">
        <v>1393</v>
      </c>
      <c r="K1626" s="5" t="s">
        <v>5728</v>
      </c>
      <c r="L1626" s="7" t="s">
        <v>5804</v>
      </c>
      <c r="M1626" s="7" t="s">
        <v>5804</v>
      </c>
      <c r="N1626" s="8" t="s">
        <v>6175</v>
      </c>
      <c r="O1626" s="7" t="s">
        <v>1388</v>
      </c>
      <c r="P1626" s="8" t="s">
        <v>6175</v>
      </c>
      <c r="Q1626" s="7" t="s">
        <v>5805</v>
      </c>
      <c r="R1626" s="28">
        <v>7601</v>
      </c>
      <c r="S1626" s="5" t="s">
        <v>28</v>
      </c>
      <c r="T1626" s="5" t="s">
        <v>28</v>
      </c>
      <c r="U1626" s="5" t="s">
        <v>28</v>
      </c>
      <c r="V1626" s="5" t="s">
        <v>28</v>
      </c>
      <c r="W1626" s="5" t="s">
        <v>1400</v>
      </c>
      <c r="X1626" s="5" t="s">
        <v>28</v>
      </c>
      <c r="Y1626" s="7" t="s">
        <v>5806</v>
      </c>
      <c r="Z1626" s="7" t="s">
        <v>3900</v>
      </c>
      <c r="AA1626" s="7">
        <v>6</v>
      </c>
      <c r="AB1626" s="7">
        <v>6</v>
      </c>
      <c r="AC1626" s="7">
        <f t="shared" si="254"/>
        <v>0</v>
      </c>
      <c r="AD1626" s="7" t="s">
        <v>6175</v>
      </c>
      <c r="AE1626" s="7" t="s">
        <v>6175</v>
      </c>
      <c r="AF1626" s="7" t="s">
        <v>6175</v>
      </c>
      <c r="AG1626" s="7" t="s">
        <v>6175</v>
      </c>
      <c r="AH1626" s="7" t="s">
        <v>6175</v>
      </c>
      <c r="AI1626" s="7" t="s">
        <v>6175</v>
      </c>
      <c r="AJ1626" s="33">
        <v>38.250316712328861</v>
      </c>
      <c r="AK1626" s="33">
        <f t="shared" si="247"/>
        <v>229.50190027397315</v>
      </c>
      <c r="AL1626" s="33">
        <f t="shared" si="250"/>
        <v>27.540228032876776</v>
      </c>
      <c r="AM1626" s="33">
        <f t="shared" si="251"/>
        <v>257.04212830684992</v>
      </c>
      <c r="AN1626" s="33">
        <f t="shared" si="252"/>
        <v>34.425285041095975</v>
      </c>
      <c r="AO1626" s="33">
        <f t="shared" si="253"/>
        <v>206.55171024657585</v>
      </c>
      <c r="AP1626" s="33">
        <f t="shared" si="248"/>
        <v>24.7862052295891</v>
      </c>
      <c r="AQ1626" s="33">
        <f t="shared" si="249"/>
        <v>231.33791547616494</v>
      </c>
      <c r="AR1626" s="15" t="s">
        <v>6290</v>
      </c>
      <c r="AS1626" s="15" t="s">
        <v>6290</v>
      </c>
      <c r="AT1626" s="15" t="s">
        <v>6294</v>
      </c>
      <c r="AU1626" s="27" t="s">
        <v>6279</v>
      </c>
      <c r="AV1626" s="74"/>
      <c r="AW1626" s="75"/>
      <c r="AX1626" s="75"/>
      <c r="AY1626" s="75"/>
      <c r="AZ1626" s="52" t="s">
        <v>6389</v>
      </c>
    </row>
    <row r="1627" spans="1:52" s="52" customFormat="1" ht="39.950000000000003" customHeight="1" x14ac:dyDescent="0.25">
      <c r="A1627" s="9">
        <v>2138</v>
      </c>
      <c r="B1627" s="5" t="s">
        <v>28</v>
      </c>
      <c r="C1627" s="7" t="s">
        <v>5807</v>
      </c>
      <c r="D1627" s="5" t="s">
        <v>241</v>
      </c>
      <c r="E1627" s="5" t="s">
        <v>242</v>
      </c>
      <c r="F1627" s="5" t="s">
        <v>242</v>
      </c>
      <c r="G1627" s="5" t="s">
        <v>6182</v>
      </c>
      <c r="H1627" s="40" t="s">
        <v>1392</v>
      </c>
      <c r="I1627" s="7" t="s">
        <v>6175</v>
      </c>
      <c r="J1627" s="7" t="s">
        <v>1393</v>
      </c>
      <c r="K1627" s="5" t="s">
        <v>5728</v>
      </c>
      <c r="L1627" s="5" t="s">
        <v>5808</v>
      </c>
      <c r="M1627" s="5" t="s">
        <v>5808</v>
      </c>
      <c r="N1627" s="8" t="s">
        <v>6175</v>
      </c>
      <c r="O1627" s="7" t="s">
        <v>1388</v>
      </c>
      <c r="P1627" s="8" t="s">
        <v>6175</v>
      </c>
      <c r="Q1627" s="5" t="s">
        <v>5809</v>
      </c>
      <c r="R1627" s="5" t="s">
        <v>5810</v>
      </c>
      <c r="S1627" s="5" t="s">
        <v>28</v>
      </c>
      <c r="T1627" s="5" t="s">
        <v>28</v>
      </c>
      <c r="U1627" s="5" t="s">
        <v>28</v>
      </c>
      <c r="V1627" s="5" t="s">
        <v>28</v>
      </c>
      <c r="W1627" s="5" t="s">
        <v>78</v>
      </c>
      <c r="X1627" s="5" t="s">
        <v>28</v>
      </c>
      <c r="Y1627" s="7" t="s">
        <v>4093</v>
      </c>
      <c r="Z1627" s="7" t="s">
        <v>3900</v>
      </c>
      <c r="AA1627" s="7">
        <v>1</v>
      </c>
      <c r="AB1627" s="7">
        <v>1</v>
      </c>
      <c r="AC1627" s="7">
        <f t="shared" si="254"/>
        <v>0</v>
      </c>
      <c r="AD1627" s="7" t="s">
        <v>6175</v>
      </c>
      <c r="AE1627" s="7" t="s">
        <v>6175</v>
      </c>
      <c r="AF1627" s="7" t="s">
        <v>6175</v>
      </c>
      <c r="AG1627" s="7" t="s">
        <v>6175</v>
      </c>
      <c r="AH1627" s="7" t="s">
        <v>6175</v>
      </c>
      <c r="AI1627" s="7" t="s">
        <v>6175</v>
      </c>
      <c r="AJ1627" s="33">
        <v>3.5743780821918025</v>
      </c>
      <c r="AK1627" s="33">
        <f t="shared" si="247"/>
        <v>3.5743780821918025</v>
      </c>
      <c r="AL1627" s="33">
        <f t="shared" si="250"/>
        <v>0.42892536986301627</v>
      </c>
      <c r="AM1627" s="33">
        <f t="shared" si="251"/>
        <v>4.0033034520548192</v>
      </c>
      <c r="AN1627" s="33">
        <f t="shared" si="252"/>
        <v>3.2169402739726225</v>
      </c>
      <c r="AO1627" s="33">
        <f t="shared" si="253"/>
        <v>3.2169402739726225</v>
      </c>
      <c r="AP1627" s="33">
        <f t="shared" si="248"/>
        <v>0.38603283287671469</v>
      </c>
      <c r="AQ1627" s="33">
        <f t="shared" si="249"/>
        <v>3.6029731068493374</v>
      </c>
      <c r="AR1627" s="15" t="s">
        <v>1404</v>
      </c>
      <c r="AS1627" s="15" t="s">
        <v>1404</v>
      </c>
      <c r="AT1627" s="15" t="s">
        <v>6294</v>
      </c>
      <c r="AU1627" s="27" t="s">
        <v>6279</v>
      </c>
      <c r="AV1627" s="74"/>
      <c r="AW1627" s="75"/>
      <c r="AX1627" s="75"/>
      <c r="AY1627" s="75"/>
      <c r="AZ1627" s="52" t="s">
        <v>6389</v>
      </c>
    </row>
    <row r="1628" spans="1:52" s="52" customFormat="1" ht="39.950000000000003" customHeight="1" x14ac:dyDescent="0.25">
      <c r="A1628" s="9">
        <v>2139</v>
      </c>
      <c r="B1628" s="5" t="s">
        <v>28</v>
      </c>
      <c r="C1628" s="7" t="s">
        <v>5811</v>
      </c>
      <c r="D1628" s="5" t="s">
        <v>241</v>
      </c>
      <c r="E1628" s="5" t="s">
        <v>242</v>
      </c>
      <c r="F1628" s="5" t="s">
        <v>242</v>
      </c>
      <c r="G1628" s="5" t="s">
        <v>6182</v>
      </c>
      <c r="H1628" s="40" t="s">
        <v>1392</v>
      </c>
      <c r="I1628" s="7" t="s">
        <v>6175</v>
      </c>
      <c r="J1628" s="7" t="s">
        <v>1393</v>
      </c>
      <c r="K1628" s="5" t="s">
        <v>5728</v>
      </c>
      <c r="L1628" s="5" t="s">
        <v>5812</v>
      </c>
      <c r="M1628" s="5" t="s">
        <v>5812</v>
      </c>
      <c r="N1628" s="8" t="s">
        <v>6175</v>
      </c>
      <c r="O1628" s="7" t="s">
        <v>1388</v>
      </c>
      <c r="P1628" s="8" t="s">
        <v>6175</v>
      </c>
      <c r="Q1628" s="5" t="s">
        <v>5813</v>
      </c>
      <c r="R1628" s="5" t="s">
        <v>5814</v>
      </c>
      <c r="S1628" s="5" t="s">
        <v>28</v>
      </c>
      <c r="T1628" s="5" t="s">
        <v>28</v>
      </c>
      <c r="U1628" s="5" t="s">
        <v>28</v>
      </c>
      <c r="V1628" s="5" t="s">
        <v>28</v>
      </c>
      <c r="W1628" s="5" t="s">
        <v>78</v>
      </c>
      <c r="X1628" s="5" t="s">
        <v>28</v>
      </c>
      <c r="Y1628" s="7" t="s">
        <v>140</v>
      </c>
      <c r="Z1628" s="7" t="s">
        <v>3900</v>
      </c>
      <c r="AA1628" s="7">
        <v>1</v>
      </c>
      <c r="AB1628" s="7">
        <v>1</v>
      </c>
      <c r="AC1628" s="7">
        <f t="shared" si="254"/>
        <v>0</v>
      </c>
      <c r="AD1628" s="7" t="s">
        <v>6175</v>
      </c>
      <c r="AE1628" s="7" t="s">
        <v>6175</v>
      </c>
      <c r="AF1628" s="7" t="s">
        <v>6175</v>
      </c>
      <c r="AG1628" s="7" t="s">
        <v>6175</v>
      </c>
      <c r="AH1628" s="7" t="s">
        <v>6175</v>
      </c>
      <c r="AI1628" s="7" t="s">
        <v>6175</v>
      </c>
      <c r="AJ1628" s="33">
        <v>2.5020646575342615</v>
      </c>
      <c r="AK1628" s="33">
        <f t="shared" si="247"/>
        <v>2.5020646575342615</v>
      </c>
      <c r="AL1628" s="33">
        <f t="shared" si="250"/>
        <v>0.30024775890411137</v>
      </c>
      <c r="AM1628" s="33">
        <f t="shared" si="251"/>
        <v>2.8023124164383728</v>
      </c>
      <c r="AN1628" s="33">
        <f t="shared" si="252"/>
        <v>2.2518581917808356</v>
      </c>
      <c r="AO1628" s="33">
        <f t="shared" si="253"/>
        <v>2.2518581917808356</v>
      </c>
      <c r="AP1628" s="33">
        <f t="shared" si="248"/>
        <v>0.27022298301370024</v>
      </c>
      <c r="AQ1628" s="33">
        <f t="shared" si="249"/>
        <v>2.5220811747945358</v>
      </c>
      <c r="AR1628" s="15" t="s">
        <v>6303</v>
      </c>
      <c r="AS1628" s="15" t="s">
        <v>6305</v>
      </c>
      <c r="AT1628" s="15" t="s">
        <v>6292</v>
      </c>
      <c r="AU1628" s="27" t="s">
        <v>6281</v>
      </c>
      <c r="AV1628" s="74"/>
      <c r="AW1628" s="75"/>
      <c r="AX1628" s="75"/>
      <c r="AY1628" s="75"/>
      <c r="AZ1628" s="52" t="s">
        <v>6389</v>
      </c>
    </row>
    <row r="1629" spans="1:52" s="52" customFormat="1" ht="39.950000000000003" customHeight="1" x14ac:dyDescent="0.25">
      <c r="A1629" s="9">
        <v>2140</v>
      </c>
      <c r="B1629" s="5" t="s">
        <v>28</v>
      </c>
      <c r="C1629" s="7" t="s">
        <v>5815</v>
      </c>
      <c r="D1629" s="5" t="s">
        <v>241</v>
      </c>
      <c r="E1629" s="5" t="s">
        <v>242</v>
      </c>
      <c r="F1629" s="5" t="s">
        <v>242</v>
      </c>
      <c r="G1629" s="5" t="s">
        <v>6182</v>
      </c>
      <c r="H1629" s="40" t="s">
        <v>1392</v>
      </c>
      <c r="I1629" s="7" t="s">
        <v>6175</v>
      </c>
      <c r="J1629" s="7" t="s">
        <v>1393</v>
      </c>
      <c r="K1629" s="5" t="s">
        <v>5728</v>
      </c>
      <c r="L1629" s="5" t="s">
        <v>5816</v>
      </c>
      <c r="M1629" s="5" t="s">
        <v>5816</v>
      </c>
      <c r="N1629" s="8" t="s">
        <v>6175</v>
      </c>
      <c r="O1629" s="7" t="s">
        <v>1388</v>
      </c>
      <c r="P1629" s="8" t="s">
        <v>6175</v>
      </c>
      <c r="Q1629" s="5" t="s">
        <v>2829</v>
      </c>
      <c r="R1629" s="5" t="s">
        <v>4784</v>
      </c>
      <c r="S1629" s="5" t="s">
        <v>28</v>
      </c>
      <c r="T1629" s="5" t="s">
        <v>28</v>
      </c>
      <c r="U1629" s="5" t="s">
        <v>28</v>
      </c>
      <c r="V1629" s="5" t="s">
        <v>28</v>
      </c>
      <c r="W1629" s="5" t="s">
        <v>78</v>
      </c>
      <c r="X1629" s="5" t="s">
        <v>28</v>
      </c>
      <c r="Y1629" s="7" t="s">
        <v>5817</v>
      </c>
      <c r="Z1629" s="7" t="s">
        <v>3900</v>
      </c>
      <c r="AA1629" s="7">
        <v>1</v>
      </c>
      <c r="AB1629" s="7">
        <v>1</v>
      </c>
      <c r="AC1629" s="7">
        <f t="shared" si="254"/>
        <v>0</v>
      </c>
      <c r="AD1629" s="7" t="s">
        <v>6175</v>
      </c>
      <c r="AE1629" s="7" t="s">
        <v>6175</v>
      </c>
      <c r="AF1629" s="7" t="s">
        <v>6175</v>
      </c>
      <c r="AG1629" s="7" t="s">
        <v>6175</v>
      </c>
      <c r="AH1629" s="7" t="s">
        <v>6175</v>
      </c>
      <c r="AI1629" s="7" t="s">
        <v>6175</v>
      </c>
      <c r="AJ1629" s="33">
        <v>4.2892536986301621</v>
      </c>
      <c r="AK1629" s="33">
        <f t="shared" si="247"/>
        <v>4.2892536986301621</v>
      </c>
      <c r="AL1629" s="33">
        <f t="shared" si="250"/>
        <v>0.51471044383561948</v>
      </c>
      <c r="AM1629" s="33">
        <f t="shared" si="251"/>
        <v>4.803964142465782</v>
      </c>
      <c r="AN1629" s="33">
        <f t="shared" si="252"/>
        <v>3.8603283287671459</v>
      </c>
      <c r="AO1629" s="33">
        <f t="shared" si="253"/>
        <v>3.8603283287671459</v>
      </c>
      <c r="AP1629" s="33">
        <f t="shared" si="248"/>
        <v>0.4632393994520575</v>
      </c>
      <c r="AQ1629" s="33">
        <f t="shared" si="249"/>
        <v>4.3235677282192038</v>
      </c>
      <c r="AR1629" s="15" t="s">
        <v>1404</v>
      </c>
      <c r="AS1629" s="15" t="s">
        <v>1404</v>
      </c>
      <c r="AT1629" s="15" t="s">
        <v>6294</v>
      </c>
      <c r="AU1629" s="27" t="s">
        <v>6279</v>
      </c>
      <c r="AV1629" s="74"/>
      <c r="AW1629" s="75"/>
      <c r="AX1629" s="75"/>
      <c r="AY1629" s="75"/>
      <c r="AZ1629" s="52" t="s">
        <v>6389</v>
      </c>
    </row>
    <row r="1630" spans="1:52" s="52" customFormat="1" ht="39.950000000000003" customHeight="1" x14ac:dyDescent="0.25">
      <c r="A1630" s="9">
        <v>2141</v>
      </c>
      <c r="B1630" s="7" t="s">
        <v>28</v>
      </c>
      <c r="C1630" s="7" t="s">
        <v>5818</v>
      </c>
      <c r="D1630" s="5" t="s">
        <v>18</v>
      </c>
      <c r="E1630" s="7" t="s">
        <v>1403</v>
      </c>
      <c r="F1630" s="7" t="s">
        <v>1403</v>
      </c>
      <c r="G1630" s="5" t="s">
        <v>6182</v>
      </c>
      <c r="H1630" s="40" t="s">
        <v>1392</v>
      </c>
      <c r="I1630" s="7" t="s">
        <v>6175</v>
      </c>
      <c r="J1630" s="7" t="s">
        <v>1393</v>
      </c>
      <c r="K1630" s="5" t="s">
        <v>5728</v>
      </c>
      <c r="L1630" s="7" t="s">
        <v>5819</v>
      </c>
      <c r="M1630" s="7" t="s">
        <v>5819</v>
      </c>
      <c r="N1630" s="8" t="s">
        <v>6175</v>
      </c>
      <c r="O1630" s="7" t="s">
        <v>1388</v>
      </c>
      <c r="P1630" s="8" t="s">
        <v>6175</v>
      </c>
      <c r="Q1630" s="7" t="s">
        <v>28</v>
      </c>
      <c r="R1630" s="7" t="s">
        <v>28</v>
      </c>
      <c r="S1630" s="5" t="s">
        <v>28</v>
      </c>
      <c r="T1630" s="5" t="s">
        <v>28</v>
      </c>
      <c r="U1630" s="5" t="s">
        <v>28</v>
      </c>
      <c r="V1630" s="5" t="s">
        <v>28</v>
      </c>
      <c r="W1630" s="5" t="s">
        <v>771</v>
      </c>
      <c r="X1630" s="5" t="s">
        <v>28</v>
      </c>
      <c r="Y1630" s="7" t="s">
        <v>5469</v>
      </c>
      <c r="Z1630" s="7" t="s">
        <v>3900</v>
      </c>
      <c r="AA1630" s="7">
        <v>34</v>
      </c>
      <c r="AB1630" s="7">
        <v>34</v>
      </c>
      <c r="AC1630" s="7">
        <f t="shared" si="254"/>
        <v>0</v>
      </c>
      <c r="AD1630" s="7" t="s">
        <v>6175</v>
      </c>
      <c r="AE1630" s="7" t="s">
        <v>6175</v>
      </c>
      <c r="AF1630" s="7" t="s">
        <v>6175</v>
      </c>
      <c r="AG1630" s="7" t="s">
        <v>6175</v>
      </c>
      <c r="AH1630" s="7" t="s">
        <v>6175</v>
      </c>
      <c r="AI1630" s="7" t="s">
        <v>6175</v>
      </c>
      <c r="AJ1630" s="33">
        <v>0.7</v>
      </c>
      <c r="AK1630" s="33">
        <f t="shared" si="247"/>
        <v>23.799999999999997</v>
      </c>
      <c r="AL1630" s="33">
        <f t="shared" si="250"/>
        <v>2.8559999999999994</v>
      </c>
      <c r="AM1630" s="33">
        <f t="shared" si="251"/>
        <v>26.655999999999995</v>
      </c>
      <c r="AN1630" s="33">
        <f t="shared" si="252"/>
        <v>0.63</v>
      </c>
      <c r="AO1630" s="33">
        <f t="shared" si="253"/>
        <v>21.42</v>
      </c>
      <c r="AP1630" s="33">
        <f t="shared" si="248"/>
        <v>2.5704000000000002</v>
      </c>
      <c r="AQ1630" s="33">
        <f t="shared" si="249"/>
        <v>23.990400000000001</v>
      </c>
      <c r="AR1630" s="15" t="s">
        <v>6303</v>
      </c>
      <c r="AS1630" s="15" t="s">
        <v>6312</v>
      </c>
      <c r="AT1630" s="15" t="s">
        <v>6292</v>
      </c>
      <c r="AU1630" s="27" t="s">
        <v>6281</v>
      </c>
      <c r="AV1630" s="74"/>
      <c r="AW1630" s="75"/>
      <c r="AX1630" s="75"/>
      <c r="AY1630" s="75"/>
      <c r="AZ1630" s="52" t="s">
        <v>6389</v>
      </c>
    </row>
    <row r="1631" spans="1:52" s="52" customFormat="1" ht="39.950000000000003" customHeight="1" x14ac:dyDescent="0.25">
      <c r="A1631" s="9">
        <v>2142</v>
      </c>
      <c r="B1631" s="7" t="s">
        <v>28</v>
      </c>
      <c r="C1631" s="7" t="s">
        <v>5820</v>
      </c>
      <c r="D1631" s="5" t="s">
        <v>18</v>
      </c>
      <c r="E1631" s="7" t="s">
        <v>1403</v>
      </c>
      <c r="F1631" s="7" t="s">
        <v>1403</v>
      </c>
      <c r="G1631" s="5" t="s">
        <v>6182</v>
      </c>
      <c r="H1631" s="40" t="s">
        <v>1392</v>
      </c>
      <c r="I1631" s="7" t="s">
        <v>6175</v>
      </c>
      <c r="J1631" s="7" t="s">
        <v>1393</v>
      </c>
      <c r="K1631" s="5" t="s">
        <v>5728</v>
      </c>
      <c r="L1631" s="7" t="s">
        <v>2177</v>
      </c>
      <c r="M1631" s="7" t="s">
        <v>2177</v>
      </c>
      <c r="N1631" s="8" t="s">
        <v>6175</v>
      </c>
      <c r="O1631" s="7" t="s">
        <v>1388</v>
      </c>
      <c r="P1631" s="8" t="s">
        <v>6175</v>
      </c>
      <c r="Q1631" s="7" t="s">
        <v>28</v>
      </c>
      <c r="R1631" s="7" t="s">
        <v>28</v>
      </c>
      <c r="S1631" s="5" t="s">
        <v>28</v>
      </c>
      <c r="T1631" s="5" t="s">
        <v>28</v>
      </c>
      <c r="U1631" s="5" t="s">
        <v>28</v>
      </c>
      <c r="V1631" s="5" t="s">
        <v>28</v>
      </c>
      <c r="W1631" s="5" t="s">
        <v>771</v>
      </c>
      <c r="X1631" s="5" t="s">
        <v>28</v>
      </c>
      <c r="Y1631" s="7" t="s">
        <v>5469</v>
      </c>
      <c r="Z1631" s="7" t="s">
        <v>3900</v>
      </c>
      <c r="AA1631" s="7">
        <v>10</v>
      </c>
      <c r="AB1631" s="7">
        <v>10</v>
      </c>
      <c r="AC1631" s="7">
        <f t="shared" si="254"/>
        <v>0</v>
      </c>
      <c r="AD1631" s="7" t="s">
        <v>6175</v>
      </c>
      <c r="AE1631" s="7" t="s">
        <v>6175</v>
      </c>
      <c r="AF1631" s="7" t="s">
        <v>6175</v>
      </c>
      <c r="AG1631" s="7" t="s">
        <v>6175</v>
      </c>
      <c r="AH1631" s="7" t="s">
        <v>6175</v>
      </c>
      <c r="AI1631" s="7" t="s">
        <v>6175</v>
      </c>
      <c r="AJ1631" s="33">
        <v>0.7</v>
      </c>
      <c r="AK1631" s="33">
        <f t="shared" si="247"/>
        <v>7</v>
      </c>
      <c r="AL1631" s="33">
        <f t="shared" si="250"/>
        <v>0.84</v>
      </c>
      <c r="AM1631" s="33">
        <f t="shared" si="251"/>
        <v>7.84</v>
      </c>
      <c r="AN1631" s="33">
        <f t="shared" si="252"/>
        <v>0.63</v>
      </c>
      <c r="AO1631" s="33">
        <f t="shared" si="253"/>
        <v>6.3</v>
      </c>
      <c r="AP1631" s="33">
        <f t="shared" si="248"/>
        <v>0.75600000000000001</v>
      </c>
      <c r="AQ1631" s="33">
        <f t="shared" si="249"/>
        <v>7.056</v>
      </c>
      <c r="AR1631" s="15" t="s">
        <v>6303</v>
      </c>
      <c r="AS1631" s="15" t="s">
        <v>6312</v>
      </c>
      <c r="AT1631" s="15" t="s">
        <v>6292</v>
      </c>
      <c r="AU1631" s="27" t="s">
        <v>6281</v>
      </c>
      <c r="AV1631" s="74"/>
      <c r="AW1631" s="75"/>
      <c r="AX1631" s="75"/>
      <c r="AY1631" s="75"/>
      <c r="AZ1631" s="52" t="s">
        <v>6389</v>
      </c>
    </row>
    <row r="1632" spans="1:52" s="52" customFormat="1" ht="39.950000000000003" customHeight="1" x14ac:dyDescent="0.25">
      <c r="A1632" s="9">
        <v>2143</v>
      </c>
      <c r="B1632" s="7" t="s">
        <v>28</v>
      </c>
      <c r="C1632" s="7" t="s">
        <v>5821</v>
      </c>
      <c r="D1632" s="5" t="s">
        <v>18</v>
      </c>
      <c r="E1632" s="7" t="s">
        <v>1403</v>
      </c>
      <c r="F1632" s="7" t="s">
        <v>1403</v>
      </c>
      <c r="G1632" s="5" t="s">
        <v>6182</v>
      </c>
      <c r="H1632" s="40" t="s">
        <v>1392</v>
      </c>
      <c r="I1632" s="7" t="s">
        <v>6175</v>
      </c>
      <c r="J1632" s="7" t="s">
        <v>1393</v>
      </c>
      <c r="K1632" s="5" t="s">
        <v>5728</v>
      </c>
      <c r="L1632" s="7" t="s">
        <v>5819</v>
      </c>
      <c r="M1632" s="7" t="s">
        <v>5819</v>
      </c>
      <c r="N1632" s="8" t="s">
        <v>6175</v>
      </c>
      <c r="O1632" s="7" t="s">
        <v>1388</v>
      </c>
      <c r="P1632" s="8" t="s">
        <v>6175</v>
      </c>
      <c r="Q1632" s="7" t="s">
        <v>28</v>
      </c>
      <c r="R1632" s="7" t="s">
        <v>28</v>
      </c>
      <c r="S1632" s="5" t="s">
        <v>28</v>
      </c>
      <c r="T1632" s="5" t="s">
        <v>28</v>
      </c>
      <c r="U1632" s="5" t="s">
        <v>28</v>
      </c>
      <c r="V1632" s="5" t="s">
        <v>28</v>
      </c>
      <c r="W1632" s="5" t="s">
        <v>771</v>
      </c>
      <c r="X1632" s="5" t="s">
        <v>28</v>
      </c>
      <c r="Y1632" s="7" t="s">
        <v>5469</v>
      </c>
      <c r="Z1632" s="7" t="s">
        <v>3900</v>
      </c>
      <c r="AA1632" s="7">
        <v>6</v>
      </c>
      <c r="AB1632" s="7">
        <v>6</v>
      </c>
      <c r="AC1632" s="7">
        <f t="shared" si="254"/>
        <v>0</v>
      </c>
      <c r="AD1632" s="7" t="s">
        <v>6175</v>
      </c>
      <c r="AE1632" s="7" t="s">
        <v>6175</v>
      </c>
      <c r="AF1632" s="7" t="s">
        <v>6175</v>
      </c>
      <c r="AG1632" s="7" t="s">
        <v>6175</v>
      </c>
      <c r="AH1632" s="7" t="s">
        <v>6175</v>
      </c>
      <c r="AI1632" s="7" t="s">
        <v>6175</v>
      </c>
      <c r="AJ1632" s="33">
        <v>0.7</v>
      </c>
      <c r="AK1632" s="33">
        <f t="shared" si="247"/>
        <v>4.1999999999999993</v>
      </c>
      <c r="AL1632" s="33">
        <f t="shared" si="250"/>
        <v>0.50399999999999989</v>
      </c>
      <c r="AM1632" s="33">
        <f t="shared" si="251"/>
        <v>4.7039999999999988</v>
      </c>
      <c r="AN1632" s="33">
        <f t="shared" si="252"/>
        <v>0.63</v>
      </c>
      <c r="AO1632" s="33">
        <f t="shared" si="253"/>
        <v>3.7800000000000002</v>
      </c>
      <c r="AP1632" s="33">
        <f t="shared" si="248"/>
        <v>0.4536</v>
      </c>
      <c r="AQ1632" s="33">
        <f t="shared" si="249"/>
        <v>4.2336</v>
      </c>
      <c r="AR1632" s="15" t="s">
        <v>6303</v>
      </c>
      <c r="AS1632" s="15" t="s">
        <v>6312</v>
      </c>
      <c r="AT1632" s="15" t="s">
        <v>6292</v>
      </c>
      <c r="AU1632" s="27" t="s">
        <v>6281</v>
      </c>
      <c r="AV1632" s="74"/>
      <c r="AW1632" s="75"/>
      <c r="AX1632" s="75"/>
      <c r="AY1632" s="75"/>
      <c r="AZ1632" s="52" t="s">
        <v>6389</v>
      </c>
    </row>
    <row r="1633" spans="1:52" s="52" customFormat="1" ht="39.950000000000003" customHeight="1" x14ac:dyDescent="0.25">
      <c r="A1633" s="9">
        <v>2144</v>
      </c>
      <c r="B1633" s="5" t="s">
        <v>28</v>
      </c>
      <c r="C1633" s="7" t="s">
        <v>5822</v>
      </c>
      <c r="D1633" s="5" t="s">
        <v>18</v>
      </c>
      <c r="E1633" s="5" t="s">
        <v>18</v>
      </c>
      <c r="F1633" s="5" t="s">
        <v>18</v>
      </c>
      <c r="G1633" s="5" t="s">
        <v>6182</v>
      </c>
      <c r="H1633" s="40" t="s">
        <v>1392</v>
      </c>
      <c r="I1633" s="7" t="s">
        <v>6175</v>
      </c>
      <c r="J1633" s="7" t="s">
        <v>1393</v>
      </c>
      <c r="K1633" s="5" t="s">
        <v>5728</v>
      </c>
      <c r="L1633" s="5" t="s">
        <v>5823</v>
      </c>
      <c r="M1633" s="5" t="s">
        <v>5823</v>
      </c>
      <c r="N1633" s="8" t="s">
        <v>6175</v>
      </c>
      <c r="O1633" s="7" t="s">
        <v>1388</v>
      </c>
      <c r="P1633" s="8" t="s">
        <v>6175</v>
      </c>
      <c r="Q1633" s="5" t="s">
        <v>5824</v>
      </c>
      <c r="R1633" s="5" t="s">
        <v>28</v>
      </c>
      <c r="S1633" s="5" t="s">
        <v>28</v>
      </c>
      <c r="T1633" s="5" t="s">
        <v>28</v>
      </c>
      <c r="U1633" s="5" t="s">
        <v>28</v>
      </c>
      <c r="V1633" s="5" t="s">
        <v>28</v>
      </c>
      <c r="W1633" s="5" t="s">
        <v>29</v>
      </c>
      <c r="X1633" s="5" t="s">
        <v>28</v>
      </c>
      <c r="Y1633" s="7" t="s">
        <v>28</v>
      </c>
      <c r="Z1633" s="7" t="s">
        <v>3900</v>
      </c>
      <c r="AA1633" s="7">
        <v>1</v>
      </c>
      <c r="AB1633" s="7">
        <v>1</v>
      </c>
      <c r="AC1633" s="7">
        <f t="shared" si="254"/>
        <v>0</v>
      </c>
      <c r="AD1633" s="7" t="s">
        <v>6175</v>
      </c>
      <c r="AE1633" s="7" t="s">
        <v>6175</v>
      </c>
      <c r="AF1633" s="7" t="s">
        <v>6175</v>
      </c>
      <c r="AG1633" s="7" t="s">
        <v>6175</v>
      </c>
      <c r="AH1633" s="7" t="s">
        <v>6175</v>
      </c>
      <c r="AI1633" s="7" t="s">
        <v>6175</v>
      </c>
      <c r="AJ1633" s="33">
        <v>5.0041293150685231</v>
      </c>
      <c r="AK1633" s="33">
        <f t="shared" si="247"/>
        <v>5.0041293150685231</v>
      </c>
      <c r="AL1633" s="33">
        <f t="shared" si="250"/>
        <v>0.60049551780822275</v>
      </c>
      <c r="AM1633" s="33">
        <f t="shared" si="251"/>
        <v>5.6046248328767456</v>
      </c>
      <c r="AN1633" s="33">
        <f t="shared" si="252"/>
        <v>4.5037163835616711</v>
      </c>
      <c r="AO1633" s="33">
        <f t="shared" si="253"/>
        <v>4.5037163835616711</v>
      </c>
      <c r="AP1633" s="33">
        <f t="shared" si="248"/>
        <v>0.54044596602740047</v>
      </c>
      <c r="AQ1633" s="33">
        <f t="shared" si="249"/>
        <v>5.0441623495890715</v>
      </c>
      <c r="AR1633" s="15" t="s">
        <v>6290</v>
      </c>
      <c r="AS1633" s="15" t="s">
        <v>6290</v>
      </c>
      <c r="AT1633" s="15" t="s">
        <v>6294</v>
      </c>
      <c r="AU1633" s="27" t="s">
        <v>6279</v>
      </c>
      <c r="AV1633" s="74"/>
      <c r="AW1633" s="75"/>
      <c r="AX1633" s="75"/>
      <c r="AY1633" s="75"/>
      <c r="AZ1633" s="52" t="s">
        <v>6389</v>
      </c>
    </row>
    <row r="1634" spans="1:52" s="52" customFormat="1" ht="39.950000000000003" customHeight="1" x14ac:dyDescent="0.25">
      <c r="A1634" s="9">
        <v>2145</v>
      </c>
      <c r="B1634" s="7" t="s">
        <v>28</v>
      </c>
      <c r="C1634" s="7" t="s">
        <v>5825</v>
      </c>
      <c r="D1634" s="5" t="s">
        <v>18</v>
      </c>
      <c r="E1634" s="7" t="s">
        <v>4798</v>
      </c>
      <c r="F1634" s="7" t="s">
        <v>4799</v>
      </c>
      <c r="G1634" s="5" t="s">
        <v>6182</v>
      </c>
      <c r="H1634" s="40" t="s">
        <v>1392</v>
      </c>
      <c r="I1634" s="7" t="s">
        <v>6175</v>
      </c>
      <c r="J1634" s="7" t="s">
        <v>1393</v>
      </c>
      <c r="K1634" s="5" t="s">
        <v>5728</v>
      </c>
      <c r="L1634" s="7" t="s">
        <v>5826</v>
      </c>
      <c r="M1634" s="7" t="s">
        <v>5826</v>
      </c>
      <c r="N1634" s="8" t="s">
        <v>6175</v>
      </c>
      <c r="O1634" s="7" t="s">
        <v>1388</v>
      </c>
      <c r="P1634" s="8" t="s">
        <v>6175</v>
      </c>
      <c r="Q1634" s="7" t="s">
        <v>28</v>
      </c>
      <c r="R1634" s="7" t="s">
        <v>28</v>
      </c>
      <c r="S1634" s="5" t="s">
        <v>28</v>
      </c>
      <c r="T1634" s="5" t="s">
        <v>28</v>
      </c>
      <c r="U1634" s="5" t="s">
        <v>28</v>
      </c>
      <c r="V1634" s="5" t="s">
        <v>28</v>
      </c>
      <c r="W1634" s="5" t="s">
        <v>29</v>
      </c>
      <c r="X1634" s="5" t="s">
        <v>28</v>
      </c>
      <c r="Y1634" s="7" t="s">
        <v>28</v>
      </c>
      <c r="Z1634" s="7" t="s">
        <v>3900</v>
      </c>
      <c r="AA1634" s="7">
        <v>8</v>
      </c>
      <c r="AB1634" s="7">
        <v>8</v>
      </c>
      <c r="AC1634" s="7">
        <f t="shared" si="254"/>
        <v>0</v>
      </c>
      <c r="AD1634" s="7" t="s">
        <v>6175</v>
      </c>
      <c r="AE1634" s="7" t="s">
        <v>6175</v>
      </c>
      <c r="AF1634" s="7" t="s">
        <v>6175</v>
      </c>
      <c r="AG1634" s="7" t="s">
        <v>6175</v>
      </c>
      <c r="AH1634" s="7" t="s">
        <v>6175</v>
      </c>
      <c r="AI1634" s="7" t="s">
        <v>6175</v>
      </c>
      <c r="AJ1634" s="33">
        <v>1.939751232876721</v>
      </c>
      <c r="AK1634" s="33">
        <f t="shared" si="247"/>
        <v>15.518009863013768</v>
      </c>
      <c r="AL1634" s="33">
        <f t="shared" si="250"/>
        <v>1.8621611835616521</v>
      </c>
      <c r="AM1634" s="33">
        <f t="shared" si="251"/>
        <v>17.38017104657542</v>
      </c>
      <c r="AN1634" s="33">
        <f t="shared" si="252"/>
        <v>1.7457761095890489</v>
      </c>
      <c r="AO1634" s="33">
        <f t="shared" si="253"/>
        <v>13.966208876712392</v>
      </c>
      <c r="AP1634" s="33">
        <f t="shared" si="248"/>
        <v>1.675945065205487</v>
      </c>
      <c r="AQ1634" s="33">
        <f t="shared" si="249"/>
        <v>15.642153941917879</v>
      </c>
      <c r="AR1634" s="15" t="s">
        <v>6290</v>
      </c>
      <c r="AS1634" s="15" t="s">
        <v>6306</v>
      </c>
      <c r="AT1634" s="15" t="s">
        <v>6292</v>
      </c>
      <c r="AU1634" s="27" t="s">
        <v>6277</v>
      </c>
      <c r="AV1634" s="74"/>
      <c r="AW1634" s="75"/>
      <c r="AX1634" s="75"/>
      <c r="AY1634" s="75"/>
      <c r="AZ1634" s="52" t="s">
        <v>6389</v>
      </c>
    </row>
    <row r="1635" spans="1:52" s="52" customFormat="1" ht="39.950000000000003" customHeight="1" x14ac:dyDescent="0.25">
      <c r="A1635" s="9">
        <v>2146</v>
      </c>
      <c r="B1635" s="5" t="s">
        <v>28</v>
      </c>
      <c r="C1635" s="7" t="s">
        <v>5827</v>
      </c>
      <c r="D1635" s="5" t="s">
        <v>18</v>
      </c>
      <c r="E1635" s="7" t="s">
        <v>4798</v>
      </c>
      <c r="F1635" s="7" t="s">
        <v>4799</v>
      </c>
      <c r="G1635" s="5" t="s">
        <v>6182</v>
      </c>
      <c r="H1635" s="40" t="s">
        <v>1392</v>
      </c>
      <c r="I1635" s="7" t="s">
        <v>6175</v>
      </c>
      <c r="J1635" s="7" t="s">
        <v>1393</v>
      </c>
      <c r="K1635" s="5" t="s">
        <v>5728</v>
      </c>
      <c r="L1635" s="7" t="s">
        <v>5828</v>
      </c>
      <c r="M1635" s="7" t="s">
        <v>5828</v>
      </c>
      <c r="N1635" s="8" t="s">
        <v>6175</v>
      </c>
      <c r="O1635" s="7" t="s">
        <v>1388</v>
      </c>
      <c r="P1635" s="8" t="s">
        <v>6175</v>
      </c>
      <c r="Q1635" s="7" t="s">
        <v>28</v>
      </c>
      <c r="R1635" s="7" t="s">
        <v>28</v>
      </c>
      <c r="S1635" s="5" t="s">
        <v>28</v>
      </c>
      <c r="T1635" s="5" t="s">
        <v>28</v>
      </c>
      <c r="U1635" s="5" t="s">
        <v>28</v>
      </c>
      <c r="V1635" s="5" t="s">
        <v>28</v>
      </c>
      <c r="W1635" s="5" t="s">
        <v>29</v>
      </c>
      <c r="X1635" s="5" t="s">
        <v>28</v>
      </c>
      <c r="Y1635" s="7" t="s">
        <v>28</v>
      </c>
      <c r="Z1635" s="7" t="s">
        <v>3900</v>
      </c>
      <c r="AA1635" s="7">
        <v>1</v>
      </c>
      <c r="AB1635" s="7">
        <v>1</v>
      </c>
      <c r="AC1635" s="7">
        <f t="shared" si="254"/>
        <v>0</v>
      </c>
      <c r="AD1635" s="7" t="s">
        <v>6175</v>
      </c>
      <c r="AE1635" s="7" t="s">
        <v>6175</v>
      </c>
      <c r="AF1635" s="7" t="s">
        <v>6175</v>
      </c>
      <c r="AG1635" s="7" t="s">
        <v>6175</v>
      </c>
      <c r="AH1635" s="7" t="s">
        <v>6175</v>
      </c>
      <c r="AI1635" s="7" t="s">
        <v>6175</v>
      </c>
      <c r="AJ1635" s="33">
        <v>1.4548134246575408</v>
      </c>
      <c r="AK1635" s="33">
        <f t="shared" si="247"/>
        <v>1.4548134246575408</v>
      </c>
      <c r="AL1635" s="33">
        <f t="shared" si="250"/>
        <v>0.17457761095890489</v>
      </c>
      <c r="AM1635" s="33">
        <f t="shared" si="251"/>
        <v>1.6293910356164458</v>
      </c>
      <c r="AN1635" s="33">
        <f t="shared" si="252"/>
        <v>1.3093320821917869</v>
      </c>
      <c r="AO1635" s="33">
        <f t="shared" si="253"/>
        <v>1.3093320821917869</v>
      </c>
      <c r="AP1635" s="33">
        <f t="shared" si="248"/>
        <v>0.15711984986301442</v>
      </c>
      <c r="AQ1635" s="33">
        <f t="shared" si="249"/>
        <v>1.4664519320548013</v>
      </c>
      <c r="AR1635" s="15" t="s">
        <v>6290</v>
      </c>
      <c r="AS1635" s="15" t="s">
        <v>6306</v>
      </c>
      <c r="AT1635" s="15" t="s">
        <v>6292</v>
      </c>
      <c r="AU1635" s="27" t="s">
        <v>6277</v>
      </c>
      <c r="AV1635" s="74"/>
      <c r="AW1635" s="75"/>
      <c r="AX1635" s="75"/>
      <c r="AY1635" s="75"/>
      <c r="AZ1635" s="52" t="s">
        <v>6389</v>
      </c>
    </row>
    <row r="1636" spans="1:52" s="52" customFormat="1" ht="39.950000000000003" customHeight="1" x14ac:dyDescent="0.25">
      <c r="A1636" s="9">
        <v>2147</v>
      </c>
      <c r="B1636" s="5" t="s">
        <v>28</v>
      </c>
      <c r="C1636" s="7" t="s">
        <v>5829</v>
      </c>
      <c r="D1636" s="5" t="s">
        <v>18</v>
      </c>
      <c r="E1636" s="7" t="s">
        <v>5830</v>
      </c>
      <c r="F1636" s="7" t="s">
        <v>5831</v>
      </c>
      <c r="G1636" s="5" t="s">
        <v>6182</v>
      </c>
      <c r="H1636" s="40" t="s">
        <v>1392</v>
      </c>
      <c r="I1636" s="7" t="s">
        <v>6175</v>
      </c>
      <c r="J1636" s="7" t="s">
        <v>1393</v>
      </c>
      <c r="K1636" s="5" t="s">
        <v>5728</v>
      </c>
      <c r="L1636" s="7" t="s">
        <v>5832</v>
      </c>
      <c r="M1636" s="7" t="s">
        <v>5832</v>
      </c>
      <c r="N1636" s="8" t="s">
        <v>6175</v>
      </c>
      <c r="O1636" s="7" t="s">
        <v>1388</v>
      </c>
      <c r="P1636" s="8" t="s">
        <v>6175</v>
      </c>
      <c r="Q1636" s="7" t="s">
        <v>28</v>
      </c>
      <c r="R1636" s="7" t="s">
        <v>28</v>
      </c>
      <c r="S1636" s="5" t="s">
        <v>28</v>
      </c>
      <c r="T1636" s="5" t="s">
        <v>28</v>
      </c>
      <c r="U1636" s="5" t="s">
        <v>28</v>
      </c>
      <c r="V1636" s="5" t="s">
        <v>28</v>
      </c>
      <c r="W1636" s="5" t="s">
        <v>29</v>
      </c>
      <c r="X1636" s="5" t="s">
        <v>28</v>
      </c>
      <c r="Y1636" s="7" t="s">
        <v>28</v>
      </c>
      <c r="Z1636" s="7" t="s">
        <v>3900</v>
      </c>
      <c r="AA1636" s="7">
        <v>1</v>
      </c>
      <c r="AB1636" s="7">
        <v>1</v>
      </c>
      <c r="AC1636" s="7">
        <f t="shared" si="254"/>
        <v>0</v>
      </c>
      <c r="AD1636" s="7" t="s">
        <v>6175</v>
      </c>
      <c r="AE1636" s="7" t="s">
        <v>6175</v>
      </c>
      <c r="AF1636" s="7" t="s">
        <v>6175</v>
      </c>
      <c r="AG1636" s="7" t="s">
        <v>6175</v>
      </c>
      <c r="AH1636" s="7" t="s">
        <v>6175</v>
      </c>
      <c r="AI1636" s="7" t="s">
        <v>6175</v>
      </c>
      <c r="AJ1636" s="33">
        <v>4.2892536986301621</v>
      </c>
      <c r="AK1636" s="33">
        <f t="shared" si="247"/>
        <v>4.2892536986301621</v>
      </c>
      <c r="AL1636" s="33">
        <f t="shared" si="250"/>
        <v>0.51471044383561948</v>
      </c>
      <c r="AM1636" s="33">
        <f t="shared" si="251"/>
        <v>4.803964142465782</v>
      </c>
      <c r="AN1636" s="33">
        <f t="shared" si="252"/>
        <v>3.8603283287671459</v>
      </c>
      <c r="AO1636" s="33">
        <f t="shared" si="253"/>
        <v>3.8603283287671459</v>
      </c>
      <c r="AP1636" s="33">
        <f t="shared" si="248"/>
        <v>0.4632393994520575</v>
      </c>
      <c r="AQ1636" s="33">
        <f t="shared" si="249"/>
        <v>4.3235677282192038</v>
      </c>
      <c r="AR1636" s="15" t="s">
        <v>6290</v>
      </c>
      <c r="AS1636" s="15" t="s">
        <v>6302</v>
      </c>
      <c r="AT1636" s="15" t="s">
        <v>6292</v>
      </c>
      <c r="AU1636" s="27" t="s">
        <v>6277</v>
      </c>
      <c r="AV1636" s="74"/>
      <c r="AW1636" s="75"/>
      <c r="AX1636" s="75"/>
      <c r="AY1636" s="75"/>
      <c r="AZ1636" s="52" t="s">
        <v>6389</v>
      </c>
    </row>
    <row r="1637" spans="1:52" s="52" customFormat="1" ht="39.950000000000003" customHeight="1" x14ac:dyDescent="0.25">
      <c r="A1637" s="9">
        <v>2148</v>
      </c>
      <c r="B1637" s="7" t="s">
        <v>28</v>
      </c>
      <c r="C1637" s="7" t="s">
        <v>5833</v>
      </c>
      <c r="D1637" s="5" t="s">
        <v>18</v>
      </c>
      <c r="E1637" s="7" t="s">
        <v>5830</v>
      </c>
      <c r="F1637" s="7" t="s">
        <v>5831</v>
      </c>
      <c r="G1637" s="5" t="s">
        <v>6182</v>
      </c>
      <c r="H1637" s="40" t="s">
        <v>1392</v>
      </c>
      <c r="I1637" s="7" t="s">
        <v>6175</v>
      </c>
      <c r="J1637" s="7" t="s">
        <v>1393</v>
      </c>
      <c r="K1637" s="5" t="s">
        <v>5728</v>
      </c>
      <c r="L1637" s="7" t="s">
        <v>5834</v>
      </c>
      <c r="M1637" s="7" t="s">
        <v>5834</v>
      </c>
      <c r="N1637" s="8" t="s">
        <v>6175</v>
      </c>
      <c r="O1637" s="7" t="s">
        <v>1388</v>
      </c>
      <c r="P1637" s="8" t="s">
        <v>6175</v>
      </c>
      <c r="Q1637" s="7" t="s">
        <v>28</v>
      </c>
      <c r="R1637" s="7" t="s">
        <v>28</v>
      </c>
      <c r="S1637" s="5" t="s">
        <v>28</v>
      </c>
      <c r="T1637" s="5" t="s">
        <v>28</v>
      </c>
      <c r="U1637" s="5" t="s">
        <v>28</v>
      </c>
      <c r="V1637" s="5" t="s">
        <v>28</v>
      </c>
      <c r="W1637" s="5" t="s">
        <v>29</v>
      </c>
      <c r="X1637" s="5" t="s">
        <v>28</v>
      </c>
      <c r="Y1637" s="7" t="s">
        <v>28</v>
      </c>
      <c r="Z1637" s="7" t="s">
        <v>3900</v>
      </c>
      <c r="AA1637" s="7">
        <v>2</v>
      </c>
      <c r="AB1637" s="7">
        <v>2</v>
      </c>
      <c r="AC1637" s="7">
        <f t="shared" si="254"/>
        <v>0</v>
      </c>
      <c r="AD1637" s="7" t="s">
        <v>6175</v>
      </c>
      <c r="AE1637" s="7" t="s">
        <v>6175</v>
      </c>
      <c r="AF1637" s="7" t="s">
        <v>6175</v>
      </c>
      <c r="AG1637" s="7" t="s">
        <v>6175</v>
      </c>
      <c r="AH1637" s="7" t="s">
        <v>6175</v>
      </c>
      <c r="AI1637" s="7" t="s">
        <v>6175</v>
      </c>
      <c r="AJ1637" s="33">
        <v>2.4246890410959012</v>
      </c>
      <c r="AK1637" s="33">
        <f t="shared" si="247"/>
        <v>4.8493780821918024</v>
      </c>
      <c r="AL1637" s="33">
        <f t="shared" si="250"/>
        <v>0.58192536986301624</v>
      </c>
      <c r="AM1637" s="33">
        <f t="shared" si="251"/>
        <v>5.4313034520548182</v>
      </c>
      <c r="AN1637" s="33">
        <f t="shared" si="252"/>
        <v>2.1822201369863112</v>
      </c>
      <c r="AO1637" s="33">
        <f t="shared" si="253"/>
        <v>4.3644402739726225</v>
      </c>
      <c r="AP1637" s="33">
        <f t="shared" si="248"/>
        <v>0.52373283287671468</v>
      </c>
      <c r="AQ1637" s="33">
        <f t="shared" si="249"/>
        <v>4.8881731068493375</v>
      </c>
      <c r="AR1637" s="15" t="s">
        <v>6290</v>
      </c>
      <c r="AS1637" s="15" t="s">
        <v>6302</v>
      </c>
      <c r="AT1637" s="15" t="s">
        <v>6292</v>
      </c>
      <c r="AU1637" s="27" t="s">
        <v>6277</v>
      </c>
      <c r="AV1637" s="74"/>
      <c r="AW1637" s="75"/>
      <c r="AX1637" s="75"/>
      <c r="AY1637" s="75"/>
      <c r="AZ1637" s="52" t="s">
        <v>6389</v>
      </c>
    </row>
    <row r="1638" spans="1:52" s="52" customFormat="1" ht="39.950000000000003" customHeight="1" x14ac:dyDescent="0.25">
      <c r="A1638" s="9">
        <v>2149</v>
      </c>
      <c r="B1638" s="7" t="s">
        <v>28</v>
      </c>
      <c r="C1638" s="7" t="s">
        <v>5835</v>
      </c>
      <c r="D1638" s="5" t="s">
        <v>18</v>
      </c>
      <c r="E1638" s="7" t="s">
        <v>5830</v>
      </c>
      <c r="F1638" s="7" t="s">
        <v>5831</v>
      </c>
      <c r="G1638" s="5" t="s">
        <v>6182</v>
      </c>
      <c r="H1638" s="40" t="s">
        <v>1392</v>
      </c>
      <c r="I1638" s="7" t="s">
        <v>6175</v>
      </c>
      <c r="J1638" s="7" t="s">
        <v>1393</v>
      </c>
      <c r="K1638" s="5" t="s">
        <v>5728</v>
      </c>
      <c r="L1638" s="7" t="s">
        <v>5836</v>
      </c>
      <c r="M1638" s="7" t="s">
        <v>5836</v>
      </c>
      <c r="N1638" s="8" t="s">
        <v>6175</v>
      </c>
      <c r="O1638" s="7" t="s">
        <v>1388</v>
      </c>
      <c r="P1638" s="8" t="s">
        <v>6175</v>
      </c>
      <c r="Q1638" s="7" t="s">
        <v>28</v>
      </c>
      <c r="R1638" s="7" t="s">
        <v>28</v>
      </c>
      <c r="S1638" s="5" t="s">
        <v>28</v>
      </c>
      <c r="T1638" s="5" t="s">
        <v>28</v>
      </c>
      <c r="U1638" s="5" t="s">
        <v>28</v>
      </c>
      <c r="V1638" s="5" t="s">
        <v>28</v>
      </c>
      <c r="W1638" s="5" t="s">
        <v>29</v>
      </c>
      <c r="X1638" s="5" t="s">
        <v>28</v>
      </c>
      <c r="Y1638" s="7" t="s">
        <v>28</v>
      </c>
      <c r="Z1638" s="7" t="s">
        <v>3900</v>
      </c>
      <c r="AA1638" s="7">
        <v>3</v>
      </c>
      <c r="AB1638" s="7">
        <v>3</v>
      </c>
      <c r="AC1638" s="7">
        <f t="shared" si="254"/>
        <v>0</v>
      </c>
      <c r="AD1638" s="7" t="s">
        <v>6175</v>
      </c>
      <c r="AE1638" s="7" t="s">
        <v>6175</v>
      </c>
      <c r="AF1638" s="7" t="s">
        <v>6175</v>
      </c>
      <c r="AG1638" s="7" t="s">
        <v>6175</v>
      </c>
      <c r="AH1638" s="7" t="s">
        <v>6175</v>
      </c>
      <c r="AI1638" s="7" t="s">
        <v>6175</v>
      </c>
      <c r="AJ1638" s="33">
        <v>1.939751232876721</v>
      </c>
      <c r="AK1638" s="33">
        <f t="shared" si="247"/>
        <v>5.8192536986301633</v>
      </c>
      <c r="AL1638" s="33">
        <f t="shared" si="250"/>
        <v>0.69831044383561958</v>
      </c>
      <c r="AM1638" s="33">
        <f t="shared" si="251"/>
        <v>6.5175641424657833</v>
      </c>
      <c r="AN1638" s="33">
        <f t="shared" si="252"/>
        <v>1.7457761095890489</v>
      </c>
      <c r="AO1638" s="33">
        <f t="shared" si="253"/>
        <v>5.2373283287671466</v>
      </c>
      <c r="AP1638" s="33">
        <f t="shared" si="248"/>
        <v>0.62847939945205755</v>
      </c>
      <c r="AQ1638" s="33">
        <f t="shared" si="249"/>
        <v>5.8658077282192043</v>
      </c>
      <c r="AR1638" s="15" t="s">
        <v>6290</v>
      </c>
      <c r="AS1638" s="15" t="s">
        <v>6302</v>
      </c>
      <c r="AT1638" s="15" t="s">
        <v>6292</v>
      </c>
      <c r="AU1638" s="27" t="s">
        <v>6277</v>
      </c>
      <c r="AV1638" s="74"/>
      <c r="AW1638" s="75"/>
      <c r="AX1638" s="75"/>
      <c r="AY1638" s="75"/>
      <c r="AZ1638" s="52" t="s">
        <v>6389</v>
      </c>
    </row>
    <row r="1639" spans="1:52" s="52" customFormat="1" ht="39.950000000000003" customHeight="1" x14ac:dyDescent="0.25">
      <c r="A1639" s="9">
        <v>2150</v>
      </c>
      <c r="B1639" s="7" t="s">
        <v>28</v>
      </c>
      <c r="C1639" s="7" t="s">
        <v>5837</v>
      </c>
      <c r="D1639" s="5" t="s">
        <v>18</v>
      </c>
      <c r="E1639" s="7" t="s">
        <v>5830</v>
      </c>
      <c r="F1639" s="7" t="s">
        <v>5831</v>
      </c>
      <c r="G1639" s="5" t="s">
        <v>6182</v>
      </c>
      <c r="H1639" s="40" t="s">
        <v>1392</v>
      </c>
      <c r="I1639" s="7" t="s">
        <v>6175</v>
      </c>
      <c r="J1639" s="7" t="s">
        <v>1393</v>
      </c>
      <c r="K1639" s="5" t="s">
        <v>5728</v>
      </c>
      <c r="L1639" s="7" t="s">
        <v>5838</v>
      </c>
      <c r="M1639" s="7" t="s">
        <v>5838</v>
      </c>
      <c r="N1639" s="8" t="s">
        <v>6175</v>
      </c>
      <c r="O1639" s="7" t="s">
        <v>1388</v>
      </c>
      <c r="P1639" s="8" t="s">
        <v>6175</v>
      </c>
      <c r="Q1639" s="7" t="s">
        <v>28</v>
      </c>
      <c r="R1639" s="7" t="s">
        <v>28</v>
      </c>
      <c r="S1639" s="5" t="s">
        <v>28</v>
      </c>
      <c r="T1639" s="5" t="s">
        <v>28</v>
      </c>
      <c r="U1639" s="5" t="s">
        <v>28</v>
      </c>
      <c r="V1639" s="5" t="s">
        <v>28</v>
      </c>
      <c r="W1639" s="5" t="s">
        <v>29</v>
      </c>
      <c r="X1639" s="5" t="s">
        <v>28</v>
      </c>
      <c r="Y1639" s="7" t="s">
        <v>28</v>
      </c>
      <c r="Z1639" s="7" t="s">
        <v>3900</v>
      </c>
      <c r="AA1639" s="7">
        <v>2</v>
      </c>
      <c r="AB1639" s="7">
        <v>2</v>
      </c>
      <c r="AC1639" s="7">
        <f t="shared" si="254"/>
        <v>0</v>
      </c>
      <c r="AD1639" s="7" t="s">
        <v>6175</v>
      </c>
      <c r="AE1639" s="7" t="s">
        <v>6175</v>
      </c>
      <c r="AF1639" s="7" t="s">
        <v>6175</v>
      </c>
      <c r="AG1639" s="7" t="s">
        <v>6175</v>
      </c>
      <c r="AH1639" s="7" t="s">
        <v>6175</v>
      </c>
      <c r="AI1639" s="7" t="s">
        <v>6175</v>
      </c>
      <c r="AJ1639" s="33">
        <v>2.4246890410959012</v>
      </c>
      <c r="AK1639" s="33">
        <f t="shared" si="247"/>
        <v>4.8493780821918024</v>
      </c>
      <c r="AL1639" s="33">
        <f t="shared" si="250"/>
        <v>0.58192536986301624</v>
      </c>
      <c r="AM1639" s="33">
        <f t="shared" si="251"/>
        <v>5.4313034520548182</v>
      </c>
      <c r="AN1639" s="33">
        <f t="shared" si="252"/>
        <v>2.1822201369863112</v>
      </c>
      <c r="AO1639" s="33">
        <f t="shared" si="253"/>
        <v>4.3644402739726225</v>
      </c>
      <c r="AP1639" s="33">
        <f t="shared" si="248"/>
        <v>0.52373283287671468</v>
      </c>
      <c r="AQ1639" s="33">
        <f t="shared" si="249"/>
        <v>4.8881731068493375</v>
      </c>
      <c r="AR1639" s="15" t="s">
        <v>6290</v>
      </c>
      <c r="AS1639" s="15" t="s">
        <v>6302</v>
      </c>
      <c r="AT1639" s="15" t="s">
        <v>6292</v>
      </c>
      <c r="AU1639" s="27" t="s">
        <v>6277</v>
      </c>
      <c r="AV1639" s="74"/>
      <c r="AW1639" s="75"/>
      <c r="AX1639" s="75"/>
      <c r="AY1639" s="75"/>
      <c r="AZ1639" s="52" t="s">
        <v>6389</v>
      </c>
    </row>
    <row r="1640" spans="1:52" s="52" customFormat="1" ht="39.950000000000003" customHeight="1" x14ac:dyDescent="0.25">
      <c r="A1640" s="9">
        <v>2151</v>
      </c>
      <c r="B1640" s="7" t="s">
        <v>28</v>
      </c>
      <c r="C1640" s="7" t="s">
        <v>5839</v>
      </c>
      <c r="D1640" s="5" t="s">
        <v>18</v>
      </c>
      <c r="E1640" s="7" t="s">
        <v>5830</v>
      </c>
      <c r="F1640" s="7" t="s">
        <v>5831</v>
      </c>
      <c r="G1640" s="5" t="s">
        <v>6182</v>
      </c>
      <c r="H1640" s="40" t="s">
        <v>1392</v>
      </c>
      <c r="I1640" s="7" t="s">
        <v>6175</v>
      </c>
      <c r="J1640" s="7" t="s">
        <v>1393</v>
      </c>
      <c r="K1640" s="5" t="s">
        <v>5728</v>
      </c>
      <c r="L1640" s="7" t="s">
        <v>5840</v>
      </c>
      <c r="M1640" s="7" t="s">
        <v>5840</v>
      </c>
      <c r="N1640" s="8" t="s">
        <v>6175</v>
      </c>
      <c r="O1640" s="7" t="s">
        <v>1388</v>
      </c>
      <c r="P1640" s="8" t="s">
        <v>6175</v>
      </c>
      <c r="Q1640" s="7" t="s">
        <v>28</v>
      </c>
      <c r="R1640" s="7" t="s">
        <v>28</v>
      </c>
      <c r="S1640" s="5" t="s">
        <v>28</v>
      </c>
      <c r="T1640" s="5" t="s">
        <v>28</v>
      </c>
      <c r="U1640" s="5" t="s">
        <v>28</v>
      </c>
      <c r="V1640" s="5" t="s">
        <v>28</v>
      </c>
      <c r="W1640" s="5" t="s">
        <v>29</v>
      </c>
      <c r="X1640" s="5" t="s">
        <v>28</v>
      </c>
      <c r="Y1640" s="7" t="s">
        <v>28</v>
      </c>
      <c r="Z1640" s="7" t="s">
        <v>3900</v>
      </c>
      <c r="AA1640" s="7">
        <v>3</v>
      </c>
      <c r="AB1640" s="7">
        <v>3</v>
      </c>
      <c r="AC1640" s="7">
        <f t="shared" si="254"/>
        <v>0</v>
      </c>
      <c r="AD1640" s="7" t="s">
        <v>6175</v>
      </c>
      <c r="AE1640" s="7" t="s">
        <v>6175</v>
      </c>
      <c r="AF1640" s="7" t="s">
        <v>6175</v>
      </c>
      <c r="AG1640" s="7" t="s">
        <v>6175</v>
      </c>
      <c r="AH1640" s="7" t="s">
        <v>6175</v>
      </c>
      <c r="AI1640" s="7" t="s">
        <v>6175</v>
      </c>
      <c r="AJ1640" s="33">
        <v>3.879502465753442</v>
      </c>
      <c r="AK1640" s="33">
        <f t="shared" si="247"/>
        <v>11.638507397260327</v>
      </c>
      <c r="AL1640" s="33">
        <f t="shared" si="250"/>
        <v>1.3966208876712392</v>
      </c>
      <c r="AM1640" s="33">
        <f t="shared" si="251"/>
        <v>13.035128284931567</v>
      </c>
      <c r="AN1640" s="33">
        <f t="shared" si="252"/>
        <v>3.4915522191780979</v>
      </c>
      <c r="AO1640" s="33">
        <f t="shared" si="253"/>
        <v>10.474656657534293</v>
      </c>
      <c r="AP1640" s="33">
        <f t="shared" si="248"/>
        <v>1.2569587989041151</v>
      </c>
      <c r="AQ1640" s="33">
        <f t="shared" si="249"/>
        <v>11.731615456438409</v>
      </c>
      <c r="AR1640" s="15" t="s">
        <v>6290</v>
      </c>
      <c r="AS1640" s="15" t="s">
        <v>6302</v>
      </c>
      <c r="AT1640" s="15" t="s">
        <v>6292</v>
      </c>
      <c r="AU1640" s="27" t="s">
        <v>6277</v>
      </c>
      <c r="AV1640" s="74"/>
      <c r="AW1640" s="75"/>
      <c r="AX1640" s="75"/>
      <c r="AY1640" s="75"/>
      <c r="AZ1640" s="52" t="s">
        <v>6389</v>
      </c>
    </row>
    <row r="1641" spans="1:52" s="52" customFormat="1" ht="39.950000000000003" customHeight="1" x14ac:dyDescent="0.25">
      <c r="A1641" s="9">
        <v>2152</v>
      </c>
      <c r="B1641" s="7" t="s">
        <v>28</v>
      </c>
      <c r="C1641" s="7" t="s">
        <v>5841</v>
      </c>
      <c r="D1641" s="5" t="s">
        <v>18</v>
      </c>
      <c r="E1641" s="7" t="s">
        <v>5830</v>
      </c>
      <c r="F1641" s="7" t="s">
        <v>5831</v>
      </c>
      <c r="G1641" s="5" t="s">
        <v>6182</v>
      </c>
      <c r="H1641" s="40" t="s">
        <v>1392</v>
      </c>
      <c r="I1641" s="7" t="s">
        <v>6175</v>
      </c>
      <c r="J1641" s="7" t="s">
        <v>1393</v>
      </c>
      <c r="K1641" s="5" t="s">
        <v>5728</v>
      </c>
      <c r="L1641" s="7" t="s">
        <v>5842</v>
      </c>
      <c r="M1641" s="7" t="s">
        <v>5842</v>
      </c>
      <c r="N1641" s="8" t="s">
        <v>6175</v>
      </c>
      <c r="O1641" s="7" t="s">
        <v>1388</v>
      </c>
      <c r="P1641" s="8" t="s">
        <v>6175</v>
      </c>
      <c r="Q1641" s="7" t="s">
        <v>28</v>
      </c>
      <c r="R1641" s="7" t="s">
        <v>28</v>
      </c>
      <c r="S1641" s="5" t="s">
        <v>28</v>
      </c>
      <c r="T1641" s="5" t="s">
        <v>28</v>
      </c>
      <c r="U1641" s="5" t="s">
        <v>28</v>
      </c>
      <c r="V1641" s="5" t="s">
        <v>28</v>
      </c>
      <c r="W1641" s="5" t="s">
        <v>29</v>
      </c>
      <c r="X1641" s="5" t="s">
        <v>28</v>
      </c>
      <c r="Y1641" s="7" t="s">
        <v>28</v>
      </c>
      <c r="Z1641" s="7" t="s">
        <v>3900</v>
      </c>
      <c r="AA1641" s="7">
        <v>2</v>
      </c>
      <c r="AB1641" s="7">
        <v>2</v>
      </c>
      <c r="AC1641" s="7">
        <f t="shared" si="254"/>
        <v>0</v>
      </c>
      <c r="AD1641" s="7" t="s">
        <v>6175</v>
      </c>
      <c r="AE1641" s="7" t="s">
        <v>6175</v>
      </c>
      <c r="AF1641" s="7" t="s">
        <v>6175</v>
      </c>
      <c r="AG1641" s="7" t="s">
        <v>6175</v>
      </c>
      <c r="AH1641" s="7" t="s">
        <v>6175</v>
      </c>
      <c r="AI1641" s="7" t="s">
        <v>6175</v>
      </c>
      <c r="AJ1641" s="33">
        <v>1.939751232876721</v>
      </c>
      <c r="AK1641" s="33">
        <f t="shared" si="247"/>
        <v>3.879502465753442</v>
      </c>
      <c r="AL1641" s="33">
        <f t="shared" si="250"/>
        <v>0.46554029589041301</v>
      </c>
      <c r="AM1641" s="33">
        <f t="shared" si="251"/>
        <v>4.3450427616438549</v>
      </c>
      <c r="AN1641" s="33">
        <f t="shared" si="252"/>
        <v>1.7457761095890489</v>
      </c>
      <c r="AO1641" s="33">
        <f t="shared" si="253"/>
        <v>3.4915522191780979</v>
      </c>
      <c r="AP1641" s="33">
        <f t="shared" si="248"/>
        <v>0.41898626630137176</v>
      </c>
      <c r="AQ1641" s="33">
        <f t="shared" si="249"/>
        <v>3.9105384854794698</v>
      </c>
      <c r="AR1641" s="15" t="s">
        <v>6290</v>
      </c>
      <c r="AS1641" s="15" t="s">
        <v>6302</v>
      </c>
      <c r="AT1641" s="15" t="s">
        <v>6292</v>
      </c>
      <c r="AU1641" s="27" t="s">
        <v>6277</v>
      </c>
      <c r="AV1641" s="74"/>
      <c r="AW1641" s="75"/>
      <c r="AX1641" s="75"/>
      <c r="AY1641" s="75"/>
      <c r="AZ1641" s="52" t="s">
        <v>6389</v>
      </c>
    </row>
    <row r="1642" spans="1:52" s="52" customFormat="1" ht="39.950000000000003" customHeight="1" x14ac:dyDescent="0.25">
      <c r="A1642" s="9">
        <v>2153</v>
      </c>
      <c r="B1642" s="7" t="s">
        <v>28</v>
      </c>
      <c r="C1642" s="7" t="s">
        <v>5843</v>
      </c>
      <c r="D1642" s="5" t="s">
        <v>18</v>
      </c>
      <c r="E1642" s="7" t="s">
        <v>5830</v>
      </c>
      <c r="F1642" s="7" t="s">
        <v>5831</v>
      </c>
      <c r="G1642" s="5" t="s">
        <v>6182</v>
      </c>
      <c r="H1642" s="40" t="s">
        <v>1392</v>
      </c>
      <c r="I1642" s="7" t="s">
        <v>6175</v>
      </c>
      <c r="J1642" s="7" t="s">
        <v>1393</v>
      </c>
      <c r="K1642" s="5" t="s">
        <v>5728</v>
      </c>
      <c r="L1642" s="7" t="s">
        <v>5844</v>
      </c>
      <c r="M1642" s="7" t="s">
        <v>5844</v>
      </c>
      <c r="N1642" s="8" t="s">
        <v>6175</v>
      </c>
      <c r="O1642" s="7" t="s">
        <v>1388</v>
      </c>
      <c r="P1642" s="8" t="s">
        <v>6175</v>
      </c>
      <c r="Q1642" s="7" t="s">
        <v>28</v>
      </c>
      <c r="R1642" s="7" t="s">
        <v>28</v>
      </c>
      <c r="S1642" s="5" t="s">
        <v>28</v>
      </c>
      <c r="T1642" s="5" t="s">
        <v>28</v>
      </c>
      <c r="U1642" s="5" t="s">
        <v>28</v>
      </c>
      <c r="V1642" s="5" t="s">
        <v>28</v>
      </c>
      <c r="W1642" s="5" t="s">
        <v>29</v>
      </c>
      <c r="X1642" s="5" t="s">
        <v>28</v>
      </c>
      <c r="Y1642" s="7" t="s">
        <v>28</v>
      </c>
      <c r="Z1642" s="7" t="s">
        <v>3900</v>
      </c>
      <c r="AA1642" s="7">
        <v>2</v>
      </c>
      <c r="AB1642" s="7">
        <v>2</v>
      </c>
      <c r="AC1642" s="7">
        <f t="shared" si="254"/>
        <v>0</v>
      </c>
      <c r="AD1642" s="7" t="s">
        <v>6175</v>
      </c>
      <c r="AE1642" s="7" t="s">
        <v>6175</v>
      </c>
      <c r="AF1642" s="7" t="s">
        <v>6175</v>
      </c>
      <c r="AG1642" s="7" t="s">
        <v>6175</v>
      </c>
      <c r="AH1642" s="7" t="s">
        <v>6175</v>
      </c>
      <c r="AI1642" s="7" t="s">
        <v>6175</v>
      </c>
      <c r="AJ1642" s="33">
        <v>2.4246890410959012</v>
      </c>
      <c r="AK1642" s="33">
        <f t="shared" si="247"/>
        <v>4.8493780821918024</v>
      </c>
      <c r="AL1642" s="33">
        <f t="shared" si="250"/>
        <v>0.58192536986301624</v>
      </c>
      <c r="AM1642" s="33">
        <f t="shared" si="251"/>
        <v>5.4313034520548182</v>
      </c>
      <c r="AN1642" s="33">
        <f t="shared" si="252"/>
        <v>2.1822201369863112</v>
      </c>
      <c r="AO1642" s="33">
        <f t="shared" si="253"/>
        <v>4.3644402739726225</v>
      </c>
      <c r="AP1642" s="33">
        <f t="shared" si="248"/>
        <v>0.52373283287671468</v>
      </c>
      <c r="AQ1642" s="33">
        <f t="shared" si="249"/>
        <v>4.8881731068493375</v>
      </c>
      <c r="AR1642" s="15" t="s">
        <v>6290</v>
      </c>
      <c r="AS1642" s="15" t="s">
        <v>6302</v>
      </c>
      <c r="AT1642" s="15" t="s">
        <v>6292</v>
      </c>
      <c r="AU1642" s="27" t="s">
        <v>6277</v>
      </c>
      <c r="AV1642" s="74"/>
      <c r="AW1642" s="75"/>
      <c r="AX1642" s="75"/>
      <c r="AY1642" s="75"/>
      <c r="AZ1642" s="52" t="s">
        <v>6389</v>
      </c>
    </row>
    <row r="1643" spans="1:52" s="52" customFormat="1" ht="39.950000000000003" customHeight="1" x14ac:dyDescent="0.25">
      <c r="A1643" s="9">
        <v>2154</v>
      </c>
      <c r="B1643" s="5" t="s">
        <v>28</v>
      </c>
      <c r="C1643" s="7" t="s">
        <v>5845</v>
      </c>
      <c r="D1643" s="5" t="s">
        <v>18</v>
      </c>
      <c r="E1643" s="7" t="s">
        <v>5830</v>
      </c>
      <c r="F1643" s="7" t="s">
        <v>5831</v>
      </c>
      <c r="G1643" s="5" t="s">
        <v>6182</v>
      </c>
      <c r="H1643" s="40" t="s">
        <v>1392</v>
      </c>
      <c r="I1643" s="7" t="s">
        <v>6175</v>
      </c>
      <c r="J1643" s="7" t="s">
        <v>1393</v>
      </c>
      <c r="K1643" s="5" t="s">
        <v>5728</v>
      </c>
      <c r="L1643" s="7" t="s">
        <v>5846</v>
      </c>
      <c r="M1643" s="7" t="s">
        <v>5846</v>
      </c>
      <c r="N1643" s="8" t="s">
        <v>6175</v>
      </c>
      <c r="O1643" s="7" t="s">
        <v>1388</v>
      </c>
      <c r="P1643" s="8" t="s">
        <v>6175</v>
      </c>
      <c r="Q1643" s="7" t="s">
        <v>28</v>
      </c>
      <c r="R1643" s="7" t="s">
        <v>28</v>
      </c>
      <c r="S1643" s="5" t="s">
        <v>28</v>
      </c>
      <c r="T1643" s="5" t="s">
        <v>28</v>
      </c>
      <c r="U1643" s="5" t="s">
        <v>28</v>
      </c>
      <c r="V1643" s="5" t="s">
        <v>28</v>
      </c>
      <c r="W1643" s="5" t="s">
        <v>29</v>
      </c>
      <c r="X1643" s="5" t="s">
        <v>28</v>
      </c>
      <c r="Y1643" s="7" t="s">
        <v>28</v>
      </c>
      <c r="Z1643" s="7" t="s">
        <v>3900</v>
      </c>
      <c r="AA1643" s="7">
        <v>1</v>
      </c>
      <c r="AB1643" s="7">
        <v>1</v>
      </c>
      <c r="AC1643" s="7">
        <f t="shared" si="254"/>
        <v>0</v>
      </c>
      <c r="AD1643" s="7" t="s">
        <v>6175</v>
      </c>
      <c r="AE1643" s="7" t="s">
        <v>6175</v>
      </c>
      <c r="AF1643" s="7" t="s">
        <v>6175</v>
      </c>
      <c r="AG1643" s="7" t="s">
        <v>6175</v>
      </c>
      <c r="AH1643" s="7" t="s">
        <v>6175</v>
      </c>
      <c r="AI1643" s="7" t="s">
        <v>6175</v>
      </c>
      <c r="AJ1643" s="33">
        <v>5.3615671232877036</v>
      </c>
      <c r="AK1643" s="33">
        <f t="shared" si="247"/>
        <v>5.3615671232877036</v>
      </c>
      <c r="AL1643" s="33">
        <f t="shared" si="250"/>
        <v>0.64338805479452443</v>
      </c>
      <c r="AM1643" s="33">
        <f t="shared" si="251"/>
        <v>6.0049551780822279</v>
      </c>
      <c r="AN1643" s="33">
        <f t="shared" si="252"/>
        <v>4.8254104109589333</v>
      </c>
      <c r="AO1643" s="33">
        <f t="shared" si="253"/>
        <v>4.8254104109589333</v>
      </c>
      <c r="AP1643" s="33">
        <f t="shared" si="248"/>
        <v>0.57904924931507196</v>
      </c>
      <c r="AQ1643" s="33">
        <f t="shared" si="249"/>
        <v>5.4044596602740054</v>
      </c>
      <c r="AR1643" s="15" t="s">
        <v>6290</v>
      </c>
      <c r="AS1643" s="15" t="s">
        <v>6302</v>
      </c>
      <c r="AT1643" s="15" t="s">
        <v>6292</v>
      </c>
      <c r="AU1643" s="27" t="s">
        <v>6277</v>
      </c>
      <c r="AV1643" s="74"/>
      <c r="AW1643" s="75"/>
      <c r="AX1643" s="75"/>
      <c r="AY1643" s="75"/>
      <c r="AZ1643" s="52" t="s">
        <v>6389</v>
      </c>
    </row>
    <row r="1644" spans="1:52" s="52" customFormat="1" ht="39.950000000000003" customHeight="1" x14ac:dyDescent="0.25">
      <c r="A1644" s="9">
        <v>2155</v>
      </c>
      <c r="B1644" s="7" t="s">
        <v>28</v>
      </c>
      <c r="C1644" s="7" t="s">
        <v>5847</v>
      </c>
      <c r="D1644" s="5" t="s">
        <v>18</v>
      </c>
      <c r="E1644" s="7" t="s">
        <v>5662</v>
      </c>
      <c r="F1644" s="7" t="s">
        <v>5663</v>
      </c>
      <c r="G1644" s="5" t="s">
        <v>6182</v>
      </c>
      <c r="H1644" s="40" t="s">
        <v>1392</v>
      </c>
      <c r="I1644" s="7" t="s">
        <v>6175</v>
      </c>
      <c r="J1644" s="7" t="s">
        <v>1393</v>
      </c>
      <c r="K1644" s="5" t="s">
        <v>5728</v>
      </c>
      <c r="L1644" s="7" t="s">
        <v>5848</v>
      </c>
      <c r="M1644" s="7" t="s">
        <v>5848</v>
      </c>
      <c r="N1644" s="8" t="s">
        <v>6175</v>
      </c>
      <c r="O1644" s="7" t="s">
        <v>1388</v>
      </c>
      <c r="P1644" s="8" t="s">
        <v>6175</v>
      </c>
      <c r="Q1644" s="7" t="s">
        <v>28</v>
      </c>
      <c r="R1644" s="7" t="s">
        <v>28</v>
      </c>
      <c r="S1644" s="5" t="s">
        <v>28</v>
      </c>
      <c r="T1644" s="5" t="s">
        <v>28</v>
      </c>
      <c r="U1644" s="5" t="s">
        <v>28</v>
      </c>
      <c r="V1644" s="5" t="s">
        <v>28</v>
      </c>
      <c r="W1644" s="5" t="s">
        <v>29</v>
      </c>
      <c r="X1644" s="5" t="s">
        <v>28</v>
      </c>
      <c r="Y1644" s="7" t="s">
        <v>28</v>
      </c>
      <c r="Z1644" s="7" t="s">
        <v>3900</v>
      </c>
      <c r="AA1644" s="7">
        <v>4</v>
      </c>
      <c r="AB1644" s="7">
        <v>4</v>
      </c>
      <c r="AC1644" s="7">
        <f t="shared" si="254"/>
        <v>0</v>
      </c>
      <c r="AD1644" s="7" t="s">
        <v>6175</v>
      </c>
      <c r="AE1644" s="7" t="s">
        <v>6175</v>
      </c>
      <c r="AF1644" s="7" t="s">
        <v>6175</v>
      </c>
      <c r="AG1644" s="7" t="s">
        <v>6175</v>
      </c>
      <c r="AH1644" s="7" t="s">
        <v>6175</v>
      </c>
      <c r="AI1644" s="7" t="s">
        <v>6175</v>
      </c>
      <c r="AJ1644" s="33">
        <v>6.1564964383561849</v>
      </c>
      <c r="AK1644" s="33">
        <f t="shared" si="247"/>
        <v>24.625985753424739</v>
      </c>
      <c r="AL1644" s="33">
        <f t="shared" si="250"/>
        <v>2.9551182904109687</v>
      </c>
      <c r="AM1644" s="33">
        <f t="shared" si="251"/>
        <v>27.581104043835708</v>
      </c>
      <c r="AN1644" s="33">
        <f t="shared" si="252"/>
        <v>5.5408467945205668</v>
      </c>
      <c r="AO1644" s="33">
        <f t="shared" si="253"/>
        <v>22.163387178082267</v>
      </c>
      <c r="AP1644" s="33">
        <f t="shared" si="248"/>
        <v>2.6596064613698718</v>
      </c>
      <c r="AQ1644" s="33">
        <f t="shared" si="249"/>
        <v>24.82299363945214</v>
      </c>
      <c r="AR1644" s="15" t="s">
        <v>6290</v>
      </c>
      <c r="AS1644" s="15" t="s">
        <v>6306</v>
      </c>
      <c r="AT1644" s="15" t="s">
        <v>6292</v>
      </c>
      <c r="AU1644" s="27" t="s">
        <v>6277</v>
      </c>
      <c r="AV1644" s="74"/>
      <c r="AW1644" s="75"/>
      <c r="AX1644" s="75"/>
      <c r="AY1644" s="75"/>
      <c r="AZ1644" s="52" t="s">
        <v>6389</v>
      </c>
    </row>
    <row r="1645" spans="1:52" s="52" customFormat="1" ht="39.950000000000003" customHeight="1" x14ac:dyDescent="0.25">
      <c r="A1645" s="9">
        <v>2156</v>
      </c>
      <c r="B1645" s="7" t="s">
        <v>28</v>
      </c>
      <c r="C1645" s="7" t="s">
        <v>5849</v>
      </c>
      <c r="D1645" s="5" t="s">
        <v>18</v>
      </c>
      <c r="E1645" s="7" t="s">
        <v>5662</v>
      </c>
      <c r="F1645" s="7" t="s">
        <v>5663</v>
      </c>
      <c r="G1645" s="5" t="s">
        <v>6182</v>
      </c>
      <c r="H1645" s="40" t="s">
        <v>1392</v>
      </c>
      <c r="I1645" s="7" t="s">
        <v>6175</v>
      </c>
      <c r="J1645" s="7" t="s">
        <v>1393</v>
      </c>
      <c r="K1645" s="5" t="s">
        <v>5728</v>
      </c>
      <c r="L1645" s="7" t="s">
        <v>1398</v>
      </c>
      <c r="M1645" s="7" t="s">
        <v>1398</v>
      </c>
      <c r="N1645" s="8" t="s">
        <v>6175</v>
      </c>
      <c r="O1645" s="7" t="s">
        <v>1388</v>
      </c>
      <c r="P1645" s="8" t="s">
        <v>6175</v>
      </c>
      <c r="Q1645" s="7" t="s">
        <v>28</v>
      </c>
      <c r="R1645" s="7" t="s">
        <v>28</v>
      </c>
      <c r="S1645" s="5" t="s">
        <v>28</v>
      </c>
      <c r="T1645" s="5" t="s">
        <v>28</v>
      </c>
      <c r="U1645" s="5" t="s">
        <v>28</v>
      </c>
      <c r="V1645" s="5" t="s">
        <v>28</v>
      </c>
      <c r="W1645" s="5" t="s">
        <v>29</v>
      </c>
      <c r="X1645" s="5" t="s">
        <v>28</v>
      </c>
      <c r="Y1645" s="7" t="s">
        <v>28</v>
      </c>
      <c r="Z1645" s="7" t="s">
        <v>3900</v>
      </c>
      <c r="AA1645" s="7">
        <v>1</v>
      </c>
      <c r="AB1645" s="7">
        <v>1</v>
      </c>
      <c r="AC1645" s="7">
        <f t="shared" si="254"/>
        <v>0</v>
      </c>
      <c r="AD1645" s="7" t="s">
        <v>6175</v>
      </c>
      <c r="AE1645" s="7" t="s">
        <v>6175</v>
      </c>
      <c r="AF1645" s="7" t="s">
        <v>6175</v>
      </c>
      <c r="AG1645" s="7" t="s">
        <v>6175</v>
      </c>
      <c r="AH1645" s="7" t="s">
        <v>6175</v>
      </c>
      <c r="AI1645" s="7" t="s">
        <v>6175</v>
      </c>
      <c r="AJ1645" s="33">
        <v>1.4262550082191829</v>
      </c>
      <c r="AK1645" s="33">
        <f t="shared" si="247"/>
        <v>1.4262550082191829</v>
      </c>
      <c r="AL1645" s="33">
        <f t="shared" si="250"/>
        <v>0.17115060098630194</v>
      </c>
      <c r="AM1645" s="33">
        <f t="shared" si="251"/>
        <v>1.5974056092054849</v>
      </c>
      <c r="AN1645" s="33">
        <f t="shared" si="252"/>
        <v>1.2836295073972648</v>
      </c>
      <c r="AO1645" s="33">
        <f t="shared" si="253"/>
        <v>1.2836295073972648</v>
      </c>
      <c r="AP1645" s="33">
        <f t="shared" si="248"/>
        <v>0.15403554088767177</v>
      </c>
      <c r="AQ1645" s="33">
        <f t="shared" si="249"/>
        <v>1.4376650482849365</v>
      </c>
      <c r="AR1645" s="15" t="s">
        <v>6290</v>
      </c>
      <c r="AS1645" s="15" t="s">
        <v>6306</v>
      </c>
      <c r="AT1645" s="15" t="s">
        <v>6292</v>
      </c>
      <c r="AU1645" s="27" t="s">
        <v>6277</v>
      </c>
      <c r="AV1645" s="74"/>
      <c r="AW1645" s="75"/>
      <c r="AX1645" s="75"/>
      <c r="AY1645" s="75"/>
      <c r="AZ1645" s="52" t="s">
        <v>6389</v>
      </c>
    </row>
    <row r="1646" spans="1:52" s="52" customFormat="1" ht="39.950000000000003" customHeight="1" x14ac:dyDescent="0.25">
      <c r="A1646" s="9">
        <v>2157</v>
      </c>
      <c r="B1646" s="5" t="s">
        <v>28</v>
      </c>
      <c r="C1646" s="7" t="s">
        <v>5850</v>
      </c>
      <c r="D1646" s="5" t="s">
        <v>18</v>
      </c>
      <c r="E1646" s="7" t="s">
        <v>5662</v>
      </c>
      <c r="F1646" s="7" t="s">
        <v>5663</v>
      </c>
      <c r="G1646" s="5" t="s">
        <v>6182</v>
      </c>
      <c r="H1646" s="40" t="s">
        <v>1392</v>
      </c>
      <c r="I1646" s="7" t="s">
        <v>6175</v>
      </c>
      <c r="J1646" s="7" t="s">
        <v>1393</v>
      </c>
      <c r="K1646" s="5" t="s">
        <v>5728</v>
      </c>
      <c r="L1646" s="7" t="s">
        <v>5851</v>
      </c>
      <c r="M1646" s="7" t="s">
        <v>5851</v>
      </c>
      <c r="N1646" s="8" t="s">
        <v>6175</v>
      </c>
      <c r="O1646" s="7" t="s">
        <v>1388</v>
      </c>
      <c r="P1646" s="8" t="s">
        <v>6175</v>
      </c>
      <c r="Q1646" s="7" t="s">
        <v>28</v>
      </c>
      <c r="R1646" s="7" t="s">
        <v>28</v>
      </c>
      <c r="S1646" s="5" t="s">
        <v>28</v>
      </c>
      <c r="T1646" s="5" t="s">
        <v>28</v>
      </c>
      <c r="U1646" s="5" t="s">
        <v>28</v>
      </c>
      <c r="V1646" s="5" t="s">
        <v>28</v>
      </c>
      <c r="W1646" s="5" t="s">
        <v>771</v>
      </c>
      <c r="X1646" s="5" t="s">
        <v>28</v>
      </c>
      <c r="Y1646" s="7" t="s">
        <v>5852</v>
      </c>
      <c r="Z1646" s="7" t="s">
        <v>3900</v>
      </c>
      <c r="AA1646" s="7">
        <v>5</v>
      </c>
      <c r="AB1646" s="7">
        <v>5</v>
      </c>
      <c r="AC1646" s="7">
        <f t="shared" si="254"/>
        <v>0</v>
      </c>
      <c r="AD1646" s="7" t="s">
        <v>6175</v>
      </c>
      <c r="AE1646" s="7" t="s">
        <v>6175</v>
      </c>
      <c r="AF1646" s="7" t="s">
        <v>6175</v>
      </c>
      <c r="AG1646" s="7" t="s">
        <v>6175</v>
      </c>
      <c r="AH1646" s="7" t="s">
        <v>6175</v>
      </c>
      <c r="AI1646" s="7" t="s">
        <v>6175</v>
      </c>
      <c r="AJ1646" s="33">
        <v>1</v>
      </c>
      <c r="AK1646" s="33">
        <f t="shared" si="247"/>
        <v>5</v>
      </c>
      <c r="AL1646" s="33">
        <f t="shared" si="250"/>
        <v>0.6</v>
      </c>
      <c r="AM1646" s="33">
        <f t="shared" si="251"/>
        <v>5.6</v>
      </c>
      <c r="AN1646" s="33">
        <f t="shared" si="252"/>
        <v>0.9</v>
      </c>
      <c r="AO1646" s="33">
        <f t="shared" si="253"/>
        <v>4.5</v>
      </c>
      <c r="AP1646" s="33">
        <f t="shared" si="248"/>
        <v>0.54</v>
      </c>
      <c r="AQ1646" s="33">
        <f t="shared" si="249"/>
        <v>5.04</v>
      </c>
      <c r="AR1646" s="15" t="s">
        <v>6290</v>
      </c>
      <c r="AS1646" s="15" t="s">
        <v>6306</v>
      </c>
      <c r="AT1646" s="15" t="s">
        <v>6292</v>
      </c>
      <c r="AU1646" s="27" t="s">
        <v>6277</v>
      </c>
      <c r="AV1646" s="74"/>
      <c r="AW1646" s="75"/>
      <c r="AX1646" s="75"/>
      <c r="AY1646" s="75"/>
      <c r="AZ1646" s="52" t="s">
        <v>6389</v>
      </c>
    </row>
    <row r="1647" spans="1:52" s="52" customFormat="1" ht="39.950000000000003" customHeight="1" x14ac:dyDescent="0.25">
      <c r="A1647" s="9">
        <v>2158</v>
      </c>
      <c r="B1647" s="5" t="s">
        <v>28</v>
      </c>
      <c r="C1647" s="7" t="s">
        <v>5853</v>
      </c>
      <c r="D1647" s="5" t="s">
        <v>18</v>
      </c>
      <c r="E1647" s="7" t="s">
        <v>5662</v>
      </c>
      <c r="F1647" s="7" t="s">
        <v>5663</v>
      </c>
      <c r="G1647" s="5" t="s">
        <v>6182</v>
      </c>
      <c r="H1647" s="40" t="s">
        <v>1392</v>
      </c>
      <c r="I1647" s="7" t="s">
        <v>6175</v>
      </c>
      <c r="J1647" s="7" t="s">
        <v>1393</v>
      </c>
      <c r="K1647" s="5" t="s">
        <v>5728</v>
      </c>
      <c r="L1647" s="7" t="s">
        <v>5854</v>
      </c>
      <c r="M1647" s="7" t="s">
        <v>5854</v>
      </c>
      <c r="N1647" s="8" t="s">
        <v>6175</v>
      </c>
      <c r="O1647" s="7" t="s">
        <v>1388</v>
      </c>
      <c r="P1647" s="8" t="s">
        <v>6175</v>
      </c>
      <c r="Q1647" s="7" t="s">
        <v>5855</v>
      </c>
      <c r="R1647" s="7" t="s">
        <v>3195</v>
      </c>
      <c r="S1647" s="5" t="s">
        <v>28</v>
      </c>
      <c r="T1647" s="5" t="s">
        <v>28</v>
      </c>
      <c r="U1647" s="5" t="s">
        <v>28</v>
      </c>
      <c r="V1647" s="5" t="s">
        <v>28</v>
      </c>
      <c r="W1647" s="5" t="s">
        <v>29</v>
      </c>
      <c r="X1647" s="5" t="s">
        <v>28</v>
      </c>
      <c r="Y1647" s="7" t="s">
        <v>28</v>
      </c>
      <c r="Z1647" s="7" t="s">
        <v>3900</v>
      </c>
      <c r="AA1647" s="7">
        <v>2</v>
      </c>
      <c r="AB1647" s="7">
        <v>2</v>
      </c>
      <c r="AC1647" s="7">
        <f t="shared" si="254"/>
        <v>0</v>
      </c>
      <c r="AD1647" s="7" t="s">
        <v>6175</v>
      </c>
      <c r="AE1647" s="7" t="s">
        <v>6175</v>
      </c>
      <c r="AF1647" s="7" t="s">
        <v>6175</v>
      </c>
      <c r="AG1647" s="7" t="s">
        <v>6175</v>
      </c>
      <c r="AH1647" s="7" t="s">
        <v>6175</v>
      </c>
      <c r="AI1647" s="7" t="s">
        <v>6175</v>
      </c>
      <c r="AJ1647" s="33">
        <v>9.7477860273972929</v>
      </c>
      <c r="AK1647" s="33">
        <f t="shared" si="247"/>
        <v>19.495572054794586</v>
      </c>
      <c r="AL1647" s="33">
        <f t="shared" si="250"/>
        <v>2.3394686465753503</v>
      </c>
      <c r="AM1647" s="33">
        <f t="shared" si="251"/>
        <v>21.835040701369937</v>
      </c>
      <c r="AN1647" s="33">
        <f t="shared" si="252"/>
        <v>8.773007424657564</v>
      </c>
      <c r="AO1647" s="33">
        <f t="shared" si="253"/>
        <v>17.546014849315128</v>
      </c>
      <c r="AP1647" s="33">
        <f t="shared" si="248"/>
        <v>2.1055217819178154</v>
      </c>
      <c r="AQ1647" s="33">
        <f t="shared" si="249"/>
        <v>19.651536631232943</v>
      </c>
      <c r="AR1647" s="15" t="s">
        <v>6290</v>
      </c>
      <c r="AS1647" s="15" t="s">
        <v>6301</v>
      </c>
      <c r="AT1647" s="15" t="s">
        <v>6292</v>
      </c>
      <c r="AU1647" s="27" t="s">
        <v>6277</v>
      </c>
      <c r="AV1647" s="74"/>
      <c r="AW1647" s="75"/>
      <c r="AX1647" s="75"/>
      <c r="AY1647" s="75"/>
      <c r="AZ1647" s="52" t="s">
        <v>6389</v>
      </c>
    </row>
    <row r="1648" spans="1:52" s="52" customFormat="1" ht="39.950000000000003" customHeight="1" x14ac:dyDescent="0.25">
      <c r="A1648" s="9">
        <v>2159</v>
      </c>
      <c r="B1648" s="7" t="s">
        <v>28</v>
      </c>
      <c r="C1648" s="7" t="s">
        <v>5856</v>
      </c>
      <c r="D1648" s="5" t="s">
        <v>18</v>
      </c>
      <c r="E1648" s="7" t="s">
        <v>5662</v>
      </c>
      <c r="F1648" s="7" t="s">
        <v>5663</v>
      </c>
      <c r="G1648" s="5" t="s">
        <v>6182</v>
      </c>
      <c r="H1648" s="40" t="s">
        <v>1392</v>
      </c>
      <c r="I1648" s="7" t="s">
        <v>6175</v>
      </c>
      <c r="J1648" s="7" t="s">
        <v>1393</v>
      </c>
      <c r="K1648" s="5" t="s">
        <v>5728</v>
      </c>
      <c r="L1648" s="7" t="s">
        <v>5857</v>
      </c>
      <c r="M1648" s="7" t="s">
        <v>5857</v>
      </c>
      <c r="N1648" s="8" t="s">
        <v>6175</v>
      </c>
      <c r="O1648" s="7" t="s">
        <v>1388</v>
      </c>
      <c r="P1648" s="8" t="s">
        <v>6175</v>
      </c>
      <c r="Q1648" s="7" t="s">
        <v>2677</v>
      </c>
      <c r="R1648" s="7" t="s">
        <v>28</v>
      </c>
      <c r="S1648" s="5" t="s">
        <v>28</v>
      </c>
      <c r="T1648" s="5" t="s">
        <v>28</v>
      </c>
      <c r="U1648" s="5" t="s">
        <v>28</v>
      </c>
      <c r="V1648" s="5" t="s">
        <v>28</v>
      </c>
      <c r="W1648" s="5" t="s">
        <v>1400</v>
      </c>
      <c r="X1648" s="5" t="s">
        <v>28</v>
      </c>
      <c r="Y1648" s="7" t="s">
        <v>5858</v>
      </c>
      <c r="Z1648" s="7" t="s">
        <v>3900</v>
      </c>
      <c r="AA1648" s="7">
        <v>4</v>
      </c>
      <c r="AB1648" s="7">
        <v>4</v>
      </c>
      <c r="AC1648" s="7">
        <f t="shared" si="254"/>
        <v>0</v>
      </c>
      <c r="AD1648" s="7" t="s">
        <v>6175</v>
      </c>
      <c r="AE1648" s="7" t="s">
        <v>6175</v>
      </c>
      <c r="AF1648" s="7" t="s">
        <v>6175</v>
      </c>
      <c r="AG1648" s="7" t="s">
        <v>6175</v>
      </c>
      <c r="AH1648" s="7" t="s">
        <v>6175</v>
      </c>
      <c r="AI1648" s="7" t="s">
        <v>6175</v>
      </c>
      <c r="AJ1648" s="33">
        <v>2.0303072054794589</v>
      </c>
      <c r="AK1648" s="33">
        <f t="shared" si="247"/>
        <v>8.1212288219178355</v>
      </c>
      <c r="AL1648" s="33">
        <f t="shared" si="250"/>
        <v>0.97454745863014025</v>
      </c>
      <c r="AM1648" s="33">
        <f t="shared" si="251"/>
        <v>9.0957762805479749</v>
      </c>
      <c r="AN1648" s="33">
        <f t="shared" si="252"/>
        <v>1.8272764849315131</v>
      </c>
      <c r="AO1648" s="33">
        <f t="shared" si="253"/>
        <v>7.3091059397260523</v>
      </c>
      <c r="AP1648" s="33">
        <f t="shared" si="248"/>
        <v>0.87709271276712619</v>
      </c>
      <c r="AQ1648" s="33">
        <f t="shared" si="249"/>
        <v>8.1861986524931787</v>
      </c>
      <c r="AR1648" s="15" t="s">
        <v>6290</v>
      </c>
      <c r="AS1648" s="15" t="s">
        <v>6306</v>
      </c>
      <c r="AT1648" s="15" t="s">
        <v>6292</v>
      </c>
      <c r="AU1648" s="27" t="s">
        <v>6277</v>
      </c>
      <c r="AV1648" s="74"/>
      <c r="AW1648" s="75"/>
      <c r="AX1648" s="75"/>
      <c r="AY1648" s="75"/>
      <c r="AZ1648" s="52" t="s">
        <v>6389</v>
      </c>
    </row>
    <row r="1649" spans="1:52" s="52" customFormat="1" ht="39.950000000000003" customHeight="1" x14ac:dyDescent="0.25">
      <c r="A1649" s="9">
        <v>2160</v>
      </c>
      <c r="B1649" s="7" t="s">
        <v>28</v>
      </c>
      <c r="C1649" s="7" t="s">
        <v>5859</v>
      </c>
      <c r="D1649" s="5" t="s">
        <v>18</v>
      </c>
      <c r="E1649" s="7" t="s">
        <v>5662</v>
      </c>
      <c r="F1649" s="7" t="s">
        <v>5663</v>
      </c>
      <c r="G1649" s="5" t="s">
        <v>6182</v>
      </c>
      <c r="H1649" s="40" t="s">
        <v>1392</v>
      </c>
      <c r="I1649" s="7" t="s">
        <v>6175</v>
      </c>
      <c r="J1649" s="7" t="s">
        <v>1393</v>
      </c>
      <c r="K1649" s="5" t="s">
        <v>5728</v>
      </c>
      <c r="L1649" s="7" t="s">
        <v>5860</v>
      </c>
      <c r="M1649" s="7" t="s">
        <v>5860</v>
      </c>
      <c r="N1649" s="8" t="s">
        <v>6175</v>
      </c>
      <c r="O1649" s="7" t="s">
        <v>1388</v>
      </c>
      <c r="P1649" s="8" t="s">
        <v>6175</v>
      </c>
      <c r="Q1649" s="7" t="s">
        <v>2677</v>
      </c>
      <c r="R1649" s="5" t="s">
        <v>28</v>
      </c>
      <c r="S1649" s="5" t="s">
        <v>28</v>
      </c>
      <c r="T1649" s="5" t="s">
        <v>28</v>
      </c>
      <c r="U1649" s="5" t="s">
        <v>28</v>
      </c>
      <c r="V1649" s="5" t="s">
        <v>28</v>
      </c>
      <c r="W1649" s="5" t="s">
        <v>1400</v>
      </c>
      <c r="X1649" s="5" t="s">
        <v>28</v>
      </c>
      <c r="Y1649" s="7" t="s">
        <v>5861</v>
      </c>
      <c r="Z1649" s="7" t="s">
        <v>3900</v>
      </c>
      <c r="AA1649" s="7">
        <v>4</v>
      </c>
      <c r="AB1649" s="7">
        <v>4</v>
      </c>
      <c r="AC1649" s="7">
        <f t="shared" si="254"/>
        <v>0</v>
      </c>
      <c r="AD1649" s="7" t="s">
        <v>6175</v>
      </c>
      <c r="AE1649" s="7" t="s">
        <v>6175</v>
      </c>
      <c r="AF1649" s="7" t="s">
        <v>6175</v>
      </c>
      <c r="AG1649" s="7" t="s">
        <v>6175</v>
      </c>
      <c r="AH1649" s="7" t="s">
        <v>6175</v>
      </c>
      <c r="AI1649" s="7" t="s">
        <v>6175</v>
      </c>
      <c r="AJ1649" s="33">
        <v>0.55669713698630319</v>
      </c>
      <c r="AK1649" s="33">
        <f t="shared" si="247"/>
        <v>2.2267885479452127</v>
      </c>
      <c r="AL1649" s="33">
        <f t="shared" si="250"/>
        <v>0.26721462575342553</v>
      </c>
      <c r="AM1649" s="33">
        <f t="shared" si="251"/>
        <v>2.4940031736986383</v>
      </c>
      <c r="AN1649" s="33">
        <f t="shared" si="252"/>
        <v>0.50102742328767291</v>
      </c>
      <c r="AO1649" s="33">
        <f t="shared" si="253"/>
        <v>2.0041096931506917</v>
      </c>
      <c r="AP1649" s="33">
        <f t="shared" si="248"/>
        <v>0.240493163178083</v>
      </c>
      <c r="AQ1649" s="33">
        <f t="shared" si="249"/>
        <v>2.2446028563287745</v>
      </c>
      <c r="AR1649" s="15" t="s">
        <v>6290</v>
      </c>
      <c r="AS1649" s="15" t="s">
        <v>6306</v>
      </c>
      <c r="AT1649" s="15" t="s">
        <v>6292</v>
      </c>
      <c r="AU1649" s="27" t="s">
        <v>6277</v>
      </c>
      <c r="AV1649" s="74"/>
      <c r="AW1649" s="75"/>
      <c r="AX1649" s="75"/>
      <c r="AY1649" s="75"/>
      <c r="AZ1649" s="52" t="s">
        <v>6389</v>
      </c>
    </row>
    <row r="1650" spans="1:52" s="52" customFormat="1" ht="39.950000000000003" customHeight="1" x14ac:dyDescent="0.25">
      <c r="A1650" s="9">
        <v>2161</v>
      </c>
      <c r="B1650" s="7" t="s">
        <v>28</v>
      </c>
      <c r="C1650" s="7" t="s">
        <v>5862</v>
      </c>
      <c r="D1650" s="5" t="s">
        <v>18</v>
      </c>
      <c r="E1650" s="7" t="s">
        <v>5662</v>
      </c>
      <c r="F1650" s="7" t="s">
        <v>5663</v>
      </c>
      <c r="G1650" s="5" t="s">
        <v>6182</v>
      </c>
      <c r="H1650" s="40" t="s">
        <v>1392</v>
      </c>
      <c r="I1650" s="7" t="s">
        <v>6175</v>
      </c>
      <c r="J1650" s="7" t="s">
        <v>1393</v>
      </c>
      <c r="K1650" s="5" t="s">
        <v>5728</v>
      </c>
      <c r="L1650" s="7" t="s">
        <v>5863</v>
      </c>
      <c r="M1650" s="7" t="s">
        <v>5863</v>
      </c>
      <c r="N1650" s="8" t="s">
        <v>6175</v>
      </c>
      <c r="O1650" s="7" t="s">
        <v>1388</v>
      </c>
      <c r="P1650" s="8" t="s">
        <v>6175</v>
      </c>
      <c r="Q1650" s="7" t="s">
        <v>28</v>
      </c>
      <c r="R1650" s="7" t="s">
        <v>28</v>
      </c>
      <c r="S1650" s="5" t="s">
        <v>28</v>
      </c>
      <c r="T1650" s="5" t="s">
        <v>28</v>
      </c>
      <c r="U1650" s="5" t="s">
        <v>28</v>
      </c>
      <c r="V1650" s="5" t="s">
        <v>28</v>
      </c>
      <c r="W1650" s="5" t="s">
        <v>1400</v>
      </c>
      <c r="X1650" s="5" t="s">
        <v>28</v>
      </c>
      <c r="Y1650" s="7" t="s">
        <v>5864</v>
      </c>
      <c r="Z1650" s="7" t="s">
        <v>3900</v>
      </c>
      <c r="AA1650" s="7">
        <v>6</v>
      </c>
      <c r="AB1650" s="7">
        <v>6</v>
      </c>
      <c r="AC1650" s="7">
        <f t="shared" si="254"/>
        <v>0</v>
      </c>
      <c r="AD1650" s="7" t="s">
        <v>6175</v>
      </c>
      <c r="AE1650" s="7" t="s">
        <v>6175</v>
      </c>
      <c r="AF1650" s="7" t="s">
        <v>6175</v>
      </c>
      <c r="AG1650" s="7" t="s">
        <v>6175</v>
      </c>
      <c r="AH1650" s="7" t="s">
        <v>6175</v>
      </c>
      <c r="AI1650" s="7" t="s">
        <v>6175</v>
      </c>
      <c r="AJ1650" s="33">
        <v>1.9648134246575408</v>
      </c>
      <c r="AK1650" s="33">
        <f t="shared" si="247"/>
        <v>11.788880547945245</v>
      </c>
      <c r="AL1650" s="33">
        <f t="shared" si="250"/>
        <v>1.4146656657534293</v>
      </c>
      <c r="AM1650" s="33">
        <f t="shared" si="251"/>
        <v>13.203546213698674</v>
      </c>
      <c r="AN1650" s="33">
        <f t="shared" si="252"/>
        <v>1.7683320821917867</v>
      </c>
      <c r="AO1650" s="33">
        <f t="shared" si="253"/>
        <v>10.60999249315072</v>
      </c>
      <c r="AP1650" s="33">
        <f t="shared" si="248"/>
        <v>1.2731990991780864</v>
      </c>
      <c r="AQ1650" s="33">
        <f t="shared" si="249"/>
        <v>11.883191592328807</v>
      </c>
      <c r="AR1650" s="15" t="s">
        <v>6290</v>
      </c>
      <c r="AS1650" s="15" t="s">
        <v>6306</v>
      </c>
      <c r="AT1650" s="15" t="s">
        <v>6292</v>
      </c>
      <c r="AU1650" s="27" t="s">
        <v>6277</v>
      </c>
      <c r="AV1650" s="74"/>
      <c r="AW1650" s="75"/>
      <c r="AX1650" s="75"/>
      <c r="AY1650" s="75"/>
      <c r="AZ1650" s="52" t="s">
        <v>6389</v>
      </c>
    </row>
    <row r="1651" spans="1:52" s="52" customFormat="1" ht="39.950000000000003" customHeight="1" x14ac:dyDescent="0.25">
      <c r="A1651" s="9">
        <v>2162</v>
      </c>
      <c r="B1651" s="5" t="s">
        <v>28</v>
      </c>
      <c r="C1651" s="7" t="s">
        <v>5865</v>
      </c>
      <c r="D1651" s="5" t="s">
        <v>18</v>
      </c>
      <c r="E1651" s="7" t="s">
        <v>5662</v>
      </c>
      <c r="F1651" s="7" t="s">
        <v>5663</v>
      </c>
      <c r="G1651" s="5" t="s">
        <v>6182</v>
      </c>
      <c r="H1651" s="40" t="s">
        <v>1392</v>
      </c>
      <c r="I1651" s="7" t="s">
        <v>6175</v>
      </c>
      <c r="J1651" s="7" t="s">
        <v>1393</v>
      </c>
      <c r="K1651" s="5" t="s">
        <v>5728</v>
      </c>
      <c r="L1651" s="7" t="s">
        <v>5866</v>
      </c>
      <c r="M1651" s="7" t="s">
        <v>5866</v>
      </c>
      <c r="N1651" s="8" t="s">
        <v>6175</v>
      </c>
      <c r="O1651" s="7" t="s">
        <v>1388</v>
      </c>
      <c r="P1651" s="8" t="s">
        <v>6175</v>
      </c>
      <c r="Q1651" s="7" t="s">
        <v>28</v>
      </c>
      <c r="R1651" s="7" t="s">
        <v>28</v>
      </c>
      <c r="S1651" s="5" t="s">
        <v>28</v>
      </c>
      <c r="T1651" s="5" t="s">
        <v>28</v>
      </c>
      <c r="U1651" s="5" t="s">
        <v>28</v>
      </c>
      <c r="V1651" s="5" t="s">
        <v>28</v>
      </c>
      <c r="W1651" s="5" t="s">
        <v>29</v>
      </c>
      <c r="X1651" s="5" t="s">
        <v>28</v>
      </c>
      <c r="Y1651" s="7" t="s">
        <v>28</v>
      </c>
      <c r="Z1651" s="7" t="s">
        <v>3900</v>
      </c>
      <c r="AA1651" s="7">
        <v>1</v>
      </c>
      <c r="AB1651" s="7">
        <v>1</v>
      </c>
      <c r="AC1651" s="7">
        <f t="shared" si="254"/>
        <v>0</v>
      </c>
      <c r="AD1651" s="7" t="s">
        <v>6175</v>
      </c>
      <c r="AE1651" s="7" t="s">
        <v>6175</v>
      </c>
      <c r="AF1651" s="7" t="s">
        <v>6175</v>
      </c>
      <c r="AG1651" s="7" t="s">
        <v>6175</v>
      </c>
      <c r="AH1651" s="7" t="s">
        <v>6175</v>
      </c>
      <c r="AI1651" s="7" t="s">
        <v>6175</v>
      </c>
      <c r="AJ1651" s="33">
        <v>1.6972823287671308</v>
      </c>
      <c r="AK1651" s="33">
        <f t="shared" si="247"/>
        <v>1.6972823287671308</v>
      </c>
      <c r="AL1651" s="33">
        <f t="shared" si="250"/>
        <v>0.2036738794520557</v>
      </c>
      <c r="AM1651" s="33">
        <f t="shared" si="251"/>
        <v>1.9009562082191864</v>
      </c>
      <c r="AN1651" s="33">
        <f t="shared" si="252"/>
        <v>1.5275540958904177</v>
      </c>
      <c r="AO1651" s="33">
        <f t="shared" si="253"/>
        <v>1.5275540958904177</v>
      </c>
      <c r="AP1651" s="33">
        <f t="shared" si="248"/>
        <v>0.18330649150685011</v>
      </c>
      <c r="AQ1651" s="33">
        <f t="shared" si="249"/>
        <v>1.7108605873972678</v>
      </c>
      <c r="AR1651" s="15" t="s">
        <v>6290</v>
      </c>
      <c r="AS1651" s="15" t="s">
        <v>6306</v>
      </c>
      <c r="AT1651" s="15" t="s">
        <v>6292</v>
      </c>
      <c r="AU1651" s="27" t="s">
        <v>6277</v>
      </c>
      <c r="AV1651" s="74"/>
      <c r="AW1651" s="75"/>
      <c r="AX1651" s="75"/>
      <c r="AY1651" s="75"/>
      <c r="AZ1651" s="52" t="s">
        <v>6389</v>
      </c>
    </row>
    <row r="1652" spans="1:52" s="52" customFormat="1" ht="39.950000000000003" customHeight="1" x14ac:dyDescent="0.25">
      <c r="A1652" s="9">
        <v>2163</v>
      </c>
      <c r="B1652" s="5" t="s">
        <v>28</v>
      </c>
      <c r="C1652" s="7" t="s">
        <v>5867</v>
      </c>
      <c r="D1652" s="5" t="s">
        <v>18</v>
      </c>
      <c r="E1652" s="7" t="s">
        <v>4960</v>
      </c>
      <c r="F1652" s="7" t="s">
        <v>4961</v>
      </c>
      <c r="G1652" s="5" t="s">
        <v>6182</v>
      </c>
      <c r="H1652" s="40" t="s">
        <v>1392</v>
      </c>
      <c r="I1652" s="7" t="s">
        <v>6175</v>
      </c>
      <c r="J1652" s="7" t="s">
        <v>1393</v>
      </c>
      <c r="K1652" s="5" t="s">
        <v>5728</v>
      </c>
      <c r="L1652" s="7" t="s">
        <v>5868</v>
      </c>
      <c r="M1652" s="7" t="s">
        <v>5868</v>
      </c>
      <c r="N1652" s="8" t="s">
        <v>6175</v>
      </c>
      <c r="O1652" s="7" t="s">
        <v>1388</v>
      </c>
      <c r="P1652" s="8" t="s">
        <v>6175</v>
      </c>
      <c r="Q1652" s="7" t="s">
        <v>5869</v>
      </c>
      <c r="R1652" s="5" t="s">
        <v>28</v>
      </c>
      <c r="S1652" s="5" t="s">
        <v>28</v>
      </c>
      <c r="T1652" s="5" t="s">
        <v>28</v>
      </c>
      <c r="U1652" s="5" t="s">
        <v>28</v>
      </c>
      <c r="V1652" s="5" t="s">
        <v>28</v>
      </c>
      <c r="W1652" s="5" t="s">
        <v>29</v>
      </c>
      <c r="X1652" s="5" t="s">
        <v>28</v>
      </c>
      <c r="Y1652" s="7" t="s">
        <v>28</v>
      </c>
      <c r="Z1652" s="7" t="s">
        <v>3900</v>
      </c>
      <c r="AA1652" s="7">
        <v>1</v>
      </c>
      <c r="AB1652" s="7">
        <v>1</v>
      </c>
      <c r="AC1652" s="7">
        <f t="shared" si="254"/>
        <v>0</v>
      </c>
      <c r="AD1652" s="7" t="s">
        <v>6175</v>
      </c>
      <c r="AE1652" s="7" t="s">
        <v>6175</v>
      </c>
      <c r="AF1652" s="7" t="s">
        <v>6175</v>
      </c>
      <c r="AG1652" s="7" t="s">
        <v>6175</v>
      </c>
      <c r="AH1652" s="7" t="s">
        <v>6175</v>
      </c>
      <c r="AI1652" s="7" t="s">
        <v>6175</v>
      </c>
      <c r="AJ1652" s="33">
        <v>12.510323287671309</v>
      </c>
      <c r="AK1652" s="33">
        <f t="shared" si="247"/>
        <v>12.510323287671309</v>
      </c>
      <c r="AL1652" s="33">
        <f t="shared" si="250"/>
        <v>1.501238794520557</v>
      </c>
      <c r="AM1652" s="33">
        <f t="shared" si="251"/>
        <v>14.011562082191865</v>
      </c>
      <c r="AN1652" s="33">
        <f t="shared" si="252"/>
        <v>11.259290958904177</v>
      </c>
      <c r="AO1652" s="33">
        <f t="shared" si="253"/>
        <v>11.259290958904177</v>
      </c>
      <c r="AP1652" s="33">
        <f t="shared" si="248"/>
        <v>1.3511149150685013</v>
      </c>
      <c r="AQ1652" s="33">
        <f t="shared" si="249"/>
        <v>12.610405873972679</v>
      </c>
      <c r="AR1652" s="15" t="s">
        <v>6290</v>
      </c>
      <c r="AS1652" s="15" t="s">
        <v>6306</v>
      </c>
      <c r="AT1652" s="15" t="s">
        <v>6292</v>
      </c>
      <c r="AU1652" s="27" t="s">
        <v>6277</v>
      </c>
      <c r="AV1652" s="74"/>
      <c r="AW1652" s="75"/>
      <c r="AX1652" s="75"/>
      <c r="AY1652" s="75"/>
      <c r="AZ1652" s="52" t="s">
        <v>6389</v>
      </c>
    </row>
    <row r="1653" spans="1:52" s="52" customFormat="1" ht="39.950000000000003" customHeight="1" x14ac:dyDescent="0.25">
      <c r="A1653" s="9">
        <v>2164</v>
      </c>
      <c r="B1653" s="7" t="s">
        <v>28</v>
      </c>
      <c r="C1653" s="7" t="s">
        <v>5870</v>
      </c>
      <c r="D1653" s="5" t="s">
        <v>18</v>
      </c>
      <c r="E1653" s="7" t="s">
        <v>4960</v>
      </c>
      <c r="F1653" s="7" t="s">
        <v>4961</v>
      </c>
      <c r="G1653" s="5" t="s">
        <v>6182</v>
      </c>
      <c r="H1653" s="40" t="s">
        <v>1392</v>
      </c>
      <c r="I1653" s="7" t="s">
        <v>6175</v>
      </c>
      <c r="J1653" s="7" t="s">
        <v>1393</v>
      </c>
      <c r="K1653" s="5" t="s">
        <v>5728</v>
      </c>
      <c r="L1653" s="7" t="s">
        <v>5871</v>
      </c>
      <c r="M1653" s="7" t="s">
        <v>5871</v>
      </c>
      <c r="N1653" s="8" t="s">
        <v>6175</v>
      </c>
      <c r="O1653" s="7" t="s">
        <v>1388</v>
      </c>
      <c r="P1653" s="8" t="s">
        <v>6175</v>
      </c>
      <c r="Q1653" s="7" t="s">
        <v>28</v>
      </c>
      <c r="R1653" s="7" t="s">
        <v>28</v>
      </c>
      <c r="S1653" s="5" t="s">
        <v>28</v>
      </c>
      <c r="T1653" s="5" t="s">
        <v>28</v>
      </c>
      <c r="U1653" s="5" t="s">
        <v>28</v>
      </c>
      <c r="V1653" s="5" t="s">
        <v>28</v>
      </c>
      <c r="W1653" s="5" t="s">
        <v>1400</v>
      </c>
      <c r="X1653" s="5" t="s">
        <v>28</v>
      </c>
      <c r="Y1653" s="7" t="s">
        <v>28</v>
      </c>
      <c r="Z1653" s="7" t="s">
        <v>3900</v>
      </c>
      <c r="AA1653" s="7">
        <v>6</v>
      </c>
      <c r="AB1653" s="7">
        <v>6</v>
      </c>
      <c r="AC1653" s="7">
        <f t="shared" si="254"/>
        <v>0</v>
      </c>
      <c r="AD1653" s="7" t="s">
        <v>6175</v>
      </c>
      <c r="AE1653" s="7" t="s">
        <v>6175</v>
      </c>
      <c r="AF1653" s="7" t="s">
        <v>6175</v>
      </c>
      <c r="AG1653" s="7" t="s">
        <v>6175</v>
      </c>
      <c r="AH1653" s="7" t="s">
        <v>6175</v>
      </c>
      <c r="AI1653" s="7" t="s">
        <v>6175</v>
      </c>
      <c r="AJ1653" s="33">
        <v>20.491241095890462</v>
      </c>
      <c r="AK1653" s="33">
        <f t="shared" si="247"/>
        <v>122.94744657534278</v>
      </c>
      <c r="AL1653" s="33">
        <f t="shared" si="250"/>
        <v>14.753693589041132</v>
      </c>
      <c r="AM1653" s="33">
        <f t="shared" si="251"/>
        <v>137.7011401643839</v>
      </c>
      <c r="AN1653" s="33">
        <f t="shared" si="252"/>
        <v>18.442116986301418</v>
      </c>
      <c r="AO1653" s="33">
        <f t="shared" si="253"/>
        <v>110.65270191780851</v>
      </c>
      <c r="AP1653" s="33">
        <f t="shared" si="248"/>
        <v>13.278324230137022</v>
      </c>
      <c r="AQ1653" s="33">
        <f t="shared" si="249"/>
        <v>123.93102614794553</v>
      </c>
      <c r="AR1653" s="15" t="s">
        <v>6290</v>
      </c>
      <c r="AS1653" s="15" t="s">
        <v>6301</v>
      </c>
      <c r="AT1653" s="15" t="s">
        <v>6292</v>
      </c>
      <c r="AU1653" s="27" t="s">
        <v>6277</v>
      </c>
      <c r="AV1653" s="74"/>
      <c r="AW1653" s="75"/>
      <c r="AX1653" s="75"/>
      <c r="AY1653" s="75"/>
      <c r="AZ1653" s="52" t="s">
        <v>6389</v>
      </c>
    </row>
    <row r="1654" spans="1:52" s="52" customFormat="1" ht="39.950000000000003" customHeight="1" x14ac:dyDescent="0.25">
      <c r="A1654" s="9">
        <v>2165</v>
      </c>
      <c r="B1654" s="5" t="s">
        <v>28</v>
      </c>
      <c r="C1654" s="7" t="s">
        <v>5872</v>
      </c>
      <c r="D1654" s="5" t="s">
        <v>18</v>
      </c>
      <c r="E1654" s="7" t="s">
        <v>4960</v>
      </c>
      <c r="F1654" s="7" t="s">
        <v>4961</v>
      </c>
      <c r="G1654" s="5" t="s">
        <v>6182</v>
      </c>
      <c r="H1654" s="40" t="s">
        <v>1392</v>
      </c>
      <c r="I1654" s="7" t="s">
        <v>6175</v>
      </c>
      <c r="J1654" s="7" t="s">
        <v>1393</v>
      </c>
      <c r="K1654" s="5" t="s">
        <v>5728</v>
      </c>
      <c r="L1654" s="7" t="s">
        <v>5873</v>
      </c>
      <c r="M1654" s="7" t="s">
        <v>5873</v>
      </c>
      <c r="N1654" s="8" t="s">
        <v>6175</v>
      </c>
      <c r="O1654" s="7" t="s">
        <v>1388</v>
      </c>
      <c r="P1654" s="8" t="s">
        <v>6175</v>
      </c>
      <c r="Q1654" s="7" t="s">
        <v>3242</v>
      </c>
      <c r="R1654" s="5" t="s">
        <v>28</v>
      </c>
      <c r="S1654" s="5" t="s">
        <v>28</v>
      </c>
      <c r="T1654" s="5" t="s">
        <v>28</v>
      </c>
      <c r="U1654" s="5" t="s">
        <v>28</v>
      </c>
      <c r="V1654" s="5" t="s">
        <v>28</v>
      </c>
      <c r="W1654" s="5" t="s">
        <v>1400</v>
      </c>
      <c r="X1654" s="5" t="s">
        <v>28</v>
      </c>
      <c r="Y1654" s="7" t="s">
        <v>28</v>
      </c>
      <c r="Z1654" s="7" t="s">
        <v>3900</v>
      </c>
      <c r="AA1654" s="7">
        <v>4</v>
      </c>
      <c r="AB1654" s="7">
        <v>4</v>
      </c>
      <c r="AC1654" s="7">
        <f t="shared" si="254"/>
        <v>0</v>
      </c>
      <c r="AD1654" s="7" t="s">
        <v>6175</v>
      </c>
      <c r="AE1654" s="7" t="s">
        <v>6175</v>
      </c>
      <c r="AF1654" s="7" t="s">
        <v>6175</v>
      </c>
      <c r="AG1654" s="7" t="s">
        <v>6175</v>
      </c>
      <c r="AH1654" s="7" t="s">
        <v>6175</v>
      </c>
      <c r="AI1654" s="7" t="s">
        <v>6175</v>
      </c>
      <c r="AJ1654" s="33">
        <v>7.8592536986301633</v>
      </c>
      <c r="AK1654" s="33">
        <f t="shared" si="247"/>
        <v>31.437014794520653</v>
      </c>
      <c r="AL1654" s="33">
        <f t="shared" si="250"/>
        <v>3.7724417753424784</v>
      </c>
      <c r="AM1654" s="33">
        <f t="shared" si="251"/>
        <v>35.209456569863129</v>
      </c>
      <c r="AN1654" s="33">
        <f t="shared" si="252"/>
        <v>7.0733283287671469</v>
      </c>
      <c r="AO1654" s="33">
        <f t="shared" si="253"/>
        <v>28.293313315068588</v>
      </c>
      <c r="AP1654" s="33">
        <f t="shared" si="248"/>
        <v>3.3951975978082305</v>
      </c>
      <c r="AQ1654" s="33">
        <f t="shared" si="249"/>
        <v>31.688510912876819</v>
      </c>
      <c r="AR1654" s="15" t="s">
        <v>6290</v>
      </c>
      <c r="AS1654" s="15" t="s">
        <v>6301</v>
      </c>
      <c r="AT1654" s="15" t="s">
        <v>6292</v>
      </c>
      <c r="AU1654" s="27" t="s">
        <v>6277</v>
      </c>
      <c r="AV1654" s="74"/>
      <c r="AW1654" s="75"/>
      <c r="AX1654" s="75"/>
      <c r="AY1654" s="75"/>
      <c r="AZ1654" s="52" t="s">
        <v>6389</v>
      </c>
    </row>
    <row r="1655" spans="1:52" s="52" customFormat="1" ht="39.950000000000003" customHeight="1" x14ac:dyDescent="0.25">
      <c r="A1655" s="9">
        <v>2166</v>
      </c>
      <c r="B1655" s="7" t="s">
        <v>28</v>
      </c>
      <c r="C1655" s="7" t="s">
        <v>5874</v>
      </c>
      <c r="D1655" s="5" t="s">
        <v>18</v>
      </c>
      <c r="E1655" s="7" t="s">
        <v>4960</v>
      </c>
      <c r="F1655" s="7" t="s">
        <v>4961</v>
      </c>
      <c r="G1655" s="5" t="s">
        <v>6182</v>
      </c>
      <c r="H1655" s="40" t="s">
        <v>1392</v>
      </c>
      <c r="I1655" s="7" t="s">
        <v>6175</v>
      </c>
      <c r="J1655" s="7" t="s">
        <v>1393</v>
      </c>
      <c r="K1655" s="5" t="s">
        <v>5728</v>
      </c>
      <c r="L1655" s="7" t="s">
        <v>5875</v>
      </c>
      <c r="M1655" s="7" t="s">
        <v>5875</v>
      </c>
      <c r="N1655" s="8" t="s">
        <v>6175</v>
      </c>
      <c r="O1655" s="7" t="s">
        <v>1388</v>
      </c>
      <c r="P1655" s="8" t="s">
        <v>6175</v>
      </c>
      <c r="Q1655" s="7" t="s">
        <v>28</v>
      </c>
      <c r="R1655" s="7" t="s">
        <v>28</v>
      </c>
      <c r="S1655" s="5" t="s">
        <v>28</v>
      </c>
      <c r="T1655" s="5" t="s">
        <v>28</v>
      </c>
      <c r="U1655" s="5" t="s">
        <v>28</v>
      </c>
      <c r="V1655" s="5" t="s">
        <v>28</v>
      </c>
      <c r="W1655" s="5" t="s">
        <v>1400</v>
      </c>
      <c r="X1655" s="5" t="s">
        <v>28</v>
      </c>
      <c r="Y1655" s="7" t="s">
        <v>28</v>
      </c>
      <c r="Z1655" s="7" t="s">
        <v>3900</v>
      </c>
      <c r="AA1655" s="7">
        <v>3</v>
      </c>
      <c r="AB1655" s="7">
        <v>3</v>
      </c>
      <c r="AC1655" s="7">
        <f t="shared" si="254"/>
        <v>0</v>
      </c>
      <c r="AD1655" s="7" t="s">
        <v>6175</v>
      </c>
      <c r="AE1655" s="7" t="s">
        <v>6175</v>
      </c>
      <c r="AF1655" s="7" t="s">
        <v>6175</v>
      </c>
      <c r="AG1655" s="7" t="s">
        <v>6175</v>
      </c>
      <c r="AH1655" s="7" t="s">
        <v>6175</v>
      </c>
      <c r="AI1655" s="7" t="s">
        <v>6175</v>
      </c>
      <c r="AJ1655" s="33">
        <v>16.373445205479506</v>
      </c>
      <c r="AK1655" s="33">
        <f t="shared" si="247"/>
        <v>49.120335616438517</v>
      </c>
      <c r="AL1655" s="33">
        <f t="shared" si="250"/>
        <v>5.8944402739726218</v>
      </c>
      <c r="AM1655" s="33">
        <f t="shared" si="251"/>
        <v>55.014775890411137</v>
      </c>
      <c r="AN1655" s="33">
        <f t="shared" si="252"/>
        <v>14.736100684931555</v>
      </c>
      <c r="AO1655" s="33">
        <f t="shared" si="253"/>
        <v>44.208302054794665</v>
      </c>
      <c r="AP1655" s="33">
        <f t="shared" si="248"/>
        <v>5.3049962465753593</v>
      </c>
      <c r="AQ1655" s="33">
        <f t="shared" si="249"/>
        <v>49.513298301370021</v>
      </c>
      <c r="AR1655" s="15" t="s">
        <v>6290</v>
      </c>
      <c r="AS1655" s="15" t="s">
        <v>6306</v>
      </c>
      <c r="AT1655" s="15" t="s">
        <v>6292</v>
      </c>
      <c r="AU1655" s="27" t="s">
        <v>6277</v>
      </c>
      <c r="AV1655" s="74"/>
      <c r="AW1655" s="75"/>
      <c r="AX1655" s="75"/>
      <c r="AY1655" s="75"/>
      <c r="AZ1655" s="52" t="s">
        <v>6389</v>
      </c>
    </row>
    <row r="1656" spans="1:52" s="52" customFormat="1" ht="39.950000000000003" customHeight="1" x14ac:dyDescent="0.25">
      <c r="A1656" s="9">
        <v>2167</v>
      </c>
      <c r="B1656" s="5" t="s">
        <v>28</v>
      </c>
      <c r="C1656" s="7" t="s">
        <v>5876</v>
      </c>
      <c r="D1656" s="5" t="s">
        <v>18</v>
      </c>
      <c r="E1656" s="7" t="s">
        <v>4960</v>
      </c>
      <c r="F1656" s="7" t="s">
        <v>4961</v>
      </c>
      <c r="G1656" s="5" t="s">
        <v>6182</v>
      </c>
      <c r="H1656" s="40" t="s">
        <v>1392</v>
      </c>
      <c r="I1656" s="7" t="s">
        <v>6175</v>
      </c>
      <c r="J1656" s="7" t="s">
        <v>1393</v>
      </c>
      <c r="K1656" s="5" t="s">
        <v>5728</v>
      </c>
      <c r="L1656" s="7" t="s">
        <v>5877</v>
      </c>
      <c r="M1656" s="7" t="s">
        <v>5877</v>
      </c>
      <c r="N1656" s="8" t="s">
        <v>6175</v>
      </c>
      <c r="O1656" s="7" t="s">
        <v>1388</v>
      </c>
      <c r="P1656" s="8" t="s">
        <v>6175</v>
      </c>
      <c r="Q1656" s="7" t="s">
        <v>28</v>
      </c>
      <c r="R1656" s="7" t="s">
        <v>28</v>
      </c>
      <c r="S1656" s="5" t="s">
        <v>28</v>
      </c>
      <c r="T1656" s="5" t="s">
        <v>28</v>
      </c>
      <c r="U1656" s="5" t="s">
        <v>28</v>
      </c>
      <c r="V1656" s="5" t="s">
        <v>28</v>
      </c>
      <c r="W1656" s="5" t="s">
        <v>1400</v>
      </c>
      <c r="X1656" s="5" t="s">
        <v>28</v>
      </c>
      <c r="Y1656" s="7" t="s">
        <v>28</v>
      </c>
      <c r="Z1656" s="7" t="s">
        <v>3900</v>
      </c>
      <c r="AA1656" s="7">
        <v>1</v>
      </c>
      <c r="AB1656" s="7">
        <v>1</v>
      </c>
      <c r="AC1656" s="7">
        <f t="shared" si="254"/>
        <v>0</v>
      </c>
      <c r="AD1656" s="7" t="s">
        <v>6175</v>
      </c>
      <c r="AE1656" s="7" t="s">
        <v>6175</v>
      </c>
      <c r="AF1656" s="7" t="s">
        <v>6175</v>
      </c>
      <c r="AG1656" s="7" t="s">
        <v>6175</v>
      </c>
      <c r="AH1656" s="7" t="s">
        <v>6175</v>
      </c>
      <c r="AI1656" s="7" t="s">
        <v>6175</v>
      </c>
      <c r="AJ1656" s="33">
        <v>2.619751232876721</v>
      </c>
      <c r="AK1656" s="33">
        <f t="shared" si="247"/>
        <v>2.619751232876721</v>
      </c>
      <c r="AL1656" s="33">
        <f t="shared" si="250"/>
        <v>0.31437014794520651</v>
      </c>
      <c r="AM1656" s="33">
        <f t="shared" si="251"/>
        <v>2.9341213808219275</v>
      </c>
      <c r="AN1656" s="33">
        <f t="shared" si="252"/>
        <v>2.3577761095890488</v>
      </c>
      <c r="AO1656" s="33">
        <f t="shared" si="253"/>
        <v>2.3577761095890488</v>
      </c>
      <c r="AP1656" s="33">
        <f t="shared" si="248"/>
        <v>0.28293313315068586</v>
      </c>
      <c r="AQ1656" s="33">
        <f t="shared" si="249"/>
        <v>2.6407092427397347</v>
      </c>
      <c r="AR1656" s="15" t="s">
        <v>6290</v>
      </c>
      <c r="AS1656" s="15" t="s">
        <v>6306</v>
      </c>
      <c r="AT1656" s="15" t="s">
        <v>6292</v>
      </c>
      <c r="AU1656" s="27" t="s">
        <v>6277</v>
      </c>
      <c r="AV1656" s="74"/>
      <c r="AW1656" s="75"/>
      <c r="AX1656" s="75"/>
      <c r="AY1656" s="75"/>
      <c r="AZ1656" s="52" t="s">
        <v>6389</v>
      </c>
    </row>
    <row r="1657" spans="1:52" s="52" customFormat="1" ht="39.950000000000003" customHeight="1" x14ac:dyDescent="0.25">
      <c r="A1657" s="9">
        <v>2168</v>
      </c>
      <c r="B1657" s="7" t="s">
        <v>28</v>
      </c>
      <c r="C1657" s="7" t="s">
        <v>5878</v>
      </c>
      <c r="D1657" s="5" t="s">
        <v>18</v>
      </c>
      <c r="E1657" s="7" t="s">
        <v>4960</v>
      </c>
      <c r="F1657" s="7" t="s">
        <v>4961</v>
      </c>
      <c r="G1657" s="5" t="s">
        <v>6182</v>
      </c>
      <c r="H1657" s="40" t="s">
        <v>1392</v>
      </c>
      <c r="I1657" s="7" t="s">
        <v>6175</v>
      </c>
      <c r="J1657" s="7" t="s">
        <v>1393</v>
      </c>
      <c r="K1657" s="5" t="s">
        <v>5728</v>
      </c>
      <c r="L1657" s="7" t="s">
        <v>5879</v>
      </c>
      <c r="M1657" s="7" t="s">
        <v>5879</v>
      </c>
      <c r="N1657" s="8" t="s">
        <v>6175</v>
      </c>
      <c r="O1657" s="7" t="s">
        <v>1388</v>
      </c>
      <c r="P1657" s="8" t="s">
        <v>6175</v>
      </c>
      <c r="Q1657" s="7" t="s">
        <v>28</v>
      </c>
      <c r="R1657" s="7" t="s">
        <v>28</v>
      </c>
      <c r="S1657" s="5" t="s">
        <v>28</v>
      </c>
      <c r="T1657" s="5" t="s">
        <v>28</v>
      </c>
      <c r="U1657" s="5" t="s">
        <v>28</v>
      </c>
      <c r="V1657" s="5" t="s">
        <v>28</v>
      </c>
      <c r="W1657" s="5" t="s">
        <v>1400</v>
      </c>
      <c r="X1657" s="5" t="s">
        <v>28</v>
      </c>
      <c r="Y1657" s="7" t="s">
        <v>28</v>
      </c>
      <c r="Z1657" s="7" t="s">
        <v>3900</v>
      </c>
      <c r="AA1657" s="7">
        <v>1</v>
      </c>
      <c r="AB1657" s="7">
        <v>1</v>
      </c>
      <c r="AC1657" s="7">
        <f t="shared" si="254"/>
        <v>0</v>
      </c>
      <c r="AD1657" s="7" t="s">
        <v>6175</v>
      </c>
      <c r="AE1657" s="7" t="s">
        <v>6175</v>
      </c>
      <c r="AF1657" s="7" t="s">
        <v>6175</v>
      </c>
      <c r="AG1657" s="7" t="s">
        <v>6175</v>
      </c>
      <c r="AH1657" s="7" t="s">
        <v>6175</v>
      </c>
      <c r="AI1657" s="7" t="s">
        <v>6175</v>
      </c>
      <c r="AJ1657" s="33">
        <v>1.0245620547945229</v>
      </c>
      <c r="AK1657" s="33">
        <f t="shared" si="247"/>
        <v>1.0245620547945229</v>
      </c>
      <c r="AL1657" s="33">
        <f t="shared" si="250"/>
        <v>0.12294744657534275</v>
      </c>
      <c r="AM1657" s="33">
        <f t="shared" si="251"/>
        <v>1.1475095013698657</v>
      </c>
      <c r="AN1657" s="33">
        <f t="shared" si="252"/>
        <v>0.92210584931507067</v>
      </c>
      <c r="AO1657" s="33">
        <f t="shared" si="253"/>
        <v>0.92210584931507067</v>
      </c>
      <c r="AP1657" s="33">
        <f t="shared" si="248"/>
        <v>0.11065270191780847</v>
      </c>
      <c r="AQ1657" s="33">
        <f t="shared" si="249"/>
        <v>1.0327585512328792</v>
      </c>
      <c r="AR1657" s="15" t="s">
        <v>6290</v>
      </c>
      <c r="AS1657" s="15" t="s">
        <v>6306</v>
      </c>
      <c r="AT1657" s="15" t="s">
        <v>6292</v>
      </c>
      <c r="AU1657" s="27" t="s">
        <v>6277</v>
      </c>
      <c r="AV1657" s="74"/>
      <c r="AW1657" s="75"/>
      <c r="AX1657" s="75"/>
      <c r="AY1657" s="75"/>
      <c r="AZ1657" s="52" t="s">
        <v>6389</v>
      </c>
    </row>
    <row r="1658" spans="1:52" s="52" customFormat="1" ht="39.950000000000003" customHeight="1" x14ac:dyDescent="0.25">
      <c r="A1658" s="9">
        <v>2169</v>
      </c>
      <c r="B1658" s="7" t="s">
        <v>28</v>
      </c>
      <c r="C1658" s="7" t="s">
        <v>5880</v>
      </c>
      <c r="D1658" s="5" t="s">
        <v>18</v>
      </c>
      <c r="E1658" s="7" t="s">
        <v>4960</v>
      </c>
      <c r="F1658" s="7" t="s">
        <v>4961</v>
      </c>
      <c r="G1658" s="5" t="s">
        <v>6182</v>
      </c>
      <c r="H1658" s="40" t="s">
        <v>1392</v>
      </c>
      <c r="I1658" s="7" t="s">
        <v>6175</v>
      </c>
      <c r="J1658" s="7" t="s">
        <v>1393</v>
      </c>
      <c r="K1658" s="5" t="s">
        <v>5728</v>
      </c>
      <c r="L1658" s="7" t="s">
        <v>5881</v>
      </c>
      <c r="M1658" s="7" t="s">
        <v>5881</v>
      </c>
      <c r="N1658" s="8" t="s">
        <v>6175</v>
      </c>
      <c r="O1658" s="7" t="s">
        <v>1388</v>
      </c>
      <c r="P1658" s="8" t="s">
        <v>6175</v>
      </c>
      <c r="Q1658" s="7" t="s">
        <v>28</v>
      </c>
      <c r="R1658" s="7" t="s">
        <v>28</v>
      </c>
      <c r="S1658" s="5" t="s">
        <v>28</v>
      </c>
      <c r="T1658" s="5" t="s">
        <v>28</v>
      </c>
      <c r="U1658" s="5" t="s">
        <v>28</v>
      </c>
      <c r="V1658" s="5" t="s">
        <v>28</v>
      </c>
      <c r="W1658" s="5" t="s">
        <v>1400</v>
      </c>
      <c r="X1658" s="5" t="s">
        <v>28</v>
      </c>
      <c r="Y1658" s="7" t="s">
        <v>28</v>
      </c>
      <c r="Z1658" s="7" t="s">
        <v>3900</v>
      </c>
      <c r="AA1658" s="7">
        <v>4</v>
      </c>
      <c r="AB1658" s="7">
        <v>4</v>
      </c>
      <c r="AC1658" s="7">
        <f t="shared" si="254"/>
        <v>0</v>
      </c>
      <c r="AD1658" s="7" t="s">
        <v>6175</v>
      </c>
      <c r="AE1658" s="7" t="s">
        <v>6175</v>
      </c>
      <c r="AF1658" s="7" t="s">
        <v>6175</v>
      </c>
      <c r="AG1658" s="7" t="s">
        <v>6175</v>
      </c>
      <c r="AH1658" s="7" t="s">
        <v>6175</v>
      </c>
      <c r="AI1658" s="7" t="s">
        <v>6175</v>
      </c>
      <c r="AJ1658" s="33">
        <v>4.7812895890411076</v>
      </c>
      <c r="AK1658" s="33">
        <f t="shared" si="247"/>
        <v>19.12515835616443</v>
      </c>
      <c r="AL1658" s="33">
        <f t="shared" si="250"/>
        <v>2.2950190027397315</v>
      </c>
      <c r="AM1658" s="33">
        <f t="shared" si="251"/>
        <v>21.420177358904162</v>
      </c>
      <c r="AN1658" s="33">
        <f t="shared" si="252"/>
        <v>4.3031606301369969</v>
      </c>
      <c r="AO1658" s="33">
        <f t="shared" si="253"/>
        <v>17.212642520547988</v>
      </c>
      <c r="AP1658" s="33">
        <f t="shared" si="248"/>
        <v>2.0655171024657584</v>
      </c>
      <c r="AQ1658" s="33">
        <f t="shared" si="249"/>
        <v>19.278159623013746</v>
      </c>
      <c r="AR1658" s="15" t="s">
        <v>6290</v>
      </c>
      <c r="AS1658" s="15" t="s">
        <v>6306</v>
      </c>
      <c r="AT1658" s="15" t="s">
        <v>6292</v>
      </c>
      <c r="AU1658" s="27" t="s">
        <v>6277</v>
      </c>
      <c r="AV1658" s="74"/>
      <c r="AW1658" s="75"/>
      <c r="AX1658" s="75"/>
      <c r="AY1658" s="75"/>
      <c r="AZ1658" s="52" t="s">
        <v>6389</v>
      </c>
    </row>
    <row r="1659" spans="1:52" s="52" customFormat="1" ht="39.950000000000003" customHeight="1" x14ac:dyDescent="0.25">
      <c r="A1659" s="9">
        <v>2170</v>
      </c>
      <c r="B1659" s="5" t="s">
        <v>28</v>
      </c>
      <c r="C1659" s="7" t="s">
        <v>5882</v>
      </c>
      <c r="D1659" s="5" t="s">
        <v>18</v>
      </c>
      <c r="E1659" s="7" t="s">
        <v>3943</v>
      </c>
      <c r="F1659" s="7" t="s">
        <v>3944</v>
      </c>
      <c r="G1659" s="5" t="s">
        <v>6182</v>
      </c>
      <c r="H1659" s="40" t="s">
        <v>1392</v>
      </c>
      <c r="I1659" s="7" t="s">
        <v>6175</v>
      </c>
      <c r="J1659" s="7" t="s">
        <v>1393</v>
      </c>
      <c r="K1659" s="5" t="s">
        <v>5728</v>
      </c>
      <c r="L1659" s="7" t="s">
        <v>5883</v>
      </c>
      <c r="M1659" s="7" t="s">
        <v>5883</v>
      </c>
      <c r="N1659" s="8" t="s">
        <v>6175</v>
      </c>
      <c r="O1659" s="7" t="s">
        <v>1388</v>
      </c>
      <c r="P1659" s="8" t="s">
        <v>6175</v>
      </c>
      <c r="Q1659" s="7" t="s">
        <v>28</v>
      </c>
      <c r="R1659" s="7" t="s">
        <v>28</v>
      </c>
      <c r="S1659" s="5" t="s">
        <v>28</v>
      </c>
      <c r="T1659" s="5" t="s">
        <v>28</v>
      </c>
      <c r="U1659" s="5" t="s">
        <v>28</v>
      </c>
      <c r="V1659" s="5" t="s">
        <v>28</v>
      </c>
      <c r="W1659" s="5" t="s">
        <v>29</v>
      </c>
      <c r="X1659" s="5" t="s">
        <v>28</v>
      </c>
      <c r="Y1659" s="7" t="s">
        <v>28</v>
      </c>
      <c r="Z1659" s="7" t="s">
        <v>3900</v>
      </c>
      <c r="AA1659" s="7">
        <v>5</v>
      </c>
      <c r="AB1659" s="7">
        <v>5</v>
      </c>
      <c r="AC1659" s="7">
        <f t="shared" si="254"/>
        <v>0</v>
      </c>
      <c r="AD1659" s="7" t="s">
        <v>6175</v>
      </c>
      <c r="AE1659" s="7" t="s">
        <v>6175</v>
      </c>
      <c r="AF1659" s="7" t="s">
        <v>6175</v>
      </c>
      <c r="AG1659" s="7" t="s">
        <v>6175</v>
      </c>
      <c r="AH1659" s="7" t="s">
        <v>6175</v>
      </c>
      <c r="AI1659" s="7" t="s">
        <v>6175</v>
      </c>
      <c r="AJ1659" s="33">
        <v>5.8192536986301633</v>
      </c>
      <c r="AK1659" s="33">
        <f t="shared" si="247"/>
        <v>29.096268493150816</v>
      </c>
      <c r="AL1659" s="33">
        <f t="shared" si="250"/>
        <v>3.4915522191780979</v>
      </c>
      <c r="AM1659" s="33">
        <f t="shared" si="251"/>
        <v>32.587820712328913</v>
      </c>
      <c r="AN1659" s="33">
        <f t="shared" si="252"/>
        <v>5.2373283287671475</v>
      </c>
      <c r="AO1659" s="33">
        <f t="shared" si="253"/>
        <v>26.186641643835738</v>
      </c>
      <c r="AP1659" s="33">
        <f t="shared" si="248"/>
        <v>3.1423969972602883</v>
      </c>
      <c r="AQ1659" s="33">
        <f t="shared" si="249"/>
        <v>29.329038641096027</v>
      </c>
      <c r="AR1659" s="15" t="s">
        <v>6290</v>
      </c>
      <c r="AS1659" s="15" t="s">
        <v>6301</v>
      </c>
      <c r="AT1659" s="15" t="s">
        <v>6292</v>
      </c>
      <c r="AU1659" s="27" t="s">
        <v>6277</v>
      </c>
      <c r="AV1659" s="74"/>
      <c r="AW1659" s="75"/>
      <c r="AX1659" s="75"/>
      <c r="AY1659" s="75"/>
      <c r="AZ1659" s="52" t="s">
        <v>6389</v>
      </c>
    </row>
    <row r="1660" spans="1:52" s="52" customFormat="1" ht="39.950000000000003" customHeight="1" x14ac:dyDescent="0.25">
      <c r="A1660" s="9">
        <v>2171</v>
      </c>
      <c r="B1660" s="5" t="s">
        <v>28</v>
      </c>
      <c r="C1660" s="7" t="s">
        <v>5884</v>
      </c>
      <c r="D1660" s="5" t="s">
        <v>18</v>
      </c>
      <c r="E1660" s="7" t="s">
        <v>5726</v>
      </c>
      <c r="F1660" s="7" t="s">
        <v>5727</v>
      </c>
      <c r="G1660" s="5" t="s">
        <v>6182</v>
      </c>
      <c r="H1660" s="40" t="s">
        <v>1392</v>
      </c>
      <c r="I1660" s="7" t="s">
        <v>6175</v>
      </c>
      <c r="J1660" s="7" t="s">
        <v>1393</v>
      </c>
      <c r="K1660" s="5" t="s">
        <v>5728</v>
      </c>
      <c r="L1660" s="7" t="s">
        <v>5885</v>
      </c>
      <c r="M1660" s="7" t="s">
        <v>5885</v>
      </c>
      <c r="N1660" s="8" t="s">
        <v>6175</v>
      </c>
      <c r="O1660" s="7" t="s">
        <v>1388</v>
      </c>
      <c r="P1660" s="8" t="s">
        <v>6175</v>
      </c>
      <c r="Q1660" s="7" t="s">
        <v>28</v>
      </c>
      <c r="R1660" s="7" t="s">
        <v>28</v>
      </c>
      <c r="S1660" s="5" t="s">
        <v>28</v>
      </c>
      <c r="T1660" s="5" t="s">
        <v>28</v>
      </c>
      <c r="U1660" s="5" t="s">
        <v>28</v>
      </c>
      <c r="V1660" s="5" t="s">
        <v>28</v>
      </c>
      <c r="W1660" s="5" t="s">
        <v>29</v>
      </c>
      <c r="X1660" s="5" t="s">
        <v>28</v>
      </c>
      <c r="Y1660" s="7" t="s">
        <v>28</v>
      </c>
      <c r="Z1660" s="7" t="s">
        <v>3900</v>
      </c>
      <c r="AA1660" s="7">
        <v>2</v>
      </c>
      <c r="AB1660" s="7">
        <v>2</v>
      </c>
      <c r="AC1660" s="7">
        <f t="shared" si="254"/>
        <v>0</v>
      </c>
      <c r="AD1660" s="7" t="s">
        <v>6175</v>
      </c>
      <c r="AE1660" s="7" t="s">
        <v>6175</v>
      </c>
      <c r="AF1660" s="7" t="s">
        <v>6175</v>
      </c>
      <c r="AG1660" s="7" t="s">
        <v>6175</v>
      </c>
      <c r="AH1660" s="7" t="s">
        <v>6175</v>
      </c>
      <c r="AI1660" s="7" t="s">
        <v>6175</v>
      </c>
      <c r="AJ1660" s="33">
        <v>4.1043309589041232</v>
      </c>
      <c r="AK1660" s="33">
        <f t="shared" si="247"/>
        <v>8.2086619178082465</v>
      </c>
      <c r="AL1660" s="33">
        <f t="shared" si="250"/>
        <v>0.98503943013698958</v>
      </c>
      <c r="AM1660" s="33">
        <f t="shared" si="251"/>
        <v>9.1937013479452361</v>
      </c>
      <c r="AN1660" s="33">
        <f t="shared" si="252"/>
        <v>3.6938978630137109</v>
      </c>
      <c r="AO1660" s="33">
        <f t="shared" si="253"/>
        <v>7.3877957260274218</v>
      </c>
      <c r="AP1660" s="33">
        <f t="shared" si="248"/>
        <v>0.88653548712329056</v>
      </c>
      <c r="AQ1660" s="33">
        <f t="shared" si="249"/>
        <v>8.2743312131507132</v>
      </c>
      <c r="AR1660" s="15" t="s">
        <v>6290</v>
      </c>
      <c r="AS1660" s="15" t="s">
        <v>6290</v>
      </c>
      <c r="AT1660" s="15" t="s">
        <v>6294</v>
      </c>
      <c r="AU1660" s="27" t="s">
        <v>6279</v>
      </c>
      <c r="AV1660" s="74"/>
      <c r="AW1660" s="75"/>
      <c r="AX1660" s="75"/>
      <c r="AY1660" s="75"/>
      <c r="AZ1660" s="52" t="s">
        <v>6389</v>
      </c>
    </row>
    <row r="1661" spans="1:52" s="52" customFormat="1" ht="39.950000000000003" customHeight="1" x14ac:dyDescent="0.25">
      <c r="A1661" s="9">
        <v>2172</v>
      </c>
      <c r="B1661" s="5" t="s">
        <v>28</v>
      </c>
      <c r="C1661" s="7" t="s">
        <v>5886</v>
      </c>
      <c r="D1661" s="5" t="s">
        <v>18</v>
      </c>
      <c r="E1661" s="7" t="s">
        <v>5726</v>
      </c>
      <c r="F1661" s="7" t="s">
        <v>5727</v>
      </c>
      <c r="G1661" s="5" t="s">
        <v>6182</v>
      </c>
      <c r="H1661" s="40" t="s">
        <v>1392</v>
      </c>
      <c r="I1661" s="7" t="s">
        <v>6175</v>
      </c>
      <c r="J1661" s="7" t="s">
        <v>1393</v>
      </c>
      <c r="K1661" s="5" t="s">
        <v>5728</v>
      </c>
      <c r="L1661" s="7" t="s">
        <v>5887</v>
      </c>
      <c r="M1661" s="7" t="s">
        <v>5887</v>
      </c>
      <c r="N1661" s="8" t="s">
        <v>6175</v>
      </c>
      <c r="O1661" s="7" t="s">
        <v>1388</v>
      </c>
      <c r="P1661" s="8" t="s">
        <v>6175</v>
      </c>
      <c r="Q1661" s="7" t="s">
        <v>28</v>
      </c>
      <c r="R1661" s="7" t="s">
        <v>28</v>
      </c>
      <c r="S1661" s="5" t="s">
        <v>28</v>
      </c>
      <c r="T1661" s="5" t="s">
        <v>28</v>
      </c>
      <c r="U1661" s="5" t="s">
        <v>28</v>
      </c>
      <c r="V1661" s="5" t="s">
        <v>28</v>
      </c>
      <c r="W1661" s="5" t="s">
        <v>29</v>
      </c>
      <c r="X1661" s="5" t="s">
        <v>28</v>
      </c>
      <c r="Y1661" s="7" t="s">
        <v>28</v>
      </c>
      <c r="Z1661" s="7" t="s">
        <v>3900</v>
      </c>
      <c r="AA1661" s="7">
        <v>2</v>
      </c>
      <c r="AB1661" s="7">
        <v>2</v>
      </c>
      <c r="AC1661" s="7">
        <f t="shared" si="254"/>
        <v>0</v>
      </c>
      <c r="AD1661" s="7" t="s">
        <v>6175</v>
      </c>
      <c r="AE1661" s="7" t="s">
        <v>6175</v>
      </c>
      <c r="AF1661" s="7" t="s">
        <v>6175</v>
      </c>
      <c r="AG1661" s="7" t="s">
        <v>6175</v>
      </c>
      <c r="AH1661" s="7" t="s">
        <v>6175</v>
      </c>
      <c r="AI1661" s="7" t="s">
        <v>6175</v>
      </c>
      <c r="AJ1661" s="33">
        <v>5.8192536986301633</v>
      </c>
      <c r="AK1661" s="33">
        <f t="shared" si="247"/>
        <v>11.638507397260327</v>
      </c>
      <c r="AL1661" s="33">
        <f t="shared" si="250"/>
        <v>1.3966208876712392</v>
      </c>
      <c r="AM1661" s="33">
        <f t="shared" si="251"/>
        <v>13.035128284931567</v>
      </c>
      <c r="AN1661" s="33">
        <f t="shared" si="252"/>
        <v>5.2373283287671475</v>
      </c>
      <c r="AO1661" s="33">
        <f t="shared" si="253"/>
        <v>10.474656657534295</v>
      </c>
      <c r="AP1661" s="33">
        <f t="shared" si="248"/>
        <v>1.2569587989041153</v>
      </c>
      <c r="AQ1661" s="33">
        <f t="shared" si="249"/>
        <v>11.73161545643841</v>
      </c>
      <c r="AR1661" s="15" t="s">
        <v>6290</v>
      </c>
      <c r="AS1661" s="15" t="s">
        <v>6311</v>
      </c>
      <c r="AT1661" s="15" t="s">
        <v>6292</v>
      </c>
      <c r="AU1661" s="27" t="s">
        <v>6277</v>
      </c>
      <c r="AV1661" s="74"/>
      <c r="AW1661" s="75"/>
      <c r="AX1661" s="75"/>
      <c r="AY1661" s="75"/>
      <c r="AZ1661" s="52" t="s">
        <v>6389</v>
      </c>
    </row>
    <row r="1662" spans="1:52" s="52" customFormat="1" ht="39.950000000000003" customHeight="1" x14ac:dyDescent="0.25">
      <c r="A1662" s="9">
        <v>2173</v>
      </c>
      <c r="B1662" s="7" t="s">
        <v>28</v>
      </c>
      <c r="C1662" s="7" t="s">
        <v>5888</v>
      </c>
      <c r="D1662" s="5" t="s">
        <v>18</v>
      </c>
      <c r="E1662" s="7" t="s">
        <v>5726</v>
      </c>
      <c r="F1662" s="7" t="s">
        <v>5727</v>
      </c>
      <c r="G1662" s="5" t="s">
        <v>6182</v>
      </c>
      <c r="H1662" s="40" t="s">
        <v>1392</v>
      </c>
      <c r="I1662" s="7" t="s">
        <v>6175</v>
      </c>
      <c r="J1662" s="7" t="s">
        <v>1393</v>
      </c>
      <c r="K1662" s="5" t="s">
        <v>5728</v>
      </c>
      <c r="L1662" s="7" t="s">
        <v>5889</v>
      </c>
      <c r="M1662" s="7" t="s">
        <v>5889</v>
      </c>
      <c r="N1662" s="8" t="s">
        <v>6175</v>
      </c>
      <c r="O1662" s="7" t="s">
        <v>1388</v>
      </c>
      <c r="P1662" s="8" t="s">
        <v>6175</v>
      </c>
      <c r="Q1662" s="7" t="s">
        <v>28</v>
      </c>
      <c r="R1662" s="7" t="s">
        <v>28</v>
      </c>
      <c r="S1662" s="5" t="s">
        <v>28</v>
      </c>
      <c r="T1662" s="5" t="s">
        <v>28</v>
      </c>
      <c r="U1662" s="5" t="s">
        <v>28</v>
      </c>
      <c r="V1662" s="5" t="s">
        <v>28</v>
      </c>
      <c r="W1662" s="5" t="s">
        <v>1400</v>
      </c>
      <c r="X1662" s="5" t="s">
        <v>28</v>
      </c>
      <c r="Y1662" s="7" t="s">
        <v>28</v>
      </c>
      <c r="Z1662" s="7" t="s">
        <v>3900</v>
      </c>
      <c r="AA1662" s="7">
        <v>3</v>
      </c>
      <c r="AB1662" s="7">
        <v>3</v>
      </c>
      <c r="AC1662" s="7">
        <f t="shared" si="254"/>
        <v>0</v>
      </c>
      <c r="AD1662" s="7" t="s">
        <v>6175</v>
      </c>
      <c r="AE1662" s="7" t="s">
        <v>6175</v>
      </c>
      <c r="AF1662" s="7" t="s">
        <v>6175</v>
      </c>
      <c r="AG1662" s="7" t="s">
        <v>6175</v>
      </c>
      <c r="AH1662" s="7" t="s">
        <v>6175</v>
      </c>
      <c r="AI1662" s="7" t="s">
        <v>6175</v>
      </c>
      <c r="AJ1662" s="33">
        <v>4.7812895890411076</v>
      </c>
      <c r="AK1662" s="33">
        <f t="shared" si="247"/>
        <v>14.343868767123322</v>
      </c>
      <c r="AL1662" s="33">
        <f t="shared" si="250"/>
        <v>1.7212642520547985</v>
      </c>
      <c r="AM1662" s="33">
        <f t="shared" si="251"/>
        <v>16.06513301917812</v>
      </c>
      <c r="AN1662" s="33">
        <f t="shared" si="252"/>
        <v>4.3031606301369969</v>
      </c>
      <c r="AO1662" s="33">
        <f t="shared" si="253"/>
        <v>12.909481890410991</v>
      </c>
      <c r="AP1662" s="33">
        <f t="shared" si="248"/>
        <v>1.5491378268493188</v>
      </c>
      <c r="AQ1662" s="33">
        <f t="shared" si="249"/>
        <v>14.458619717260309</v>
      </c>
      <c r="AR1662" s="15" t="s">
        <v>6290</v>
      </c>
      <c r="AS1662" s="15" t="s">
        <v>6306</v>
      </c>
      <c r="AT1662" s="15" t="s">
        <v>6292</v>
      </c>
      <c r="AU1662" s="27" t="s">
        <v>6277</v>
      </c>
      <c r="AV1662" s="74"/>
      <c r="AW1662" s="75"/>
      <c r="AX1662" s="75"/>
      <c r="AY1662" s="75"/>
      <c r="AZ1662" s="52" t="s">
        <v>6389</v>
      </c>
    </row>
    <row r="1663" spans="1:52" s="52" customFormat="1" ht="39.950000000000003" customHeight="1" x14ac:dyDescent="0.25">
      <c r="A1663" s="9">
        <v>2174</v>
      </c>
      <c r="B1663" s="5" t="s">
        <v>28</v>
      </c>
      <c r="C1663" s="7" t="s">
        <v>5890</v>
      </c>
      <c r="D1663" s="5" t="s">
        <v>18</v>
      </c>
      <c r="E1663" s="7" t="s">
        <v>5726</v>
      </c>
      <c r="F1663" s="7" t="s">
        <v>5727</v>
      </c>
      <c r="G1663" s="5" t="s">
        <v>6182</v>
      </c>
      <c r="H1663" s="40" t="s">
        <v>1392</v>
      </c>
      <c r="I1663" s="7" t="s">
        <v>6175</v>
      </c>
      <c r="J1663" s="7" t="s">
        <v>1393</v>
      </c>
      <c r="K1663" s="5" t="s">
        <v>5728</v>
      </c>
      <c r="L1663" s="7" t="s">
        <v>5891</v>
      </c>
      <c r="M1663" s="7" t="s">
        <v>5891</v>
      </c>
      <c r="N1663" s="8" t="s">
        <v>6175</v>
      </c>
      <c r="O1663" s="7" t="s">
        <v>1388</v>
      </c>
      <c r="P1663" s="8" t="s">
        <v>6175</v>
      </c>
      <c r="Q1663" s="7" t="s">
        <v>28</v>
      </c>
      <c r="R1663" s="7" t="s">
        <v>28</v>
      </c>
      <c r="S1663" s="5" t="s">
        <v>28</v>
      </c>
      <c r="T1663" s="5" t="s">
        <v>28</v>
      </c>
      <c r="U1663" s="5" t="s">
        <v>28</v>
      </c>
      <c r="V1663" s="5" t="s">
        <v>28</v>
      </c>
      <c r="W1663" s="5" t="s">
        <v>29</v>
      </c>
      <c r="X1663" s="5" t="s">
        <v>28</v>
      </c>
      <c r="Y1663" s="7" t="s">
        <v>28</v>
      </c>
      <c r="Z1663" s="7" t="s">
        <v>3900</v>
      </c>
      <c r="AA1663" s="7">
        <v>2</v>
      </c>
      <c r="AB1663" s="7">
        <v>2</v>
      </c>
      <c r="AC1663" s="7">
        <f t="shared" si="254"/>
        <v>0</v>
      </c>
      <c r="AD1663" s="7" t="s">
        <v>6175</v>
      </c>
      <c r="AE1663" s="7" t="s">
        <v>6175</v>
      </c>
      <c r="AF1663" s="7" t="s">
        <v>6175</v>
      </c>
      <c r="AG1663" s="7" t="s">
        <v>6175</v>
      </c>
      <c r="AH1663" s="7" t="s">
        <v>6175</v>
      </c>
      <c r="AI1663" s="7" t="s">
        <v>6175</v>
      </c>
      <c r="AJ1663" s="33">
        <v>5.3615671232877036</v>
      </c>
      <c r="AK1663" s="33">
        <f t="shared" si="247"/>
        <v>10.723134246575407</v>
      </c>
      <c r="AL1663" s="33">
        <f t="shared" si="250"/>
        <v>1.2867761095890489</v>
      </c>
      <c r="AM1663" s="33">
        <f t="shared" si="251"/>
        <v>12.009910356164456</v>
      </c>
      <c r="AN1663" s="33">
        <f t="shared" si="252"/>
        <v>4.8254104109589333</v>
      </c>
      <c r="AO1663" s="33">
        <f t="shared" si="253"/>
        <v>9.6508208219178666</v>
      </c>
      <c r="AP1663" s="33">
        <f t="shared" si="248"/>
        <v>1.1580984986301439</v>
      </c>
      <c r="AQ1663" s="33">
        <f t="shared" si="249"/>
        <v>10.808919320548011</v>
      </c>
      <c r="AR1663" s="15" t="s">
        <v>6290</v>
      </c>
      <c r="AS1663" s="15" t="s">
        <v>6306</v>
      </c>
      <c r="AT1663" s="15" t="s">
        <v>6292</v>
      </c>
      <c r="AU1663" s="27" t="s">
        <v>6277</v>
      </c>
      <c r="AV1663" s="74"/>
      <c r="AW1663" s="75"/>
      <c r="AX1663" s="75"/>
      <c r="AY1663" s="75"/>
      <c r="AZ1663" s="52" t="s">
        <v>6389</v>
      </c>
    </row>
    <row r="1664" spans="1:52" s="52" customFormat="1" ht="39.950000000000003" customHeight="1" x14ac:dyDescent="0.25">
      <c r="A1664" s="9">
        <v>2175</v>
      </c>
      <c r="B1664" s="7" t="s">
        <v>28</v>
      </c>
      <c r="C1664" s="7" t="s">
        <v>5892</v>
      </c>
      <c r="D1664" s="5" t="s">
        <v>18</v>
      </c>
      <c r="E1664" s="7" t="s">
        <v>5893</v>
      </c>
      <c r="F1664" s="7" t="s">
        <v>5894</v>
      </c>
      <c r="G1664" s="5" t="s">
        <v>6182</v>
      </c>
      <c r="H1664" s="40" t="s">
        <v>1392</v>
      </c>
      <c r="I1664" s="7" t="s">
        <v>6175</v>
      </c>
      <c r="J1664" s="7" t="s">
        <v>1393</v>
      </c>
      <c r="K1664" s="5" t="s">
        <v>5728</v>
      </c>
      <c r="L1664" s="7" t="s">
        <v>5763</v>
      </c>
      <c r="M1664" s="7" t="s">
        <v>5763</v>
      </c>
      <c r="N1664" s="8" t="s">
        <v>6175</v>
      </c>
      <c r="O1664" s="7" t="s">
        <v>1388</v>
      </c>
      <c r="P1664" s="8" t="s">
        <v>6175</v>
      </c>
      <c r="Q1664" s="7" t="s">
        <v>28</v>
      </c>
      <c r="R1664" s="7" t="s">
        <v>28</v>
      </c>
      <c r="S1664" s="5" t="s">
        <v>28</v>
      </c>
      <c r="T1664" s="5" t="s">
        <v>28</v>
      </c>
      <c r="U1664" s="5" t="s">
        <v>28</v>
      </c>
      <c r="V1664" s="5" t="s">
        <v>28</v>
      </c>
      <c r="W1664" s="5" t="s">
        <v>29</v>
      </c>
      <c r="X1664" s="5" t="s">
        <v>28</v>
      </c>
      <c r="Y1664" s="7" t="s">
        <v>28</v>
      </c>
      <c r="Z1664" s="7" t="s">
        <v>3900</v>
      </c>
      <c r="AA1664" s="7">
        <v>4</v>
      </c>
      <c r="AB1664" s="7">
        <v>4</v>
      </c>
      <c r="AC1664" s="7">
        <f t="shared" si="254"/>
        <v>0</v>
      </c>
      <c r="AD1664" s="7" t="s">
        <v>6175</v>
      </c>
      <c r="AE1664" s="7" t="s">
        <v>6175</v>
      </c>
      <c r="AF1664" s="7" t="s">
        <v>6175</v>
      </c>
      <c r="AG1664" s="7" t="s">
        <v>6175</v>
      </c>
      <c r="AH1664" s="7" t="s">
        <v>6175</v>
      </c>
      <c r="AI1664" s="7" t="s">
        <v>6175</v>
      </c>
      <c r="AJ1664" s="33">
        <v>7.6956205479452313</v>
      </c>
      <c r="AK1664" s="33">
        <f t="shared" si="247"/>
        <v>30.782482191780925</v>
      </c>
      <c r="AL1664" s="33">
        <f t="shared" si="250"/>
        <v>3.6938978630137109</v>
      </c>
      <c r="AM1664" s="33">
        <f t="shared" si="251"/>
        <v>34.476380054794639</v>
      </c>
      <c r="AN1664" s="33">
        <f t="shared" si="252"/>
        <v>6.9260584931507081</v>
      </c>
      <c r="AO1664" s="33">
        <f t="shared" si="253"/>
        <v>27.704233972602832</v>
      </c>
      <c r="AP1664" s="33">
        <f t="shared" si="248"/>
        <v>3.3245080767123398</v>
      </c>
      <c r="AQ1664" s="33">
        <f t="shared" si="249"/>
        <v>31.028742049315174</v>
      </c>
      <c r="AR1664" s="15" t="s">
        <v>6290</v>
      </c>
      <c r="AS1664" s="15" t="s">
        <v>6311</v>
      </c>
      <c r="AT1664" s="15" t="s">
        <v>6292</v>
      </c>
      <c r="AU1664" s="27" t="s">
        <v>6277</v>
      </c>
      <c r="AV1664" s="74"/>
      <c r="AW1664" s="75"/>
      <c r="AX1664" s="75"/>
      <c r="AY1664" s="75"/>
      <c r="AZ1664" s="52" t="s">
        <v>6389</v>
      </c>
    </row>
    <row r="1665" spans="1:52" s="52" customFormat="1" ht="39.950000000000003" customHeight="1" x14ac:dyDescent="0.25">
      <c r="A1665" s="9">
        <v>2176</v>
      </c>
      <c r="B1665" s="5" t="s">
        <v>28</v>
      </c>
      <c r="C1665" s="7" t="s">
        <v>5895</v>
      </c>
      <c r="D1665" s="5" t="s">
        <v>18</v>
      </c>
      <c r="E1665" s="7" t="s">
        <v>5893</v>
      </c>
      <c r="F1665" s="7" t="s">
        <v>5894</v>
      </c>
      <c r="G1665" s="5" t="s">
        <v>6182</v>
      </c>
      <c r="H1665" s="40" t="s">
        <v>1392</v>
      </c>
      <c r="I1665" s="7" t="s">
        <v>6175</v>
      </c>
      <c r="J1665" s="7" t="s">
        <v>1393</v>
      </c>
      <c r="K1665" s="5" t="s">
        <v>5728</v>
      </c>
      <c r="L1665" s="7" t="s">
        <v>5896</v>
      </c>
      <c r="M1665" s="7" t="s">
        <v>5896</v>
      </c>
      <c r="N1665" s="8" t="s">
        <v>6175</v>
      </c>
      <c r="O1665" s="7" t="s">
        <v>1388</v>
      </c>
      <c r="P1665" s="8" t="s">
        <v>6175</v>
      </c>
      <c r="Q1665" s="7" t="s">
        <v>28</v>
      </c>
      <c r="R1665" s="7" t="s">
        <v>28</v>
      </c>
      <c r="S1665" s="5" t="s">
        <v>28</v>
      </c>
      <c r="T1665" s="5" t="s">
        <v>28</v>
      </c>
      <c r="U1665" s="5" t="s">
        <v>28</v>
      </c>
      <c r="V1665" s="5" t="s">
        <v>28</v>
      </c>
      <c r="W1665" s="5" t="s">
        <v>29</v>
      </c>
      <c r="X1665" s="5" t="s">
        <v>28</v>
      </c>
      <c r="Y1665" s="7" t="s">
        <v>28</v>
      </c>
      <c r="Z1665" s="7" t="s">
        <v>3900</v>
      </c>
      <c r="AA1665" s="7">
        <v>2</v>
      </c>
      <c r="AB1665" s="7">
        <v>2</v>
      </c>
      <c r="AC1665" s="7">
        <f t="shared" si="254"/>
        <v>0</v>
      </c>
      <c r="AD1665" s="7" t="s">
        <v>6175</v>
      </c>
      <c r="AE1665" s="7" t="s">
        <v>6175</v>
      </c>
      <c r="AF1665" s="7" t="s">
        <v>6175</v>
      </c>
      <c r="AG1665" s="7" t="s">
        <v>6175</v>
      </c>
      <c r="AH1665" s="7" t="s">
        <v>6175</v>
      </c>
      <c r="AI1665" s="7" t="s">
        <v>6175</v>
      </c>
      <c r="AJ1665" s="33">
        <v>12.826034246575386</v>
      </c>
      <c r="AK1665" s="33">
        <f t="shared" ref="AK1665:AK1728" si="255">AJ1665*AB1665</f>
        <v>25.652068493150772</v>
      </c>
      <c r="AL1665" s="33">
        <f t="shared" si="250"/>
        <v>3.0782482191780924</v>
      </c>
      <c r="AM1665" s="33">
        <f t="shared" si="251"/>
        <v>28.730316712328865</v>
      </c>
      <c r="AN1665" s="33">
        <f t="shared" si="252"/>
        <v>11.543430821917848</v>
      </c>
      <c r="AO1665" s="33">
        <f t="shared" si="253"/>
        <v>23.086861643835697</v>
      </c>
      <c r="AP1665" s="33">
        <f t="shared" ref="AP1665:AP1728" si="256">AO1665*0.12</f>
        <v>2.7704233972602834</v>
      </c>
      <c r="AQ1665" s="33">
        <f t="shared" ref="AQ1665:AQ1728" si="257">AO1665+AP1665</f>
        <v>25.857285041095981</v>
      </c>
      <c r="AR1665" s="15" t="s">
        <v>6290</v>
      </c>
      <c r="AS1665" s="15" t="s">
        <v>6311</v>
      </c>
      <c r="AT1665" s="15" t="s">
        <v>6292</v>
      </c>
      <c r="AU1665" s="27" t="s">
        <v>6277</v>
      </c>
      <c r="AV1665" s="74"/>
      <c r="AW1665" s="75"/>
      <c r="AX1665" s="75"/>
      <c r="AY1665" s="75"/>
      <c r="AZ1665" s="52" t="s">
        <v>6389</v>
      </c>
    </row>
    <row r="1666" spans="1:52" s="52" customFormat="1" ht="39.950000000000003" customHeight="1" x14ac:dyDescent="0.25">
      <c r="A1666" s="9">
        <v>2177</v>
      </c>
      <c r="B1666" s="5" t="s">
        <v>28</v>
      </c>
      <c r="C1666" s="7" t="s">
        <v>5897</v>
      </c>
      <c r="D1666" s="5" t="s">
        <v>18</v>
      </c>
      <c r="E1666" s="7" t="s">
        <v>5893</v>
      </c>
      <c r="F1666" s="7" t="s">
        <v>5894</v>
      </c>
      <c r="G1666" s="5" t="s">
        <v>6182</v>
      </c>
      <c r="H1666" s="40" t="s">
        <v>1392</v>
      </c>
      <c r="I1666" s="7" t="s">
        <v>6175</v>
      </c>
      <c r="J1666" s="7" t="s">
        <v>1393</v>
      </c>
      <c r="K1666" s="5" t="s">
        <v>5728</v>
      </c>
      <c r="L1666" s="7" t="s">
        <v>5898</v>
      </c>
      <c r="M1666" s="7" t="s">
        <v>5898</v>
      </c>
      <c r="N1666" s="8" t="s">
        <v>6175</v>
      </c>
      <c r="O1666" s="7" t="s">
        <v>1388</v>
      </c>
      <c r="P1666" s="8" t="s">
        <v>6175</v>
      </c>
      <c r="Q1666" s="7" t="s">
        <v>28</v>
      </c>
      <c r="R1666" s="7" t="s">
        <v>28</v>
      </c>
      <c r="S1666" s="5" t="s">
        <v>28</v>
      </c>
      <c r="T1666" s="5" t="s">
        <v>28</v>
      </c>
      <c r="U1666" s="5" t="s">
        <v>28</v>
      </c>
      <c r="V1666" s="5" t="s">
        <v>28</v>
      </c>
      <c r="W1666" s="5" t="s">
        <v>29</v>
      </c>
      <c r="X1666" s="5" t="s">
        <v>28</v>
      </c>
      <c r="Y1666" s="7" t="s">
        <v>5899</v>
      </c>
      <c r="Z1666" s="7" t="s">
        <v>3900</v>
      </c>
      <c r="AA1666" s="7">
        <v>4</v>
      </c>
      <c r="AB1666" s="7">
        <v>4</v>
      </c>
      <c r="AC1666" s="7">
        <f t="shared" si="254"/>
        <v>0</v>
      </c>
      <c r="AD1666" s="7" t="s">
        <v>6175</v>
      </c>
      <c r="AE1666" s="7" t="s">
        <v>6175</v>
      </c>
      <c r="AF1666" s="7" t="s">
        <v>6175</v>
      </c>
      <c r="AG1666" s="7" t="s">
        <v>6175</v>
      </c>
      <c r="AH1666" s="7" t="s">
        <v>6175</v>
      </c>
      <c r="AI1666" s="7" t="s">
        <v>6175</v>
      </c>
      <c r="AJ1666" s="33">
        <v>12.123445205479506</v>
      </c>
      <c r="AK1666" s="33">
        <f t="shared" si="255"/>
        <v>48.493780821918023</v>
      </c>
      <c r="AL1666" s="33">
        <f t="shared" si="250"/>
        <v>5.8192536986301624</v>
      </c>
      <c r="AM1666" s="33">
        <f t="shared" si="251"/>
        <v>54.313034520548186</v>
      </c>
      <c r="AN1666" s="33">
        <f t="shared" si="252"/>
        <v>10.911100684931556</v>
      </c>
      <c r="AO1666" s="33">
        <f t="shared" si="253"/>
        <v>43.644402739726225</v>
      </c>
      <c r="AP1666" s="33">
        <f t="shared" si="256"/>
        <v>5.2373283287671466</v>
      </c>
      <c r="AQ1666" s="33">
        <f t="shared" si="257"/>
        <v>48.881731068493373</v>
      </c>
      <c r="AR1666" s="15" t="s">
        <v>6290</v>
      </c>
      <c r="AS1666" s="15" t="s">
        <v>6311</v>
      </c>
      <c r="AT1666" s="15" t="s">
        <v>6292</v>
      </c>
      <c r="AU1666" s="27" t="s">
        <v>6277</v>
      </c>
      <c r="AV1666" s="74"/>
      <c r="AW1666" s="75"/>
      <c r="AX1666" s="75"/>
      <c r="AY1666" s="75"/>
      <c r="AZ1666" s="52" t="s">
        <v>6389</v>
      </c>
    </row>
    <row r="1667" spans="1:52" s="52" customFormat="1" ht="39.950000000000003" customHeight="1" x14ac:dyDescent="0.25">
      <c r="A1667" s="9">
        <v>2178</v>
      </c>
      <c r="B1667" s="5" t="s">
        <v>28</v>
      </c>
      <c r="C1667" s="7" t="s">
        <v>5900</v>
      </c>
      <c r="D1667" s="5" t="s">
        <v>18</v>
      </c>
      <c r="E1667" s="7" t="s">
        <v>5893</v>
      </c>
      <c r="F1667" s="7" t="s">
        <v>5894</v>
      </c>
      <c r="G1667" s="5" t="s">
        <v>6182</v>
      </c>
      <c r="H1667" s="40" t="s">
        <v>1392</v>
      </c>
      <c r="I1667" s="7" t="s">
        <v>6175</v>
      </c>
      <c r="J1667" s="7" t="s">
        <v>1393</v>
      </c>
      <c r="K1667" s="5" t="s">
        <v>5728</v>
      </c>
      <c r="L1667" s="7" t="s">
        <v>5901</v>
      </c>
      <c r="M1667" s="7" t="s">
        <v>5901</v>
      </c>
      <c r="N1667" s="8" t="s">
        <v>6175</v>
      </c>
      <c r="O1667" s="7" t="s">
        <v>1388</v>
      </c>
      <c r="P1667" s="8" t="s">
        <v>6175</v>
      </c>
      <c r="Q1667" s="7" t="s">
        <v>28</v>
      </c>
      <c r="R1667" s="7" t="s">
        <v>28</v>
      </c>
      <c r="S1667" s="5" t="s">
        <v>28</v>
      </c>
      <c r="T1667" s="5" t="s">
        <v>28</v>
      </c>
      <c r="U1667" s="5" t="s">
        <v>28</v>
      </c>
      <c r="V1667" s="5" t="s">
        <v>28</v>
      </c>
      <c r="W1667" s="5" t="s">
        <v>29</v>
      </c>
      <c r="X1667" s="5" t="s">
        <v>28</v>
      </c>
      <c r="Y1667" s="7" t="s">
        <v>28</v>
      </c>
      <c r="Z1667" s="7" t="s">
        <v>3900</v>
      </c>
      <c r="AA1667" s="7">
        <v>1</v>
      </c>
      <c r="AB1667" s="7">
        <v>1</v>
      </c>
      <c r="AC1667" s="7">
        <f t="shared" si="254"/>
        <v>0</v>
      </c>
      <c r="AD1667" s="7" t="s">
        <v>6175</v>
      </c>
      <c r="AE1667" s="7" t="s">
        <v>6175</v>
      </c>
      <c r="AF1667" s="7" t="s">
        <v>6175</v>
      </c>
      <c r="AG1667" s="7" t="s">
        <v>6175</v>
      </c>
      <c r="AH1667" s="7" t="s">
        <v>6175</v>
      </c>
      <c r="AI1667" s="7" t="s">
        <v>6175</v>
      </c>
      <c r="AJ1667" s="33">
        <v>12.826034246575386</v>
      </c>
      <c r="AK1667" s="33">
        <f t="shared" si="255"/>
        <v>12.826034246575386</v>
      </c>
      <c r="AL1667" s="33">
        <f t="shared" si="250"/>
        <v>1.5391241095890462</v>
      </c>
      <c r="AM1667" s="33">
        <f t="shared" si="251"/>
        <v>14.365158356164432</v>
      </c>
      <c r="AN1667" s="33">
        <f t="shared" si="252"/>
        <v>11.543430821917848</v>
      </c>
      <c r="AO1667" s="33">
        <f t="shared" si="253"/>
        <v>11.543430821917848</v>
      </c>
      <c r="AP1667" s="33">
        <f t="shared" si="256"/>
        <v>1.3852116986301417</v>
      </c>
      <c r="AQ1667" s="33">
        <f t="shared" si="257"/>
        <v>12.92864252054799</v>
      </c>
      <c r="AR1667" s="15" t="s">
        <v>6290</v>
      </c>
      <c r="AS1667" s="15" t="s">
        <v>6306</v>
      </c>
      <c r="AT1667" s="15" t="s">
        <v>6292</v>
      </c>
      <c r="AU1667" s="27" t="s">
        <v>6277</v>
      </c>
      <c r="AV1667" s="74"/>
      <c r="AW1667" s="75"/>
      <c r="AX1667" s="75"/>
      <c r="AY1667" s="75"/>
      <c r="AZ1667" s="52" t="s">
        <v>6389</v>
      </c>
    </row>
    <row r="1668" spans="1:52" s="52" customFormat="1" ht="39.950000000000003" customHeight="1" x14ac:dyDescent="0.25">
      <c r="A1668" s="9">
        <v>2179</v>
      </c>
      <c r="B1668" s="5" t="s">
        <v>28</v>
      </c>
      <c r="C1668" s="7" t="s">
        <v>5902</v>
      </c>
      <c r="D1668" s="5" t="s">
        <v>18</v>
      </c>
      <c r="E1668" s="7" t="s">
        <v>5893</v>
      </c>
      <c r="F1668" s="7" t="s">
        <v>5894</v>
      </c>
      <c r="G1668" s="5" t="s">
        <v>6182</v>
      </c>
      <c r="H1668" s="40" t="s">
        <v>1392</v>
      </c>
      <c r="I1668" s="7" t="s">
        <v>6175</v>
      </c>
      <c r="J1668" s="7" t="s">
        <v>1393</v>
      </c>
      <c r="K1668" s="5" t="s">
        <v>5728</v>
      </c>
      <c r="L1668" s="7" t="s">
        <v>5903</v>
      </c>
      <c r="M1668" s="7" t="s">
        <v>5903</v>
      </c>
      <c r="N1668" s="8" t="s">
        <v>6175</v>
      </c>
      <c r="O1668" s="7" t="s">
        <v>1388</v>
      </c>
      <c r="P1668" s="8" t="s">
        <v>6175</v>
      </c>
      <c r="Q1668" s="7" t="s">
        <v>28</v>
      </c>
      <c r="R1668" s="7" t="s">
        <v>28</v>
      </c>
      <c r="S1668" s="5" t="s">
        <v>28</v>
      </c>
      <c r="T1668" s="5" t="s">
        <v>28</v>
      </c>
      <c r="U1668" s="5" t="s">
        <v>28</v>
      </c>
      <c r="V1668" s="5" t="s">
        <v>28</v>
      </c>
      <c r="W1668" s="5" t="s">
        <v>29</v>
      </c>
      <c r="X1668" s="5" t="s">
        <v>28</v>
      </c>
      <c r="Y1668" s="7" t="s">
        <v>28</v>
      </c>
      <c r="Z1668" s="7" t="s">
        <v>3900</v>
      </c>
      <c r="AA1668" s="7">
        <v>1</v>
      </c>
      <c r="AB1668" s="7">
        <v>1</v>
      </c>
      <c r="AC1668" s="7">
        <f t="shared" si="254"/>
        <v>0</v>
      </c>
      <c r="AD1668" s="7" t="s">
        <v>6175</v>
      </c>
      <c r="AE1668" s="7" t="s">
        <v>6175</v>
      </c>
      <c r="AF1668" s="7" t="s">
        <v>6175</v>
      </c>
      <c r="AG1668" s="7" t="s">
        <v>6175</v>
      </c>
      <c r="AH1668" s="7" t="s">
        <v>6175</v>
      </c>
      <c r="AI1668" s="7" t="s">
        <v>6175</v>
      </c>
      <c r="AJ1668" s="33">
        <v>8.7288805479452432</v>
      </c>
      <c r="AK1668" s="33">
        <f t="shared" si="255"/>
        <v>8.7288805479452432</v>
      </c>
      <c r="AL1668" s="33">
        <f t="shared" si="250"/>
        <v>1.0474656657534291</v>
      </c>
      <c r="AM1668" s="33">
        <f t="shared" si="251"/>
        <v>9.7763462136986732</v>
      </c>
      <c r="AN1668" s="33">
        <f t="shared" si="252"/>
        <v>7.855992493150719</v>
      </c>
      <c r="AO1668" s="33">
        <f t="shared" si="253"/>
        <v>7.855992493150719</v>
      </c>
      <c r="AP1668" s="33">
        <f t="shared" si="256"/>
        <v>0.94271909917808627</v>
      </c>
      <c r="AQ1668" s="33">
        <f t="shared" si="257"/>
        <v>8.7987115923288055</v>
      </c>
      <c r="AR1668" s="15" t="s">
        <v>6290</v>
      </c>
      <c r="AS1668" s="15" t="s">
        <v>6311</v>
      </c>
      <c r="AT1668" s="15" t="s">
        <v>6292</v>
      </c>
      <c r="AU1668" s="27" t="s">
        <v>6277</v>
      </c>
      <c r="AV1668" s="74"/>
      <c r="AW1668" s="75"/>
      <c r="AX1668" s="75"/>
      <c r="AY1668" s="75"/>
      <c r="AZ1668" s="52" t="s">
        <v>6389</v>
      </c>
    </row>
    <row r="1669" spans="1:52" s="52" customFormat="1" ht="39.950000000000003" customHeight="1" x14ac:dyDescent="0.25">
      <c r="A1669" s="9">
        <v>2180</v>
      </c>
      <c r="B1669" s="5" t="s">
        <v>28</v>
      </c>
      <c r="C1669" s="7" t="s">
        <v>5904</v>
      </c>
      <c r="D1669" s="5" t="s">
        <v>18</v>
      </c>
      <c r="E1669" s="7" t="s">
        <v>5893</v>
      </c>
      <c r="F1669" s="7" t="s">
        <v>5894</v>
      </c>
      <c r="G1669" s="5" t="s">
        <v>6182</v>
      </c>
      <c r="H1669" s="40" t="s">
        <v>1392</v>
      </c>
      <c r="I1669" s="7" t="s">
        <v>6175</v>
      </c>
      <c r="J1669" s="7" t="s">
        <v>1393</v>
      </c>
      <c r="K1669" s="5" t="s">
        <v>5728</v>
      </c>
      <c r="L1669" s="7" t="s">
        <v>5768</v>
      </c>
      <c r="M1669" s="7" t="s">
        <v>5768</v>
      </c>
      <c r="N1669" s="8" t="s">
        <v>6175</v>
      </c>
      <c r="O1669" s="7" t="s">
        <v>1388</v>
      </c>
      <c r="P1669" s="8" t="s">
        <v>6175</v>
      </c>
      <c r="Q1669" s="7" t="s">
        <v>28</v>
      </c>
      <c r="R1669" s="7" t="s">
        <v>28</v>
      </c>
      <c r="S1669" s="5" t="s">
        <v>28</v>
      </c>
      <c r="T1669" s="5" t="s">
        <v>28</v>
      </c>
      <c r="U1669" s="5" t="s">
        <v>28</v>
      </c>
      <c r="V1669" s="5" t="s">
        <v>28</v>
      </c>
      <c r="W1669" s="5" t="s">
        <v>29</v>
      </c>
      <c r="X1669" s="5" t="s">
        <v>28</v>
      </c>
      <c r="Y1669" s="7" t="s">
        <v>28</v>
      </c>
      <c r="Z1669" s="7" t="s">
        <v>3900</v>
      </c>
      <c r="AA1669" s="7">
        <v>1</v>
      </c>
      <c r="AB1669" s="7">
        <v>1</v>
      </c>
      <c r="AC1669" s="7">
        <f t="shared" si="254"/>
        <v>0</v>
      </c>
      <c r="AD1669" s="7" t="s">
        <v>6175</v>
      </c>
      <c r="AE1669" s="7" t="s">
        <v>6175</v>
      </c>
      <c r="AF1669" s="7" t="s">
        <v>6175</v>
      </c>
      <c r="AG1669" s="7" t="s">
        <v>6175</v>
      </c>
      <c r="AH1669" s="7" t="s">
        <v>6175</v>
      </c>
      <c r="AI1669" s="7" t="s">
        <v>6175</v>
      </c>
      <c r="AJ1669" s="33">
        <v>6.1564964383561849</v>
      </c>
      <c r="AK1669" s="33">
        <f t="shared" si="255"/>
        <v>6.1564964383561849</v>
      </c>
      <c r="AL1669" s="33">
        <f t="shared" ref="AL1669:AL1732" si="258">AK1669*0.12</f>
        <v>0.73877957260274218</v>
      </c>
      <c r="AM1669" s="33">
        <f t="shared" ref="AM1669:AM1732" si="259">AL1669+AK1669</f>
        <v>6.8952760109589271</v>
      </c>
      <c r="AN1669" s="33">
        <f t="shared" ref="AN1669:AN1732" si="260">AJ1669*0.9</f>
        <v>5.5408467945205668</v>
      </c>
      <c r="AO1669" s="33">
        <f t="shared" ref="AO1669:AO1732" si="261">AN1669*AB1669</f>
        <v>5.5408467945205668</v>
      </c>
      <c r="AP1669" s="33">
        <f t="shared" si="256"/>
        <v>0.66490161534246794</v>
      </c>
      <c r="AQ1669" s="33">
        <f t="shared" si="257"/>
        <v>6.2057484098630349</v>
      </c>
      <c r="AR1669" s="15" t="s">
        <v>6290</v>
      </c>
      <c r="AS1669" s="15" t="s">
        <v>6311</v>
      </c>
      <c r="AT1669" s="15" t="s">
        <v>6292</v>
      </c>
      <c r="AU1669" s="27" t="s">
        <v>6277</v>
      </c>
      <c r="AV1669" s="74"/>
      <c r="AW1669" s="75"/>
      <c r="AX1669" s="75"/>
      <c r="AY1669" s="75"/>
      <c r="AZ1669" s="52" t="s">
        <v>6389</v>
      </c>
    </row>
    <row r="1670" spans="1:52" s="52" customFormat="1" ht="39.950000000000003" customHeight="1" x14ac:dyDescent="0.25">
      <c r="A1670" s="9">
        <v>2181</v>
      </c>
      <c r="B1670" s="5" t="s">
        <v>28</v>
      </c>
      <c r="C1670" s="7" t="s">
        <v>5905</v>
      </c>
      <c r="D1670" s="5" t="s">
        <v>18</v>
      </c>
      <c r="E1670" s="7" t="s">
        <v>3946</v>
      </c>
      <c r="F1670" s="7" t="s">
        <v>3947</v>
      </c>
      <c r="G1670" s="5" t="s">
        <v>6182</v>
      </c>
      <c r="H1670" s="40" t="s">
        <v>1392</v>
      </c>
      <c r="I1670" s="7" t="s">
        <v>6175</v>
      </c>
      <c r="J1670" s="7" t="s">
        <v>1393</v>
      </c>
      <c r="K1670" s="5" t="s">
        <v>5728</v>
      </c>
      <c r="L1670" s="7" t="s">
        <v>5906</v>
      </c>
      <c r="M1670" s="7" t="s">
        <v>5906</v>
      </c>
      <c r="N1670" s="8" t="s">
        <v>6175</v>
      </c>
      <c r="O1670" s="7" t="s">
        <v>1388</v>
      </c>
      <c r="P1670" s="8" t="s">
        <v>6175</v>
      </c>
      <c r="Q1670" s="7" t="s">
        <v>5907</v>
      </c>
      <c r="R1670" s="5" t="s">
        <v>28</v>
      </c>
      <c r="S1670" s="5" t="s">
        <v>28</v>
      </c>
      <c r="T1670" s="5" t="s">
        <v>28</v>
      </c>
      <c r="U1670" s="5" t="s">
        <v>28</v>
      </c>
      <c r="V1670" s="5" t="s">
        <v>28</v>
      </c>
      <c r="W1670" s="5" t="s">
        <v>1400</v>
      </c>
      <c r="X1670" s="5" t="s">
        <v>28</v>
      </c>
      <c r="Y1670" s="7" t="s">
        <v>28</v>
      </c>
      <c r="Z1670" s="7" t="s">
        <v>3900</v>
      </c>
      <c r="AA1670" s="7">
        <v>1</v>
      </c>
      <c r="AB1670" s="7">
        <v>1</v>
      </c>
      <c r="AC1670" s="7">
        <f t="shared" si="254"/>
        <v>0</v>
      </c>
      <c r="AD1670" s="7" t="s">
        <v>6175</v>
      </c>
      <c r="AE1670" s="7" t="s">
        <v>6175</v>
      </c>
      <c r="AF1670" s="7" t="s">
        <v>6175</v>
      </c>
      <c r="AG1670" s="7" t="s">
        <v>6175</v>
      </c>
      <c r="AH1670" s="7" t="s">
        <v>6175</v>
      </c>
      <c r="AI1670" s="7" t="s">
        <v>6175</v>
      </c>
      <c r="AJ1670" s="33">
        <v>47.812895890411077</v>
      </c>
      <c r="AK1670" s="33">
        <f t="shared" si="255"/>
        <v>47.812895890411077</v>
      </c>
      <c r="AL1670" s="33">
        <f t="shared" si="258"/>
        <v>5.7375475068493289</v>
      </c>
      <c r="AM1670" s="33">
        <f t="shared" si="259"/>
        <v>53.550443397260409</v>
      </c>
      <c r="AN1670" s="33">
        <f t="shared" si="260"/>
        <v>43.031606301369969</v>
      </c>
      <c r="AO1670" s="33">
        <f t="shared" si="261"/>
        <v>43.031606301369969</v>
      </c>
      <c r="AP1670" s="33">
        <f t="shared" si="256"/>
        <v>5.1637927561643959</v>
      </c>
      <c r="AQ1670" s="33">
        <f t="shared" si="257"/>
        <v>48.195399057534367</v>
      </c>
      <c r="AR1670" s="15" t="s">
        <v>6290</v>
      </c>
      <c r="AS1670" s="15" t="s">
        <v>6306</v>
      </c>
      <c r="AT1670" s="15" t="s">
        <v>6292</v>
      </c>
      <c r="AU1670" s="27" t="s">
        <v>6277</v>
      </c>
      <c r="AV1670" s="74"/>
      <c r="AW1670" s="75"/>
      <c r="AX1670" s="75"/>
      <c r="AY1670" s="75"/>
      <c r="AZ1670" s="52" t="s">
        <v>6389</v>
      </c>
    </row>
    <row r="1671" spans="1:52" s="52" customFormat="1" ht="39.950000000000003" customHeight="1" x14ac:dyDescent="0.25">
      <c r="A1671" s="9">
        <v>2182</v>
      </c>
      <c r="B1671" s="5" t="s">
        <v>28</v>
      </c>
      <c r="C1671" s="7" t="s">
        <v>5908</v>
      </c>
      <c r="D1671" s="5" t="s">
        <v>18</v>
      </c>
      <c r="E1671" s="7" t="s">
        <v>3946</v>
      </c>
      <c r="F1671" s="7" t="s">
        <v>3947</v>
      </c>
      <c r="G1671" s="5" t="s">
        <v>6182</v>
      </c>
      <c r="H1671" s="40" t="s">
        <v>1392</v>
      </c>
      <c r="I1671" s="7" t="s">
        <v>6175</v>
      </c>
      <c r="J1671" s="7" t="s">
        <v>1393</v>
      </c>
      <c r="K1671" s="5" t="s">
        <v>5728</v>
      </c>
      <c r="L1671" s="7" t="s">
        <v>5909</v>
      </c>
      <c r="M1671" s="7" t="s">
        <v>5909</v>
      </c>
      <c r="N1671" s="8" t="s">
        <v>6175</v>
      </c>
      <c r="O1671" s="7" t="s">
        <v>1388</v>
      </c>
      <c r="P1671" s="8" t="s">
        <v>6175</v>
      </c>
      <c r="Q1671" s="7" t="s">
        <v>28</v>
      </c>
      <c r="R1671" s="7" t="s">
        <v>28</v>
      </c>
      <c r="S1671" s="5" t="s">
        <v>28</v>
      </c>
      <c r="T1671" s="5" t="s">
        <v>28</v>
      </c>
      <c r="U1671" s="5" t="s">
        <v>28</v>
      </c>
      <c r="V1671" s="5" t="s">
        <v>28</v>
      </c>
      <c r="W1671" s="5" t="s">
        <v>1400</v>
      </c>
      <c r="X1671" s="5" t="s">
        <v>28</v>
      </c>
      <c r="Y1671" s="7" t="s">
        <v>28</v>
      </c>
      <c r="Z1671" s="7" t="s">
        <v>3900</v>
      </c>
      <c r="AA1671" s="7">
        <v>3</v>
      </c>
      <c r="AB1671" s="7">
        <v>3</v>
      </c>
      <c r="AC1671" s="7">
        <f t="shared" si="254"/>
        <v>0</v>
      </c>
      <c r="AD1671" s="7" t="s">
        <v>6175</v>
      </c>
      <c r="AE1671" s="7" t="s">
        <v>6175</v>
      </c>
      <c r="AF1671" s="7" t="s">
        <v>6175</v>
      </c>
      <c r="AG1671" s="7" t="s">
        <v>6175</v>
      </c>
      <c r="AH1671" s="7" t="s">
        <v>6175</v>
      </c>
      <c r="AI1671" s="7" t="s">
        <v>6175</v>
      </c>
      <c r="AJ1671" s="33">
        <v>9.824067123287703</v>
      </c>
      <c r="AK1671" s="33">
        <f t="shared" si="255"/>
        <v>29.472201369863107</v>
      </c>
      <c r="AL1671" s="33">
        <f t="shared" si="258"/>
        <v>3.5366641643835726</v>
      </c>
      <c r="AM1671" s="33">
        <f t="shared" si="259"/>
        <v>33.008865534246681</v>
      </c>
      <c r="AN1671" s="33">
        <f t="shared" si="260"/>
        <v>8.8416604109589336</v>
      </c>
      <c r="AO1671" s="33">
        <f t="shared" si="261"/>
        <v>26.524981232876801</v>
      </c>
      <c r="AP1671" s="33">
        <f t="shared" si="256"/>
        <v>3.1829977479452158</v>
      </c>
      <c r="AQ1671" s="33">
        <f t="shared" si="257"/>
        <v>29.707978980822016</v>
      </c>
      <c r="AR1671" s="15" t="s">
        <v>6290</v>
      </c>
      <c r="AS1671" s="15" t="s">
        <v>6306</v>
      </c>
      <c r="AT1671" s="15" t="s">
        <v>6292</v>
      </c>
      <c r="AU1671" s="27" t="s">
        <v>6277</v>
      </c>
      <c r="AV1671" s="74"/>
      <c r="AW1671" s="75"/>
      <c r="AX1671" s="75"/>
      <c r="AY1671" s="75"/>
      <c r="AZ1671" s="52" t="s">
        <v>6389</v>
      </c>
    </row>
    <row r="1672" spans="1:52" s="52" customFormat="1" ht="39.950000000000003" customHeight="1" x14ac:dyDescent="0.25">
      <c r="A1672" s="9">
        <v>2183</v>
      </c>
      <c r="B1672" s="7" t="s">
        <v>28</v>
      </c>
      <c r="C1672" s="7" t="s">
        <v>5910</v>
      </c>
      <c r="D1672" s="5" t="s">
        <v>18</v>
      </c>
      <c r="E1672" s="7" t="s">
        <v>3946</v>
      </c>
      <c r="F1672" s="7" t="s">
        <v>3947</v>
      </c>
      <c r="G1672" s="5" t="s">
        <v>6182</v>
      </c>
      <c r="H1672" s="40" t="s">
        <v>1392</v>
      </c>
      <c r="I1672" s="7" t="s">
        <v>6175</v>
      </c>
      <c r="J1672" s="7" t="s">
        <v>1393</v>
      </c>
      <c r="K1672" s="5" t="s">
        <v>5728</v>
      </c>
      <c r="L1672" s="7" t="s">
        <v>5911</v>
      </c>
      <c r="M1672" s="7" t="s">
        <v>5911</v>
      </c>
      <c r="N1672" s="8" t="s">
        <v>6175</v>
      </c>
      <c r="O1672" s="7" t="s">
        <v>1388</v>
      </c>
      <c r="P1672" s="8" t="s">
        <v>6175</v>
      </c>
      <c r="Q1672" s="7" t="s">
        <v>28</v>
      </c>
      <c r="R1672" s="7" t="s">
        <v>28</v>
      </c>
      <c r="S1672" s="5" t="s">
        <v>28</v>
      </c>
      <c r="T1672" s="5" t="s">
        <v>28</v>
      </c>
      <c r="U1672" s="5" t="s">
        <v>28</v>
      </c>
      <c r="V1672" s="5" t="s">
        <v>28</v>
      </c>
      <c r="W1672" s="5" t="s">
        <v>1400</v>
      </c>
      <c r="X1672" s="5" t="s">
        <v>28</v>
      </c>
      <c r="Y1672" s="7" t="s">
        <v>5912</v>
      </c>
      <c r="Z1672" s="7" t="s">
        <v>3900</v>
      </c>
      <c r="AA1672" s="7">
        <v>11</v>
      </c>
      <c r="AB1672" s="7">
        <v>11</v>
      </c>
      <c r="AC1672" s="7">
        <f t="shared" si="254"/>
        <v>0</v>
      </c>
      <c r="AD1672" s="7" t="s">
        <v>6175</v>
      </c>
      <c r="AE1672" s="7" t="s">
        <v>6175</v>
      </c>
      <c r="AF1672" s="7" t="s">
        <v>6175</v>
      </c>
      <c r="AG1672" s="7" t="s">
        <v>6175</v>
      </c>
      <c r="AH1672" s="7" t="s">
        <v>6175</v>
      </c>
      <c r="AI1672" s="7" t="s">
        <v>6175</v>
      </c>
      <c r="AJ1672" s="33">
        <v>1.6373445205479504</v>
      </c>
      <c r="AK1672" s="33">
        <f t="shared" si="255"/>
        <v>18.010789726027454</v>
      </c>
      <c r="AL1672" s="33">
        <f t="shared" si="258"/>
        <v>2.1612947671232945</v>
      </c>
      <c r="AM1672" s="33">
        <f t="shared" si="259"/>
        <v>20.172084493150749</v>
      </c>
      <c r="AN1672" s="33">
        <f t="shared" si="260"/>
        <v>1.4736100684931555</v>
      </c>
      <c r="AO1672" s="33">
        <f t="shared" si="261"/>
        <v>16.209710753424709</v>
      </c>
      <c r="AP1672" s="33">
        <f t="shared" si="256"/>
        <v>1.9451652904109649</v>
      </c>
      <c r="AQ1672" s="33">
        <f t="shared" si="257"/>
        <v>18.154876043835674</v>
      </c>
      <c r="AR1672" s="15" t="s">
        <v>6290</v>
      </c>
      <c r="AS1672" s="15" t="s">
        <v>6306</v>
      </c>
      <c r="AT1672" s="15" t="s">
        <v>6292</v>
      </c>
      <c r="AU1672" s="27" t="s">
        <v>6277</v>
      </c>
      <c r="AV1672" s="74"/>
      <c r="AW1672" s="75"/>
      <c r="AX1672" s="75"/>
      <c r="AY1672" s="75"/>
      <c r="AZ1672" s="52" t="s">
        <v>6389</v>
      </c>
    </row>
    <row r="1673" spans="1:52" s="52" customFormat="1" ht="39.950000000000003" customHeight="1" x14ac:dyDescent="0.25">
      <c r="A1673" s="9">
        <v>2184</v>
      </c>
      <c r="B1673" s="5" t="s">
        <v>28</v>
      </c>
      <c r="C1673" s="7" t="s">
        <v>5913</v>
      </c>
      <c r="D1673" s="5" t="s">
        <v>18</v>
      </c>
      <c r="E1673" s="7" t="s">
        <v>3946</v>
      </c>
      <c r="F1673" s="7" t="s">
        <v>3947</v>
      </c>
      <c r="G1673" s="5" t="s">
        <v>6182</v>
      </c>
      <c r="H1673" s="40" t="s">
        <v>1392</v>
      </c>
      <c r="I1673" s="7" t="s">
        <v>6175</v>
      </c>
      <c r="J1673" s="7" t="s">
        <v>1393</v>
      </c>
      <c r="K1673" s="5" t="s">
        <v>5728</v>
      </c>
      <c r="L1673" s="7" t="s">
        <v>5914</v>
      </c>
      <c r="M1673" s="7" t="s">
        <v>5914</v>
      </c>
      <c r="N1673" s="8" t="s">
        <v>6175</v>
      </c>
      <c r="O1673" s="7" t="s">
        <v>1388</v>
      </c>
      <c r="P1673" s="8" t="s">
        <v>6175</v>
      </c>
      <c r="Q1673" s="7" t="s">
        <v>2677</v>
      </c>
      <c r="R1673" s="5" t="s">
        <v>28</v>
      </c>
      <c r="S1673" s="5" t="s">
        <v>28</v>
      </c>
      <c r="T1673" s="5" t="s">
        <v>28</v>
      </c>
      <c r="U1673" s="5" t="s">
        <v>28</v>
      </c>
      <c r="V1673" s="5" t="s">
        <v>28</v>
      </c>
      <c r="W1673" s="5" t="s">
        <v>1400</v>
      </c>
      <c r="X1673" s="5" t="s">
        <v>28</v>
      </c>
      <c r="Y1673" s="7" t="s">
        <v>5915</v>
      </c>
      <c r="Z1673" s="7" t="s">
        <v>3900</v>
      </c>
      <c r="AA1673" s="7">
        <v>6</v>
      </c>
      <c r="AB1673" s="7">
        <v>6</v>
      </c>
      <c r="AC1673" s="7">
        <f t="shared" si="254"/>
        <v>0</v>
      </c>
      <c r="AD1673" s="7" t="s">
        <v>6175</v>
      </c>
      <c r="AE1673" s="7" t="s">
        <v>6175</v>
      </c>
      <c r="AF1673" s="7" t="s">
        <v>6175</v>
      </c>
      <c r="AG1673" s="7" t="s">
        <v>6175</v>
      </c>
      <c r="AH1673" s="7" t="s">
        <v>6175</v>
      </c>
      <c r="AI1673" s="7" t="s">
        <v>6175</v>
      </c>
      <c r="AJ1673" s="33">
        <v>0.47812895890411072</v>
      </c>
      <c r="AK1673" s="33">
        <f t="shared" si="255"/>
        <v>2.8687737534246645</v>
      </c>
      <c r="AL1673" s="33">
        <f t="shared" si="258"/>
        <v>0.34425285041095971</v>
      </c>
      <c r="AM1673" s="33">
        <f t="shared" si="259"/>
        <v>3.2130266038356243</v>
      </c>
      <c r="AN1673" s="33">
        <f t="shared" si="260"/>
        <v>0.43031606301369968</v>
      </c>
      <c r="AO1673" s="33">
        <f t="shared" si="261"/>
        <v>2.581896378082198</v>
      </c>
      <c r="AP1673" s="33">
        <f t="shared" si="256"/>
        <v>0.30982756536986372</v>
      </c>
      <c r="AQ1673" s="33">
        <f t="shared" si="257"/>
        <v>2.8917239434520616</v>
      </c>
      <c r="AR1673" s="15" t="s">
        <v>6290</v>
      </c>
      <c r="AS1673" s="15" t="s">
        <v>6306</v>
      </c>
      <c r="AT1673" s="15" t="s">
        <v>6292</v>
      </c>
      <c r="AU1673" s="27" t="s">
        <v>6277</v>
      </c>
      <c r="AV1673" s="74"/>
      <c r="AW1673" s="75"/>
      <c r="AX1673" s="75"/>
      <c r="AY1673" s="75"/>
      <c r="AZ1673" s="52" t="s">
        <v>6389</v>
      </c>
    </row>
    <row r="1674" spans="1:52" s="52" customFormat="1" ht="39.950000000000003" customHeight="1" x14ac:dyDescent="0.25">
      <c r="A1674" s="9">
        <v>2185</v>
      </c>
      <c r="B1674" s="5" t="s">
        <v>28</v>
      </c>
      <c r="C1674" s="7" t="s">
        <v>5916</v>
      </c>
      <c r="D1674" s="5" t="s">
        <v>18</v>
      </c>
      <c r="E1674" s="7" t="s">
        <v>3946</v>
      </c>
      <c r="F1674" s="7" t="s">
        <v>3947</v>
      </c>
      <c r="G1674" s="5" t="s">
        <v>6182</v>
      </c>
      <c r="H1674" s="40" t="s">
        <v>1392</v>
      </c>
      <c r="I1674" s="7" t="s">
        <v>6175</v>
      </c>
      <c r="J1674" s="7" t="s">
        <v>1393</v>
      </c>
      <c r="K1674" s="5" t="s">
        <v>5728</v>
      </c>
      <c r="L1674" s="7" t="s">
        <v>5917</v>
      </c>
      <c r="M1674" s="7" t="s">
        <v>5917</v>
      </c>
      <c r="N1674" s="8" t="s">
        <v>6175</v>
      </c>
      <c r="O1674" s="7" t="s">
        <v>1388</v>
      </c>
      <c r="P1674" s="8" t="s">
        <v>6175</v>
      </c>
      <c r="Q1674" s="7" t="s">
        <v>2677</v>
      </c>
      <c r="R1674" s="5" t="s">
        <v>28</v>
      </c>
      <c r="S1674" s="5" t="s">
        <v>28</v>
      </c>
      <c r="T1674" s="5" t="s">
        <v>28</v>
      </c>
      <c r="U1674" s="5" t="s">
        <v>28</v>
      </c>
      <c r="V1674" s="5" t="s">
        <v>28</v>
      </c>
      <c r="W1674" s="5" t="s">
        <v>1400</v>
      </c>
      <c r="X1674" s="5" t="s">
        <v>28</v>
      </c>
      <c r="Y1674" s="7" t="s">
        <v>28</v>
      </c>
      <c r="Z1674" s="7" t="s">
        <v>3900</v>
      </c>
      <c r="AA1674" s="7">
        <v>10</v>
      </c>
      <c r="AB1674" s="7">
        <v>10</v>
      </c>
      <c r="AC1674" s="7">
        <f t="shared" si="254"/>
        <v>0</v>
      </c>
      <c r="AD1674" s="7" t="s">
        <v>6175</v>
      </c>
      <c r="AE1674" s="7" t="s">
        <v>6175</v>
      </c>
      <c r="AF1674" s="7" t="s">
        <v>6175</v>
      </c>
      <c r="AG1674" s="7" t="s">
        <v>6175</v>
      </c>
      <c r="AH1674" s="7" t="s">
        <v>6175</v>
      </c>
      <c r="AI1674" s="7" t="s">
        <v>6175</v>
      </c>
      <c r="AJ1674" s="33">
        <v>3.2746890410959009</v>
      </c>
      <c r="AK1674" s="33">
        <f t="shared" si="255"/>
        <v>32.746890410959011</v>
      </c>
      <c r="AL1674" s="33">
        <f t="shared" si="258"/>
        <v>3.9296268493150812</v>
      </c>
      <c r="AM1674" s="33">
        <f t="shared" si="259"/>
        <v>36.676517260274096</v>
      </c>
      <c r="AN1674" s="33">
        <f t="shared" si="260"/>
        <v>2.9472201369863109</v>
      </c>
      <c r="AO1674" s="33">
        <f t="shared" si="261"/>
        <v>29.472201369863107</v>
      </c>
      <c r="AP1674" s="33">
        <f t="shared" si="256"/>
        <v>3.5366641643835726</v>
      </c>
      <c r="AQ1674" s="33">
        <f t="shared" si="257"/>
        <v>33.008865534246681</v>
      </c>
      <c r="AR1674" s="15" t="s">
        <v>6290</v>
      </c>
      <c r="AS1674" s="15" t="s">
        <v>6306</v>
      </c>
      <c r="AT1674" s="15" t="s">
        <v>6292</v>
      </c>
      <c r="AU1674" s="27" t="s">
        <v>6277</v>
      </c>
      <c r="AV1674" s="74"/>
      <c r="AW1674" s="75"/>
      <c r="AX1674" s="75"/>
      <c r="AY1674" s="75"/>
      <c r="AZ1674" s="52" t="s">
        <v>6389</v>
      </c>
    </row>
    <row r="1675" spans="1:52" s="52" customFormat="1" ht="39.950000000000003" customHeight="1" x14ac:dyDescent="0.25">
      <c r="A1675" s="9">
        <v>2186</v>
      </c>
      <c r="B1675" s="5" t="s">
        <v>28</v>
      </c>
      <c r="C1675" s="7" t="s">
        <v>5918</v>
      </c>
      <c r="D1675" s="5" t="s">
        <v>18</v>
      </c>
      <c r="E1675" s="7" t="s">
        <v>3946</v>
      </c>
      <c r="F1675" s="7" t="s">
        <v>3947</v>
      </c>
      <c r="G1675" s="5" t="s">
        <v>6182</v>
      </c>
      <c r="H1675" s="40" t="s">
        <v>1392</v>
      </c>
      <c r="I1675" s="7" t="s">
        <v>6175</v>
      </c>
      <c r="J1675" s="7" t="s">
        <v>1393</v>
      </c>
      <c r="K1675" s="5" t="s">
        <v>5728</v>
      </c>
      <c r="L1675" s="7" t="s">
        <v>5919</v>
      </c>
      <c r="M1675" s="7" t="s">
        <v>5919</v>
      </c>
      <c r="N1675" s="8" t="s">
        <v>6175</v>
      </c>
      <c r="O1675" s="7" t="s">
        <v>1388</v>
      </c>
      <c r="P1675" s="8" t="s">
        <v>6175</v>
      </c>
      <c r="Q1675" s="7" t="s">
        <v>2677</v>
      </c>
      <c r="R1675" s="5" t="s">
        <v>28</v>
      </c>
      <c r="S1675" s="5" t="s">
        <v>28</v>
      </c>
      <c r="T1675" s="5" t="s">
        <v>28</v>
      </c>
      <c r="U1675" s="5" t="s">
        <v>28</v>
      </c>
      <c r="V1675" s="5" t="s">
        <v>28</v>
      </c>
      <c r="W1675" s="5" t="s">
        <v>1400</v>
      </c>
      <c r="X1675" s="5" t="s">
        <v>28</v>
      </c>
      <c r="Y1675" s="7" t="s">
        <v>5920</v>
      </c>
      <c r="Z1675" s="7" t="s">
        <v>3900</v>
      </c>
      <c r="AA1675" s="7">
        <v>6</v>
      </c>
      <c r="AB1675" s="7">
        <v>6</v>
      </c>
      <c r="AC1675" s="7">
        <f t="shared" si="254"/>
        <v>0</v>
      </c>
      <c r="AD1675" s="7" t="s">
        <v>6175</v>
      </c>
      <c r="AE1675" s="7" t="s">
        <v>6175</v>
      </c>
      <c r="AF1675" s="7" t="s">
        <v>6175</v>
      </c>
      <c r="AG1675" s="7" t="s">
        <v>6175</v>
      </c>
      <c r="AH1675" s="7" t="s">
        <v>6175</v>
      </c>
      <c r="AI1675" s="7" t="s">
        <v>6175</v>
      </c>
      <c r="AJ1675" s="33">
        <v>0.22922823287671304</v>
      </c>
      <c r="AK1675" s="33">
        <f t="shared" si="255"/>
        <v>1.3753693972602783</v>
      </c>
      <c r="AL1675" s="33">
        <f t="shared" si="258"/>
        <v>0.16504432767123339</v>
      </c>
      <c r="AM1675" s="33">
        <f t="shared" si="259"/>
        <v>1.5404137249315117</v>
      </c>
      <c r="AN1675" s="33">
        <f t="shared" si="260"/>
        <v>0.20630540958904173</v>
      </c>
      <c r="AO1675" s="33">
        <f t="shared" si="261"/>
        <v>1.2378324575342503</v>
      </c>
      <c r="AP1675" s="33">
        <f t="shared" si="256"/>
        <v>0.14853989490411004</v>
      </c>
      <c r="AQ1675" s="33">
        <f t="shared" si="257"/>
        <v>1.3863723524383604</v>
      </c>
      <c r="AR1675" s="15" t="s">
        <v>6290</v>
      </c>
      <c r="AS1675" s="15" t="s">
        <v>6306</v>
      </c>
      <c r="AT1675" s="15" t="s">
        <v>6292</v>
      </c>
      <c r="AU1675" s="27" t="s">
        <v>6277</v>
      </c>
      <c r="AV1675" s="74"/>
      <c r="AW1675" s="75"/>
      <c r="AX1675" s="75"/>
      <c r="AY1675" s="75"/>
      <c r="AZ1675" s="52" t="s">
        <v>6389</v>
      </c>
    </row>
    <row r="1676" spans="1:52" s="52" customFormat="1" ht="39.950000000000003" customHeight="1" x14ac:dyDescent="0.25">
      <c r="A1676" s="9">
        <v>2187</v>
      </c>
      <c r="B1676" s="7" t="s">
        <v>28</v>
      </c>
      <c r="C1676" s="7" t="s">
        <v>5921</v>
      </c>
      <c r="D1676" s="5" t="s">
        <v>18</v>
      </c>
      <c r="E1676" s="7" t="s">
        <v>3946</v>
      </c>
      <c r="F1676" s="7" t="s">
        <v>3947</v>
      </c>
      <c r="G1676" s="5" t="s">
        <v>6182</v>
      </c>
      <c r="H1676" s="40" t="s">
        <v>1392</v>
      </c>
      <c r="I1676" s="7" t="s">
        <v>6175</v>
      </c>
      <c r="J1676" s="7" t="s">
        <v>1393</v>
      </c>
      <c r="K1676" s="5" t="s">
        <v>5728</v>
      </c>
      <c r="L1676" s="7" t="s">
        <v>5922</v>
      </c>
      <c r="M1676" s="7" t="s">
        <v>5922</v>
      </c>
      <c r="N1676" s="8" t="s">
        <v>6175</v>
      </c>
      <c r="O1676" s="7" t="s">
        <v>1388</v>
      </c>
      <c r="P1676" s="8" t="s">
        <v>6175</v>
      </c>
      <c r="Q1676" s="7" t="s">
        <v>2677</v>
      </c>
      <c r="R1676" s="5" t="s">
        <v>28</v>
      </c>
      <c r="S1676" s="5" t="s">
        <v>28</v>
      </c>
      <c r="T1676" s="5" t="s">
        <v>28</v>
      </c>
      <c r="U1676" s="5" t="s">
        <v>28</v>
      </c>
      <c r="V1676" s="5" t="s">
        <v>28</v>
      </c>
      <c r="W1676" s="5" t="s">
        <v>1400</v>
      </c>
      <c r="X1676" s="5" t="s">
        <v>28</v>
      </c>
      <c r="Y1676" s="7" t="s">
        <v>5923</v>
      </c>
      <c r="Z1676" s="7" t="s">
        <v>3900</v>
      </c>
      <c r="AA1676" s="7">
        <v>6</v>
      </c>
      <c r="AB1676" s="7">
        <v>6</v>
      </c>
      <c r="AC1676" s="7">
        <f t="shared" si="254"/>
        <v>0</v>
      </c>
      <c r="AD1676" s="7" t="s">
        <v>6175</v>
      </c>
      <c r="AE1676" s="7" t="s">
        <v>6175</v>
      </c>
      <c r="AF1676" s="7" t="s">
        <v>6175</v>
      </c>
      <c r="AG1676" s="7" t="s">
        <v>6175</v>
      </c>
      <c r="AH1676" s="7" t="s">
        <v>6175</v>
      </c>
      <c r="AI1676" s="7" t="s">
        <v>6175</v>
      </c>
      <c r="AJ1676" s="33">
        <v>0.75317847945205718</v>
      </c>
      <c r="AK1676" s="33">
        <f t="shared" si="255"/>
        <v>4.5190708767123429</v>
      </c>
      <c r="AL1676" s="33">
        <f t="shared" si="258"/>
        <v>0.54228850520548111</v>
      </c>
      <c r="AM1676" s="33">
        <f t="shared" si="259"/>
        <v>5.061359381917824</v>
      </c>
      <c r="AN1676" s="33">
        <f t="shared" si="260"/>
        <v>0.6778606315068515</v>
      </c>
      <c r="AO1676" s="33">
        <f t="shared" si="261"/>
        <v>4.0671637890411088</v>
      </c>
      <c r="AP1676" s="33">
        <f t="shared" si="256"/>
        <v>0.48805965468493301</v>
      </c>
      <c r="AQ1676" s="33">
        <f t="shared" si="257"/>
        <v>4.5552234437260415</v>
      </c>
      <c r="AR1676" s="15" t="s">
        <v>6290</v>
      </c>
      <c r="AS1676" s="15" t="s">
        <v>6306</v>
      </c>
      <c r="AT1676" s="15" t="s">
        <v>6292</v>
      </c>
      <c r="AU1676" s="27" t="s">
        <v>6277</v>
      </c>
      <c r="AV1676" s="74"/>
      <c r="AW1676" s="75"/>
      <c r="AX1676" s="75"/>
      <c r="AY1676" s="75"/>
      <c r="AZ1676" s="52" t="s">
        <v>6389</v>
      </c>
    </row>
    <row r="1677" spans="1:52" s="52" customFormat="1" ht="39.950000000000003" customHeight="1" x14ac:dyDescent="0.25">
      <c r="A1677" s="9">
        <v>2188</v>
      </c>
      <c r="B1677" s="7" t="s">
        <v>28</v>
      </c>
      <c r="C1677" s="7" t="s">
        <v>5924</v>
      </c>
      <c r="D1677" s="5" t="s">
        <v>18</v>
      </c>
      <c r="E1677" s="7" t="s">
        <v>3946</v>
      </c>
      <c r="F1677" s="7" t="s">
        <v>3947</v>
      </c>
      <c r="G1677" s="5" t="s">
        <v>6182</v>
      </c>
      <c r="H1677" s="40" t="s">
        <v>1392</v>
      </c>
      <c r="I1677" s="7" t="s">
        <v>6175</v>
      </c>
      <c r="J1677" s="7" t="s">
        <v>1393</v>
      </c>
      <c r="K1677" s="5" t="s">
        <v>5728</v>
      </c>
      <c r="L1677" s="7" t="s">
        <v>5860</v>
      </c>
      <c r="M1677" s="7" t="s">
        <v>5860</v>
      </c>
      <c r="N1677" s="8" t="s">
        <v>6175</v>
      </c>
      <c r="O1677" s="7" t="s">
        <v>1388</v>
      </c>
      <c r="P1677" s="8" t="s">
        <v>6175</v>
      </c>
      <c r="Q1677" s="7" t="s">
        <v>2677</v>
      </c>
      <c r="R1677" s="5" t="s">
        <v>28</v>
      </c>
      <c r="S1677" s="5" t="s">
        <v>28</v>
      </c>
      <c r="T1677" s="5" t="s">
        <v>28</v>
      </c>
      <c r="U1677" s="5" t="s">
        <v>28</v>
      </c>
      <c r="V1677" s="5" t="s">
        <v>28</v>
      </c>
      <c r="W1677" s="5" t="s">
        <v>1400</v>
      </c>
      <c r="X1677" s="5" t="s">
        <v>28</v>
      </c>
      <c r="Y1677" s="7" t="s">
        <v>5925</v>
      </c>
      <c r="Z1677" s="7" t="s">
        <v>3900</v>
      </c>
      <c r="AA1677" s="7">
        <v>11</v>
      </c>
      <c r="AB1677" s="7">
        <v>11</v>
      </c>
      <c r="AC1677" s="7">
        <f t="shared" si="254"/>
        <v>0</v>
      </c>
      <c r="AD1677" s="7" t="s">
        <v>6175</v>
      </c>
      <c r="AE1677" s="7" t="s">
        <v>6175</v>
      </c>
      <c r="AF1677" s="7" t="s">
        <v>6175</v>
      </c>
      <c r="AG1677" s="7" t="s">
        <v>6175</v>
      </c>
      <c r="AH1677" s="7" t="s">
        <v>6175</v>
      </c>
      <c r="AI1677" s="7" t="s">
        <v>6175</v>
      </c>
      <c r="AJ1677" s="33">
        <v>0.55669713698630319</v>
      </c>
      <c r="AK1677" s="33">
        <f t="shared" si="255"/>
        <v>6.1236685068493353</v>
      </c>
      <c r="AL1677" s="33">
        <f t="shared" si="258"/>
        <v>0.73484022082192024</v>
      </c>
      <c r="AM1677" s="33">
        <f t="shared" si="259"/>
        <v>6.8585087276712553</v>
      </c>
      <c r="AN1677" s="33">
        <f t="shared" si="260"/>
        <v>0.50102742328767291</v>
      </c>
      <c r="AO1677" s="33">
        <f t="shared" si="261"/>
        <v>5.5113016561644024</v>
      </c>
      <c r="AP1677" s="33">
        <f t="shared" si="256"/>
        <v>0.66135619873972828</v>
      </c>
      <c r="AQ1677" s="33">
        <f t="shared" si="257"/>
        <v>6.1726578549041307</v>
      </c>
      <c r="AR1677" s="15" t="s">
        <v>6290</v>
      </c>
      <c r="AS1677" s="15" t="s">
        <v>6306</v>
      </c>
      <c r="AT1677" s="15" t="s">
        <v>6292</v>
      </c>
      <c r="AU1677" s="27" t="s">
        <v>6277</v>
      </c>
      <c r="AV1677" s="74"/>
      <c r="AW1677" s="75"/>
      <c r="AX1677" s="75"/>
      <c r="AY1677" s="75"/>
      <c r="AZ1677" s="52" t="s">
        <v>6389</v>
      </c>
    </row>
    <row r="1678" spans="1:52" s="52" customFormat="1" ht="39.950000000000003" customHeight="1" x14ac:dyDescent="0.25">
      <c r="A1678" s="9">
        <v>2189</v>
      </c>
      <c r="B1678" s="5" t="s">
        <v>28</v>
      </c>
      <c r="C1678" s="7" t="s">
        <v>5926</v>
      </c>
      <c r="D1678" s="5" t="s">
        <v>18</v>
      </c>
      <c r="E1678" s="7" t="s">
        <v>3946</v>
      </c>
      <c r="F1678" s="7" t="s">
        <v>3947</v>
      </c>
      <c r="G1678" s="5" t="s">
        <v>6182</v>
      </c>
      <c r="H1678" s="40" t="s">
        <v>1392</v>
      </c>
      <c r="I1678" s="7" t="s">
        <v>6175</v>
      </c>
      <c r="J1678" s="7" t="s">
        <v>1393</v>
      </c>
      <c r="K1678" s="5" t="s">
        <v>5728</v>
      </c>
      <c r="L1678" s="7" t="s">
        <v>5927</v>
      </c>
      <c r="M1678" s="7" t="s">
        <v>5927</v>
      </c>
      <c r="N1678" s="8" t="s">
        <v>6175</v>
      </c>
      <c r="O1678" s="7" t="s">
        <v>1388</v>
      </c>
      <c r="P1678" s="8" t="s">
        <v>6175</v>
      </c>
      <c r="Q1678" s="7" t="s">
        <v>2677</v>
      </c>
      <c r="R1678" s="5" t="s">
        <v>28</v>
      </c>
      <c r="S1678" s="5" t="s">
        <v>28</v>
      </c>
      <c r="T1678" s="5" t="s">
        <v>28</v>
      </c>
      <c r="U1678" s="5" t="s">
        <v>28</v>
      </c>
      <c r="V1678" s="5" t="s">
        <v>28</v>
      </c>
      <c r="W1678" s="5" t="s">
        <v>1400</v>
      </c>
      <c r="X1678" s="5" t="s">
        <v>28</v>
      </c>
      <c r="Y1678" s="7" t="s">
        <v>28</v>
      </c>
      <c r="Z1678" s="7" t="s">
        <v>3900</v>
      </c>
      <c r="AA1678" s="7">
        <v>6</v>
      </c>
      <c r="AB1678" s="7">
        <v>6</v>
      </c>
      <c r="AC1678" s="7">
        <f t="shared" si="254"/>
        <v>0</v>
      </c>
      <c r="AD1678" s="7" t="s">
        <v>6175</v>
      </c>
      <c r="AE1678" s="7" t="s">
        <v>6175</v>
      </c>
      <c r="AF1678" s="7" t="s">
        <v>6175</v>
      </c>
      <c r="AG1678" s="7" t="s">
        <v>6175</v>
      </c>
      <c r="AH1678" s="7" t="s">
        <v>6175</v>
      </c>
      <c r="AI1678" s="7" t="s">
        <v>6175</v>
      </c>
      <c r="AJ1678" s="33">
        <v>1.0245620547945229</v>
      </c>
      <c r="AK1678" s="33">
        <f t="shared" si="255"/>
        <v>6.1473723287671369</v>
      </c>
      <c r="AL1678" s="33">
        <f t="shared" si="258"/>
        <v>0.7376846794520564</v>
      </c>
      <c r="AM1678" s="33">
        <f t="shared" si="259"/>
        <v>6.8850570082191931</v>
      </c>
      <c r="AN1678" s="33">
        <f t="shared" si="260"/>
        <v>0.92210584931507067</v>
      </c>
      <c r="AO1678" s="33">
        <f t="shared" si="261"/>
        <v>5.5326350958904236</v>
      </c>
      <c r="AP1678" s="33">
        <f t="shared" si="256"/>
        <v>0.66391621150685076</v>
      </c>
      <c r="AQ1678" s="33">
        <f t="shared" si="257"/>
        <v>6.1965513073972742</v>
      </c>
      <c r="AR1678" s="15" t="s">
        <v>6290</v>
      </c>
      <c r="AS1678" s="15" t="s">
        <v>6306</v>
      </c>
      <c r="AT1678" s="15" t="s">
        <v>6292</v>
      </c>
      <c r="AU1678" s="27" t="s">
        <v>6277</v>
      </c>
      <c r="AV1678" s="74"/>
      <c r="AW1678" s="75"/>
      <c r="AX1678" s="75"/>
      <c r="AY1678" s="75"/>
      <c r="AZ1678" s="52" t="s">
        <v>6389</v>
      </c>
    </row>
    <row r="1679" spans="1:52" s="52" customFormat="1" ht="39.950000000000003" customHeight="1" x14ac:dyDescent="0.25">
      <c r="A1679" s="9">
        <v>2190</v>
      </c>
      <c r="B1679" s="5" t="s">
        <v>28</v>
      </c>
      <c r="C1679" s="7" t="s">
        <v>5928</v>
      </c>
      <c r="D1679" s="5" t="s">
        <v>18</v>
      </c>
      <c r="E1679" s="7" t="s">
        <v>3946</v>
      </c>
      <c r="F1679" s="7" t="s">
        <v>3947</v>
      </c>
      <c r="G1679" s="5" t="s">
        <v>6182</v>
      </c>
      <c r="H1679" s="40" t="s">
        <v>1392</v>
      </c>
      <c r="I1679" s="7" t="s">
        <v>6175</v>
      </c>
      <c r="J1679" s="7" t="s">
        <v>1393</v>
      </c>
      <c r="K1679" s="5" t="s">
        <v>5728</v>
      </c>
      <c r="L1679" s="7" t="s">
        <v>5929</v>
      </c>
      <c r="M1679" s="7" t="s">
        <v>5929</v>
      </c>
      <c r="N1679" s="8" t="s">
        <v>6175</v>
      </c>
      <c r="O1679" s="7" t="s">
        <v>1388</v>
      </c>
      <c r="P1679" s="8" t="s">
        <v>6175</v>
      </c>
      <c r="Q1679" s="7" t="s">
        <v>28</v>
      </c>
      <c r="R1679" s="7" t="s">
        <v>28</v>
      </c>
      <c r="S1679" s="5" t="s">
        <v>28</v>
      </c>
      <c r="T1679" s="5" t="s">
        <v>28</v>
      </c>
      <c r="U1679" s="5" t="s">
        <v>28</v>
      </c>
      <c r="V1679" s="5" t="s">
        <v>28</v>
      </c>
      <c r="W1679" s="5" t="s">
        <v>29</v>
      </c>
      <c r="X1679" s="5" t="s">
        <v>28</v>
      </c>
      <c r="Y1679" s="7" t="s">
        <v>28</v>
      </c>
      <c r="Z1679" s="7" t="s">
        <v>3900</v>
      </c>
      <c r="AA1679" s="7">
        <v>5</v>
      </c>
      <c r="AB1679" s="7">
        <v>5</v>
      </c>
      <c r="AC1679" s="7">
        <f t="shared" si="254"/>
        <v>0</v>
      </c>
      <c r="AD1679" s="7" t="s">
        <v>6175</v>
      </c>
      <c r="AE1679" s="7" t="s">
        <v>6175</v>
      </c>
      <c r="AF1679" s="7" t="s">
        <v>6175</v>
      </c>
      <c r="AG1679" s="7" t="s">
        <v>6175</v>
      </c>
      <c r="AH1679" s="7" t="s">
        <v>6175</v>
      </c>
      <c r="AI1679" s="7" t="s">
        <v>6175</v>
      </c>
      <c r="AJ1679" s="33">
        <v>4.8493780821918024</v>
      </c>
      <c r="AK1679" s="33">
        <f t="shared" si="255"/>
        <v>24.246890410959011</v>
      </c>
      <c r="AL1679" s="33">
        <f t="shared" si="258"/>
        <v>2.9096268493150812</v>
      </c>
      <c r="AM1679" s="33">
        <f t="shared" si="259"/>
        <v>27.156517260274093</v>
      </c>
      <c r="AN1679" s="33">
        <f t="shared" si="260"/>
        <v>4.3644402739726225</v>
      </c>
      <c r="AO1679" s="33">
        <f t="shared" si="261"/>
        <v>21.822201369863112</v>
      </c>
      <c r="AP1679" s="33">
        <f t="shared" si="256"/>
        <v>2.6186641643835733</v>
      </c>
      <c r="AQ1679" s="33">
        <f t="shared" si="257"/>
        <v>24.440865534246687</v>
      </c>
      <c r="AR1679" s="15" t="s">
        <v>6290</v>
      </c>
      <c r="AS1679" s="15" t="s">
        <v>6301</v>
      </c>
      <c r="AT1679" s="15" t="s">
        <v>6292</v>
      </c>
      <c r="AU1679" s="27" t="s">
        <v>6277</v>
      </c>
      <c r="AV1679" s="74"/>
      <c r="AW1679" s="75"/>
      <c r="AX1679" s="75"/>
      <c r="AY1679" s="75"/>
      <c r="AZ1679" s="52" t="s">
        <v>6389</v>
      </c>
    </row>
    <row r="1680" spans="1:52" s="52" customFormat="1" ht="39.950000000000003" customHeight="1" x14ac:dyDescent="0.25">
      <c r="A1680" s="9">
        <v>2191</v>
      </c>
      <c r="B1680" s="5" t="s">
        <v>28</v>
      </c>
      <c r="C1680" s="7" t="s">
        <v>5930</v>
      </c>
      <c r="D1680" s="5" t="s">
        <v>18</v>
      </c>
      <c r="E1680" s="7" t="s">
        <v>3946</v>
      </c>
      <c r="F1680" s="7" t="s">
        <v>3947</v>
      </c>
      <c r="G1680" s="5" t="s">
        <v>6182</v>
      </c>
      <c r="H1680" s="40" t="s">
        <v>1392</v>
      </c>
      <c r="I1680" s="7" t="s">
        <v>6175</v>
      </c>
      <c r="J1680" s="7" t="s">
        <v>1393</v>
      </c>
      <c r="K1680" s="5" t="s">
        <v>5728</v>
      </c>
      <c r="L1680" s="7" t="s">
        <v>5931</v>
      </c>
      <c r="M1680" s="7" t="s">
        <v>5931</v>
      </c>
      <c r="N1680" s="8" t="s">
        <v>6175</v>
      </c>
      <c r="O1680" s="7" t="s">
        <v>1388</v>
      </c>
      <c r="P1680" s="8" t="s">
        <v>6175</v>
      </c>
      <c r="Q1680" s="7" t="s">
        <v>28</v>
      </c>
      <c r="R1680" s="7" t="s">
        <v>28</v>
      </c>
      <c r="S1680" s="5" t="s">
        <v>28</v>
      </c>
      <c r="T1680" s="5" t="s">
        <v>28</v>
      </c>
      <c r="U1680" s="5" t="s">
        <v>28</v>
      </c>
      <c r="V1680" s="5" t="s">
        <v>28</v>
      </c>
      <c r="W1680" s="5" t="s">
        <v>1400</v>
      </c>
      <c r="X1680" s="5" t="s">
        <v>28</v>
      </c>
      <c r="Y1680" s="7" t="s">
        <v>28</v>
      </c>
      <c r="Z1680" s="7" t="s">
        <v>3900</v>
      </c>
      <c r="AA1680" s="7">
        <v>3</v>
      </c>
      <c r="AB1680" s="7">
        <v>3</v>
      </c>
      <c r="AC1680" s="7">
        <f t="shared" si="254"/>
        <v>0</v>
      </c>
      <c r="AD1680" s="7" t="s">
        <v>6175</v>
      </c>
      <c r="AE1680" s="7" t="s">
        <v>6175</v>
      </c>
      <c r="AF1680" s="7" t="s">
        <v>6175</v>
      </c>
      <c r="AG1680" s="7" t="s">
        <v>6175</v>
      </c>
      <c r="AH1680" s="7" t="s">
        <v>6175</v>
      </c>
      <c r="AI1680" s="7" t="s">
        <v>6175</v>
      </c>
      <c r="AJ1680" s="33">
        <v>1.3660827397260309</v>
      </c>
      <c r="AK1680" s="33">
        <f t="shared" si="255"/>
        <v>4.0982482191780925</v>
      </c>
      <c r="AL1680" s="33">
        <f t="shared" si="258"/>
        <v>0.4917897863013711</v>
      </c>
      <c r="AM1680" s="33">
        <f t="shared" si="259"/>
        <v>4.5900380054794638</v>
      </c>
      <c r="AN1680" s="33">
        <f t="shared" si="260"/>
        <v>1.2294744657534278</v>
      </c>
      <c r="AO1680" s="33">
        <f t="shared" si="261"/>
        <v>3.6884233972602836</v>
      </c>
      <c r="AP1680" s="33">
        <f t="shared" si="256"/>
        <v>0.44261080767123401</v>
      </c>
      <c r="AQ1680" s="33">
        <f t="shared" si="257"/>
        <v>4.1310342049315176</v>
      </c>
      <c r="AR1680" s="15" t="s">
        <v>6290</v>
      </c>
      <c r="AS1680" s="15" t="s">
        <v>6306</v>
      </c>
      <c r="AT1680" s="15" t="s">
        <v>6292</v>
      </c>
      <c r="AU1680" s="27" t="s">
        <v>6277</v>
      </c>
      <c r="AV1680" s="74"/>
      <c r="AW1680" s="75"/>
      <c r="AX1680" s="75"/>
      <c r="AY1680" s="75"/>
      <c r="AZ1680" s="52" t="s">
        <v>6389</v>
      </c>
    </row>
    <row r="1681" spans="1:52" s="52" customFormat="1" ht="39.950000000000003" customHeight="1" x14ac:dyDescent="0.25">
      <c r="A1681" s="9">
        <v>2192</v>
      </c>
      <c r="B1681" s="5" t="s">
        <v>28</v>
      </c>
      <c r="C1681" s="7" t="s">
        <v>5932</v>
      </c>
      <c r="D1681" s="5" t="s">
        <v>18</v>
      </c>
      <c r="E1681" s="7" t="s">
        <v>3946</v>
      </c>
      <c r="F1681" s="7" t="s">
        <v>3947</v>
      </c>
      <c r="G1681" s="5" t="s">
        <v>6182</v>
      </c>
      <c r="H1681" s="40" t="s">
        <v>1392</v>
      </c>
      <c r="I1681" s="7" t="s">
        <v>6175</v>
      </c>
      <c r="J1681" s="7" t="s">
        <v>1393</v>
      </c>
      <c r="K1681" s="5" t="s">
        <v>5728</v>
      </c>
      <c r="L1681" s="7" t="s">
        <v>5933</v>
      </c>
      <c r="M1681" s="7" t="s">
        <v>5933</v>
      </c>
      <c r="N1681" s="8" t="s">
        <v>6175</v>
      </c>
      <c r="O1681" s="7" t="s">
        <v>1388</v>
      </c>
      <c r="P1681" s="8" t="s">
        <v>6175</v>
      </c>
      <c r="Q1681" s="7" t="s">
        <v>28</v>
      </c>
      <c r="R1681" s="7" t="s">
        <v>28</v>
      </c>
      <c r="S1681" s="5" t="s">
        <v>28</v>
      </c>
      <c r="T1681" s="5" t="s">
        <v>28</v>
      </c>
      <c r="U1681" s="5" t="s">
        <v>28</v>
      </c>
      <c r="V1681" s="5" t="s">
        <v>28</v>
      </c>
      <c r="W1681" s="5" t="s">
        <v>29</v>
      </c>
      <c r="X1681" s="5" t="s">
        <v>28</v>
      </c>
      <c r="Y1681" s="7" t="s">
        <v>28</v>
      </c>
      <c r="Z1681" s="7" t="s">
        <v>3900</v>
      </c>
      <c r="AA1681" s="7">
        <v>6</v>
      </c>
      <c r="AB1681" s="7">
        <v>6</v>
      </c>
      <c r="AC1681" s="7">
        <f t="shared" si="254"/>
        <v>0</v>
      </c>
      <c r="AD1681" s="7" t="s">
        <v>6175</v>
      </c>
      <c r="AE1681" s="7" t="s">
        <v>6175</v>
      </c>
      <c r="AF1681" s="7" t="s">
        <v>6175</v>
      </c>
      <c r="AG1681" s="7" t="s">
        <v>6175</v>
      </c>
      <c r="AH1681" s="7" t="s">
        <v>6175</v>
      </c>
      <c r="AI1681" s="7" t="s">
        <v>6175</v>
      </c>
      <c r="AJ1681" s="33">
        <v>1.5391241095890462</v>
      </c>
      <c r="AK1681" s="33">
        <f t="shared" si="255"/>
        <v>9.2347446575342769</v>
      </c>
      <c r="AL1681" s="33">
        <f t="shared" si="258"/>
        <v>1.1081693589041133</v>
      </c>
      <c r="AM1681" s="33">
        <f t="shared" si="259"/>
        <v>10.342914016438391</v>
      </c>
      <c r="AN1681" s="33">
        <f t="shared" si="260"/>
        <v>1.3852116986301417</v>
      </c>
      <c r="AO1681" s="33">
        <f t="shared" si="261"/>
        <v>8.3112701917808494</v>
      </c>
      <c r="AP1681" s="33">
        <f t="shared" si="256"/>
        <v>0.99735242301370186</v>
      </c>
      <c r="AQ1681" s="33">
        <f t="shared" si="257"/>
        <v>9.308622614794551</v>
      </c>
      <c r="AR1681" s="15" t="s">
        <v>6290</v>
      </c>
      <c r="AS1681" s="15" t="s">
        <v>6306</v>
      </c>
      <c r="AT1681" s="15" t="s">
        <v>6292</v>
      </c>
      <c r="AU1681" s="27" t="s">
        <v>6277</v>
      </c>
      <c r="AV1681" s="74"/>
      <c r="AW1681" s="75"/>
      <c r="AX1681" s="75"/>
      <c r="AY1681" s="75"/>
      <c r="AZ1681" s="52" t="s">
        <v>6389</v>
      </c>
    </row>
    <row r="1682" spans="1:52" s="52" customFormat="1" ht="39.950000000000003" customHeight="1" x14ac:dyDescent="0.25">
      <c r="A1682" s="9">
        <v>2193</v>
      </c>
      <c r="B1682" s="5" t="s">
        <v>28</v>
      </c>
      <c r="C1682" s="7" t="s">
        <v>5934</v>
      </c>
      <c r="D1682" s="5" t="s">
        <v>18</v>
      </c>
      <c r="E1682" s="5" t="s">
        <v>925</v>
      </c>
      <c r="F1682" s="5" t="s">
        <v>926</v>
      </c>
      <c r="G1682" s="5" t="s">
        <v>6182</v>
      </c>
      <c r="H1682" s="40" t="s">
        <v>1392</v>
      </c>
      <c r="I1682" s="7" t="s">
        <v>6175</v>
      </c>
      <c r="J1682" s="7" t="s">
        <v>1393</v>
      </c>
      <c r="K1682" s="5" t="s">
        <v>5728</v>
      </c>
      <c r="L1682" s="5" t="s">
        <v>5935</v>
      </c>
      <c r="M1682" s="5" t="s">
        <v>5935</v>
      </c>
      <c r="N1682" s="8" t="s">
        <v>6175</v>
      </c>
      <c r="O1682" s="7" t="s">
        <v>1388</v>
      </c>
      <c r="P1682" s="8" t="s">
        <v>6175</v>
      </c>
      <c r="Q1682" s="7" t="s">
        <v>28</v>
      </c>
      <c r="R1682" s="5" t="s">
        <v>28</v>
      </c>
      <c r="S1682" s="5" t="s">
        <v>28</v>
      </c>
      <c r="T1682" s="5" t="s">
        <v>28</v>
      </c>
      <c r="U1682" s="5" t="s">
        <v>28</v>
      </c>
      <c r="V1682" s="5" t="s">
        <v>28</v>
      </c>
      <c r="W1682" s="5" t="s">
        <v>29</v>
      </c>
      <c r="X1682" s="5" t="s">
        <v>28</v>
      </c>
      <c r="Y1682" s="7" t="s">
        <v>28</v>
      </c>
      <c r="Z1682" s="7" t="s">
        <v>3900</v>
      </c>
      <c r="AA1682" s="7">
        <v>6</v>
      </c>
      <c r="AB1682" s="7">
        <v>6</v>
      </c>
      <c r="AC1682" s="7">
        <f t="shared" si="254"/>
        <v>0</v>
      </c>
      <c r="AD1682" s="7" t="s">
        <v>6175</v>
      </c>
      <c r="AE1682" s="7" t="s">
        <v>6175</v>
      </c>
      <c r="AF1682" s="7" t="s">
        <v>6175</v>
      </c>
      <c r="AG1682" s="7" t="s">
        <v>6175</v>
      </c>
      <c r="AH1682" s="7" t="s">
        <v>6175</v>
      </c>
      <c r="AI1682" s="7" t="s">
        <v>6175</v>
      </c>
      <c r="AJ1682" s="33">
        <v>2.9096268493150816</v>
      </c>
      <c r="AK1682" s="33">
        <f t="shared" si="255"/>
        <v>17.45776109589049</v>
      </c>
      <c r="AL1682" s="33">
        <f t="shared" si="258"/>
        <v>2.0949313315068587</v>
      </c>
      <c r="AM1682" s="33">
        <f t="shared" si="259"/>
        <v>19.55269242739735</v>
      </c>
      <c r="AN1682" s="33">
        <f t="shared" si="260"/>
        <v>2.6186641643835737</v>
      </c>
      <c r="AO1682" s="33">
        <f t="shared" si="261"/>
        <v>15.711984986301442</v>
      </c>
      <c r="AP1682" s="33">
        <f t="shared" si="256"/>
        <v>1.885438198356173</v>
      </c>
      <c r="AQ1682" s="33">
        <f t="shared" si="257"/>
        <v>17.597423184657615</v>
      </c>
      <c r="AR1682" s="15" t="s">
        <v>6290</v>
      </c>
      <c r="AS1682" s="15" t="s">
        <v>6290</v>
      </c>
      <c r="AT1682" s="15" t="s">
        <v>6294</v>
      </c>
      <c r="AU1682" s="27" t="s">
        <v>6279</v>
      </c>
      <c r="AV1682" s="74"/>
      <c r="AW1682" s="75"/>
      <c r="AX1682" s="75"/>
      <c r="AY1682" s="75"/>
      <c r="AZ1682" s="52" t="s">
        <v>6389</v>
      </c>
    </row>
    <row r="1683" spans="1:52" s="52" customFormat="1" ht="39.950000000000003" customHeight="1" x14ac:dyDescent="0.25">
      <c r="A1683" s="9">
        <v>2194</v>
      </c>
      <c r="B1683" s="7" t="s">
        <v>28</v>
      </c>
      <c r="C1683" s="7" t="s">
        <v>5936</v>
      </c>
      <c r="D1683" s="5" t="s">
        <v>18</v>
      </c>
      <c r="E1683" s="7" t="s">
        <v>3946</v>
      </c>
      <c r="F1683" s="7" t="s">
        <v>3947</v>
      </c>
      <c r="G1683" s="5" t="s">
        <v>6182</v>
      </c>
      <c r="H1683" s="40" t="s">
        <v>1392</v>
      </c>
      <c r="I1683" s="7" t="s">
        <v>6175</v>
      </c>
      <c r="J1683" s="7" t="s">
        <v>1393</v>
      </c>
      <c r="K1683" s="5" t="s">
        <v>5728</v>
      </c>
      <c r="L1683" s="7" t="s">
        <v>5937</v>
      </c>
      <c r="M1683" s="7" t="s">
        <v>5937</v>
      </c>
      <c r="N1683" s="8" t="s">
        <v>6175</v>
      </c>
      <c r="O1683" s="7" t="s">
        <v>1388</v>
      </c>
      <c r="P1683" s="8" t="s">
        <v>6175</v>
      </c>
      <c r="Q1683" s="7" t="s">
        <v>28</v>
      </c>
      <c r="R1683" s="7" t="s">
        <v>28</v>
      </c>
      <c r="S1683" s="5" t="s">
        <v>28</v>
      </c>
      <c r="T1683" s="5" t="s">
        <v>28</v>
      </c>
      <c r="U1683" s="5" t="s">
        <v>28</v>
      </c>
      <c r="V1683" s="5" t="s">
        <v>28</v>
      </c>
      <c r="W1683" s="5" t="s">
        <v>29</v>
      </c>
      <c r="X1683" s="5" t="s">
        <v>28</v>
      </c>
      <c r="Y1683" s="7" t="s">
        <v>28</v>
      </c>
      <c r="Z1683" s="7" t="s">
        <v>3900</v>
      </c>
      <c r="AA1683" s="7">
        <v>2</v>
      </c>
      <c r="AB1683" s="7">
        <v>2</v>
      </c>
      <c r="AC1683" s="7">
        <f t="shared" si="254"/>
        <v>0</v>
      </c>
      <c r="AD1683" s="7" t="s">
        <v>6175</v>
      </c>
      <c r="AE1683" s="7" t="s">
        <v>6175</v>
      </c>
      <c r="AF1683" s="7" t="s">
        <v>6175</v>
      </c>
      <c r="AG1683" s="7" t="s">
        <v>6175</v>
      </c>
      <c r="AH1683" s="7" t="s">
        <v>6175</v>
      </c>
      <c r="AI1683" s="7" t="s">
        <v>6175</v>
      </c>
      <c r="AJ1683" s="33">
        <v>1.939751232876721</v>
      </c>
      <c r="AK1683" s="33">
        <f t="shared" si="255"/>
        <v>3.879502465753442</v>
      </c>
      <c r="AL1683" s="33">
        <f t="shared" si="258"/>
        <v>0.46554029589041301</v>
      </c>
      <c r="AM1683" s="33">
        <f t="shared" si="259"/>
        <v>4.3450427616438549</v>
      </c>
      <c r="AN1683" s="33">
        <f t="shared" si="260"/>
        <v>1.7457761095890489</v>
      </c>
      <c r="AO1683" s="33">
        <f t="shared" si="261"/>
        <v>3.4915522191780979</v>
      </c>
      <c r="AP1683" s="33">
        <f t="shared" si="256"/>
        <v>0.41898626630137176</v>
      </c>
      <c r="AQ1683" s="33">
        <f t="shared" si="257"/>
        <v>3.9105384854794698</v>
      </c>
      <c r="AR1683" s="15" t="s">
        <v>6290</v>
      </c>
      <c r="AS1683" s="15" t="s">
        <v>6301</v>
      </c>
      <c r="AT1683" s="15" t="s">
        <v>6292</v>
      </c>
      <c r="AU1683" s="27" t="s">
        <v>6277</v>
      </c>
      <c r="AV1683" s="74"/>
      <c r="AW1683" s="75"/>
      <c r="AX1683" s="75"/>
      <c r="AY1683" s="75"/>
      <c r="AZ1683" s="52" t="s">
        <v>6389</v>
      </c>
    </row>
    <row r="1684" spans="1:52" s="52" customFormat="1" ht="39.950000000000003" customHeight="1" x14ac:dyDescent="0.25">
      <c r="A1684" s="9">
        <v>2195</v>
      </c>
      <c r="B1684" s="5" t="s">
        <v>28</v>
      </c>
      <c r="C1684" s="7" t="s">
        <v>5938</v>
      </c>
      <c r="D1684" s="5" t="s">
        <v>18</v>
      </c>
      <c r="E1684" s="7" t="s">
        <v>3946</v>
      </c>
      <c r="F1684" s="7" t="s">
        <v>3947</v>
      </c>
      <c r="G1684" s="5" t="s">
        <v>6182</v>
      </c>
      <c r="H1684" s="40" t="s">
        <v>1392</v>
      </c>
      <c r="I1684" s="7" t="s">
        <v>6175</v>
      </c>
      <c r="J1684" s="7" t="s">
        <v>1393</v>
      </c>
      <c r="K1684" s="5" t="s">
        <v>5728</v>
      </c>
      <c r="L1684" s="7" t="s">
        <v>5939</v>
      </c>
      <c r="M1684" s="7" t="s">
        <v>5939</v>
      </c>
      <c r="N1684" s="8" t="s">
        <v>6175</v>
      </c>
      <c r="O1684" s="7" t="s">
        <v>1388</v>
      </c>
      <c r="P1684" s="8" t="s">
        <v>6175</v>
      </c>
      <c r="Q1684" s="7" t="s">
        <v>28</v>
      </c>
      <c r="R1684" s="7" t="s">
        <v>28</v>
      </c>
      <c r="S1684" s="5" t="s">
        <v>28</v>
      </c>
      <c r="T1684" s="5" t="s">
        <v>28</v>
      </c>
      <c r="U1684" s="5" t="s">
        <v>28</v>
      </c>
      <c r="V1684" s="5" t="s">
        <v>28</v>
      </c>
      <c r="W1684" s="5" t="s">
        <v>29</v>
      </c>
      <c r="X1684" s="5" t="s">
        <v>28</v>
      </c>
      <c r="Y1684" s="7" t="s">
        <v>3118</v>
      </c>
      <c r="Z1684" s="7" t="s">
        <v>3900</v>
      </c>
      <c r="AA1684" s="7">
        <v>2</v>
      </c>
      <c r="AB1684" s="7">
        <v>2</v>
      </c>
      <c r="AC1684" s="7">
        <f t="shared" si="254"/>
        <v>0</v>
      </c>
      <c r="AD1684" s="7" t="s">
        <v>6175</v>
      </c>
      <c r="AE1684" s="7" t="s">
        <v>6175</v>
      </c>
      <c r="AF1684" s="7" t="s">
        <v>6175</v>
      </c>
      <c r="AG1684" s="7" t="s">
        <v>6175</v>
      </c>
      <c r="AH1684" s="7" t="s">
        <v>6175</v>
      </c>
      <c r="AI1684" s="7" t="s">
        <v>6175</v>
      </c>
      <c r="AJ1684" s="33">
        <v>0.87288805479452458</v>
      </c>
      <c r="AK1684" s="33">
        <f t="shared" si="255"/>
        <v>1.7457761095890492</v>
      </c>
      <c r="AL1684" s="33">
        <f t="shared" si="258"/>
        <v>0.20949313315068588</v>
      </c>
      <c r="AM1684" s="33">
        <f t="shared" si="259"/>
        <v>1.9552692427397351</v>
      </c>
      <c r="AN1684" s="33">
        <f t="shared" si="260"/>
        <v>0.78559924931507219</v>
      </c>
      <c r="AO1684" s="33">
        <f t="shared" si="261"/>
        <v>1.5711984986301444</v>
      </c>
      <c r="AP1684" s="33">
        <f t="shared" si="256"/>
        <v>0.18854381983561733</v>
      </c>
      <c r="AQ1684" s="33">
        <f t="shared" si="257"/>
        <v>1.7597423184657617</v>
      </c>
      <c r="AR1684" s="15" t="s">
        <v>6290</v>
      </c>
      <c r="AS1684" s="15" t="s">
        <v>6306</v>
      </c>
      <c r="AT1684" s="15" t="s">
        <v>6292</v>
      </c>
      <c r="AU1684" s="27" t="s">
        <v>6277</v>
      </c>
      <c r="AV1684" s="74"/>
      <c r="AW1684" s="75"/>
      <c r="AX1684" s="75"/>
      <c r="AY1684" s="75"/>
      <c r="AZ1684" s="52" t="s">
        <v>6389</v>
      </c>
    </row>
    <row r="1685" spans="1:52" s="52" customFormat="1" ht="39.950000000000003" customHeight="1" x14ac:dyDescent="0.25">
      <c r="A1685" s="9">
        <v>2196</v>
      </c>
      <c r="B1685" s="5" t="s">
        <v>28</v>
      </c>
      <c r="C1685" s="7" t="s">
        <v>5940</v>
      </c>
      <c r="D1685" s="5" t="s">
        <v>18</v>
      </c>
      <c r="E1685" s="7" t="s">
        <v>3946</v>
      </c>
      <c r="F1685" s="7" t="s">
        <v>3947</v>
      </c>
      <c r="G1685" s="5" t="s">
        <v>6182</v>
      </c>
      <c r="H1685" s="40" t="s">
        <v>1392</v>
      </c>
      <c r="I1685" s="7" t="s">
        <v>6175</v>
      </c>
      <c r="J1685" s="7" t="s">
        <v>1393</v>
      </c>
      <c r="K1685" s="5" t="s">
        <v>5728</v>
      </c>
      <c r="L1685" s="7" t="s">
        <v>5941</v>
      </c>
      <c r="M1685" s="7" t="s">
        <v>5941</v>
      </c>
      <c r="N1685" s="8" t="s">
        <v>6175</v>
      </c>
      <c r="O1685" s="7" t="s">
        <v>1388</v>
      </c>
      <c r="P1685" s="8" t="s">
        <v>6175</v>
      </c>
      <c r="Q1685" s="7" t="s">
        <v>2677</v>
      </c>
      <c r="R1685" s="5" t="s">
        <v>28</v>
      </c>
      <c r="S1685" s="5" t="s">
        <v>28</v>
      </c>
      <c r="T1685" s="5" t="s">
        <v>28</v>
      </c>
      <c r="U1685" s="5" t="s">
        <v>28</v>
      </c>
      <c r="V1685" s="5" t="s">
        <v>28</v>
      </c>
      <c r="W1685" s="5" t="s">
        <v>29</v>
      </c>
      <c r="X1685" s="5" t="s">
        <v>28</v>
      </c>
      <c r="Y1685" s="7" t="s">
        <v>28</v>
      </c>
      <c r="Z1685" s="7" t="s">
        <v>3900</v>
      </c>
      <c r="AA1685" s="7">
        <v>1</v>
      </c>
      <c r="AB1685" s="7">
        <v>1</v>
      </c>
      <c r="AC1685" s="7">
        <f t="shared" ref="AC1685:AC1748" si="262">AA1685-AB1685</f>
        <v>0</v>
      </c>
      <c r="AD1685" s="7" t="s">
        <v>6175</v>
      </c>
      <c r="AE1685" s="7" t="s">
        <v>6175</v>
      </c>
      <c r="AF1685" s="7" t="s">
        <v>6175</v>
      </c>
      <c r="AG1685" s="7" t="s">
        <v>6175</v>
      </c>
      <c r="AH1685" s="7" t="s">
        <v>6175</v>
      </c>
      <c r="AI1685" s="7" t="s">
        <v>6175</v>
      </c>
      <c r="AJ1685" s="33">
        <v>3.0843309589041232</v>
      </c>
      <c r="AK1685" s="33">
        <f t="shared" si="255"/>
        <v>3.0843309589041232</v>
      </c>
      <c r="AL1685" s="33">
        <f t="shared" si="258"/>
        <v>0.37011971506849478</v>
      </c>
      <c r="AM1685" s="33">
        <f t="shared" si="259"/>
        <v>3.4544506739726182</v>
      </c>
      <c r="AN1685" s="33">
        <f t="shared" si="260"/>
        <v>2.7758978630137108</v>
      </c>
      <c r="AO1685" s="33">
        <f t="shared" si="261"/>
        <v>2.7758978630137108</v>
      </c>
      <c r="AP1685" s="33">
        <f t="shared" si="256"/>
        <v>0.3331077435616453</v>
      </c>
      <c r="AQ1685" s="33">
        <f t="shared" si="257"/>
        <v>3.109005606575356</v>
      </c>
      <c r="AR1685" s="15" t="s">
        <v>6290</v>
      </c>
      <c r="AS1685" s="15" t="s">
        <v>6306</v>
      </c>
      <c r="AT1685" s="15" t="s">
        <v>6292</v>
      </c>
      <c r="AU1685" s="27" t="s">
        <v>6277</v>
      </c>
      <c r="AV1685" s="74"/>
      <c r="AW1685" s="75"/>
      <c r="AX1685" s="75"/>
      <c r="AY1685" s="75"/>
      <c r="AZ1685" s="52" t="s">
        <v>6389</v>
      </c>
    </row>
    <row r="1686" spans="1:52" s="52" customFormat="1" ht="39.950000000000003" customHeight="1" x14ac:dyDescent="0.25">
      <c r="A1686" s="9">
        <v>2197</v>
      </c>
      <c r="B1686" s="5" t="s">
        <v>28</v>
      </c>
      <c r="C1686" s="7" t="s">
        <v>5942</v>
      </c>
      <c r="D1686" s="5" t="s">
        <v>18</v>
      </c>
      <c r="E1686" s="7" t="s">
        <v>3946</v>
      </c>
      <c r="F1686" s="7" t="s">
        <v>3947</v>
      </c>
      <c r="G1686" s="5" t="s">
        <v>6182</v>
      </c>
      <c r="H1686" s="40" t="s">
        <v>1392</v>
      </c>
      <c r="I1686" s="7" t="s">
        <v>6175</v>
      </c>
      <c r="J1686" s="7" t="s">
        <v>1393</v>
      </c>
      <c r="K1686" s="5" t="s">
        <v>5728</v>
      </c>
      <c r="L1686" s="7" t="s">
        <v>5943</v>
      </c>
      <c r="M1686" s="7" t="s">
        <v>5943</v>
      </c>
      <c r="N1686" s="8" t="s">
        <v>6175</v>
      </c>
      <c r="O1686" s="7" t="s">
        <v>1388</v>
      </c>
      <c r="P1686" s="8" t="s">
        <v>6175</v>
      </c>
      <c r="Q1686" s="7" t="s">
        <v>28</v>
      </c>
      <c r="R1686" s="7" t="s">
        <v>28</v>
      </c>
      <c r="S1686" s="5" t="s">
        <v>28</v>
      </c>
      <c r="T1686" s="5" t="s">
        <v>28</v>
      </c>
      <c r="U1686" s="5" t="s">
        <v>28</v>
      </c>
      <c r="V1686" s="5" t="s">
        <v>28</v>
      </c>
      <c r="W1686" s="5" t="s">
        <v>29</v>
      </c>
      <c r="X1686" s="5" t="s">
        <v>28</v>
      </c>
      <c r="Y1686" s="7" t="s">
        <v>5944</v>
      </c>
      <c r="Z1686" s="7" t="s">
        <v>3900</v>
      </c>
      <c r="AA1686" s="7">
        <v>3</v>
      </c>
      <c r="AB1686" s="7">
        <v>3</v>
      </c>
      <c r="AC1686" s="7">
        <f t="shared" si="262"/>
        <v>0</v>
      </c>
      <c r="AD1686" s="7" t="s">
        <v>6175</v>
      </c>
      <c r="AE1686" s="7" t="s">
        <v>6175</v>
      </c>
      <c r="AF1686" s="7" t="s">
        <v>6175</v>
      </c>
      <c r="AG1686" s="7" t="s">
        <v>6175</v>
      </c>
      <c r="AH1686" s="7" t="s">
        <v>6175</v>
      </c>
      <c r="AI1686" s="7" t="s">
        <v>6175</v>
      </c>
      <c r="AJ1686" s="33">
        <v>0.33945646575342614</v>
      </c>
      <c r="AK1686" s="33">
        <f t="shared" si="255"/>
        <v>1.0183693972602783</v>
      </c>
      <c r="AL1686" s="33">
        <f t="shared" si="258"/>
        <v>0.12220432767123339</v>
      </c>
      <c r="AM1686" s="33">
        <f t="shared" si="259"/>
        <v>1.1405737249315118</v>
      </c>
      <c r="AN1686" s="33">
        <f t="shared" si="260"/>
        <v>0.30551081917808354</v>
      </c>
      <c r="AO1686" s="33">
        <f t="shared" si="261"/>
        <v>0.91653245753425061</v>
      </c>
      <c r="AP1686" s="33">
        <f t="shared" si="256"/>
        <v>0.10998389490411006</v>
      </c>
      <c r="AQ1686" s="33">
        <f t="shared" si="257"/>
        <v>1.0265163524383607</v>
      </c>
      <c r="AR1686" s="15" t="s">
        <v>6290</v>
      </c>
      <c r="AS1686" s="15" t="s">
        <v>6306</v>
      </c>
      <c r="AT1686" s="15" t="s">
        <v>6292</v>
      </c>
      <c r="AU1686" s="27" t="s">
        <v>6277</v>
      </c>
      <c r="AV1686" s="74"/>
      <c r="AW1686" s="75"/>
      <c r="AX1686" s="75"/>
      <c r="AY1686" s="75"/>
      <c r="AZ1686" s="52" t="s">
        <v>6389</v>
      </c>
    </row>
    <row r="1687" spans="1:52" s="52" customFormat="1" ht="39.950000000000003" customHeight="1" x14ac:dyDescent="0.25">
      <c r="A1687" s="9">
        <v>2198</v>
      </c>
      <c r="B1687" s="7" t="s">
        <v>28</v>
      </c>
      <c r="C1687" s="7" t="s">
        <v>5945</v>
      </c>
      <c r="D1687" s="5" t="s">
        <v>18</v>
      </c>
      <c r="E1687" s="7" t="s">
        <v>3946</v>
      </c>
      <c r="F1687" s="7" t="s">
        <v>3947</v>
      </c>
      <c r="G1687" s="5" t="s">
        <v>6182</v>
      </c>
      <c r="H1687" s="40" t="s">
        <v>1392</v>
      </c>
      <c r="I1687" s="7" t="s">
        <v>6175</v>
      </c>
      <c r="J1687" s="7" t="s">
        <v>1393</v>
      </c>
      <c r="K1687" s="5" t="s">
        <v>5728</v>
      </c>
      <c r="L1687" s="7" t="s">
        <v>5946</v>
      </c>
      <c r="M1687" s="7" t="s">
        <v>5946</v>
      </c>
      <c r="N1687" s="8" t="s">
        <v>6175</v>
      </c>
      <c r="O1687" s="7" t="s">
        <v>1388</v>
      </c>
      <c r="P1687" s="8" t="s">
        <v>6175</v>
      </c>
      <c r="Q1687" s="7" t="s">
        <v>28</v>
      </c>
      <c r="R1687" s="7" t="s">
        <v>28</v>
      </c>
      <c r="S1687" s="5" t="s">
        <v>28</v>
      </c>
      <c r="T1687" s="5" t="s">
        <v>28</v>
      </c>
      <c r="U1687" s="5" t="s">
        <v>28</v>
      </c>
      <c r="V1687" s="5" t="s">
        <v>28</v>
      </c>
      <c r="W1687" s="5" t="s">
        <v>1400</v>
      </c>
      <c r="X1687" s="5" t="s">
        <v>28</v>
      </c>
      <c r="Y1687" s="7" t="s">
        <v>28</v>
      </c>
      <c r="Z1687" s="7" t="s">
        <v>3900</v>
      </c>
      <c r="AA1687" s="7">
        <v>1</v>
      </c>
      <c r="AB1687" s="7">
        <v>1</v>
      </c>
      <c r="AC1687" s="7">
        <f t="shared" si="262"/>
        <v>0</v>
      </c>
      <c r="AD1687" s="7" t="s">
        <v>6175</v>
      </c>
      <c r="AE1687" s="7" t="s">
        <v>6175</v>
      </c>
      <c r="AF1687" s="7" t="s">
        <v>6175</v>
      </c>
      <c r="AG1687" s="7" t="s">
        <v>6175</v>
      </c>
      <c r="AH1687" s="7" t="s">
        <v>6175</v>
      </c>
      <c r="AI1687" s="7" t="s">
        <v>6175</v>
      </c>
      <c r="AJ1687" s="33">
        <v>2.7321654794520618</v>
      </c>
      <c r="AK1687" s="33">
        <f t="shared" si="255"/>
        <v>2.7321654794520618</v>
      </c>
      <c r="AL1687" s="33">
        <f t="shared" si="258"/>
        <v>0.3278598575342474</v>
      </c>
      <c r="AM1687" s="33">
        <f t="shared" si="259"/>
        <v>3.0600253369863091</v>
      </c>
      <c r="AN1687" s="33">
        <f t="shared" si="260"/>
        <v>2.4589489315068556</v>
      </c>
      <c r="AO1687" s="33">
        <f t="shared" si="261"/>
        <v>2.4589489315068556</v>
      </c>
      <c r="AP1687" s="33">
        <f t="shared" si="256"/>
        <v>0.29507387178082267</v>
      </c>
      <c r="AQ1687" s="33">
        <f t="shared" si="257"/>
        <v>2.7540228032876781</v>
      </c>
      <c r="AR1687" s="15" t="s">
        <v>6290</v>
      </c>
      <c r="AS1687" s="15" t="s">
        <v>6306</v>
      </c>
      <c r="AT1687" s="15" t="s">
        <v>6292</v>
      </c>
      <c r="AU1687" s="27" t="s">
        <v>6277</v>
      </c>
      <c r="AV1687" s="74"/>
      <c r="AW1687" s="75"/>
      <c r="AX1687" s="75"/>
      <c r="AY1687" s="75"/>
      <c r="AZ1687" s="52" t="s">
        <v>6389</v>
      </c>
    </row>
    <row r="1688" spans="1:52" s="52" customFormat="1" ht="39.950000000000003" customHeight="1" x14ac:dyDescent="0.25">
      <c r="A1688" s="9">
        <v>2199</v>
      </c>
      <c r="B1688" s="7" t="s">
        <v>28</v>
      </c>
      <c r="C1688" s="7" t="s">
        <v>5947</v>
      </c>
      <c r="D1688" s="5" t="s">
        <v>18</v>
      </c>
      <c r="E1688" s="7" t="s">
        <v>3946</v>
      </c>
      <c r="F1688" s="7" t="s">
        <v>3947</v>
      </c>
      <c r="G1688" s="5" t="s">
        <v>6182</v>
      </c>
      <c r="H1688" s="40" t="s">
        <v>1392</v>
      </c>
      <c r="I1688" s="7" t="s">
        <v>6175</v>
      </c>
      <c r="J1688" s="7" t="s">
        <v>1393</v>
      </c>
      <c r="K1688" s="5" t="s">
        <v>5728</v>
      </c>
      <c r="L1688" s="7" t="s">
        <v>5948</v>
      </c>
      <c r="M1688" s="7" t="s">
        <v>5948</v>
      </c>
      <c r="N1688" s="8" t="s">
        <v>6175</v>
      </c>
      <c r="O1688" s="7" t="s">
        <v>1388</v>
      </c>
      <c r="P1688" s="8" t="s">
        <v>6175</v>
      </c>
      <c r="Q1688" s="7" t="s">
        <v>28</v>
      </c>
      <c r="R1688" s="7" t="s">
        <v>28</v>
      </c>
      <c r="S1688" s="5" t="s">
        <v>28</v>
      </c>
      <c r="T1688" s="5" t="s">
        <v>28</v>
      </c>
      <c r="U1688" s="5" t="s">
        <v>28</v>
      </c>
      <c r="V1688" s="5" t="s">
        <v>28</v>
      </c>
      <c r="W1688" s="5" t="s">
        <v>29</v>
      </c>
      <c r="X1688" s="5" t="s">
        <v>28</v>
      </c>
      <c r="Y1688" s="7" t="s">
        <v>5949</v>
      </c>
      <c r="Z1688" s="7" t="s">
        <v>3900</v>
      </c>
      <c r="AA1688" s="7">
        <v>8</v>
      </c>
      <c r="AB1688" s="7">
        <v>8</v>
      </c>
      <c r="AC1688" s="7">
        <f t="shared" si="262"/>
        <v>0</v>
      </c>
      <c r="AD1688" s="7" t="s">
        <v>6175</v>
      </c>
      <c r="AE1688" s="7" t="s">
        <v>6175</v>
      </c>
      <c r="AF1688" s="7" t="s">
        <v>6175</v>
      </c>
      <c r="AG1688" s="7" t="s">
        <v>6175</v>
      </c>
      <c r="AH1688" s="7" t="s">
        <v>6175</v>
      </c>
      <c r="AI1688" s="7" t="s">
        <v>6175</v>
      </c>
      <c r="AJ1688" s="33">
        <v>1.1566241095890462</v>
      </c>
      <c r="AK1688" s="33">
        <f t="shared" si="255"/>
        <v>9.2529928767123693</v>
      </c>
      <c r="AL1688" s="33">
        <f t="shared" si="258"/>
        <v>1.1103591452054842</v>
      </c>
      <c r="AM1688" s="33">
        <f t="shared" si="259"/>
        <v>10.363352021917853</v>
      </c>
      <c r="AN1688" s="33">
        <f t="shared" si="260"/>
        <v>1.0409616986301415</v>
      </c>
      <c r="AO1688" s="33">
        <f t="shared" si="261"/>
        <v>8.3276935890411323</v>
      </c>
      <c r="AP1688" s="33">
        <f t="shared" si="256"/>
        <v>0.99932323068493589</v>
      </c>
      <c r="AQ1688" s="33">
        <f t="shared" si="257"/>
        <v>9.3270168197260688</v>
      </c>
      <c r="AR1688" s="15" t="s">
        <v>6290</v>
      </c>
      <c r="AS1688" s="15" t="s">
        <v>6306</v>
      </c>
      <c r="AT1688" s="15" t="s">
        <v>6292</v>
      </c>
      <c r="AU1688" s="27" t="s">
        <v>6277</v>
      </c>
      <c r="AV1688" s="74"/>
      <c r="AW1688" s="75"/>
      <c r="AX1688" s="75"/>
      <c r="AY1688" s="75"/>
      <c r="AZ1688" s="52" t="s">
        <v>6389</v>
      </c>
    </row>
    <row r="1689" spans="1:52" s="52" customFormat="1" ht="39.950000000000003" customHeight="1" x14ac:dyDescent="0.25">
      <c r="A1689" s="9">
        <v>2200</v>
      </c>
      <c r="B1689" s="5" t="s">
        <v>28</v>
      </c>
      <c r="C1689" s="7" t="s">
        <v>5950</v>
      </c>
      <c r="D1689" s="5" t="s">
        <v>18</v>
      </c>
      <c r="E1689" s="7" t="s">
        <v>3946</v>
      </c>
      <c r="F1689" s="7" t="s">
        <v>3947</v>
      </c>
      <c r="G1689" s="5" t="s">
        <v>6182</v>
      </c>
      <c r="H1689" s="40" t="s">
        <v>1392</v>
      </c>
      <c r="I1689" s="7" t="s">
        <v>6175</v>
      </c>
      <c r="J1689" s="7" t="s">
        <v>1393</v>
      </c>
      <c r="K1689" s="5" t="s">
        <v>5728</v>
      </c>
      <c r="L1689" s="7" t="s">
        <v>5951</v>
      </c>
      <c r="M1689" s="7" t="s">
        <v>5951</v>
      </c>
      <c r="N1689" s="8" t="s">
        <v>6175</v>
      </c>
      <c r="O1689" s="7" t="s">
        <v>1388</v>
      </c>
      <c r="P1689" s="8" t="s">
        <v>6175</v>
      </c>
      <c r="Q1689" s="7" t="s">
        <v>2677</v>
      </c>
      <c r="R1689" s="5" t="s">
        <v>28</v>
      </c>
      <c r="S1689" s="5" t="s">
        <v>28</v>
      </c>
      <c r="T1689" s="5" t="s">
        <v>28</v>
      </c>
      <c r="U1689" s="5" t="s">
        <v>28</v>
      </c>
      <c r="V1689" s="5" t="s">
        <v>28</v>
      </c>
      <c r="W1689" s="5" t="s">
        <v>1400</v>
      </c>
      <c r="X1689" s="5" t="s">
        <v>28</v>
      </c>
      <c r="Y1689" s="7" t="s">
        <v>5952</v>
      </c>
      <c r="Z1689" s="7" t="s">
        <v>3900</v>
      </c>
      <c r="AA1689" s="7">
        <v>4</v>
      </c>
      <c r="AB1689" s="7">
        <v>4</v>
      </c>
      <c r="AC1689" s="7">
        <f t="shared" si="262"/>
        <v>0</v>
      </c>
      <c r="AD1689" s="7" t="s">
        <v>6175</v>
      </c>
      <c r="AE1689" s="7" t="s">
        <v>6175</v>
      </c>
      <c r="AF1689" s="7" t="s">
        <v>6175</v>
      </c>
      <c r="AG1689" s="7" t="s">
        <v>6175</v>
      </c>
      <c r="AH1689" s="7" t="s">
        <v>6175</v>
      </c>
      <c r="AI1689" s="7" t="s">
        <v>6175</v>
      </c>
      <c r="AJ1689" s="33">
        <v>0.20491241095890461</v>
      </c>
      <c r="AK1689" s="33">
        <f t="shared" si="255"/>
        <v>0.81964964383561845</v>
      </c>
      <c r="AL1689" s="33">
        <f t="shared" si="258"/>
        <v>9.8357957260274215E-2</v>
      </c>
      <c r="AM1689" s="33">
        <f t="shared" si="259"/>
        <v>0.91800760109589263</v>
      </c>
      <c r="AN1689" s="33">
        <f t="shared" si="260"/>
        <v>0.18442116986301416</v>
      </c>
      <c r="AO1689" s="33">
        <f t="shared" si="261"/>
        <v>0.73768467945205662</v>
      </c>
      <c r="AP1689" s="33">
        <f t="shared" si="256"/>
        <v>8.8522161534246788E-2</v>
      </c>
      <c r="AQ1689" s="33">
        <f t="shared" si="257"/>
        <v>0.82620684098630337</v>
      </c>
      <c r="AR1689" s="15" t="s">
        <v>6290</v>
      </c>
      <c r="AS1689" s="15" t="s">
        <v>6290</v>
      </c>
      <c r="AT1689" s="15" t="s">
        <v>6294</v>
      </c>
      <c r="AU1689" s="27" t="s">
        <v>6279</v>
      </c>
      <c r="AV1689" s="74"/>
      <c r="AW1689" s="75"/>
      <c r="AX1689" s="75"/>
      <c r="AY1689" s="75"/>
      <c r="AZ1689" s="52" t="s">
        <v>6389</v>
      </c>
    </row>
    <row r="1690" spans="1:52" s="52" customFormat="1" ht="39.950000000000003" customHeight="1" x14ac:dyDescent="0.25">
      <c r="A1690" s="9">
        <v>2201</v>
      </c>
      <c r="B1690" s="5" t="s">
        <v>28</v>
      </c>
      <c r="C1690" s="7" t="s">
        <v>5953</v>
      </c>
      <c r="D1690" s="5" t="s">
        <v>18</v>
      </c>
      <c r="E1690" s="7" t="s">
        <v>3946</v>
      </c>
      <c r="F1690" s="7" t="s">
        <v>3947</v>
      </c>
      <c r="G1690" s="5" t="s">
        <v>6182</v>
      </c>
      <c r="H1690" s="40" t="s">
        <v>1392</v>
      </c>
      <c r="I1690" s="7" t="s">
        <v>6175</v>
      </c>
      <c r="J1690" s="7" t="s">
        <v>1393</v>
      </c>
      <c r="K1690" s="5" t="s">
        <v>5728</v>
      </c>
      <c r="L1690" s="7" t="s">
        <v>5954</v>
      </c>
      <c r="M1690" s="7" t="s">
        <v>5954</v>
      </c>
      <c r="N1690" s="8" t="s">
        <v>6175</v>
      </c>
      <c r="O1690" s="7" t="s">
        <v>1388</v>
      </c>
      <c r="P1690" s="8" t="s">
        <v>6175</v>
      </c>
      <c r="Q1690" s="7" t="s">
        <v>28</v>
      </c>
      <c r="R1690" s="7" t="s">
        <v>28</v>
      </c>
      <c r="S1690" s="5" t="s">
        <v>28</v>
      </c>
      <c r="T1690" s="5" t="s">
        <v>28</v>
      </c>
      <c r="U1690" s="5" t="s">
        <v>28</v>
      </c>
      <c r="V1690" s="5" t="s">
        <v>28</v>
      </c>
      <c r="W1690" s="5" t="s">
        <v>29</v>
      </c>
      <c r="X1690" s="5" t="s">
        <v>28</v>
      </c>
      <c r="Y1690" s="7" t="s">
        <v>28</v>
      </c>
      <c r="Z1690" s="7" t="s">
        <v>3900</v>
      </c>
      <c r="AA1690" s="7">
        <v>1</v>
      </c>
      <c r="AB1690" s="7">
        <v>1</v>
      </c>
      <c r="AC1690" s="7">
        <f t="shared" si="262"/>
        <v>0</v>
      </c>
      <c r="AD1690" s="7" t="s">
        <v>6175</v>
      </c>
      <c r="AE1690" s="7" t="s">
        <v>6175</v>
      </c>
      <c r="AF1690" s="7" t="s">
        <v>6175</v>
      </c>
      <c r="AG1690" s="7" t="s">
        <v>6175</v>
      </c>
      <c r="AH1690" s="7" t="s">
        <v>6175</v>
      </c>
      <c r="AI1690" s="7" t="s">
        <v>6175</v>
      </c>
      <c r="AJ1690" s="33">
        <v>3.5912895890411081</v>
      </c>
      <c r="AK1690" s="33">
        <f t="shared" si="255"/>
        <v>3.5912895890411081</v>
      </c>
      <c r="AL1690" s="33">
        <f t="shared" si="258"/>
        <v>0.43095475068493294</v>
      </c>
      <c r="AM1690" s="33">
        <f t="shared" si="259"/>
        <v>4.0222443397260408</v>
      </c>
      <c r="AN1690" s="33">
        <f t="shared" si="260"/>
        <v>3.2321606301369972</v>
      </c>
      <c r="AO1690" s="33">
        <f t="shared" si="261"/>
        <v>3.2321606301369972</v>
      </c>
      <c r="AP1690" s="33">
        <f t="shared" si="256"/>
        <v>0.38785927561643962</v>
      </c>
      <c r="AQ1690" s="33">
        <f t="shared" si="257"/>
        <v>3.6200199057534368</v>
      </c>
      <c r="AR1690" s="15" t="s">
        <v>6290</v>
      </c>
      <c r="AS1690" s="15" t="s">
        <v>6306</v>
      </c>
      <c r="AT1690" s="15" t="s">
        <v>6292</v>
      </c>
      <c r="AU1690" s="27" t="s">
        <v>6277</v>
      </c>
      <c r="AV1690" s="74"/>
      <c r="AW1690" s="75"/>
      <c r="AX1690" s="75"/>
      <c r="AY1690" s="75"/>
      <c r="AZ1690" s="52" t="s">
        <v>6389</v>
      </c>
    </row>
    <row r="1691" spans="1:52" s="52" customFormat="1" ht="39.950000000000003" customHeight="1" x14ac:dyDescent="0.25">
      <c r="A1691" s="9">
        <v>2202</v>
      </c>
      <c r="B1691" s="5" t="s">
        <v>28</v>
      </c>
      <c r="C1691" s="7" t="s">
        <v>5955</v>
      </c>
      <c r="D1691" s="5" t="s">
        <v>18</v>
      </c>
      <c r="E1691" s="7" t="s">
        <v>3946</v>
      </c>
      <c r="F1691" s="7" t="s">
        <v>3947</v>
      </c>
      <c r="G1691" s="5" t="s">
        <v>6182</v>
      </c>
      <c r="H1691" s="40" t="s">
        <v>1392</v>
      </c>
      <c r="I1691" s="7" t="s">
        <v>6175</v>
      </c>
      <c r="J1691" s="7" t="s">
        <v>1393</v>
      </c>
      <c r="K1691" s="5" t="s">
        <v>5728</v>
      </c>
      <c r="L1691" s="7" t="s">
        <v>5956</v>
      </c>
      <c r="M1691" s="7" t="s">
        <v>5956</v>
      </c>
      <c r="N1691" s="8" t="s">
        <v>6175</v>
      </c>
      <c r="O1691" s="7" t="s">
        <v>1388</v>
      </c>
      <c r="P1691" s="8" t="s">
        <v>6175</v>
      </c>
      <c r="Q1691" s="7" t="s">
        <v>28</v>
      </c>
      <c r="R1691" s="7" t="s">
        <v>28</v>
      </c>
      <c r="S1691" s="5" t="s">
        <v>28</v>
      </c>
      <c r="T1691" s="5" t="s">
        <v>28</v>
      </c>
      <c r="U1691" s="5" t="s">
        <v>28</v>
      </c>
      <c r="V1691" s="5" t="s">
        <v>28</v>
      </c>
      <c r="W1691" s="5" t="s">
        <v>1400</v>
      </c>
      <c r="X1691" s="5" t="s">
        <v>28</v>
      </c>
      <c r="Y1691" s="7" t="s">
        <v>5957</v>
      </c>
      <c r="Z1691" s="7" t="s">
        <v>3900</v>
      </c>
      <c r="AA1691" s="7">
        <v>3</v>
      </c>
      <c r="AB1691" s="7">
        <v>3</v>
      </c>
      <c r="AC1691" s="7">
        <f t="shared" si="262"/>
        <v>0</v>
      </c>
      <c r="AD1691" s="7" t="s">
        <v>6175</v>
      </c>
      <c r="AE1691" s="7" t="s">
        <v>6175</v>
      </c>
      <c r="AF1691" s="7" t="s">
        <v>6175</v>
      </c>
      <c r="AG1691" s="7" t="s">
        <v>6175</v>
      </c>
      <c r="AH1691" s="7" t="s">
        <v>6175</v>
      </c>
      <c r="AI1691" s="7" t="s">
        <v>6175</v>
      </c>
      <c r="AJ1691" s="33">
        <v>2.619751232876721</v>
      </c>
      <c r="AK1691" s="33">
        <f t="shared" si="255"/>
        <v>7.8592536986301624</v>
      </c>
      <c r="AL1691" s="33">
        <f t="shared" si="258"/>
        <v>0.94311044383561948</v>
      </c>
      <c r="AM1691" s="33">
        <f t="shared" si="259"/>
        <v>8.8023641424657821</v>
      </c>
      <c r="AN1691" s="33">
        <f t="shared" si="260"/>
        <v>2.3577761095890488</v>
      </c>
      <c r="AO1691" s="33">
        <f t="shared" si="261"/>
        <v>7.0733283287671469</v>
      </c>
      <c r="AP1691" s="33">
        <f t="shared" si="256"/>
        <v>0.84879939945205762</v>
      </c>
      <c r="AQ1691" s="33">
        <f t="shared" si="257"/>
        <v>7.9221277282192046</v>
      </c>
      <c r="AR1691" s="15" t="s">
        <v>6290</v>
      </c>
      <c r="AS1691" s="15" t="s">
        <v>6306</v>
      </c>
      <c r="AT1691" s="15" t="s">
        <v>6292</v>
      </c>
      <c r="AU1691" s="27" t="s">
        <v>6277</v>
      </c>
      <c r="AV1691" s="74"/>
      <c r="AW1691" s="75"/>
      <c r="AX1691" s="75"/>
      <c r="AY1691" s="75"/>
      <c r="AZ1691" s="52" t="s">
        <v>6389</v>
      </c>
    </row>
    <row r="1692" spans="1:52" s="52" customFormat="1" ht="39.950000000000003" customHeight="1" x14ac:dyDescent="0.25">
      <c r="A1692" s="9">
        <v>2203</v>
      </c>
      <c r="B1692" s="5" t="s">
        <v>28</v>
      </c>
      <c r="C1692" s="7" t="s">
        <v>5958</v>
      </c>
      <c r="D1692" s="5" t="s">
        <v>18</v>
      </c>
      <c r="E1692" s="7" t="s">
        <v>3946</v>
      </c>
      <c r="F1692" s="7" t="s">
        <v>3947</v>
      </c>
      <c r="G1692" s="5" t="s">
        <v>6182</v>
      </c>
      <c r="H1692" s="40" t="s">
        <v>1392</v>
      </c>
      <c r="I1692" s="7" t="s">
        <v>6175</v>
      </c>
      <c r="J1692" s="7" t="s">
        <v>1393</v>
      </c>
      <c r="K1692" s="5" t="s">
        <v>5728</v>
      </c>
      <c r="L1692" s="7" t="s">
        <v>5959</v>
      </c>
      <c r="M1692" s="7" t="s">
        <v>5959</v>
      </c>
      <c r="N1692" s="8" t="s">
        <v>6175</v>
      </c>
      <c r="O1692" s="7" t="s">
        <v>1388</v>
      </c>
      <c r="P1692" s="8" t="s">
        <v>6175</v>
      </c>
      <c r="Q1692" s="7" t="s">
        <v>2677</v>
      </c>
      <c r="R1692" s="5" t="s">
        <v>28</v>
      </c>
      <c r="S1692" s="5" t="s">
        <v>28</v>
      </c>
      <c r="T1692" s="5" t="s">
        <v>28</v>
      </c>
      <c r="U1692" s="5" t="s">
        <v>28</v>
      </c>
      <c r="V1692" s="5" t="s">
        <v>28</v>
      </c>
      <c r="W1692" s="5" t="s">
        <v>29</v>
      </c>
      <c r="X1692" s="5" t="s">
        <v>28</v>
      </c>
      <c r="Y1692" s="7" t="s">
        <v>5960</v>
      </c>
      <c r="Z1692" s="7" t="s">
        <v>3900</v>
      </c>
      <c r="AA1692" s="7">
        <v>4</v>
      </c>
      <c r="AB1692" s="7">
        <v>4</v>
      </c>
      <c r="AC1692" s="7">
        <f t="shared" si="262"/>
        <v>0</v>
      </c>
      <c r="AD1692" s="7" t="s">
        <v>6175</v>
      </c>
      <c r="AE1692" s="7" t="s">
        <v>6175</v>
      </c>
      <c r="AF1692" s="7" t="s">
        <v>6175</v>
      </c>
      <c r="AG1692" s="7" t="s">
        <v>6175</v>
      </c>
      <c r="AH1692" s="7" t="s">
        <v>6175</v>
      </c>
      <c r="AI1692" s="7" t="s">
        <v>6175</v>
      </c>
      <c r="AJ1692" s="33">
        <v>1.939751232876721</v>
      </c>
      <c r="AK1692" s="33">
        <f t="shared" si="255"/>
        <v>7.7590049315068841</v>
      </c>
      <c r="AL1692" s="33">
        <f t="shared" si="258"/>
        <v>0.93108059178082603</v>
      </c>
      <c r="AM1692" s="33">
        <f t="shared" si="259"/>
        <v>8.6900855232877099</v>
      </c>
      <c r="AN1692" s="33">
        <f t="shared" si="260"/>
        <v>1.7457761095890489</v>
      </c>
      <c r="AO1692" s="33">
        <f t="shared" si="261"/>
        <v>6.9831044383561958</v>
      </c>
      <c r="AP1692" s="33">
        <f t="shared" si="256"/>
        <v>0.83797253260274351</v>
      </c>
      <c r="AQ1692" s="33">
        <f t="shared" si="257"/>
        <v>7.8210769709589396</v>
      </c>
      <c r="AR1692" s="15" t="s">
        <v>6290</v>
      </c>
      <c r="AS1692" s="15" t="s">
        <v>6306</v>
      </c>
      <c r="AT1692" s="15" t="s">
        <v>6292</v>
      </c>
      <c r="AU1692" s="27" t="s">
        <v>6277</v>
      </c>
      <c r="AV1692" s="74"/>
      <c r="AW1692" s="75"/>
      <c r="AX1692" s="75"/>
      <c r="AY1692" s="75"/>
      <c r="AZ1692" s="52" t="s">
        <v>6389</v>
      </c>
    </row>
    <row r="1693" spans="1:52" s="52" customFormat="1" ht="39.950000000000003" customHeight="1" x14ac:dyDescent="0.25">
      <c r="A1693" s="9">
        <v>2204</v>
      </c>
      <c r="B1693" s="5" t="s">
        <v>28</v>
      </c>
      <c r="C1693" s="7" t="s">
        <v>5963</v>
      </c>
      <c r="D1693" s="5" t="s">
        <v>18</v>
      </c>
      <c r="E1693" s="7" t="s">
        <v>3946</v>
      </c>
      <c r="F1693" s="7" t="s">
        <v>3947</v>
      </c>
      <c r="G1693" s="5" t="s">
        <v>6182</v>
      </c>
      <c r="H1693" s="40" t="s">
        <v>1392</v>
      </c>
      <c r="I1693" s="7" t="s">
        <v>6175</v>
      </c>
      <c r="J1693" s="7" t="s">
        <v>1393</v>
      </c>
      <c r="K1693" s="5" t="s">
        <v>5728</v>
      </c>
      <c r="L1693" s="7" t="s">
        <v>5964</v>
      </c>
      <c r="M1693" s="7" t="s">
        <v>5964</v>
      </c>
      <c r="N1693" s="8" t="s">
        <v>6175</v>
      </c>
      <c r="O1693" s="7" t="s">
        <v>1388</v>
      </c>
      <c r="P1693" s="8" t="s">
        <v>6175</v>
      </c>
      <c r="Q1693" s="7" t="s">
        <v>28</v>
      </c>
      <c r="R1693" s="7" t="s">
        <v>28</v>
      </c>
      <c r="S1693" s="5" t="s">
        <v>28</v>
      </c>
      <c r="T1693" s="5" t="s">
        <v>28</v>
      </c>
      <c r="U1693" s="5" t="s">
        <v>28</v>
      </c>
      <c r="V1693" s="5" t="s">
        <v>28</v>
      </c>
      <c r="W1693" s="5" t="s">
        <v>29</v>
      </c>
      <c r="X1693" s="5" t="s">
        <v>28</v>
      </c>
      <c r="Y1693" s="7" t="s">
        <v>5965</v>
      </c>
      <c r="Z1693" s="7" t="s">
        <v>3900</v>
      </c>
      <c r="AA1693" s="7">
        <v>11</v>
      </c>
      <c r="AB1693" s="7">
        <v>11</v>
      </c>
      <c r="AC1693" s="7">
        <f t="shared" si="262"/>
        <v>0</v>
      </c>
      <c r="AD1693" s="7" t="s">
        <v>6175</v>
      </c>
      <c r="AE1693" s="7" t="s">
        <v>6175</v>
      </c>
      <c r="AF1693" s="7" t="s">
        <v>6175</v>
      </c>
      <c r="AG1693" s="7" t="s">
        <v>6175</v>
      </c>
      <c r="AH1693" s="7" t="s">
        <v>6175</v>
      </c>
      <c r="AI1693" s="7" t="s">
        <v>6175</v>
      </c>
      <c r="AJ1693" s="33">
        <v>1.4548134246575408</v>
      </c>
      <c r="AK1693" s="33">
        <f t="shared" si="255"/>
        <v>16.002947671232949</v>
      </c>
      <c r="AL1693" s="33">
        <f t="shared" si="258"/>
        <v>1.9203537205479537</v>
      </c>
      <c r="AM1693" s="33">
        <f t="shared" si="259"/>
        <v>17.923301391780903</v>
      </c>
      <c r="AN1693" s="33">
        <f t="shared" si="260"/>
        <v>1.3093320821917869</v>
      </c>
      <c r="AO1693" s="33">
        <f t="shared" si="261"/>
        <v>14.402652904109656</v>
      </c>
      <c r="AP1693" s="33">
        <f t="shared" si="256"/>
        <v>1.7283183484931588</v>
      </c>
      <c r="AQ1693" s="33">
        <f t="shared" si="257"/>
        <v>16.130971252602816</v>
      </c>
      <c r="AR1693" s="15" t="s">
        <v>6290</v>
      </c>
      <c r="AS1693" s="15" t="s">
        <v>6306</v>
      </c>
      <c r="AT1693" s="15" t="s">
        <v>6292</v>
      </c>
      <c r="AU1693" s="27" t="s">
        <v>6277</v>
      </c>
      <c r="AV1693" s="74"/>
      <c r="AW1693" s="75"/>
      <c r="AX1693" s="75"/>
      <c r="AY1693" s="75"/>
      <c r="AZ1693" s="52" t="s">
        <v>6389</v>
      </c>
    </row>
    <row r="1694" spans="1:52" s="52" customFormat="1" ht="39.950000000000003" customHeight="1" x14ac:dyDescent="0.25">
      <c r="A1694" s="9">
        <v>2205</v>
      </c>
      <c r="B1694" s="5" t="s">
        <v>28</v>
      </c>
      <c r="C1694" s="7" t="s">
        <v>5966</v>
      </c>
      <c r="D1694" s="5" t="s">
        <v>18</v>
      </c>
      <c r="E1694" s="5" t="s">
        <v>64</v>
      </c>
      <c r="F1694" s="5" t="s">
        <v>65</v>
      </c>
      <c r="G1694" s="5" t="s">
        <v>6182</v>
      </c>
      <c r="H1694" s="40" t="s">
        <v>1392</v>
      </c>
      <c r="I1694" s="7" t="s">
        <v>6175</v>
      </c>
      <c r="J1694" s="7" t="s">
        <v>1393</v>
      </c>
      <c r="K1694" s="5" t="s">
        <v>5728</v>
      </c>
      <c r="L1694" s="5" t="s">
        <v>5967</v>
      </c>
      <c r="M1694" s="5" t="s">
        <v>5967</v>
      </c>
      <c r="N1694" s="8" t="s">
        <v>6175</v>
      </c>
      <c r="O1694" s="7" t="s">
        <v>1388</v>
      </c>
      <c r="P1694" s="8" t="s">
        <v>6175</v>
      </c>
      <c r="Q1694" s="7" t="s">
        <v>28</v>
      </c>
      <c r="R1694" s="7" t="s">
        <v>28</v>
      </c>
      <c r="S1694" s="5" t="s">
        <v>28</v>
      </c>
      <c r="T1694" s="5" t="s">
        <v>28</v>
      </c>
      <c r="U1694" s="5" t="s">
        <v>28</v>
      </c>
      <c r="V1694" s="5" t="s">
        <v>28</v>
      </c>
      <c r="W1694" s="5" t="s">
        <v>78</v>
      </c>
      <c r="X1694" s="5" t="s">
        <v>28</v>
      </c>
      <c r="Y1694" s="7" t="s">
        <v>28</v>
      </c>
      <c r="Z1694" s="7" t="s">
        <v>3900</v>
      </c>
      <c r="AA1694" s="7">
        <v>31</v>
      </c>
      <c r="AB1694" s="7">
        <v>31</v>
      </c>
      <c r="AC1694" s="7">
        <f t="shared" si="262"/>
        <v>0</v>
      </c>
      <c r="AD1694" s="7" t="s">
        <v>6175</v>
      </c>
      <c r="AE1694" s="7" t="s">
        <v>6175</v>
      </c>
      <c r="AF1694" s="7" t="s">
        <v>6175</v>
      </c>
      <c r="AG1694" s="7" t="s">
        <v>6175</v>
      </c>
      <c r="AH1694" s="7" t="s">
        <v>6175</v>
      </c>
      <c r="AI1694" s="7" t="s">
        <v>6175</v>
      </c>
      <c r="AJ1694" s="33">
        <v>12.510323287671309</v>
      </c>
      <c r="AK1694" s="33">
        <f t="shared" si="255"/>
        <v>387.82002191781055</v>
      </c>
      <c r="AL1694" s="33">
        <f t="shared" si="258"/>
        <v>46.538402630137263</v>
      </c>
      <c r="AM1694" s="33">
        <f t="shared" si="259"/>
        <v>434.35842454794783</v>
      </c>
      <c r="AN1694" s="33">
        <f t="shared" si="260"/>
        <v>11.259290958904177</v>
      </c>
      <c r="AO1694" s="33">
        <f t="shared" si="261"/>
        <v>349.03801972602952</v>
      </c>
      <c r="AP1694" s="33">
        <f t="shared" si="256"/>
        <v>41.884562367123543</v>
      </c>
      <c r="AQ1694" s="33">
        <f t="shared" si="257"/>
        <v>390.92258209315304</v>
      </c>
      <c r="AR1694" s="15" t="s">
        <v>6290</v>
      </c>
      <c r="AS1694" s="15" t="s">
        <v>6290</v>
      </c>
      <c r="AT1694" s="15" t="s">
        <v>6294</v>
      </c>
      <c r="AU1694" s="27" t="s">
        <v>6279</v>
      </c>
      <c r="AV1694" s="74"/>
      <c r="AW1694" s="75"/>
      <c r="AX1694" s="75"/>
      <c r="AY1694" s="75"/>
      <c r="AZ1694" s="52" t="s">
        <v>6389</v>
      </c>
    </row>
    <row r="1695" spans="1:52" s="52" customFormat="1" ht="39.950000000000003" customHeight="1" x14ac:dyDescent="0.25">
      <c r="A1695" s="9">
        <v>2206</v>
      </c>
      <c r="B1695" s="5" t="s">
        <v>28</v>
      </c>
      <c r="C1695" s="7" t="s">
        <v>5968</v>
      </c>
      <c r="D1695" s="28" t="s">
        <v>18</v>
      </c>
      <c r="E1695" s="5" t="s">
        <v>774</v>
      </c>
      <c r="F1695" s="5" t="s">
        <v>775</v>
      </c>
      <c r="G1695" s="5" t="s">
        <v>6182</v>
      </c>
      <c r="H1695" s="40" t="s">
        <v>1392</v>
      </c>
      <c r="I1695" s="7" t="s">
        <v>6175</v>
      </c>
      <c r="J1695" s="7" t="s">
        <v>1393</v>
      </c>
      <c r="K1695" s="5" t="s">
        <v>5728</v>
      </c>
      <c r="L1695" s="5" t="s">
        <v>5969</v>
      </c>
      <c r="M1695" s="5" t="s">
        <v>5969</v>
      </c>
      <c r="N1695" s="8" t="s">
        <v>6175</v>
      </c>
      <c r="O1695" s="7" t="s">
        <v>1388</v>
      </c>
      <c r="P1695" s="8" t="s">
        <v>6175</v>
      </c>
      <c r="Q1695" s="5" t="s">
        <v>28</v>
      </c>
      <c r="R1695" s="28" t="s">
        <v>28</v>
      </c>
      <c r="S1695" s="5" t="s">
        <v>28</v>
      </c>
      <c r="T1695" s="5" t="s">
        <v>28</v>
      </c>
      <c r="U1695" s="5" t="s">
        <v>28</v>
      </c>
      <c r="V1695" s="5" t="s">
        <v>28</v>
      </c>
      <c r="W1695" s="5" t="s">
        <v>78</v>
      </c>
      <c r="X1695" s="5" t="s">
        <v>28</v>
      </c>
      <c r="Y1695" s="7" t="s">
        <v>28</v>
      </c>
      <c r="Z1695" s="7" t="s">
        <v>3900</v>
      </c>
      <c r="AA1695" s="7">
        <v>12</v>
      </c>
      <c r="AB1695" s="7">
        <v>12</v>
      </c>
      <c r="AC1695" s="7">
        <f t="shared" si="262"/>
        <v>0</v>
      </c>
      <c r="AD1695" s="7" t="s">
        <v>6175</v>
      </c>
      <c r="AE1695" s="7" t="s">
        <v>6175</v>
      </c>
      <c r="AF1695" s="7" t="s">
        <v>6175</v>
      </c>
      <c r="AG1695" s="7" t="s">
        <v>6175</v>
      </c>
      <c r="AH1695" s="7" t="s">
        <v>6175</v>
      </c>
      <c r="AI1695" s="7" t="s">
        <v>6175</v>
      </c>
      <c r="AJ1695" s="33">
        <v>2.1446268493150811</v>
      </c>
      <c r="AK1695" s="33">
        <f t="shared" si="255"/>
        <v>25.735522191780973</v>
      </c>
      <c r="AL1695" s="33">
        <f t="shared" si="258"/>
        <v>3.0882626630137167</v>
      </c>
      <c r="AM1695" s="33">
        <f t="shared" si="259"/>
        <v>28.823784854794688</v>
      </c>
      <c r="AN1695" s="33">
        <f t="shared" si="260"/>
        <v>1.930164164383573</v>
      </c>
      <c r="AO1695" s="33">
        <f t="shared" si="261"/>
        <v>23.161969972602876</v>
      </c>
      <c r="AP1695" s="33">
        <f t="shared" si="256"/>
        <v>2.7794363967123448</v>
      </c>
      <c r="AQ1695" s="33">
        <f t="shared" si="257"/>
        <v>25.941406369315221</v>
      </c>
      <c r="AR1695" s="15" t="s">
        <v>6290</v>
      </c>
      <c r="AS1695" s="15" t="s">
        <v>6302</v>
      </c>
      <c r="AT1695" s="15" t="s">
        <v>6292</v>
      </c>
      <c r="AU1695" s="27" t="s">
        <v>6277</v>
      </c>
      <c r="AV1695" s="74"/>
      <c r="AW1695" s="75"/>
      <c r="AX1695" s="75"/>
      <c r="AY1695" s="75"/>
      <c r="AZ1695" s="52" t="s">
        <v>6389</v>
      </c>
    </row>
    <row r="1696" spans="1:52" s="52" customFormat="1" ht="39.950000000000003" customHeight="1" x14ac:dyDescent="0.25">
      <c r="A1696" s="9">
        <v>2207</v>
      </c>
      <c r="B1696" s="7" t="s">
        <v>28</v>
      </c>
      <c r="C1696" s="7" t="s">
        <v>5970</v>
      </c>
      <c r="D1696" s="28" t="s">
        <v>18</v>
      </c>
      <c r="E1696" s="5" t="s">
        <v>774</v>
      </c>
      <c r="F1696" s="5" t="s">
        <v>775</v>
      </c>
      <c r="G1696" s="5" t="s">
        <v>6182</v>
      </c>
      <c r="H1696" s="40" t="s">
        <v>1392</v>
      </c>
      <c r="I1696" s="7" t="s">
        <v>6175</v>
      </c>
      <c r="J1696" s="7" t="s">
        <v>1393</v>
      </c>
      <c r="K1696" s="5" t="s">
        <v>5728</v>
      </c>
      <c r="L1696" s="7" t="s">
        <v>5742</v>
      </c>
      <c r="M1696" s="7" t="s">
        <v>5742</v>
      </c>
      <c r="N1696" s="8" t="s">
        <v>6175</v>
      </c>
      <c r="O1696" s="7" t="s">
        <v>1388</v>
      </c>
      <c r="P1696" s="8" t="s">
        <v>6175</v>
      </c>
      <c r="Q1696" s="5" t="s">
        <v>1611</v>
      </c>
      <c r="R1696" s="28" t="s">
        <v>28</v>
      </c>
      <c r="S1696" s="5" t="s">
        <v>28</v>
      </c>
      <c r="T1696" s="5" t="s">
        <v>28</v>
      </c>
      <c r="U1696" s="5" t="s">
        <v>28</v>
      </c>
      <c r="V1696" s="5" t="s">
        <v>28</v>
      </c>
      <c r="W1696" s="5" t="s">
        <v>29</v>
      </c>
      <c r="X1696" s="5" t="s">
        <v>28</v>
      </c>
      <c r="Y1696" s="7" t="s">
        <v>5971</v>
      </c>
      <c r="Z1696" s="7" t="s">
        <v>3900</v>
      </c>
      <c r="AA1696" s="7">
        <v>1</v>
      </c>
      <c r="AB1696" s="7">
        <v>1</v>
      </c>
      <c r="AC1696" s="7">
        <f t="shared" si="262"/>
        <v>0</v>
      </c>
      <c r="AD1696" s="7" t="s">
        <v>6175</v>
      </c>
      <c r="AE1696" s="7" t="s">
        <v>6175</v>
      </c>
      <c r="AF1696" s="7" t="s">
        <v>6175</v>
      </c>
      <c r="AG1696" s="7" t="s">
        <v>6175</v>
      </c>
      <c r="AH1696" s="7" t="s">
        <v>6175</v>
      </c>
      <c r="AI1696" s="7" t="s">
        <v>6175</v>
      </c>
      <c r="AJ1696" s="33">
        <v>14.365158356164432</v>
      </c>
      <c r="AK1696" s="33">
        <f t="shared" si="255"/>
        <v>14.365158356164432</v>
      </c>
      <c r="AL1696" s="33">
        <f t="shared" si="258"/>
        <v>1.7238190027397318</v>
      </c>
      <c r="AM1696" s="33">
        <f t="shared" si="259"/>
        <v>16.088977358904163</v>
      </c>
      <c r="AN1696" s="33">
        <f t="shared" si="260"/>
        <v>12.928642520547989</v>
      </c>
      <c r="AO1696" s="33">
        <f t="shared" si="261"/>
        <v>12.928642520547989</v>
      </c>
      <c r="AP1696" s="33">
        <f t="shared" si="256"/>
        <v>1.5514371024657585</v>
      </c>
      <c r="AQ1696" s="33">
        <f t="shared" si="257"/>
        <v>14.480079623013747</v>
      </c>
      <c r="AR1696" s="15" t="s">
        <v>6290</v>
      </c>
      <c r="AS1696" s="15" t="s">
        <v>6306</v>
      </c>
      <c r="AT1696" s="15" t="s">
        <v>6292</v>
      </c>
      <c r="AU1696" s="27" t="s">
        <v>6277</v>
      </c>
      <c r="AV1696" s="74"/>
      <c r="AW1696" s="75"/>
      <c r="AX1696" s="75"/>
      <c r="AY1696" s="75"/>
      <c r="AZ1696" s="52" t="s">
        <v>6389</v>
      </c>
    </row>
    <row r="1697" spans="1:52" s="52" customFormat="1" ht="39.950000000000003" customHeight="1" x14ac:dyDescent="0.25">
      <c r="A1697" s="9">
        <v>2208</v>
      </c>
      <c r="B1697" s="7" t="s">
        <v>28</v>
      </c>
      <c r="C1697" s="7" t="s">
        <v>5972</v>
      </c>
      <c r="D1697" s="28" t="s">
        <v>18</v>
      </c>
      <c r="E1697" s="5" t="s">
        <v>774</v>
      </c>
      <c r="F1697" s="5" t="s">
        <v>775</v>
      </c>
      <c r="G1697" s="5" t="s">
        <v>6182</v>
      </c>
      <c r="H1697" s="40" t="s">
        <v>1392</v>
      </c>
      <c r="I1697" s="7" t="s">
        <v>6175</v>
      </c>
      <c r="J1697" s="7" t="s">
        <v>1393</v>
      </c>
      <c r="K1697" s="5" t="s">
        <v>5728</v>
      </c>
      <c r="L1697" s="7" t="s">
        <v>5742</v>
      </c>
      <c r="M1697" s="7" t="s">
        <v>5742</v>
      </c>
      <c r="N1697" s="8" t="s">
        <v>6175</v>
      </c>
      <c r="O1697" s="7" t="s">
        <v>1388</v>
      </c>
      <c r="P1697" s="8" t="s">
        <v>6175</v>
      </c>
      <c r="Q1697" s="5" t="s">
        <v>1611</v>
      </c>
      <c r="R1697" s="28" t="s">
        <v>28</v>
      </c>
      <c r="S1697" s="5" t="s">
        <v>28</v>
      </c>
      <c r="T1697" s="5" t="s">
        <v>28</v>
      </c>
      <c r="U1697" s="5" t="s">
        <v>28</v>
      </c>
      <c r="V1697" s="5" t="s">
        <v>28</v>
      </c>
      <c r="W1697" s="5" t="s">
        <v>29</v>
      </c>
      <c r="X1697" s="5" t="s">
        <v>28</v>
      </c>
      <c r="Y1697" s="7" t="s">
        <v>5743</v>
      </c>
      <c r="Z1697" s="7" t="s">
        <v>3900</v>
      </c>
      <c r="AA1697" s="7">
        <v>1</v>
      </c>
      <c r="AB1697" s="7">
        <v>1</v>
      </c>
      <c r="AC1697" s="7">
        <f t="shared" si="262"/>
        <v>0</v>
      </c>
      <c r="AD1697" s="7" t="s">
        <v>6175</v>
      </c>
      <c r="AE1697" s="7" t="s">
        <v>6175</v>
      </c>
      <c r="AF1697" s="7" t="s">
        <v>6175</v>
      </c>
      <c r="AG1697" s="7" t="s">
        <v>6175</v>
      </c>
      <c r="AH1697" s="7" t="s">
        <v>6175</v>
      </c>
      <c r="AI1697" s="7" t="s">
        <v>6175</v>
      </c>
      <c r="AJ1697" s="33">
        <v>10.260827397260309</v>
      </c>
      <c r="AK1697" s="33">
        <f t="shared" si="255"/>
        <v>10.260827397260309</v>
      </c>
      <c r="AL1697" s="33">
        <f t="shared" si="258"/>
        <v>1.231299287671237</v>
      </c>
      <c r="AM1697" s="33">
        <f t="shared" si="259"/>
        <v>11.492126684931545</v>
      </c>
      <c r="AN1697" s="33">
        <f t="shared" si="260"/>
        <v>9.2347446575342786</v>
      </c>
      <c r="AO1697" s="33">
        <f t="shared" si="261"/>
        <v>9.2347446575342786</v>
      </c>
      <c r="AP1697" s="33">
        <f t="shared" si="256"/>
        <v>1.1081693589041135</v>
      </c>
      <c r="AQ1697" s="33">
        <f t="shared" si="257"/>
        <v>10.342914016438392</v>
      </c>
      <c r="AR1697" s="15" t="s">
        <v>6290</v>
      </c>
      <c r="AS1697" s="15" t="s">
        <v>6306</v>
      </c>
      <c r="AT1697" s="15" t="s">
        <v>6292</v>
      </c>
      <c r="AU1697" s="27" t="s">
        <v>6277</v>
      </c>
      <c r="AV1697" s="74"/>
      <c r="AW1697" s="75"/>
      <c r="AX1697" s="75"/>
      <c r="AY1697" s="75"/>
      <c r="AZ1697" s="52" t="s">
        <v>6389</v>
      </c>
    </row>
    <row r="1698" spans="1:52" s="52" customFormat="1" ht="39.950000000000003" customHeight="1" x14ac:dyDescent="0.25">
      <c r="A1698" s="9">
        <v>2209</v>
      </c>
      <c r="B1698" s="7" t="s">
        <v>28</v>
      </c>
      <c r="C1698" s="7" t="s">
        <v>5973</v>
      </c>
      <c r="D1698" s="28" t="s">
        <v>18</v>
      </c>
      <c r="E1698" s="5" t="s">
        <v>774</v>
      </c>
      <c r="F1698" s="5" t="s">
        <v>775</v>
      </c>
      <c r="G1698" s="5" t="s">
        <v>6182</v>
      </c>
      <c r="H1698" s="40" t="s">
        <v>1392</v>
      </c>
      <c r="I1698" s="7" t="s">
        <v>6175</v>
      </c>
      <c r="J1698" s="7" t="s">
        <v>1393</v>
      </c>
      <c r="K1698" s="5" t="s">
        <v>5728</v>
      </c>
      <c r="L1698" s="7" t="s">
        <v>5742</v>
      </c>
      <c r="M1698" s="7" t="s">
        <v>5742</v>
      </c>
      <c r="N1698" s="8" t="s">
        <v>6175</v>
      </c>
      <c r="O1698" s="7" t="s">
        <v>1388</v>
      </c>
      <c r="P1698" s="8" t="s">
        <v>6175</v>
      </c>
      <c r="Q1698" s="5" t="s">
        <v>1611</v>
      </c>
      <c r="R1698" s="28" t="s">
        <v>5974</v>
      </c>
      <c r="S1698" s="5" t="s">
        <v>28</v>
      </c>
      <c r="T1698" s="5" t="s">
        <v>28</v>
      </c>
      <c r="U1698" s="5" t="s">
        <v>28</v>
      </c>
      <c r="V1698" s="5" t="s">
        <v>28</v>
      </c>
      <c r="W1698" s="5" t="s">
        <v>29</v>
      </c>
      <c r="X1698" s="5" t="s">
        <v>28</v>
      </c>
      <c r="Y1698" s="7" t="s">
        <v>5971</v>
      </c>
      <c r="Z1698" s="7" t="s">
        <v>3900</v>
      </c>
      <c r="AA1698" s="7">
        <v>1</v>
      </c>
      <c r="AB1698" s="7">
        <v>1</v>
      </c>
      <c r="AC1698" s="7">
        <f t="shared" si="262"/>
        <v>0</v>
      </c>
      <c r="AD1698" s="7" t="s">
        <v>6175</v>
      </c>
      <c r="AE1698" s="7" t="s">
        <v>6175</v>
      </c>
      <c r="AF1698" s="7" t="s">
        <v>6175</v>
      </c>
      <c r="AG1698" s="7" t="s">
        <v>6175</v>
      </c>
      <c r="AH1698" s="7" t="s">
        <v>6175</v>
      </c>
      <c r="AI1698" s="7" t="s">
        <v>6175</v>
      </c>
      <c r="AJ1698" s="33">
        <v>13.578258630137046</v>
      </c>
      <c r="AK1698" s="33">
        <f t="shared" si="255"/>
        <v>13.578258630137046</v>
      </c>
      <c r="AL1698" s="33">
        <f t="shared" si="258"/>
        <v>1.6293910356164456</v>
      </c>
      <c r="AM1698" s="33">
        <f t="shared" si="259"/>
        <v>15.207649665753491</v>
      </c>
      <c r="AN1698" s="33">
        <f t="shared" si="260"/>
        <v>12.220432767123341</v>
      </c>
      <c r="AO1698" s="33">
        <f t="shared" si="261"/>
        <v>12.220432767123341</v>
      </c>
      <c r="AP1698" s="33">
        <f t="shared" si="256"/>
        <v>1.4664519320548008</v>
      </c>
      <c r="AQ1698" s="33">
        <f t="shared" si="257"/>
        <v>13.686884699178142</v>
      </c>
      <c r="AR1698" s="15" t="s">
        <v>6290</v>
      </c>
      <c r="AS1698" s="15" t="s">
        <v>6306</v>
      </c>
      <c r="AT1698" s="15" t="s">
        <v>6292</v>
      </c>
      <c r="AU1698" s="27" t="s">
        <v>6277</v>
      </c>
      <c r="AV1698" s="74"/>
      <c r="AW1698" s="75"/>
      <c r="AX1698" s="75"/>
      <c r="AY1698" s="75"/>
      <c r="AZ1698" s="52" t="s">
        <v>6389</v>
      </c>
    </row>
    <row r="1699" spans="1:52" s="52" customFormat="1" ht="39.950000000000003" customHeight="1" x14ac:dyDescent="0.25">
      <c r="A1699" s="9">
        <v>2210</v>
      </c>
      <c r="B1699" s="5" t="s">
        <v>28</v>
      </c>
      <c r="C1699" s="7" t="s">
        <v>5975</v>
      </c>
      <c r="D1699" s="5" t="s">
        <v>18</v>
      </c>
      <c r="E1699" s="5" t="s">
        <v>5976</v>
      </c>
      <c r="F1699" s="5" t="s">
        <v>5977</v>
      </c>
      <c r="G1699" s="5" t="s">
        <v>6182</v>
      </c>
      <c r="H1699" s="40" t="s">
        <v>1392</v>
      </c>
      <c r="I1699" s="7" t="s">
        <v>6175</v>
      </c>
      <c r="J1699" s="7" t="s">
        <v>1393</v>
      </c>
      <c r="K1699" s="5" t="s">
        <v>5728</v>
      </c>
      <c r="L1699" s="5" t="s">
        <v>5978</v>
      </c>
      <c r="M1699" s="5" t="s">
        <v>5978</v>
      </c>
      <c r="N1699" s="8" t="s">
        <v>6175</v>
      </c>
      <c r="O1699" s="7" t="s">
        <v>1388</v>
      </c>
      <c r="P1699" s="8" t="s">
        <v>6175</v>
      </c>
      <c r="Q1699" s="7" t="s">
        <v>28</v>
      </c>
      <c r="R1699" s="28" t="s">
        <v>28</v>
      </c>
      <c r="S1699" s="5" t="s">
        <v>28</v>
      </c>
      <c r="T1699" s="5" t="s">
        <v>28</v>
      </c>
      <c r="U1699" s="5" t="s">
        <v>28</v>
      </c>
      <c r="V1699" s="5" t="s">
        <v>28</v>
      </c>
      <c r="W1699" s="5" t="s">
        <v>29</v>
      </c>
      <c r="X1699" s="5" t="s">
        <v>28</v>
      </c>
      <c r="Y1699" s="7" t="s">
        <v>28</v>
      </c>
      <c r="Z1699" s="7" t="s">
        <v>3900</v>
      </c>
      <c r="AA1699" s="7">
        <v>4</v>
      </c>
      <c r="AB1699" s="7">
        <v>4</v>
      </c>
      <c r="AC1699" s="7">
        <f t="shared" si="262"/>
        <v>0</v>
      </c>
      <c r="AD1699" s="7" t="s">
        <v>6175</v>
      </c>
      <c r="AE1699" s="7" t="s">
        <v>6175</v>
      </c>
      <c r="AF1699" s="7" t="s">
        <v>6175</v>
      </c>
      <c r="AG1699" s="7" t="s">
        <v>6175</v>
      </c>
      <c r="AH1699" s="7" t="s">
        <v>6175</v>
      </c>
      <c r="AI1699" s="7" t="s">
        <v>6175</v>
      </c>
      <c r="AJ1699" s="33">
        <v>21.822201369863112</v>
      </c>
      <c r="AK1699" s="33">
        <f t="shared" si="255"/>
        <v>87.288805479452449</v>
      </c>
      <c r="AL1699" s="33">
        <f t="shared" si="258"/>
        <v>10.474656657534293</v>
      </c>
      <c r="AM1699" s="33">
        <f t="shared" si="259"/>
        <v>97.763462136986746</v>
      </c>
      <c r="AN1699" s="33">
        <f t="shared" si="260"/>
        <v>19.639981232876803</v>
      </c>
      <c r="AO1699" s="33">
        <f t="shared" si="261"/>
        <v>78.559924931507211</v>
      </c>
      <c r="AP1699" s="33">
        <f t="shared" si="256"/>
        <v>9.4271909917808649</v>
      </c>
      <c r="AQ1699" s="33">
        <f t="shared" si="257"/>
        <v>87.987115923288073</v>
      </c>
      <c r="AR1699" s="15" t="s">
        <v>6290</v>
      </c>
      <c r="AS1699" s="15" t="s">
        <v>6302</v>
      </c>
      <c r="AT1699" s="15" t="s">
        <v>6292</v>
      </c>
      <c r="AU1699" s="27" t="s">
        <v>6277</v>
      </c>
      <c r="AV1699" s="74"/>
      <c r="AW1699" s="75"/>
      <c r="AX1699" s="75"/>
      <c r="AY1699" s="75"/>
      <c r="AZ1699" s="52" t="s">
        <v>6389</v>
      </c>
    </row>
    <row r="1700" spans="1:52" s="52" customFormat="1" ht="39.950000000000003" customHeight="1" x14ac:dyDescent="0.25">
      <c r="A1700" s="9">
        <v>2211</v>
      </c>
      <c r="B1700" s="5" t="s">
        <v>28</v>
      </c>
      <c r="C1700" s="7" t="s">
        <v>5979</v>
      </c>
      <c r="D1700" s="5" t="s">
        <v>18</v>
      </c>
      <c r="E1700" s="7" t="s">
        <v>763</v>
      </c>
      <c r="F1700" s="7" t="s">
        <v>5123</v>
      </c>
      <c r="G1700" s="5" t="s">
        <v>6182</v>
      </c>
      <c r="H1700" s="40" t="s">
        <v>1392</v>
      </c>
      <c r="I1700" s="7" t="s">
        <v>6175</v>
      </c>
      <c r="J1700" s="7" t="s">
        <v>1393</v>
      </c>
      <c r="K1700" s="5" t="s">
        <v>5728</v>
      </c>
      <c r="L1700" s="5" t="s">
        <v>5980</v>
      </c>
      <c r="M1700" s="5" t="s">
        <v>5980</v>
      </c>
      <c r="N1700" s="8" t="s">
        <v>6175</v>
      </c>
      <c r="O1700" s="7" t="s">
        <v>1388</v>
      </c>
      <c r="P1700" s="8" t="s">
        <v>6175</v>
      </c>
      <c r="Q1700" s="7" t="s">
        <v>28</v>
      </c>
      <c r="R1700" s="7" t="s">
        <v>28</v>
      </c>
      <c r="S1700" s="5" t="s">
        <v>28</v>
      </c>
      <c r="T1700" s="5" t="s">
        <v>28</v>
      </c>
      <c r="U1700" s="5" t="s">
        <v>28</v>
      </c>
      <c r="V1700" s="5" t="s">
        <v>28</v>
      </c>
      <c r="W1700" s="5" t="s">
        <v>78</v>
      </c>
      <c r="X1700" s="5" t="s">
        <v>28</v>
      </c>
      <c r="Y1700" s="7" t="s">
        <v>28</v>
      </c>
      <c r="Z1700" s="7" t="s">
        <v>3900</v>
      </c>
      <c r="AA1700" s="7">
        <v>6</v>
      </c>
      <c r="AB1700" s="7">
        <v>6</v>
      </c>
      <c r="AC1700" s="7">
        <f t="shared" si="262"/>
        <v>0</v>
      </c>
      <c r="AD1700" s="7" t="s">
        <v>6175</v>
      </c>
      <c r="AE1700" s="7" t="s">
        <v>6175</v>
      </c>
      <c r="AF1700" s="7" t="s">
        <v>6175</v>
      </c>
      <c r="AG1700" s="7" t="s">
        <v>6175</v>
      </c>
      <c r="AH1700" s="7" t="s">
        <v>6175</v>
      </c>
      <c r="AI1700" s="7" t="s">
        <v>6175</v>
      </c>
      <c r="AJ1700" s="33">
        <v>2.5020646575342615</v>
      </c>
      <c r="AK1700" s="33">
        <f t="shared" si="255"/>
        <v>15.012387945205569</v>
      </c>
      <c r="AL1700" s="33">
        <f t="shared" si="258"/>
        <v>1.8014865534246682</v>
      </c>
      <c r="AM1700" s="33">
        <f t="shared" si="259"/>
        <v>16.813874498630238</v>
      </c>
      <c r="AN1700" s="33">
        <f t="shared" si="260"/>
        <v>2.2518581917808356</v>
      </c>
      <c r="AO1700" s="33">
        <f t="shared" si="261"/>
        <v>13.511149150685014</v>
      </c>
      <c r="AP1700" s="33">
        <f t="shared" si="256"/>
        <v>1.6213378980822017</v>
      </c>
      <c r="AQ1700" s="33">
        <f t="shared" si="257"/>
        <v>15.132487048767215</v>
      </c>
      <c r="AR1700" s="15" t="s">
        <v>6290</v>
      </c>
      <c r="AS1700" s="15" t="s">
        <v>6290</v>
      </c>
      <c r="AT1700" s="15" t="s">
        <v>6294</v>
      </c>
      <c r="AU1700" s="27" t="s">
        <v>6279</v>
      </c>
      <c r="AV1700" s="74"/>
      <c r="AW1700" s="75"/>
      <c r="AX1700" s="75"/>
      <c r="AY1700" s="75"/>
      <c r="AZ1700" s="52" t="s">
        <v>6389</v>
      </c>
    </row>
    <row r="1701" spans="1:52" s="52" customFormat="1" ht="39.950000000000003" customHeight="1" x14ac:dyDescent="0.25">
      <c r="A1701" s="9">
        <v>2212</v>
      </c>
      <c r="B1701" s="5" t="s">
        <v>28</v>
      </c>
      <c r="C1701" s="7" t="s">
        <v>5981</v>
      </c>
      <c r="D1701" s="5" t="s">
        <v>18</v>
      </c>
      <c r="E1701" s="7" t="s">
        <v>763</v>
      </c>
      <c r="F1701" s="7" t="s">
        <v>5123</v>
      </c>
      <c r="G1701" s="5" t="s">
        <v>6182</v>
      </c>
      <c r="H1701" s="40" t="s">
        <v>1392</v>
      </c>
      <c r="I1701" s="7" t="s">
        <v>6175</v>
      </c>
      <c r="J1701" s="7" t="s">
        <v>1393</v>
      </c>
      <c r="K1701" s="5" t="s">
        <v>5728</v>
      </c>
      <c r="L1701" s="5" t="s">
        <v>5980</v>
      </c>
      <c r="M1701" s="5" t="s">
        <v>5980</v>
      </c>
      <c r="N1701" s="8" t="s">
        <v>6175</v>
      </c>
      <c r="O1701" s="7" t="s">
        <v>1388</v>
      </c>
      <c r="P1701" s="8" t="s">
        <v>6175</v>
      </c>
      <c r="Q1701" s="7" t="s">
        <v>28</v>
      </c>
      <c r="R1701" s="7" t="s">
        <v>28</v>
      </c>
      <c r="S1701" s="5" t="s">
        <v>28</v>
      </c>
      <c r="T1701" s="5" t="s">
        <v>28</v>
      </c>
      <c r="U1701" s="5" t="s">
        <v>28</v>
      </c>
      <c r="V1701" s="5" t="s">
        <v>28</v>
      </c>
      <c r="W1701" s="5" t="s">
        <v>78</v>
      </c>
      <c r="X1701" s="5" t="s">
        <v>28</v>
      </c>
      <c r="Y1701" s="7" t="s">
        <v>28</v>
      </c>
      <c r="Z1701" s="7" t="s">
        <v>3900</v>
      </c>
      <c r="AA1701" s="7">
        <v>1</v>
      </c>
      <c r="AB1701" s="7">
        <v>1</v>
      </c>
      <c r="AC1701" s="7">
        <f t="shared" si="262"/>
        <v>0</v>
      </c>
      <c r="AD1701" s="7" t="s">
        <v>6175</v>
      </c>
      <c r="AE1701" s="7" t="s">
        <v>6175</v>
      </c>
      <c r="AF1701" s="7" t="s">
        <v>6175</v>
      </c>
      <c r="AG1701" s="7" t="s">
        <v>6175</v>
      </c>
      <c r="AH1701" s="7" t="s">
        <v>6175</v>
      </c>
      <c r="AI1701" s="7" t="s">
        <v>6175</v>
      </c>
      <c r="AJ1701" s="33">
        <v>4.2892536986301621</v>
      </c>
      <c r="AK1701" s="33">
        <f t="shared" si="255"/>
        <v>4.2892536986301621</v>
      </c>
      <c r="AL1701" s="33">
        <f t="shared" si="258"/>
        <v>0.51471044383561948</v>
      </c>
      <c r="AM1701" s="33">
        <f t="shared" si="259"/>
        <v>4.803964142465782</v>
      </c>
      <c r="AN1701" s="33">
        <f t="shared" si="260"/>
        <v>3.8603283287671459</v>
      </c>
      <c r="AO1701" s="33">
        <f t="shared" si="261"/>
        <v>3.8603283287671459</v>
      </c>
      <c r="AP1701" s="33">
        <f t="shared" si="256"/>
        <v>0.4632393994520575</v>
      </c>
      <c r="AQ1701" s="33">
        <f t="shared" si="257"/>
        <v>4.3235677282192038</v>
      </c>
      <c r="AR1701" s="15" t="s">
        <v>6290</v>
      </c>
      <c r="AS1701" s="15" t="s">
        <v>6290</v>
      </c>
      <c r="AT1701" s="15" t="s">
        <v>6294</v>
      </c>
      <c r="AU1701" s="27" t="s">
        <v>6279</v>
      </c>
      <c r="AV1701" s="74"/>
      <c r="AW1701" s="75"/>
      <c r="AX1701" s="75"/>
      <c r="AY1701" s="75"/>
      <c r="AZ1701" s="52" t="s">
        <v>6389</v>
      </c>
    </row>
    <row r="1702" spans="1:52" s="52" customFormat="1" ht="39.950000000000003" customHeight="1" x14ac:dyDescent="0.25">
      <c r="A1702" s="9">
        <v>2213</v>
      </c>
      <c r="B1702" s="5" t="s">
        <v>28</v>
      </c>
      <c r="C1702" s="7" t="s">
        <v>5982</v>
      </c>
      <c r="D1702" s="5" t="s">
        <v>18</v>
      </c>
      <c r="E1702" s="7" t="s">
        <v>763</v>
      </c>
      <c r="F1702" s="7" t="s">
        <v>5123</v>
      </c>
      <c r="G1702" s="5" t="s">
        <v>6182</v>
      </c>
      <c r="H1702" s="7" t="s">
        <v>1392</v>
      </c>
      <c r="I1702" s="7" t="s">
        <v>6175</v>
      </c>
      <c r="J1702" s="7" t="s">
        <v>1393</v>
      </c>
      <c r="K1702" s="5" t="s">
        <v>5728</v>
      </c>
      <c r="L1702" s="5" t="s">
        <v>5983</v>
      </c>
      <c r="M1702" s="5" t="s">
        <v>5983</v>
      </c>
      <c r="N1702" s="8" t="s">
        <v>6175</v>
      </c>
      <c r="O1702" s="7" t="s">
        <v>1388</v>
      </c>
      <c r="P1702" s="8" t="s">
        <v>6175</v>
      </c>
      <c r="Q1702" s="7" t="s">
        <v>28</v>
      </c>
      <c r="R1702" s="7" t="s">
        <v>28</v>
      </c>
      <c r="S1702" s="5" t="s">
        <v>28</v>
      </c>
      <c r="T1702" s="5" t="s">
        <v>28</v>
      </c>
      <c r="U1702" s="5" t="s">
        <v>28</v>
      </c>
      <c r="V1702" s="5" t="s">
        <v>28</v>
      </c>
      <c r="W1702" s="5" t="s">
        <v>29</v>
      </c>
      <c r="X1702" s="5" t="s">
        <v>28</v>
      </c>
      <c r="Y1702" s="7" t="s">
        <v>28</v>
      </c>
      <c r="Z1702" s="7" t="s">
        <v>3900</v>
      </c>
      <c r="AA1702" s="7">
        <v>80</v>
      </c>
      <c r="AB1702" s="7">
        <v>80</v>
      </c>
      <c r="AC1702" s="7">
        <f t="shared" si="262"/>
        <v>0</v>
      </c>
      <c r="AD1702" s="7" t="s">
        <v>6175</v>
      </c>
      <c r="AE1702" s="7" t="s">
        <v>6175</v>
      </c>
      <c r="AF1702" s="7" t="s">
        <v>6175</v>
      </c>
      <c r="AG1702" s="7" t="s">
        <v>6175</v>
      </c>
      <c r="AH1702" s="7" t="s">
        <v>6175</v>
      </c>
      <c r="AI1702" s="7" t="s">
        <v>6175</v>
      </c>
      <c r="AJ1702" s="33">
        <v>3.5297246246575464</v>
      </c>
      <c r="AK1702" s="33">
        <f t="shared" si="255"/>
        <v>282.37796997260369</v>
      </c>
      <c r="AL1702" s="33">
        <f t="shared" si="258"/>
        <v>33.885356396712439</v>
      </c>
      <c r="AM1702" s="33">
        <f t="shared" si="259"/>
        <v>316.26332636931613</v>
      </c>
      <c r="AN1702" s="33">
        <f t="shared" si="260"/>
        <v>3.176752162191792</v>
      </c>
      <c r="AO1702" s="33">
        <f t="shared" si="261"/>
        <v>254.14017297534338</v>
      </c>
      <c r="AP1702" s="33">
        <f t="shared" si="256"/>
        <v>30.496820757041203</v>
      </c>
      <c r="AQ1702" s="33">
        <f t="shared" si="257"/>
        <v>284.63699373238455</v>
      </c>
      <c r="AR1702" s="15" t="s">
        <v>6290</v>
      </c>
      <c r="AS1702" s="15" t="s">
        <v>6290</v>
      </c>
      <c r="AT1702" s="15" t="s">
        <v>6294</v>
      </c>
      <c r="AU1702" s="27" t="s">
        <v>6279</v>
      </c>
      <c r="AV1702" s="74"/>
      <c r="AW1702" s="75"/>
      <c r="AX1702" s="75"/>
      <c r="AY1702" s="75"/>
      <c r="AZ1702" s="52" t="s">
        <v>6389</v>
      </c>
    </row>
    <row r="1703" spans="1:52" s="52" customFormat="1" ht="39.950000000000003" customHeight="1" x14ac:dyDescent="0.25">
      <c r="A1703" s="9">
        <v>2214</v>
      </c>
      <c r="B1703" s="7" t="s">
        <v>28</v>
      </c>
      <c r="C1703" s="7" t="s">
        <v>6171</v>
      </c>
      <c r="D1703" s="5" t="s">
        <v>18</v>
      </c>
      <c r="E1703" s="7" t="s">
        <v>5961</v>
      </c>
      <c r="F1703" s="7" t="s">
        <v>5962</v>
      </c>
      <c r="G1703" s="5" t="s">
        <v>6182</v>
      </c>
      <c r="H1703" s="40" t="s">
        <v>1392</v>
      </c>
      <c r="I1703" s="7" t="s">
        <v>6175</v>
      </c>
      <c r="J1703" s="7" t="s">
        <v>1393</v>
      </c>
      <c r="K1703" s="5" t="s">
        <v>5728</v>
      </c>
      <c r="L1703" s="7" t="s">
        <v>2649</v>
      </c>
      <c r="M1703" s="7" t="s">
        <v>2649</v>
      </c>
      <c r="N1703" s="8" t="s">
        <v>6175</v>
      </c>
      <c r="O1703" s="7" t="s">
        <v>1388</v>
      </c>
      <c r="P1703" s="8" t="s">
        <v>6175</v>
      </c>
      <c r="Q1703" s="7" t="s">
        <v>28</v>
      </c>
      <c r="R1703" s="7" t="s">
        <v>28</v>
      </c>
      <c r="S1703" s="5" t="s">
        <v>28</v>
      </c>
      <c r="T1703" s="5" t="s">
        <v>28</v>
      </c>
      <c r="U1703" s="5" t="s">
        <v>28</v>
      </c>
      <c r="V1703" s="5" t="s">
        <v>28</v>
      </c>
      <c r="W1703" s="5" t="s">
        <v>78</v>
      </c>
      <c r="X1703" s="5" t="s">
        <v>28</v>
      </c>
      <c r="Y1703" s="7" t="s">
        <v>28</v>
      </c>
      <c r="Z1703" s="7" t="s">
        <v>3900</v>
      </c>
      <c r="AA1703" s="7">
        <v>1</v>
      </c>
      <c r="AB1703" s="7">
        <v>1</v>
      </c>
      <c r="AC1703" s="7">
        <f t="shared" si="262"/>
        <v>0</v>
      </c>
      <c r="AD1703" s="7" t="s">
        <v>6175</v>
      </c>
      <c r="AE1703" s="7" t="s">
        <v>6175</v>
      </c>
      <c r="AF1703" s="7" t="s">
        <v>6175</v>
      </c>
      <c r="AG1703" s="7" t="s">
        <v>6175</v>
      </c>
      <c r="AH1703" s="7" t="s">
        <v>6175</v>
      </c>
      <c r="AI1703" s="7" t="s">
        <v>6175</v>
      </c>
      <c r="AJ1703" s="33">
        <v>6.5963092602740172</v>
      </c>
      <c r="AK1703" s="33">
        <f t="shared" si="255"/>
        <v>6.5963092602740172</v>
      </c>
      <c r="AL1703" s="33">
        <f t="shared" si="258"/>
        <v>0.79155711123288208</v>
      </c>
      <c r="AM1703" s="33">
        <f t="shared" si="259"/>
        <v>7.3878663715068988</v>
      </c>
      <c r="AN1703" s="33">
        <f t="shared" si="260"/>
        <v>5.9366783342466158</v>
      </c>
      <c r="AO1703" s="33">
        <f t="shared" si="261"/>
        <v>5.9366783342466158</v>
      </c>
      <c r="AP1703" s="33">
        <f t="shared" si="256"/>
        <v>0.71240140010959385</v>
      </c>
      <c r="AQ1703" s="33">
        <f t="shared" si="257"/>
        <v>6.64907973435621</v>
      </c>
      <c r="AR1703" s="15" t="s">
        <v>6303</v>
      </c>
      <c r="AS1703" s="15" t="s">
        <v>6312</v>
      </c>
      <c r="AT1703" s="15" t="s">
        <v>6292</v>
      </c>
      <c r="AU1703" s="27" t="s">
        <v>6281</v>
      </c>
      <c r="AV1703" s="74"/>
      <c r="AW1703" s="75"/>
      <c r="AX1703" s="75"/>
      <c r="AY1703" s="75"/>
      <c r="AZ1703" s="52" t="s">
        <v>6389</v>
      </c>
    </row>
    <row r="1704" spans="1:52" s="52" customFormat="1" ht="39.950000000000003" customHeight="1" x14ac:dyDescent="0.25">
      <c r="A1704" s="9">
        <v>2215</v>
      </c>
      <c r="B1704" s="5" t="s">
        <v>28</v>
      </c>
      <c r="C1704" s="7" t="s">
        <v>5984</v>
      </c>
      <c r="D1704" s="5" t="s">
        <v>18</v>
      </c>
      <c r="E1704" s="7" t="s">
        <v>5961</v>
      </c>
      <c r="F1704" s="7" t="s">
        <v>5962</v>
      </c>
      <c r="G1704" s="5" t="s">
        <v>6182</v>
      </c>
      <c r="H1704" s="40" t="s">
        <v>1392</v>
      </c>
      <c r="I1704" s="7" t="s">
        <v>6175</v>
      </c>
      <c r="J1704" s="7" t="s">
        <v>1393</v>
      </c>
      <c r="K1704" s="5" t="s">
        <v>5728</v>
      </c>
      <c r="L1704" s="5" t="s">
        <v>5985</v>
      </c>
      <c r="M1704" s="5" t="s">
        <v>5985</v>
      </c>
      <c r="N1704" s="8" t="s">
        <v>6175</v>
      </c>
      <c r="O1704" s="7" t="s">
        <v>1388</v>
      </c>
      <c r="P1704" s="8" t="s">
        <v>6175</v>
      </c>
      <c r="Q1704" s="7" t="s">
        <v>28</v>
      </c>
      <c r="R1704" s="7" t="s">
        <v>28</v>
      </c>
      <c r="S1704" s="5" t="s">
        <v>28</v>
      </c>
      <c r="T1704" s="5" t="s">
        <v>28</v>
      </c>
      <c r="U1704" s="5" t="s">
        <v>28</v>
      </c>
      <c r="V1704" s="5" t="s">
        <v>28</v>
      </c>
      <c r="W1704" s="5" t="s">
        <v>29</v>
      </c>
      <c r="X1704" s="5" t="s">
        <v>28</v>
      </c>
      <c r="Y1704" s="7" t="s">
        <v>28</v>
      </c>
      <c r="Z1704" s="7" t="s">
        <v>3900</v>
      </c>
      <c r="AA1704" s="7">
        <v>7</v>
      </c>
      <c r="AB1704" s="7">
        <v>7</v>
      </c>
      <c r="AC1704" s="7">
        <f t="shared" si="262"/>
        <v>0</v>
      </c>
      <c r="AD1704" s="7" t="s">
        <v>6175</v>
      </c>
      <c r="AE1704" s="7" t="s">
        <v>6175</v>
      </c>
      <c r="AF1704" s="7" t="s">
        <v>6175</v>
      </c>
      <c r="AG1704" s="7" t="s">
        <v>6175</v>
      </c>
      <c r="AH1704" s="7" t="s">
        <v>6175</v>
      </c>
      <c r="AI1704" s="7" t="s">
        <v>6175</v>
      </c>
      <c r="AJ1704" s="33">
        <v>8.9359452054795057</v>
      </c>
      <c r="AK1704" s="33">
        <f t="shared" si="255"/>
        <v>62.55161643835654</v>
      </c>
      <c r="AL1704" s="33">
        <f t="shared" si="258"/>
        <v>7.5061939726027846</v>
      </c>
      <c r="AM1704" s="33">
        <f t="shared" si="259"/>
        <v>70.05781041095932</v>
      </c>
      <c r="AN1704" s="33">
        <f t="shared" si="260"/>
        <v>8.0423506849315558</v>
      </c>
      <c r="AO1704" s="33">
        <f t="shared" si="261"/>
        <v>56.296454794520891</v>
      </c>
      <c r="AP1704" s="33">
        <f t="shared" si="256"/>
        <v>6.7555745753425063</v>
      </c>
      <c r="AQ1704" s="33">
        <f t="shared" si="257"/>
        <v>63.052029369863398</v>
      </c>
      <c r="AR1704" s="15" t="s">
        <v>6290</v>
      </c>
      <c r="AS1704" s="15" t="s">
        <v>6301</v>
      </c>
      <c r="AT1704" s="15" t="s">
        <v>6292</v>
      </c>
      <c r="AU1704" s="27" t="s">
        <v>6277</v>
      </c>
      <c r="AV1704" s="74"/>
      <c r="AW1704" s="75"/>
      <c r="AX1704" s="75"/>
      <c r="AY1704" s="75"/>
      <c r="AZ1704" s="52" t="s">
        <v>6389</v>
      </c>
    </row>
    <row r="1705" spans="1:52" s="52" customFormat="1" ht="39.950000000000003" customHeight="1" x14ac:dyDescent="0.25">
      <c r="A1705" s="9">
        <v>2216</v>
      </c>
      <c r="B1705" s="5" t="s">
        <v>28</v>
      </c>
      <c r="C1705" s="7" t="s">
        <v>5986</v>
      </c>
      <c r="D1705" s="5" t="s">
        <v>18</v>
      </c>
      <c r="E1705" s="7" t="s">
        <v>5987</v>
      </c>
      <c r="F1705" s="7" t="s">
        <v>5988</v>
      </c>
      <c r="G1705" s="5" t="s">
        <v>6182</v>
      </c>
      <c r="H1705" s="40" t="s">
        <v>1392</v>
      </c>
      <c r="I1705" s="7" t="s">
        <v>6175</v>
      </c>
      <c r="J1705" s="7" t="s">
        <v>1393</v>
      </c>
      <c r="K1705" s="5" t="s">
        <v>5728</v>
      </c>
      <c r="L1705" s="7" t="s">
        <v>5989</v>
      </c>
      <c r="M1705" s="7" t="s">
        <v>5989</v>
      </c>
      <c r="N1705" s="8" t="s">
        <v>6175</v>
      </c>
      <c r="O1705" s="7" t="s">
        <v>1388</v>
      </c>
      <c r="P1705" s="8" t="s">
        <v>6175</v>
      </c>
      <c r="Q1705" s="7" t="s">
        <v>28</v>
      </c>
      <c r="R1705" s="7" t="s">
        <v>28</v>
      </c>
      <c r="S1705" s="5" t="s">
        <v>28</v>
      </c>
      <c r="T1705" s="5" t="s">
        <v>28</v>
      </c>
      <c r="U1705" s="5" t="s">
        <v>28</v>
      </c>
      <c r="V1705" s="5" t="s">
        <v>28</v>
      </c>
      <c r="W1705" s="5" t="s">
        <v>29</v>
      </c>
      <c r="X1705" s="5" t="s">
        <v>28</v>
      </c>
      <c r="Y1705" s="7" t="s">
        <v>28</v>
      </c>
      <c r="Z1705" s="7" t="s">
        <v>3900</v>
      </c>
      <c r="AA1705" s="7">
        <v>1</v>
      </c>
      <c r="AB1705" s="7">
        <v>1</v>
      </c>
      <c r="AC1705" s="7">
        <f t="shared" si="262"/>
        <v>0</v>
      </c>
      <c r="AD1705" s="7" t="s">
        <v>6175</v>
      </c>
      <c r="AE1705" s="7" t="s">
        <v>6175</v>
      </c>
      <c r="AF1705" s="7" t="s">
        <v>6175</v>
      </c>
      <c r="AG1705" s="7" t="s">
        <v>6175</v>
      </c>
      <c r="AH1705" s="7" t="s">
        <v>6175</v>
      </c>
      <c r="AI1705" s="7" t="s">
        <v>6175</v>
      </c>
      <c r="AJ1705" s="33">
        <v>16.972823287671311</v>
      </c>
      <c r="AK1705" s="33">
        <f t="shared" si="255"/>
        <v>16.972823287671311</v>
      </c>
      <c r="AL1705" s="33">
        <f t="shared" si="258"/>
        <v>2.0367387945205571</v>
      </c>
      <c r="AM1705" s="33">
        <f t="shared" si="259"/>
        <v>19.009562082191866</v>
      </c>
      <c r="AN1705" s="33">
        <f t="shared" si="260"/>
        <v>15.27554095890418</v>
      </c>
      <c r="AO1705" s="33">
        <f t="shared" si="261"/>
        <v>15.27554095890418</v>
      </c>
      <c r="AP1705" s="33">
        <f t="shared" si="256"/>
        <v>1.8330649150685017</v>
      </c>
      <c r="AQ1705" s="33">
        <f t="shared" si="257"/>
        <v>17.108605873972682</v>
      </c>
      <c r="AR1705" s="15" t="s">
        <v>6290</v>
      </c>
      <c r="AS1705" s="15" t="s">
        <v>6290</v>
      </c>
      <c r="AT1705" s="15" t="s">
        <v>6294</v>
      </c>
      <c r="AU1705" s="27" t="s">
        <v>6279</v>
      </c>
      <c r="AV1705" s="74"/>
      <c r="AW1705" s="75"/>
      <c r="AX1705" s="75"/>
      <c r="AY1705" s="75"/>
      <c r="AZ1705" s="52" t="s">
        <v>6389</v>
      </c>
    </row>
    <row r="1706" spans="1:52" s="52" customFormat="1" ht="39.950000000000003" customHeight="1" x14ac:dyDescent="0.25">
      <c r="A1706" s="9">
        <v>2217</v>
      </c>
      <c r="B1706" s="5" t="s">
        <v>28</v>
      </c>
      <c r="C1706" s="7" t="s">
        <v>3887</v>
      </c>
      <c r="D1706" s="5" t="s">
        <v>18</v>
      </c>
      <c r="E1706" s="7" t="s">
        <v>5987</v>
      </c>
      <c r="F1706" s="7" t="s">
        <v>5988</v>
      </c>
      <c r="G1706" s="5" t="s">
        <v>6182</v>
      </c>
      <c r="H1706" s="40" t="s">
        <v>1392</v>
      </c>
      <c r="I1706" s="7" t="s">
        <v>6175</v>
      </c>
      <c r="J1706" s="7" t="s">
        <v>1393</v>
      </c>
      <c r="K1706" s="5" t="s">
        <v>5728</v>
      </c>
      <c r="L1706" s="7" t="s">
        <v>5989</v>
      </c>
      <c r="M1706" s="7" t="s">
        <v>5989</v>
      </c>
      <c r="N1706" s="8" t="s">
        <v>6175</v>
      </c>
      <c r="O1706" s="7" t="s">
        <v>1388</v>
      </c>
      <c r="P1706" s="8" t="s">
        <v>6175</v>
      </c>
      <c r="Q1706" s="7" t="s">
        <v>28</v>
      </c>
      <c r="R1706" s="7" t="s">
        <v>28</v>
      </c>
      <c r="S1706" s="5" t="s">
        <v>28</v>
      </c>
      <c r="T1706" s="5" t="s">
        <v>28</v>
      </c>
      <c r="U1706" s="5" t="s">
        <v>28</v>
      </c>
      <c r="V1706" s="5" t="s">
        <v>28</v>
      </c>
      <c r="W1706" s="5" t="s">
        <v>29</v>
      </c>
      <c r="X1706" s="5" t="s">
        <v>28</v>
      </c>
      <c r="Y1706" s="7" t="s">
        <v>28</v>
      </c>
      <c r="Z1706" s="7" t="s">
        <v>3900</v>
      </c>
      <c r="AA1706" s="7">
        <v>1</v>
      </c>
      <c r="AB1706" s="7">
        <v>1</v>
      </c>
      <c r="AC1706" s="7">
        <f t="shared" si="262"/>
        <v>0</v>
      </c>
      <c r="AD1706" s="7" t="s">
        <v>6175</v>
      </c>
      <c r="AE1706" s="7" t="s">
        <v>6175</v>
      </c>
      <c r="AF1706" s="7" t="s">
        <v>6175</v>
      </c>
      <c r="AG1706" s="7" t="s">
        <v>6175</v>
      </c>
      <c r="AH1706" s="7" t="s">
        <v>6175</v>
      </c>
      <c r="AI1706" s="7" t="s">
        <v>6175</v>
      </c>
      <c r="AJ1706" s="33">
        <v>16.972823287671311</v>
      </c>
      <c r="AK1706" s="33">
        <f t="shared" si="255"/>
        <v>16.972823287671311</v>
      </c>
      <c r="AL1706" s="33">
        <f t="shared" si="258"/>
        <v>2.0367387945205571</v>
      </c>
      <c r="AM1706" s="33">
        <f t="shared" si="259"/>
        <v>19.009562082191866</v>
      </c>
      <c r="AN1706" s="33">
        <f t="shared" si="260"/>
        <v>15.27554095890418</v>
      </c>
      <c r="AO1706" s="33">
        <f t="shared" si="261"/>
        <v>15.27554095890418</v>
      </c>
      <c r="AP1706" s="33">
        <f t="shared" si="256"/>
        <v>1.8330649150685017</v>
      </c>
      <c r="AQ1706" s="33">
        <f t="shared" si="257"/>
        <v>17.108605873972682</v>
      </c>
      <c r="AR1706" s="15" t="s">
        <v>6290</v>
      </c>
      <c r="AS1706" s="15" t="s">
        <v>6311</v>
      </c>
      <c r="AT1706" s="15" t="s">
        <v>6292</v>
      </c>
      <c r="AU1706" s="27" t="s">
        <v>6277</v>
      </c>
      <c r="AV1706" s="74"/>
      <c r="AW1706" s="75"/>
      <c r="AX1706" s="75"/>
      <c r="AY1706" s="75"/>
      <c r="AZ1706" s="52" t="s">
        <v>6389</v>
      </c>
    </row>
    <row r="1707" spans="1:52" s="52" customFormat="1" ht="39.950000000000003" customHeight="1" x14ac:dyDescent="0.25">
      <c r="A1707" s="9">
        <v>2218</v>
      </c>
      <c r="B1707" s="5" t="s">
        <v>28</v>
      </c>
      <c r="C1707" s="7" t="s">
        <v>5990</v>
      </c>
      <c r="D1707" s="5" t="s">
        <v>18</v>
      </c>
      <c r="E1707" s="5" t="s">
        <v>925</v>
      </c>
      <c r="F1707" s="5" t="s">
        <v>926</v>
      </c>
      <c r="G1707" s="5" t="s">
        <v>6182</v>
      </c>
      <c r="H1707" s="40" t="s">
        <v>1392</v>
      </c>
      <c r="I1707" s="7" t="s">
        <v>6175</v>
      </c>
      <c r="J1707" s="7" t="s">
        <v>1393</v>
      </c>
      <c r="K1707" s="5" t="s">
        <v>5728</v>
      </c>
      <c r="L1707" s="5" t="s">
        <v>5991</v>
      </c>
      <c r="M1707" s="5" t="s">
        <v>5991</v>
      </c>
      <c r="N1707" s="8" t="s">
        <v>6175</v>
      </c>
      <c r="O1707" s="7" t="s">
        <v>1388</v>
      </c>
      <c r="P1707" s="8" t="s">
        <v>6175</v>
      </c>
      <c r="Q1707" s="5" t="s">
        <v>28</v>
      </c>
      <c r="R1707" s="5" t="s">
        <v>28</v>
      </c>
      <c r="S1707" s="5" t="s">
        <v>28</v>
      </c>
      <c r="T1707" s="5" t="s">
        <v>28</v>
      </c>
      <c r="U1707" s="5" t="s">
        <v>28</v>
      </c>
      <c r="V1707" s="5" t="s">
        <v>28</v>
      </c>
      <c r="W1707" s="5" t="s">
        <v>29</v>
      </c>
      <c r="X1707" s="5" t="s">
        <v>28</v>
      </c>
      <c r="Y1707" s="7" t="s">
        <v>28</v>
      </c>
      <c r="Z1707" s="7" t="s">
        <v>3900</v>
      </c>
      <c r="AA1707" s="7">
        <v>1</v>
      </c>
      <c r="AB1707" s="7">
        <v>1</v>
      </c>
      <c r="AC1707" s="7">
        <f t="shared" si="262"/>
        <v>0</v>
      </c>
      <c r="AD1707" s="7" t="s">
        <v>6175</v>
      </c>
      <c r="AE1707" s="7" t="s">
        <v>6175</v>
      </c>
      <c r="AF1707" s="7" t="s">
        <v>6175</v>
      </c>
      <c r="AG1707" s="7" t="s">
        <v>6175</v>
      </c>
      <c r="AH1707" s="7" t="s">
        <v>6175</v>
      </c>
      <c r="AI1707" s="7" t="s">
        <v>6175</v>
      </c>
      <c r="AJ1707" s="33">
        <v>8.7288805479452432</v>
      </c>
      <c r="AK1707" s="33">
        <f t="shared" si="255"/>
        <v>8.7288805479452432</v>
      </c>
      <c r="AL1707" s="33">
        <f t="shared" si="258"/>
        <v>1.0474656657534291</v>
      </c>
      <c r="AM1707" s="33">
        <f t="shared" si="259"/>
        <v>9.7763462136986732</v>
      </c>
      <c r="AN1707" s="33">
        <f t="shared" si="260"/>
        <v>7.855992493150719</v>
      </c>
      <c r="AO1707" s="33">
        <f t="shared" si="261"/>
        <v>7.855992493150719</v>
      </c>
      <c r="AP1707" s="33">
        <f t="shared" si="256"/>
        <v>0.94271909917808627</v>
      </c>
      <c r="AQ1707" s="33">
        <f t="shared" si="257"/>
        <v>8.7987115923288055</v>
      </c>
      <c r="AR1707" s="15" t="s">
        <v>6290</v>
      </c>
      <c r="AS1707" s="15" t="s">
        <v>6290</v>
      </c>
      <c r="AT1707" s="15" t="s">
        <v>6294</v>
      </c>
      <c r="AU1707" s="27" t="s">
        <v>6279</v>
      </c>
      <c r="AV1707" s="74"/>
      <c r="AW1707" s="75"/>
      <c r="AX1707" s="75"/>
      <c r="AY1707" s="75"/>
      <c r="AZ1707" s="52" t="s">
        <v>6389</v>
      </c>
    </row>
    <row r="1708" spans="1:52" s="52" customFormat="1" ht="39.950000000000003" customHeight="1" x14ac:dyDescent="0.25">
      <c r="A1708" s="9">
        <v>2219</v>
      </c>
      <c r="B1708" s="7" t="s">
        <v>28</v>
      </c>
      <c r="C1708" s="7" t="s">
        <v>5992</v>
      </c>
      <c r="D1708" s="28" t="s">
        <v>18</v>
      </c>
      <c r="E1708" s="5" t="s">
        <v>1208</v>
      </c>
      <c r="F1708" s="5" t="s">
        <v>926</v>
      </c>
      <c r="G1708" s="5" t="s">
        <v>6182</v>
      </c>
      <c r="H1708" s="40" t="s">
        <v>1392</v>
      </c>
      <c r="I1708" s="7" t="s">
        <v>6175</v>
      </c>
      <c r="J1708" s="7" t="s">
        <v>1393</v>
      </c>
      <c r="K1708" s="5" t="s">
        <v>5728</v>
      </c>
      <c r="L1708" s="5" t="s">
        <v>5993</v>
      </c>
      <c r="M1708" s="5" t="s">
        <v>5993</v>
      </c>
      <c r="N1708" s="8" t="s">
        <v>6175</v>
      </c>
      <c r="O1708" s="7" t="s">
        <v>1388</v>
      </c>
      <c r="P1708" s="8" t="s">
        <v>6175</v>
      </c>
      <c r="Q1708" s="5" t="s">
        <v>28</v>
      </c>
      <c r="R1708" s="5" t="s">
        <v>28</v>
      </c>
      <c r="S1708" s="5" t="s">
        <v>28</v>
      </c>
      <c r="T1708" s="5" t="s">
        <v>28</v>
      </c>
      <c r="U1708" s="5" t="s">
        <v>28</v>
      </c>
      <c r="V1708" s="5" t="s">
        <v>28</v>
      </c>
      <c r="W1708" s="5" t="s">
        <v>29</v>
      </c>
      <c r="X1708" s="5" t="s">
        <v>28</v>
      </c>
      <c r="Y1708" s="7" t="s">
        <v>28</v>
      </c>
      <c r="Z1708" s="7" t="s">
        <v>3900</v>
      </c>
      <c r="AA1708" s="7">
        <v>2</v>
      </c>
      <c r="AB1708" s="7">
        <v>2</v>
      </c>
      <c r="AC1708" s="7">
        <f t="shared" si="262"/>
        <v>0</v>
      </c>
      <c r="AD1708" s="7" t="s">
        <v>6175</v>
      </c>
      <c r="AE1708" s="7" t="s">
        <v>6175</v>
      </c>
      <c r="AF1708" s="7" t="s">
        <v>6175</v>
      </c>
      <c r="AG1708" s="7" t="s">
        <v>6175</v>
      </c>
      <c r="AH1708" s="7" t="s">
        <v>6175</v>
      </c>
      <c r="AI1708" s="7" t="s">
        <v>6175</v>
      </c>
      <c r="AJ1708" s="33">
        <v>17.956447945205543</v>
      </c>
      <c r="AK1708" s="33">
        <f t="shared" si="255"/>
        <v>35.912895890411086</v>
      </c>
      <c r="AL1708" s="33">
        <f t="shared" si="258"/>
        <v>4.3095475068493299</v>
      </c>
      <c r="AM1708" s="33">
        <f t="shared" si="259"/>
        <v>40.222443397260413</v>
      </c>
      <c r="AN1708" s="33">
        <f t="shared" si="260"/>
        <v>16.160803150684988</v>
      </c>
      <c r="AO1708" s="33">
        <f t="shared" si="261"/>
        <v>32.321606301369975</v>
      </c>
      <c r="AP1708" s="33">
        <f t="shared" si="256"/>
        <v>3.8785927561643967</v>
      </c>
      <c r="AQ1708" s="33">
        <f t="shared" si="257"/>
        <v>36.20019905753437</v>
      </c>
      <c r="AR1708" s="15" t="s">
        <v>6290</v>
      </c>
      <c r="AS1708" s="15" t="s">
        <v>6290</v>
      </c>
      <c r="AT1708" s="15" t="s">
        <v>6294</v>
      </c>
      <c r="AU1708" s="27" t="s">
        <v>6279</v>
      </c>
      <c r="AV1708" s="74"/>
      <c r="AW1708" s="75"/>
      <c r="AX1708" s="75"/>
      <c r="AY1708" s="75"/>
      <c r="AZ1708" s="52" t="s">
        <v>6389</v>
      </c>
    </row>
    <row r="1709" spans="1:52" s="52" customFormat="1" ht="39.950000000000003" customHeight="1" x14ac:dyDescent="0.25">
      <c r="A1709" s="9">
        <v>2220</v>
      </c>
      <c r="B1709" s="7" t="s">
        <v>28</v>
      </c>
      <c r="C1709" s="7" t="s">
        <v>5994</v>
      </c>
      <c r="D1709" s="28" t="s">
        <v>18</v>
      </c>
      <c r="E1709" s="5" t="s">
        <v>1208</v>
      </c>
      <c r="F1709" s="5" t="s">
        <v>926</v>
      </c>
      <c r="G1709" s="5" t="s">
        <v>6182</v>
      </c>
      <c r="H1709" s="40" t="s">
        <v>1392</v>
      </c>
      <c r="I1709" s="7" t="s">
        <v>6175</v>
      </c>
      <c r="J1709" s="7" t="s">
        <v>1393</v>
      </c>
      <c r="K1709" s="5" t="s">
        <v>5728</v>
      </c>
      <c r="L1709" s="5" t="s">
        <v>5993</v>
      </c>
      <c r="M1709" s="5" t="s">
        <v>5993</v>
      </c>
      <c r="N1709" s="8" t="s">
        <v>6175</v>
      </c>
      <c r="O1709" s="7" t="s">
        <v>1388</v>
      </c>
      <c r="P1709" s="8" t="s">
        <v>6175</v>
      </c>
      <c r="Q1709" s="5" t="s">
        <v>28</v>
      </c>
      <c r="R1709" s="5" t="s">
        <v>28</v>
      </c>
      <c r="S1709" s="5" t="s">
        <v>28</v>
      </c>
      <c r="T1709" s="5" t="s">
        <v>28</v>
      </c>
      <c r="U1709" s="5" t="s">
        <v>28</v>
      </c>
      <c r="V1709" s="5" t="s">
        <v>28</v>
      </c>
      <c r="W1709" s="5" t="s">
        <v>29</v>
      </c>
      <c r="X1709" s="5" t="s">
        <v>28</v>
      </c>
      <c r="Y1709" s="7" t="s">
        <v>28</v>
      </c>
      <c r="Z1709" s="7" t="s">
        <v>3900</v>
      </c>
      <c r="AA1709" s="7">
        <v>2</v>
      </c>
      <c r="AB1709" s="7">
        <v>2</v>
      </c>
      <c r="AC1709" s="7">
        <f t="shared" si="262"/>
        <v>0</v>
      </c>
      <c r="AD1709" s="7" t="s">
        <v>6175</v>
      </c>
      <c r="AE1709" s="7" t="s">
        <v>6175</v>
      </c>
      <c r="AF1709" s="7" t="s">
        <v>6175</v>
      </c>
      <c r="AG1709" s="7" t="s">
        <v>6175</v>
      </c>
      <c r="AH1709" s="7" t="s">
        <v>6175</v>
      </c>
      <c r="AI1709" s="7" t="s">
        <v>6175</v>
      </c>
      <c r="AJ1709" s="33">
        <v>17.956447945205543</v>
      </c>
      <c r="AK1709" s="33">
        <f t="shared" si="255"/>
        <v>35.912895890411086</v>
      </c>
      <c r="AL1709" s="33">
        <f t="shared" si="258"/>
        <v>4.3095475068493299</v>
      </c>
      <c r="AM1709" s="33">
        <f t="shared" si="259"/>
        <v>40.222443397260413</v>
      </c>
      <c r="AN1709" s="33">
        <f t="shared" si="260"/>
        <v>16.160803150684988</v>
      </c>
      <c r="AO1709" s="33">
        <f t="shared" si="261"/>
        <v>32.321606301369975</v>
      </c>
      <c r="AP1709" s="33">
        <f t="shared" si="256"/>
        <v>3.8785927561643967</v>
      </c>
      <c r="AQ1709" s="33">
        <f t="shared" si="257"/>
        <v>36.20019905753437</v>
      </c>
      <c r="AR1709" s="15" t="s">
        <v>6290</v>
      </c>
      <c r="AS1709" s="15" t="s">
        <v>6290</v>
      </c>
      <c r="AT1709" s="15" t="s">
        <v>6294</v>
      </c>
      <c r="AU1709" s="27" t="s">
        <v>6279</v>
      </c>
      <c r="AV1709" s="74"/>
      <c r="AW1709" s="75"/>
      <c r="AX1709" s="75"/>
      <c r="AY1709" s="75"/>
      <c r="AZ1709" s="52" t="s">
        <v>6389</v>
      </c>
    </row>
    <row r="1710" spans="1:52" s="52" customFormat="1" ht="39.950000000000003" customHeight="1" x14ac:dyDescent="0.25">
      <c r="A1710" s="9">
        <v>2221</v>
      </c>
      <c r="B1710" s="7" t="s">
        <v>28</v>
      </c>
      <c r="C1710" s="7" t="s">
        <v>5995</v>
      </c>
      <c r="D1710" s="28" t="s">
        <v>18</v>
      </c>
      <c r="E1710" s="5" t="s">
        <v>1208</v>
      </c>
      <c r="F1710" s="5" t="s">
        <v>926</v>
      </c>
      <c r="G1710" s="5" t="s">
        <v>6182</v>
      </c>
      <c r="H1710" s="40" t="s">
        <v>1392</v>
      </c>
      <c r="I1710" s="7" t="s">
        <v>6175</v>
      </c>
      <c r="J1710" s="7" t="s">
        <v>1393</v>
      </c>
      <c r="K1710" s="5" t="s">
        <v>5728</v>
      </c>
      <c r="L1710" s="5" t="s">
        <v>5993</v>
      </c>
      <c r="M1710" s="5" t="s">
        <v>5993</v>
      </c>
      <c r="N1710" s="8" t="s">
        <v>6175</v>
      </c>
      <c r="O1710" s="7" t="s">
        <v>1388</v>
      </c>
      <c r="P1710" s="8" t="s">
        <v>6175</v>
      </c>
      <c r="Q1710" s="5" t="s">
        <v>28</v>
      </c>
      <c r="R1710" s="5" t="s">
        <v>28</v>
      </c>
      <c r="S1710" s="5" t="s">
        <v>28</v>
      </c>
      <c r="T1710" s="5" t="s">
        <v>28</v>
      </c>
      <c r="U1710" s="5" t="s">
        <v>28</v>
      </c>
      <c r="V1710" s="5" t="s">
        <v>28</v>
      </c>
      <c r="W1710" s="5" t="s">
        <v>29</v>
      </c>
      <c r="X1710" s="5" t="s">
        <v>28</v>
      </c>
      <c r="Y1710" s="7" t="s">
        <v>28</v>
      </c>
      <c r="Z1710" s="7" t="s">
        <v>3900</v>
      </c>
      <c r="AA1710" s="7">
        <v>2</v>
      </c>
      <c r="AB1710" s="7">
        <v>2</v>
      </c>
      <c r="AC1710" s="7">
        <f t="shared" si="262"/>
        <v>0</v>
      </c>
      <c r="AD1710" s="7" t="s">
        <v>6175</v>
      </c>
      <c r="AE1710" s="7" t="s">
        <v>6175</v>
      </c>
      <c r="AF1710" s="7" t="s">
        <v>6175</v>
      </c>
      <c r="AG1710" s="7" t="s">
        <v>6175</v>
      </c>
      <c r="AH1710" s="7" t="s">
        <v>6175</v>
      </c>
      <c r="AI1710" s="7" t="s">
        <v>6175</v>
      </c>
      <c r="AJ1710" s="33">
        <v>17.956447945205543</v>
      </c>
      <c r="AK1710" s="33">
        <f t="shared" si="255"/>
        <v>35.912895890411086</v>
      </c>
      <c r="AL1710" s="33">
        <f t="shared" si="258"/>
        <v>4.3095475068493299</v>
      </c>
      <c r="AM1710" s="33">
        <f t="shared" si="259"/>
        <v>40.222443397260413</v>
      </c>
      <c r="AN1710" s="33">
        <f t="shared" si="260"/>
        <v>16.160803150684988</v>
      </c>
      <c r="AO1710" s="33">
        <f t="shared" si="261"/>
        <v>32.321606301369975</v>
      </c>
      <c r="AP1710" s="33">
        <f t="shared" si="256"/>
        <v>3.8785927561643967</v>
      </c>
      <c r="AQ1710" s="33">
        <f t="shared" si="257"/>
        <v>36.20019905753437</v>
      </c>
      <c r="AR1710" s="15" t="s">
        <v>6290</v>
      </c>
      <c r="AS1710" s="15" t="s">
        <v>6290</v>
      </c>
      <c r="AT1710" s="15" t="s">
        <v>6294</v>
      </c>
      <c r="AU1710" s="27" t="s">
        <v>6279</v>
      </c>
      <c r="AV1710" s="74"/>
      <c r="AW1710" s="75"/>
      <c r="AX1710" s="75"/>
      <c r="AY1710" s="75"/>
      <c r="AZ1710" s="52" t="s">
        <v>6389</v>
      </c>
    </row>
    <row r="1711" spans="1:52" s="52" customFormat="1" ht="39.950000000000003" customHeight="1" x14ac:dyDescent="0.25">
      <c r="A1711" s="9">
        <v>2222</v>
      </c>
      <c r="B1711" s="5" t="s">
        <v>28</v>
      </c>
      <c r="C1711" s="7" t="s">
        <v>5996</v>
      </c>
      <c r="D1711" s="5" t="s">
        <v>18</v>
      </c>
      <c r="E1711" s="5" t="s">
        <v>756</v>
      </c>
      <c r="F1711" s="7" t="s">
        <v>757</v>
      </c>
      <c r="G1711" s="5" t="s">
        <v>6182</v>
      </c>
      <c r="H1711" s="40" t="s">
        <v>1392</v>
      </c>
      <c r="I1711" s="7" t="s">
        <v>6175</v>
      </c>
      <c r="J1711" s="7" t="s">
        <v>1393</v>
      </c>
      <c r="K1711" s="5" t="s">
        <v>5728</v>
      </c>
      <c r="L1711" s="5" t="s">
        <v>5980</v>
      </c>
      <c r="M1711" s="5" t="s">
        <v>5980</v>
      </c>
      <c r="N1711" s="8" t="s">
        <v>6175</v>
      </c>
      <c r="O1711" s="7" t="s">
        <v>1388</v>
      </c>
      <c r="P1711" s="8" t="s">
        <v>6175</v>
      </c>
      <c r="Q1711" s="5" t="s">
        <v>28</v>
      </c>
      <c r="R1711" s="5" t="s">
        <v>28</v>
      </c>
      <c r="S1711" s="5" t="s">
        <v>28</v>
      </c>
      <c r="T1711" s="5" t="s">
        <v>28</v>
      </c>
      <c r="U1711" s="5" t="s">
        <v>28</v>
      </c>
      <c r="V1711" s="5" t="s">
        <v>28</v>
      </c>
      <c r="W1711" s="5" t="s">
        <v>78</v>
      </c>
      <c r="X1711" s="5" t="s">
        <v>28</v>
      </c>
      <c r="Y1711" s="7" t="s">
        <v>28</v>
      </c>
      <c r="Z1711" s="7" t="s">
        <v>3900</v>
      </c>
      <c r="AA1711" s="7">
        <v>6</v>
      </c>
      <c r="AB1711" s="7">
        <v>6</v>
      </c>
      <c r="AC1711" s="7">
        <f t="shared" si="262"/>
        <v>0</v>
      </c>
      <c r="AD1711" s="7" t="s">
        <v>6175</v>
      </c>
      <c r="AE1711" s="7" t="s">
        <v>6175</v>
      </c>
      <c r="AF1711" s="7" t="s">
        <v>6175</v>
      </c>
      <c r="AG1711" s="7" t="s">
        <v>6175</v>
      </c>
      <c r="AH1711" s="7" t="s">
        <v>6175</v>
      </c>
      <c r="AI1711" s="7" t="s">
        <v>6175</v>
      </c>
      <c r="AJ1711" s="33">
        <v>1.429751232876721</v>
      </c>
      <c r="AK1711" s="33">
        <f t="shared" si="255"/>
        <v>8.5785073972603261</v>
      </c>
      <c r="AL1711" s="33">
        <f t="shared" si="258"/>
        <v>1.0294208876712392</v>
      </c>
      <c r="AM1711" s="33">
        <f t="shared" si="259"/>
        <v>9.6079282849315657</v>
      </c>
      <c r="AN1711" s="33">
        <f t="shared" si="260"/>
        <v>1.2867761095890489</v>
      </c>
      <c r="AO1711" s="33">
        <f t="shared" si="261"/>
        <v>7.7206566575342936</v>
      </c>
      <c r="AP1711" s="33">
        <f t="shared" si="256"/>
        <v>0.92647879890411522</v>
      </c>
      <c r="AQ1711" s="33">
        <f t="shared" si="257"/>
        <v>8.6471354564384093</v>
      </c>
      <c r="AR1711" s="15" t="s">
        <v>6290</v>
      </c>
      <c r="AS1711" s="15" t="s">
        <v>6290</v>
      </c>
      <c r="AT1711" s="15" t="s">
        <v>6294</v>
      </c>
      <c r="AU1711" s="27" t="s">
        <v>6279</v>
      </c>
      <c r="AV1711" s="74"/>
      <c r="AW1711" s="75"/>
      <c r="AX1711" s="75"/>
      <c r="AY1711" s="75"/>
      <c r="AZ1711" s="52" t="s">
        <v>6389</v>
      </c>
    </row>
    <row r="1712" spans="1:52" s="52" customFormat="1" ht="39.950000000000003" customHeight="1" x14ac:dyDescent="0.25">
      <c r="A1712" s="9">
        <v>2223</v>
      </c>
      <c r="B1712" s="5" t="s">
        <v>28</v>
      </c>
      <c r="C1712" s="7" t="s">
        <v>5997</v>
      </c>
      <c r="D1712" s="5" t="s">
        <v>18</v>
      </c>
      <c r="E1712" s="5" t="s">
        <v>38</v>
      </c>
      <c r="F1712" s="5" t="s">
        <v>5998</v>
      </c>
      <c r="G1712" s="5" t="s">
        <v>6182</v>
      </c>
      <c r="H1712" s="40" t="s">
        <v>1392</v>
      </c>
      <c r="I1712" s="7" t="s">
        <v>6175</v>
      </c>
      <c r="J1712" s="7" t="s">
        <v>1393</v>
      </c>
      <c r="K1712" s="5" t="s">
        <v>5728</v>
      </c>
      <c r="L1712" s="5" t="s">
        <v>5999</v>
      </c>
      <c r="M1712" s="5" t="s">
        <v>5999</v>
      </c>
      <c r="N1712" s="8" t="s">
        <v>6175</v>
      </c>
      <c r="O1712" s="7" t="s">
        <v>1388</v>
      </c>
      <c r="P1712" s="8" t="s">
        <v>6175</v>
      </c>
      <c r="Q1712" s="5" t="s">
        <v>28</v>
      </c>
      <c r="R1712" s="5" t="s">
        <v>28</v>
      </c>
      <c r="S1712" s="5" t="s">
        <v>28</v>
      </c>
      <c r="T1712" s="5" t="s">
        <v>28</v>
      </c>
      <c r="U1712" s="5" t="s">
        <v>28</v>
      </c>
      <c r="V1712" s="5" t="s">
        <v>28</v>
      </c>
      <c r="W1712" s="5" t="s">
        <v>29</v>
      </c>
      <c r="X1712" s="5" t="s">
        <v>28</v>
      </c>
      <c r="Y1712" s="7" t="s">
        <v>6000</v>
      </c>
      <c r="Z1712" s="7" t="s">
        <v>3900</v>
      </c>
      <c r="AA1712" s="7">
        <v>10</v>
      </c>
      <c r="AB1712" s="7">
        <v>10</v>
      </c>
      <c r="AC1712" s="7">
        <f t="shared" si="262"/>
        <v>0</v>
      </c>
      <c r="AD1712" s="7" t="s">
        <v>6175</v>
      </c>
      <c r="AE1712" s="7" t="s">
        <v>6175</v>
      </c>
      <c r="AF1712" s="7" t="s">
        <v>6175</v>
      </c>
      <c r="AG1712" s="7" t="s">
        <v>6175</v>
      </c>
      <c r="AH1712" s="7" t="s">
        <v>6175</v>
      </c>
      <c r="AI1712" s="7" t="s">
        <v>6175</v>
      </c>
      <c r="AJ1712" s="33">
        <v>4.3644402739726216</v>
      </c>
      <c r="AK1712" s="33">
        <f t="shared" si="255"/>
        <v>43.644402739726218</v>
      </c>
      <c r="AL1712" s="33">
        <f t="shared" si="258"/>
        <v>5.2373283287671457</v>
      </c>
      <c r="AM1712" s="33">
        <f t="shared" si="259"/>
        <v>48.881731068493366</v>
      </c>
      <c r="AN1712" s="33">
        <f t="shared" si="260"/>
        <v>3.9279962465753595</v>
      </c>
      <c r="AO1712" s="33">
        <f t="shared" si="261"/>
        <v>39.279962465753599</v>
      </c>
      <c r="AP1712" s="33">
        <f t="shared" si="256"/>
        <v>4.7135954958904316</v>
      </c>
      <c r="AQ1712" s="33">
        <f t="shared" si="257"/>
        <v>43.993557961644029</v>
      </c>
      <c r="AR1712" s="15" t="s">
        <v>6290</v>
      </c>
      <c r="AS1712" s="15" t="s">
        <v>6290</v>
      </c>
      <c r="AT1712" s="15" t="s">
        <v>6294</v>
      </c>
      <c r="AU1712" s="27" t="s">
        <v>6279</v>
      </c>
      <c r="AV1712" s="74"/>
      <c r="AW1712" s="75"/>
      <c r="AX1712" s="75"/>
      <c r="AY1712" s="75"/>
      <c r="AZ1712" s="52" t="s">
        <v>6389</v>
      </c>
    </row>
    <row r="1713" spans="1:52" s="52" customFormat="1" ht="39.950000000000003" customHeight="1" x14ac:dyDescent="0.25">
      <c r="A1713" s="9">
        <v>2224</v>
      </c>
      <c r="B1713" s="5" t="s">
        <v>28</v>
      </c>
      <c r="C1713" s="7" t="s">
        <v>6001</v>
      </c>
      <c r="D1713" s="28" t="s">
        <v>18</v>
      </c>
      <c r="E1713" s="5" t="s">
        <v>64</v>
      </c>
      <c r="F1713" s="5" t="s">
        <v>65</v>
      </c>
      <c r="G1713" s="5" t="s">
        <v>6182</v>
      </c>
      <c r="H1713" s="40" t="s">
        <v>1392</v>
      </c>
      <c r="I1713" s="7" t="s">
        <v>6175</v>
      </c>
      <c r="J1713" s="7" t="s">
        <v>1393</v>
      </c>
      <c r="K1713" s="5" t="s">
        <v>5728</v>
      </c>
      <c r="L1713" s="5" t="s">
        <v>6002</v>
      </c>
      <c r="M1713" s="5" t="s">
        <v>6002</v>
      </c>
      <c r="N1713" s="8" t="s">
        <v>6175</v>
      </c>
      <c r="O1713" s="7" t="s">
        <v>1388</v>
      </c>
      <c r="P1713" s="8" t="s">
        <v>6175</v>
      </c>
      <c r="Q1713" s="7" t="s">
        <v>28</v>
      </c>
      <c r="R1713" s="7" t="s">
        <v>28</v>
      </c>
      <c r="S1713" s="5" t="s">
        <v>28</v>
      </c>
      <c r="T1713" s="5" t="s">
        <v>28</v>
      </c>
      <c r="U1713" s="5" t="s">
        <v>28</v>
      </c>
      <c r="V1713" s="5" t="s">
        <v>28</v>
      </c>
      <c r="W1713" s="5" t="s">
        <v>29</v>
      </c>
      <c r="X1713" s="5" t="s">
        <v>28</v>
      </c>
      <c r="Y1713" s="7" t="s">
        <v>28</v>
      </c>
      <c r="Z1713" s="7" t="s">
        <v>3900</v>
      </c>
      <c r="AA1713" s="7">
        <v>1</v>
      </c>
      <c r="AB1713" s="7">
        <v>1</v>
      </c>
      <c r="AC1713" s="7">
        <f t="shared" si="262"/>
        <v>0</v>
      </c>
      <c r="AD1713" s="7" t="s">
        <v>6175</v>
      </c>
      <c r="AE1713" s="7" t="s">
        <v>6175</v>
      </c>
      <c r="AF1713" s="7" t="s">
        <v>6175</v>
      </c>
      <c r="AG1713" s="7" t="s">
        <v>6175</v>
      </c>
      <c r="AH1713" s="7" t="s">
        <v>6175</v>
      </c>
      <c r="AI1713" s="7" t="s">
        <v>6175</v>
      </c>
      <c r="AJ1713" s="33">
        <v>3.3945646575342616</v>
      </c>
      <c r="AK1713" s="33">
        <f t="shared" si="255"/>
        <v>3.3945646575342616</v>
      </c>
      <c r="AL1713" s="33">
        <f t="shared" si="258"/>
        <v>0.4073477589041114</v>
      </c>
      <c r="AM1713" s="33">
        <f t="shared" si="259"/>
        <v>3.8019124164383729</v>
      </c>
      <c r="AN1713" s="33">
        <f t="shared" si="260"/>
        <v>3.0551081917808354</v>
      </c>
      <c r="AO1713" s="33">
        <f t="shared" si="261"/>
        <v>3.0551081917808354</v>
      </c>
      <c r="AP1713" s="33">
        <f t="shared" si="256"/>
        <v>0.36661298301370021</v>
      </c>
      <c r="AQ1713" s="33">
        <f t="shared" si="257"/>
        <v>3.4217211747945355</v>
      </c>
      <c r="AR1713" s="15" t="s">
        <v>6307</v>
      </c>
      <c r="AS1713" s="15" t="s">
        <v>6307</v>
      </c>
      <c r="AT1713" s="15" t="s">
        <v>6292</v>
      </c>
      <c r="AU1713" s="27" t="s">
        <v>6276</v>
      </c>
      <c r="AV1713" s="74"/>
      <c r="AW1713" s="75"/>
      <c r="AX1713" s="75"/>
      <c r="AY1713" s="75"/>
      <c r="AZ1713" s="52" t="s">
        <v>6389</v>
      </c>
    </row>
    <row r="1714" spans="1:52" s="52" customFormat="1" ht="39.950000000000003" customHeight="1" x14ac:dyDescent="0.25">
      <c r="A1714" s="9">
        <v>2225</v>
      </c>
      <c r="B1714" s="5" t="s">
        <v>28</v>
      </c>
      <c r="C1714" s="7" t="s">
        <v>6003</v>
      </c>
      <c r="D1714" s="5" t="s">
        <v>18</v>
      </c>
      <c r="E1714" s="5" t="s">
        <v>18</v>
      </c>
      <c r="F1714" s="5" t="s">
        <v>18</v>
      </c>
      <c r="G1714" s="5" t="s">
        <v>6182</v>
      </c>
      <c r="H1714" s="40" t="s">
        <v>1392</v>
      </c>
      <c r="I1714" s="7" t="s">
        <v>6175</v>
      </c>
      <c r="J1714" s="7" t="s">
        <v>1393</v>
      </c>
      <c r="K1714" s="5" t="s">
        <v>5728</v>
      </c>
      <c r="L1714" s="7" t="s">
        <v>6004</v>
      </c>
      <c r="M1714" s="7" t="s">
        <v>6004</v>
      </c>
      <c r="N1714" s="8" t="s">
        <v>6175</v>
      </c>
      <c r="O1714" s="7" t="s">
        <v>1388</v>
      </c>
      <c r="P1714" s="8" t="s">
        <v>6175</v>
      </c>
      <c r="Q1714" s="7" t="s">
        <v>28</v>
      </c>
      <c r="R1714" s="7" t="s">
        <v>28</v>
      </c>
      <c r="S1714" s="5" t="s">
        <v>28</v>
      </c>
      <c r="T1714" s="5" t="s">
        <v>28</v>
      </c>
      <c r="U1714" s="5" t="s">
        <v>28</v>
      </c>
      <c r="V1714" s="5" t="s">
        <v>28</v>
      </c>
      <c r="W1714" s="5" t="s">
        <v>29</v>
      </c>
      <c r="X1714" s="5" t="s">
        <v>28</v>
      </c>
      <c r="Y1714" s="7" t="s">
        <v>28</v>
      </c>
      <c r="Z1714" s="7" t="s">
        <v>3900</v>
      </c>
      <c r="AA1714" s="7">
        <v>2</v>
      </c>
      <c r="AB1714" s="7">
        <v>2</v>
      </c>
      <c r="AC1714" s="7">
        <f t="shared" si="262"/>
        <v>0</v>
      </c>
      <c r="AD1714" s="7" t="s">
        <v>6175</v>
      </c>
      <c r="AE1714" s="7" t="s">
        <v>6175</v>
      </c>
      <c r="AF1714" s="7" t="s">
        <v>6175</v>
      </c>
      <c r="AG1714" s="7" t="s">
        <v>6175</v>
      </c>
      <c r="AH1714" s="7" t="s">
        <v>6175</v>
      </c>
      <c r="AI1714" s="7" t="s">
        <v>6175</v>
      </c>
      <c r="AJ1714" s="33">
        <v>17.956447945205543</v>
      </c>
      <c r="AK1714" s="33">
        <f t="shared" si="255"/>
        <v>35.912895890411086</v>
      </c>
      <c r="AL1714" s="33">
        <f t="shared" si="258"/>
        <v>4.3095475068493299</v>
      </c>
      <c r="AM1714" s="33">
        <f t="shared" si="259"/>
        <v>40.222443397260413</v>
      </c>
      <c r="AN1714" s="33">
        <f t="shared" si="260"/>
        <v>16.160803150684988</v>
      </c>
      <c r="AO1714" s="33">
        <f t="shared" si="261"/>
        <v>32.321606301369975</v>
      </c>
      <c r="AP1714" s="33">
        <f t="shared" si="256"/>
        <v>3.8785927561643967</v>
      </c>
      <c r="AQ1714" s="33">
        <f t="shared" si="257"/>
        <v>36.20019905753437</v>
      </c>
      <c r="AR1714" s="15" t="s">
        <v>6290</v>
      </c>
      <c r="AS1714" s="15" t="s">
        <v>6302</v>
      </c>
      <c r="AT1714" s="15" t="s">
        <v>6292</v>
      </c>
      <c r="AU1714" s="27" t="s">
        <v>6277</v>
      </c>
      <c r="AV1714" s="74"/>
      <c r="AW1714" s="75"/>
      <c r="AX1714" s="75"/>
      <c r="AY1714" s="75"/>
      <c r="AZ1714" s="52" t="s">
        <v>6389</v>
      </c>
    </row>
    <row r="1715" spans="1:52" s="52" customFormat="1" ht="39.950000000000003" customHeight="1" x14ac:dyDescent="0.25">
      <c r="A1715" s="9">
        <v>2226</v>
      </c>
      <c r="B1715" s="5" t="s">
        <v>28</v>
      </c>
      <c r="C1715" s="7" t="s">
        <v>6005</v>
      </c>
      <c r="D1715" s="5" t="s">
        <v>18</v>
      </c>
      <c r="E1715" s="5" t="s">
        <v>18</v>
      </c>
      <c r="F1715" s="5" t="s">
        <v>18</v>
      </c>
      <c r="G1715" s="5" t="s">
        <v>6182</v>
      </c>
      <c r="H1715" s="40" t="s">
        <v>1392</v>
      </c>
      <c r="I1715" s="7" t="s">
        <v>6175</v>
      </c>
      <c r="J1715" s="7" t="s">
        <v>1393</v>
      </c>
      <c r="K1715" s="5" t="s">
        <v>5728</v>
      </c>
      <c r="L1715" s="7" t="s">
        <v>6006</v>
      </c>
      <c r="M1715" s="7" t="s">
        <v>6006</v>
      </c>
      <c r="N1715" s="8" t="s">
        <v>6175</v>
      </c>
      <c r="O1715" s="7" t="s">
        <v>1388</v>
      </c>
      <c r="P1715" s="8" t="s">
        <v>6175</v>
      </c>
      <c r="Q1715" s="7" t="s">
        <v>28</v>
      </c>
      <c r="R1715" s="7" t="s">
        <v>28</v>
      </c>
      <c r="S1715" s="5" t="s">
        <v>28</v>
      </c>
      <c r="T1715" s="5" t="s">
        <v>28</v>
      </c>
      <c r="U1715" s="5" t="s">
        <v>28</v>
      </c>
      <c r="V1715" s="5" t="s">
        <v>28</v>
      </c>
      <c r="W1715" s="5" t="s">
        <v>29</v>
      </c>
      <c r="X1715" s="5" t="s">
        <v>28</v>
      </c>
      <c r="Y1715" s="7" t="s">
        <v>28</v>
      </c>
      <c r="Z1715" s="7" t="s">
        <v>3900</v>
      </c>
      <c r="AA1715" s="7">
        <v>2</v>
      </c>
      <c r="AB1715" s="7">
        <v>2</v>
      </c>
      <c r="AC1715" s="7">
        <f t="shared" si="262"/>
        <v>0</v>
      </c>
      <c r="AD1715" s="7" t="s">
        <v>6175</v>
      </c>
      <c r="AE1715" s="7" t="s">
        <v>6175</v>
      </c>
      <c r="AF1715" s="7" t="s">
        <v>6175</v>
      </c>
      <c r="AG1715" s="7" t="s">
        <v>6175</v>
      </c>
      <c r="AH1715" s="7" t="s">
        <v>6175</v>
      </c>
      <c r="AI1715" s="7" t="s">
        <v>6175</v>
      </c>
      <c r="AJ1715" s="33">
        <v>15.391241095890463</v>
      </c>
      <c r="AK1715" s="33">
        <f t="shared" si="255"/>
        <v>30.782482191780925</v>
      </c>
      <c r="AL1715" s="33">
        <f t="shared" si="258"/>
        <v>3.6938978630137109</v>
      </c>
      <c r="AM1715" s="33">
        <f t="shared" si="259"/>
        <v>34.476380054794639</v>
      </c>
      <c r="AN1715" s="33">
        <f t="shared" si="260"/>
        <v>13.852116986301416</v>
      </c>
      <c r="AO1715" s="33">
        <f t="shared" si="261"/>
        <v>27.704233972602832</v>
      </c>
      <c r="AP1715" s="33">
        <f t="shared" si="256"/>
        <v>3.3245080767123398</v>
      </c>
      <c r="AQ1715" s="33">
        <f t="shared" si="257"/>
        <v>31.028742049315174</v>
      </c>
      <c r="AR1715" s="15" t="s">
        <v>6290</v>
      </c>
      <c r="AS1715" s="15" t="s">
        <v>6302</v>
      </c>
      <c r="AT1715" s="15" t="s">
        <v>6292</v>
      </c>
      <c r="AU1715" s="27" t="s">
        <v>6277</v>
      </c>
      <c r="AV1715" s="74"/>
      <c r="AW1715" s="75"/>
      <c r="AX1715" s="75"/>
      <c r="AY1715" s="75"/>
      <c r="AZ1715" s="52" t="s">
        <v>6389</v>
      </c>
    </row>
    <row r="1716" spans="1:52" s="52" customFormat="1" ht="39.950000000000003" customHeight="1" x14ac:dyDescent="0.25">
      <c r="A1716" s="9">
        <v>2227</v>
      </c>
      <c r="B1716" s="7" t="s">
        <v>28</v>
      </c>
      <c r="C1716" s="7" t="s">
        <v>6007</v>
      </c>
      <c r="D1716" s="5" t="s">
        <v>18</v>
      </c>
      <c r="E1716" s="5" t="s">
        <v>64</v>
      </c>
      <c r="F1716" s="5" t="s">
        <v>65</v>
      </c>
      <c r="G1716" s="5" t="s">
        <v>6182</v>
      </c>
      <c r="H1716" s="40" t="s">
        <v>1392</v>
      </c>
      <c r="I1716" s="7" t="s">
        <v>6175</v>
      </c>
      <c r="J1716" s="7" t="s">
        <v>1393</v>
      </c>
      <c r="K1716" s="5" t="s">
        <v>5728</v>
      </c>
      <c r="L1716" s="5" t="s">
        <v>6008</v>
      </c>
      <c r="M1716" s="5" t="s">
        <v>6008</v>
      </c>
      <c r="N1716" s="8" t="s">
        <v>6175</v>
      </c>
      <c r="O1716" s="7" t="s">
        <v>1388</v>
      </c>
      <c r="P1716" s="8" t="s">
        <v>6175</v>
      </c>
      <c r="Q1716" s="5" t="s">
        <v>6009</v>
      </c>
      <c r="R1716" s="5" t="s">
        <v>28</v>
      </c>
      <c r="S1716" s="5" t="s">
        <v>28</v>
      </c>
      <c r="T1716" s="5" t="s">
        <v>28</v>
      </c>
      <c r="U1716" s="5" t="s">
        <v>28</v>
      </c>
      <c r="V1716" s="5" t="s">
        <v>28</v>
      </c>
      <c r="W1716" s="5" t="s">
        <v>78</v>
      </c>
      <c r="X1716" s="5" t="s">
        <v>28</v>
      </c>
      <c r="Y1716" s="7" t="s">
        <v>28</v>
      </c>
      <c r="Z1716" s="7" t="s">
        <v>3900</v>
      </c>
      <c r="AA1716" s="7">
        <v>47</v>
      </c>
      <c r="AB1716" s="7">
        <v>47</v>
      </c>
      <c r="AC1716" s="7">
        <f t="shared" si="262"/>
        <v>0</v>
      </c>
      <c r="AD1716" s="7" t="s">
        <v>6175</v>
      </c>
      <c r="AE1716" s="7" t="s">
        <v>6175</v>
      </c>
      <c r="AF1716" s="7" t="s">
        <v>6175</v>
      </c>
      <c r="AG1716" s="7" t="s">
        <v>6175</v>
      </c>
      <c r="AH1716" s="7" t="s">
        <v>6175</v>
      </c>
      <c r="AI1716" s="7" t="s">
        <v>6175</v>
      </c>
      <c r="AJ1716" s="33">
        <v>2.5020646575342621E-2</v>
      </c>
      <c r="AK1716" s="33">
        <f t="shared" si="255"/>
        <v>1.1759703890411033</v>
      </c>
      <c r="AL1716" s="33">
        <f t="shared" si="258"/>
        <v>0.1411164466849324</v>
      </c>
      <c r="AM1716" s="33">
        <f t="shared" si="259"/>
        <v>1.3170868357260357</v>
      </c>
      <c r="AN1716" s="33">
        <f t="shared" si="260"/>
        <v>2.251858191780836E-2</v>
      </c>
      <c r="AO1716" s="33">
        <f t="shared" si="261"/>
        <v>1.058373350136993</v>
      </c>
      <c r="AP1716" s="33">
        <f t="shared" si="256"/>
        <v>0.12700480201643916</v>
      </c>
      <c r="AQ1716" s="33">
        <f t="shared" si="257"/>
        <v>1.1853781521534321</v>
      </c>
      <c r="AR1716" s="15" t="s">
        <v>6290</v>
      </c>
      <c r="AS1716" s="15" t="s">
        <v>6290</v>
      </c>
      <c r="AT1716" s="15" t="s">
        <v>6294</v>
      </c>
      <c r="AU1716" s="27" t="s">
        <v>6279</v>
      </c>
      <c r="AV1716" s="74"/>
      <c r="AW1716" s="75"/>
      <c r="AX1716" s="75"/>
      <c r="AY1716" s="75"/>
      <c r="AZ1716" s="52" t="s">
        <v>6389</v>
      </c>
    </row>
    <row r="1717" spans="1:52" s="52" customFormat="1" ht="39.950000000000003" customHeight="1" x14ac:dyDescent="0.25">
      <c r="A1717" s="9">
        <v>2228</v>
      </c>
      <c r="B1717" s="7" t="s">
        <v>28</v>
      </c>
      <c r="C1717" s="7" t="s">
        <v>6012</v>
      </c>
      <c r="D1717" s="5" t="s">
        <v>18</v>
      </c>
      <c r="E1717" s="7" t="s">
        <v>3974</v>
      </c>
      <c r="F1717" s="7" t="s">
        <v>3975</v>
      </c>
      <c r="G1717" s="5" t="s">
        <v>6182</v>
      </c>
      <c r="H1717" s="40" t="s">
        <v>1392</v>
      </c>
      <c r="I1717" s="7" t="s">
        <v>6175</v>
      </c>
      <c r="J1717" s="7" t="s">
        <v>1393</v>
      </c>
      <c r="K1717" s="5" t="s">
        <v>5728</v>
      </c>
      <c r="L1717" s="7" t="s">
        <v>6013</v>
      </c>
      <c r="M1717" s="7" t="s">
        <v>6013</v>
      </c>
      <c r="N1717" s="8" t="s">
        <v>6175</v>
      </c>
      <c r="O1717" s="7" t="s">
        <v>1388</v>
      </c>
      <c r="P1717" s="8" t="s">
        <v>6175</v>
      </c>
      <c r="Q1717" s="7" t="s">
        <v>28</v>
      </c>
      <c r="R1717" s="7" t="s">
        <v>28</v>
      </c>
      <c r="S1717" s="5" t="s">
        <v>28</v>
      </c>
      <c r="T1717" s="5" t="s">
        <v>28</v>
      </c>
      <c r="U1717" s="5" t="s">
        <v>28</v>
      </c>
      <c r="V1717" s="5" t="s">
        <v>28</v>
      </c>
      <c r="W1717" s="5" t="s">
        <v>29</v>
      </c>
      <c r="X1717" s="5" t="s">
        <v>28</v>
      </c>
      <c r="Y1717" s="7" t="s">
        <v>28</v>
      </c>
      <c r="Z1717" s="7" t="s">
        <v>3900</v>
      </c>
      <c r="AA1717" s="7">
        <v>18</v>
      </c>
      <c r="AB1717" s="7">
        <v>18</v>
      </c>
      <c r="AC1717" s="7">
        <f t="shared" si="262"/>
        <v>0</v>
      </c>
      <c r="AD1717" s="7" t="s">
        <v>6175</v>
      </c>
      <c r="AE1717" s="7" t="s">
        <v>6175</v>
      </c>
      <c r="AF1717" s="7" t="s">
        <v>6175</v>
      </c>
      <c r="AG1717" s="7" t="s">
        <v>6175</v>
      </c>
      <c r="AH1717" s="7" t="s">
        <v>6175</v>
      </c>
      <c r="AI1717" s="7" t="s">
        <v>6175</v>
      </c>
      <c r="AJ1717" s="33">
        <v>9.6987561643836054E-2</v>
      </c>
      <c r="AK1717" s="33">
        <f t="shared" si="255"/>
        <v>1.7457761095890489</v>
      </c>
      <c r="AL1717" s="33">
        <f t="shared" si="258"/>
        <v>0.20949313315068588</v>
      </c>
      <c r="AM1717" s="33">
        <f t="shared" si="259"/>
        <v>1.9552692427397349</v>
      </c>
      <c r="AN1717" s="33">
        <f t="shared" si="260"/>
        <v>8.7288805479452447E-2</v>
      </c>
      <c r="AO1717" s="33">
        <f t="shared" si="261"/>
        <v>1.5711984986301442</v>
      </c>
      <c r="AP1717" s="33">
        <f t="shared" si="256"/>
        <v>0.1885438198356173</v>
      </c>
      <c r="AQ1717" s="33">
        <f t="shared" si="257"/>
        <v>1.7597423184657615</v>
      </c>
      <c r="AR1717" s="15" t="s">
        <v>6290</v>
      </c>
      <c r="AS1717" s="15" t="s">
        <v>6306</v>
      </c>
      <c r="AT1717" s="15" t="s">
        <v>6292</v>
      </c>
      <c r="AU1717" s="27" t="s">
        <v>6277</v>
      </c>
      <c r="AV1717" s="74"/>
      <c r="AW1717" s="75"/>
      <c r="AX1717" s="75"/>
      <c r="AY1717" s="75"/>
      <c r="AZ1717" s="52" t="s">
        <v>6389</v>
      </c>
    </row>
    <row r="1718" spans="1:52" s="52" customFormat="1" ht="39.950000000000003" customHeight="1" x14ac:dyDescent="0.25">
      <c r="A1718" s="9">
        <v>2229</v>
      </c>
      <c r="B1718" s="7" t="s">
        <v>28</v>
      </c>
      <c r="C1718" s="7" t="s">
        <v>6014</v>
      </c>
      <c r="D1718" s="5" t="s">
        <v>18</v>
      </c>
      <c r="E1718" s="7" t="s">
        <v>3974</v>
      </c>
      <c r="F1718" s="7" t="s">
        <v>3975</v>
      </c>
      <c r="G1718" s="5" t="s">
        <v>6182</v>
      </c>
      <c r="H1718" s="40" t="s">
        <v>1392</v>
      </c>
      <c r="I1718" s="7" t="s">
        <v>6175</v>
      </c>
      <c r="J1718" s="7" t="s">
        <v>1393</v>
      </c>
      <c r="K1718" s="5" t="s">
        <v>5728</v>
      </c>
      <c r="L1718" s="7" t="s">
        <v>6015</v>
      </c>
      <c r="M1718" s="7" t="s">
        <v>6015</v>
      </c>
      <c r="N1718" s="8" t="s">
        <v>6175</v>
      </c>
      <c r="O1718" s="7" t="s">
        <v>1388</v>
      </c>
      <c r="P1718" s="8" t="s">
        <v>6175</v>
      </c>
      <c r="Q1718" s="7" t="s">
        <v>28</v>
      </c>
      <c r="R1718" s="7" t="s">
        <v>28</v>
      </c>
      <c r="S1718" s="5" t="s">
        <v>28</v>
      </c>
      <c r="T1718" s="5" t="s">
        <v>28</v>
      </c>
      <c r="U1718" s="5" t="s">
        <v>28</v>
      </c>
      <c r="V1718" s="5" t="s">
        <v>28</v>
      </c>
      <c r="W1718" s="5" t="s">
        <v>29</v>
      </c>
      <c r="X1718" s="5" t="s">
        <v>28</v>
      </c>
      <c r="Y1718" s="7" t="s">
        <v>28</v>
      </c>
      <c r="Z1718" s="7" t="s">
        <v>3900</v>
      </c>
      <c r="AA1718" s="7">
        <v>8</v>
      </c>
      <c r="AB1718" s="7">
        <v>8</v>
      </c>
      <c r="AC1718" s="7">
        <f t="shared" si="262"/>
        <v>0</v>
      </c>
      <c r="AD1718" s="7" t="s">
        <v>6175</v>
      </c>
      <c r="AE1718" s="7" t="s">
        <v>6175</v>
      </c>
      <c r="AF1718" s="7" t="s">
        <v>6175</v>
      </c>
      <c r="AG1718" s="7" t="s">
        <v>6175</v>
      </c>
      <c r="AH1718" s="7" t="s">
        <v>6175</v>
      </c>
      <c r="AI1718" s="7" t="s">
        <v>6175</v>
      </c>
      <c r="AJ1718" s="33">
        <v>7.759004931506884E-2</v>
      </c>
      <c r="AK1718" s="33">
        <f t="shared" si="255"/>
        <v>0.62072039452055072</v>
      </c>
      <c r="AL1718" s="33">
        <f t="shared" si="258"/>
        <v>7.4486447342466081E-2</v>
      </c>
      <c r="AM1718" s="33">
        <f t="shared" si="259"/>
        <v>0.69520684186301684</v>
      </c>
      <c r="AN1718" s="33">
        <f t="shared" si="260"/>
        <v>6.9831044383561955E-2</v>
      </c>
      <c r="AO1718" s="33">
        <f t="shared" si="261"/>
        <v>0.55864835506849564</v>
      </c>
      <c r="AP1718" s="33">
        <f t="shared" si="256"/>
        <v>6.7037802608219468E-2</v>
      </c>
      <c r="AQ1718" s="33">
        <f t="shared" si="257"/>
        <v>0.62568615767671509</v>
      </c>
      <c r="AR1718" s="15" t="s">
        <v>6290</v>
      </c>
      <c r="AS1718" s="15" t="s">
        <v>6306</v>
      </c>
      <c r="AT1718" s="15" t="s">
        <v>6292</v>
      </c>
      <c r="AU1718" s="27" t="s">
        <v>6277</v>
      </c>
      <c r="AV1718" s="74"/>
      <c r="AW1718" s="75"/>
      <c r="AX1718" s="75"/>
      <c r="AY1718" s="75"/>
      <c r="AZ1718" s="52" t="s">
        <v>6389</v>
      </c>
    </row>
    <row r="1719" spans="1:52" s="52" customFormat="1" ht="39.950000000000003" customHeight="1" x14ac:dyDescent="0.25">
      <c r="A1719" s="9">
        <v>2230</v>
      </c>
      <c r="B1719" s="5" t="s">
        <v>28</v>
      </c>
      <c r="C1719" s="7" t="s">
        <v>6016</v>
      </c>
      <c r="D1719" s="5" t="s">
        <v>18</v>
      </c>
      <c r="E1719" s="7" t="s">
        <v>3974</v>
      </c>
      <c r="F1719" s="7" t="s">
        <v>3975</v>
      </c>
      <c r="G1719" s="5" t="s">
        <v>6182</v>
      </c>
      <c r="H1719" s="40" t="s">
        <v>1392</v>
      </c>
      <c r="I1719" s="7" t="s">
        <v>6175</v>
      </c>
      <c r="J1719" s="7" t="s">
        <v>1393</v>
      </c>
      <c r="K1719" s="5" t="s">
        <v>5728</v>
      </c>
      <c r="L1719" s="7" t="s">
        <v>6017</v>
      </c>
      <c r="M1719" s="7" t="s">
        <v>6017</v>
      </c>
      <c r="N1719" s="8" t="s">
        <v>6175</v>
      </c>
      <c r="O1719" s="7" t="s">
        <v>1388</v>
      </c>
      <c r="P1719" s="8" t="s">
        <v>6175</v>
      </c>
      <c r="Q1719" s="7" t="s">
        <v>28</v>
      </c>
      <c r="R1719" s="7" t="s">
        <v>28</v>
      </c>
      <c r="S1719" s="5" t="s">
        <v>28</v>
      </c>
      <c r="T1719" s="5" t="s">
        <v>28</v>
      </c>
      <c r="U1719" s="5" t="s">
        <v>28</v>
      </c>
      <c r="V1719" s="5" t="s">
        <v>28</v>
      </c>
      <c r="W1719" s="5" t="s">
        <v>29</v>
      </c>
      <c r="X1719" s="5" t="s">
        <v>28</v>
      </c>
      <c r="Y1719" s="7" t="s">
        <v>28</v>
      </c>
      <c r="Z1719" s="7" t="s">
        <v>3900</v>
      </c>
      <c r="AA1719" s="7">
        <v>6</v>
      </c>
      <c r="AB1719" s="7">
        <v>6</v>
      </c>
      <c r="AC1719" s="7">
        <f t="shared" si="262"/>
        <v>0</v>
      </c>
      <c r="AD1719" s="7" t="s">
        <v>6175</v>
      </c>
      <c r="AE1719" s="7" t="s">
        <v>6175</v>
      </c>
      <c r="AF1719" s="7" t="s">
        <v>6175</v>
      </c>
      <c r="AG1719" s="7" t="s">
        <v>6175</v>
      </c>
      <c r="AH1719" s="7" t="s">
        <v>6175</v>
      </c>
      <c r="AI1719" s="7" t="s">
        <v>6175</v>
      </c>
      <c r="AJ1719" s="33">
        <v>2.3132482191780923</v>
      </c>
      <c r="AK1719" s="33">
        <f t="shared" si="255"/>
        <v>13.879489315068554</v>
      </c>
      <c r="AL1719" s="33">
        <f t="shared" si="258"/>
        <v>1.6655387178082264</v>
      </c>
      <c r="AM1719" s="33">
        <f t="shared" si="259"/>
        <v>15.545028032876781</v>
      </c>
      <c r="AN1719" s="33">
        <f t="shared" si="260"/>
        <v>2.0819233972602831</v>
      </c>
      <c r="AO1719" s="33">
        <f t="shared" si="261"/>
        <v>12.491540383561698</v>
      </c>
      <c r="AP1719" s="33">
        <f t="shared" si="256"/>
        <v>1.4989848460274038</v>
      </c>
      <c r="AQ1719" s="33">
        <f t="shared" si="257"/>
        <v>13.990525229589103</v>
      </c>
      <c r="AR1719" s="15" t="s">
        <v>6290</v>
      </c>
      <c r="AS1719" s="15" t="s">
        <v>6306</v>
      </c>
      <c r="AT1719" s="15" t="s">
        <v>6292</v>
      </c>
      <c r="AU1719" s="27" t="s">
        <v>6277</v>
      </c>
      <c r="AV1719" s="74"/>
      <c r="AW1719" s="75"/>
      <c r="AX1719" s="75"/>
      <c r="AY1719" s="75"/>
      <c r="AZ1719" s="52" t="s">
        <v>6389</v>
      </c>
    </row>
    <row r="1720" spans="1:52" s="52" customFormat="1" ht="39.950000000000003" customHeight="1" x14ac:dyDescent="0.25">
      <c r="A1720" s="9">
        <v>2231</v>
      </c>
      <c r="B1720" s="5" t="s">
        <v>28</v>
      </c>
      <c r="C1720" s="7" t="s">
        <v>6018</v>
      </c>
      <c r="D1720" s="5" t="s">
        <v>18</v>
      </c>
      <c r="E1720" s="7" t="s">
        <v>3974</v>
      </c>
      <c r="F1720" s="7" t="s">
        <v>3975</v>
      </c>
      <c r="G1720" s="5" t="s">
        <v>6182</v>
      </c>
      <c r="H1720" s="40" t="s">
        <v>1392</v>
      </c>
      <c r="I1720" s="7" t="s">
        <v>6175</v>
      </c>
      <c r="J1720" s="7" t="s">
        <v>1393</v>
      </c>
      <c r="K1720" s="5" t="s">
        <v>5728</v>
      </c>
      <c r="L1720" s="7" t="s">
        <v>3225</v>
      </c>
      <c r="M1720" s="7" t="s">
        <v>3225</v>
      </c>
      <c r="N1720" s="8" t="s">
        <v>6175</v>
      </c>
      <c r="O1720" s="7" t="s">
        <v>1388</v>
      </c>
      <c r="P1720" s="8" t="s">
        <v>6175</v>
      </c>
      <c r="Q1720" s="7" t="s">
        <v>28</v>
      </c>
      <c r="R1720" s="7" t="s">
        <v>28</v>
      </c>
      <c r="S1720" s="5" t="s">
        <v>28</v>
      </c>
      <c r="T1720" s="5" t="s">
        <v>28</v>
      </c>
      <c r="U1720" s="5" t="s">
        <v>28</v>
      </c>
      <c r="V1720" s="5" t="s">
        <v>28</v>
      </c>
      <c r="W1720" s="5" t="s">
        <v>29</v>
      </c>
      <c r="X1720" s="5" t="s">
        <v>28</v>
      </c>
      <c r="Y1720" s="7" t="s">
        <v>28</v>
      </c>
      <c r="Z1720" s="7" t="s">
        <v>3900</v>
      </c>
      <c r="AA1720" s="7">
        <v>1</v>
      </c>
      <c r="AB1720" s="7">
        <v>1</v>
      </c>
      <c r="AC1720" s="7">
        <f t="shared" si="262"/>
        <v>0</v>
      </c>
      <c r="AD1720" s="7" t="s">
        <v>6175</v>
      </c>
      <c r="AE1720" s="7" t="s">
        <v>6175</v>
      </c>
      <c r="AF1720" s="7" t="s">
        <v>6175</v>
      </c>
      <c r="AG1720" s="7" t="s">
        <v>6175</v>
      </c>
      <c r="AH1720" s="7" t="s">
        <v>6175</v>
      </c>
      <c r="AI1720" s="7" t="s">
        <v>6175</v>
      </c>
      <c r="AJ1720" s="33">
        <v>2.0521654794520616</v>
      </c>
      <c r="AK1720" s="33">
        <f t="shared" si="255"/>
        <v>2.0521654794520616</v>
      </c>
      <c r="AL1720" s="33">
        <f t="shared" si="258"/>
        <v>0.24625985753424739</v>
      </c>
      <c r="AM1720" s="33">
        <f t="shared" si="259"/>
        <v>2.298425336986309</v>
      </c>
      <c r="AN1720" s="33">
        <f t="shared" si="260"/>
        <v>1.8469489315068555</v>
      </c>
      <c r="AO1720" s="33">
        <f t="shared" si="261"/>
        <v>1.8469489315068555</v>
      </c>
      <c r="AP1720" s="33">
        <f t="shared" si="256"/>
        <v>0.22163387178082264</v>
      </c>
      <c r="AQ1720" s="33">
        <f t="shared" si="257"/>
        <v>2.0685828032876783</v>
      </c>
      <c r="AR1720" s="15" t="s">
        <v>6290</v>
      </c>
      <c r="AS1720" s="15" t="s">
        <v>6311</v>
      </c>
      <c r="AT1720" s="15" t="s">
        <v>6292</v>
      </c>
      <c r="AU1720" s="27" t="s">
        <v>6277</v>
      </c>
      <c r="AV1720" s="74"/>
      <c r="AW1720" s="75"/>
      <c r="AX1720" s="75"/>
      <c r="AY1720" s="75"/>
      <c r="AZ1720" s="52" t="s">
        <v>6389</v>
      </c>
    </row>
    <row r="1721" spans="1:52" s="52" customFormat="1" ht="39.950000000000003" customHeight="1" x14ac:dyDescent="0.25">
      <c r="A1721" s="9">
        <v>2232</v>
      </c>
      <c r="B1721" s="5" t="s">
        <v>28</v>
      </c>
      <c r="C1721" s="7" t="s">
        <v>6019</v>
      </c>
      <c r="D1721" s="5" t="s">
        <v>18</v>
      </c>
      <c r="E1721" s="7" t="s">
        <v>3974</v>
      </c>
      <c r="F1721" s="7" t="s">
        <v>3975</v>
      </c>
      <c r="G1721" s="5" t="s">
        <v>6182</v>
      </c>
      <c r="H1721" s="40" t="s">
        <v>1392</v>
      </c>
      <c r="I1721" s="7" t="s">
        <v>6175</v>
      </c>
      <c r="J1721" s="7" t="s">
        <v>1393</v>
      </c>
      <c r="K1721" s="5" t="s">
        <v>5728</v>
      </c>
      <c r="L1721" s="7" t="s">
        <v>6020</v>
      </c>
      <c r="M1721" s="7" t="s">
        <v>6020</v>
      </c>
      <c r="N1721" s="8" t="s">
        <v>6175</v>
      </c>
      <c r="O1721" s="7" t="s">
        <v>1388</v>
      </c>
      <c r="P1721" s="8" t="s">
        <v>6175</v>
      </c>
      <c r="Q1721" s="7" t="s">
        <v>1611</v>
      </c>
      <c r="R1721" s="5" t="s">
        <v>28</v>
      </c>
      <c r="S1721" s="5" t="s">
        <v>28</v>
      </c>
      <c r="T1721" s="5" t="s">
        <v>28</v>
      </c>
      <c r="U1721" s="5" t="s">
        <v>28</v>
      </c>
      <c r="V1721" s="5" t="s">
        <v>28</v>
      </c>
      <c r="W1721" s="5" t="s">
        <v>29</v>
      </c>
      <c r="X1721" s="5" t="s">
        <v>28</v>
      </c>
      <c r="Y1721" s="7" t="s">
        <v>28</v>
      </c>
      <c r="Z1721" s="7" t="s">
        <v>3900</v>
      </c>
      <c r="AA1721" s="7">
        <v>1</v>
      </c>
      <c r="AB1721" s="7">
        <v>1</v>
      </c>
      <c r="AC1721" s="7">
        <f t="shared" si="262"/>
        <v>0</v>
      </c>
      <c r="AD1721" s="7" t="s">
        <v>6175</v>
      </c>
      <c r="AE1721" s="7" t="s">
        <v>6175</v>
      </c>
      <c r="AF1721" s="7" t="s">
        <v>6175</v>
      </c>
      <c r="AG1721" s="7" t="s">
        <v>6175</v>
      </c>
      <c r="AH1721" s="7" t="s">
        <v>6175</v>
      </c>
      <c r="AI1721" s="7" t="s">
        <v>6175</v>
      </c>
      <c r="AJ1721" s="33">
        <v>3.879502465753442</v>
      </c>
      <c r="AK1721" s="33">
        <f t="shared" si="255"/>
        <v>3.879502465753442</v>
      </c>
      <c r="AL1721" s="33">
        <f t="shared" si="258"/>
        <v>0.46554029589041301</v>
      </c>
      <c r="AM1721" s="33">
        <f t="shared" si="259"/>
        <v>4.3450427616438549</v>
      </c>
      <c r="AN1721" s="33">
        <f t="shared" si="260"/>
        <v>3.4915522191780979</v>
      </c>
      <c r="AO1721" s="33">
        <f t="shared" si="261"/>
        <v>3.4915522191780979</v>
      </c>
      <c r="AP1721" s="33">
        <f t="shared" si="256"/>
        <v>0.41898626630137176</v>
      </c>
      <c r="AQ1721" s="33">
        <f t="shared" si="257"/>
        <v>3.9105384854794698</v>
      </c>
      <c r="AR1721" s="15" t="s">
        <v>6290</v>
      </c>
      <c r="AS1721" s="15" t="s">
        <v>6306</v>
      </c>
      <c r="AT1721" s="15" t="s">
        <v>6292</v>
      </c>
      <c r="AU1721" s="27" t="s">
        <v>6277</v>
      </c>
      <c r="AV1721" s="74"/>
      <c r="AW1721" s="75"/>
      <c r="AX1721" s="75"/>
      <c r="AY1721" s="75"/>
      <c r="AZ1721" s="52" t="s">
        <v>6389</v>
      </c>
    </row>
    <row r="1722" spans="1:52" s="52" customFormat="1" ht="39.950000000000003" customHeight="1" x14ac:dyDescent="0.25">
      <c r="A1722" s="9">
        <v>2233</v>
      </c>
      <c r="B1722" s="5" t="s">
        <v>28</v>
      </c>
      <c r="C1722" s="7" t="s">
        <v>6021</v>
      </c>
      <c r="D1722" s="5" t="s">
        <v>18</v>
      </c>
      <c r="E1722" s="7" t="s">
        <v>3974</v>
      </c>
      <c r="F1722" s="7" t="s">
        <v>3975</v>
      </c>
      <c r="G1722" s="5" t="s">
        <v>6182</v>
      </c>
      <c r="H1722" s="40" t="s">
        <v>1392</v>
      </c>
      <c r="I1722" s="7" t="s">
        <v>6175</v>
      </c>
      <c r="J1722" s="7" t="s">
        <v>1393</v>
      </c>
      <c r="K1722" s="5" t="s">
        <v>5728</v>
      </c>
      <c r="L1722" s="7" t="s">
        <v>6022</v>
      </c>
      <c r="M1722" s="7" t="s">
        <v>6022</v>
      </c>
      <c r="N1722" s="8" t="s">
        <v>6175</v>
      </c>
      <c r="O1722" s="7" t="s">
        <v>1388</v>
      </c>
      <c r="P1722" s="8" t="s">
        <v>6175</v>
      </c>
      <c r="Q1722" s="7" t="s">
        <v>1611</v>
      </c>
      <c r="R1722" s="5" t="s">
        <v>28</v>
      </c>
      <c r="S1722" s="5" t="s">
        <v>28</v>
      </c>
      <c r="T1722" s="5" t="s">
        <v>28</v>
      </c>
      <c r="U1722" s="5" t="s">
        <v>28</v>
      </c>
      <c r="V1722" s="5" t="s">
        <v>28</v>
      </c>
      <c r="W1722" s="5" t="s">
        <v>29</v>
      </c>
      <c r="X1722" s="5" t="s">
        <v>28</v>
      </c>
      <c r="Y1722" s="7" t="s">
        <v>28</v>
      </c>
      <c r="Z1722" s="7" t="s">
        <v>3900</v>
      </c>
      <c r="AA1722" s="7">
        <v>1</v>
      </c>
      <c r="AB1722" s="7">
        <v>1</v>
      </c>
      <c r="AC1722" s="7">
        <f t="shared" si="262"/>
        <v>0</v>
      </c>
      <c r="AD1722" s="7" t="s">
        <v>6175</v>
      </c>
      <c r="AE1722" s="7" t="s">
        <v>6175</v>
      </c>
      <c r="AF1722" s="7" t="s">
        <v>6175</v>
      </c>
      <c r="AG1722" s="7" t="s">
        <v>6175</v>
      </c>
      <c r="AH1722" s="7" t="s">
        <v>6175</v>
      </c>
      <c r="AI1722" s="7" t="s">
        <v>6175</v>
      </c>
      <c r="AJ1722" s="33">
        <v>3.6370335616438521</v>
      </c>
      <c r="AK1722" s="33">
        <f t="shared" si="255"/>
        <v>3.6370335616438521</v>
      </c>
      <c r="AL1722" s="33">
        <f t="shared" si="258"/>
        <v>0.43644402739726224</v>
      </c>
      <c r="AM1722" s="33">
        <f t="shared" si="259"/>
        <v>4.0734775890411141</v>
      </c>
      <c r="AN1722" s="33">
        <f t="shared" si="260"/>
        <v>3.2733302054794668</v>
      </c>
      <c r="AO1722" s="33">
        <f t="shared" si="261"/>
        <v>3.2733302054794668</v>
      </c>
      <c r="AP1722" s="33">
        <f t="shared" si="256"/>
        <v>0.39279962465753598</v>
      </c>
      <c r="AQ1722" s="33">
        <f t="shared" si="257"/>
        <v>3.6661298301370029</v>
      </c>
      <c r="AR1722" s="15" t="s">
        <v>6290</v>
      </c>
      <c r="AS1722" s="15" t="s">
        <v>6306</v>
      </c>
      <c r="AT1722" s="15" t="s">
        <v>6292</v>
      </c>
      <c r="AU1722" s="27" t="s">
        <v>6277</v>
      </c>
      <c r="AV1722" s="74"/>
      <c r="AW1722" s="75"/>
      <c r="AX1722" s="75"/>
      <c r="AY1722" s="75"/>
      <c r="AZ1722" s="52" t="s">
        <v>6389</v>
      </c>
    </row>
    <row r="1723" spans="1:52" s="52" customFormat="1" ht="39.950000000000003" customHeight="1" x14ac:dyDescent="0.25">
      <c r="A1723" s="9">
        <v>2234</v>
      </c>
      <c r="B1723" s="5" t="s">
        <v>28</v>
      </c>
      <c r="C1723" s="7" t="s">
        <v>6023</v>
      </c>
      <c r="D1723" s="5" t="s">
        <v>18</v>
      </c>
      <c r="E1723" s="7" t="s">
        <v>3974</v>
      </c>
      <c r="F1723" s="7" t="s">
        <v>3975</v>
      </c>
      <c r="G1723" s="5" t="s">
        <v>6182</v>
      </c>
      <c r="H1723" s="7" t="s">
        <v>1392</v>
      </c>
      <c r="I1723" s="7" t="s">
        <v>6175</v>
      </c>
      <c r="J1723" s="7" t="s">
        <v>1393</v>
      </c>
      <c r="K1723" s="5" t="s">
        <v>1541</v>
      </c>
      <c r="L1723" s="7" t="s">
        <v>6024</v>
      </c>
      <c r="M1723" s="7" t="s">
        <v>6024</v>
      </c>
      <c r="N1723" s="8" t="s">
        <v>6175</v>
      </c>
      <c r="O1723" s="7" t="s">
        <v>1388</v>
      </c>
      <c r="P1723" s="8" t="s">
        <v>6175</v>
      </c>
      <c r="Q1723" s="7" t="s">
        <v>28</v>
      </c>
      <c r="R1723" s="7" t="s">
        <v>28</v>
      </c>
      <c r="S1723" s="5" t="s">
        <v>28</v>
      </c>
      <c r="T1723" s="5" t="s">
        <v>28</v>
      </c>
      <c r="U1723" s="5" t="s">
        <v>28</v>
      </c>
      <c r="V1723" s="5" t="s">
        <v>28</v>
      </c>
      <c r="W1723" s="5" t="s">
        <v>29</v>
      </c>
      <c r="X1723" s="5" t="s">
        <v>28</v>
      </c>
      <c r="Y1723" s="7" t="s">
        <v>28</v>
      </c>
      <c r="Z1723" s="7" t="s">
        <v>3900</v>
      </c>
      <c r="AA1723" s="7">
        <v>1</v>
      </c>
      <c r="AB1723" s="7">
        <v>1</v>
      </c>
      <c r="AC1723" s="7">
        <f t="shared" si="262"/>
        <v>0</v>
      </c>
      <c r="AD1723" s="7" t="s">
        <v>6175</v>
      </c>
      <c r="AE1723" s="7" t="s">
        <v>6175</v>
      </c>
      <c r="AF1723" s="7" t="s">
        <v>6175</v>
      </c>
      <c r="AG1723" s="7" t="s">
        <v>6175</v>
      </c>
      <c r="AH1723" s="7" t="s">
        <v>6175</v>
      </c>
      <c r="AI1723" s="7" t="s">
        <v>6175</v>
      </c>
      <c r="AJ1723" s="33">
        <v>1.2123445205479506</v>
      </c>
      <c r="AK1723" s="33">
        <f t="shared" si="255"/>
        <v>1.2123445205479506</v>
      </c>
      <c r="AL1723" s="33">
        <f t="shared" si="258"/>
        <v>0.14548134246575406</v>
      </c>
      <c r="AM1723" s="33">
        <f t="shared" si="259"/>
        <v>1.3578258630137046</v>
      </c>
      <c r="AN1723" s="33">
        <f t="shared" si="260"/>
        <v>1.0911100684931556</v>
      </c>
      <c r="AO1723" s="33">
        <f t="shared" si="261"/>
        <v>1.0911100684931556</v>
      </c>
      <c r="AP1723" s="33">
        <f t="shared" si="256"/>
        <v>0.13093320821917867</v>
      </c>
      <c r="AQ1723" s="33">
        <f t="shared" si="257"/>
        <v>1.2220432767123344</v>
      </c>
      <c r="AR1723" s="15" t="s">
        <v>6290</v>
      </c>
      <c r="AS1723" s="15" t="s">
        <v>6306</v>
      </c>
      <c r="AT1723" s="15" t="s">
        <v>6292</v>
      </c>
      <c r="AU1723" s="27" t="s">
        <v>6277</v>
      </c>
      <c r="AV1723" s="74"/>
      <c r="AW1723" s="75"/>
      <c r="AX1723" s="75"/>
      <c r="AY1723" s="75"/>
      <c r="AZ1723" s="52" t="s">
        <v>6389</v>
      </c>
    </row>
    <row r="1724" spans="1:52" s="52" customFormat="1" ht="39.950000000000003" customHeight="1" x14ac:dyDescent="0.25">
      <c r="A1724" s="9">
        <v>2235</v>
      </c>
      <c r="B1724" s="5" t="s">
        <v>28</v>
      </c>
      <c r="C1724" s="7" t="s">
        <v>6025</v>
      </c>
      <c r="D1724" s="5" t="s">
        <v>18</v>
      </c>
      <c r="E1724" s="7" t="s">
        <v>3974</v>
      </c>
      <c r="F1724" s="7" t="s">
        <v>3975</v>
      </c>
      <c r="G1724" s="5" t="s">
        <v>6182</v>
      </c>
      <c r="H1724" s="40" t="s">
        <v>1392</v>
      </c>
      <c r="I1724" s="7" t="s">
        <v>6175</v>
      </c>
      <c r="J1724" s="7" t="s">
        <v>1393</v>
      </c>
      <c r="K1724" s="5" t="s">
        <v>5728</v>
      </c>
      <c r="L1724" s="7" t="s">
        <v>6172</v>
      </c>
      <c r="M1724" s="7" t="s">
        <v>6172</v>
      </c>
      <c r="N1724" s="8" t="s">
        <v>6175</v>
      </c>
      <c r="O1724" s="7" t="s">
        <v>1388</v>
      </c>
      <c r="P1724" s="8" t="s">
        <v>6175</v>
      </c>
      <c r="Q1724" s="7" t="s">
        <v>1611</v>
      </c>
      <c r="R1724" s="5" t="s">
        <v>28</v>
      </c>
      <c r="S1724" s="5" t="s">
        <v>28</v>
      </c>
      <c r="T1724" s="5" t="s">
        <v>28</v>
      </c>
      <c r="U1724" s="5" t="s">
        <v>28</v>
      </c>
      <c r="V1724" s="5" t="s">
        <v>28</v>
      </c>
      <c r="W1724" s="5" t="s">
        <v>29</v>
      </c>
      <c r="X1724" s="5" t="s">
        <v>28</v>
      </c>
      <c r="Y1724" s="7" t="s">
        <v>28</v>
      </c>
      <c r="Z1724" s="7" t="s">
        <v>3900</v>
      </c>
      <c r="AA1724" s="7">
        <v>2</v>
      </c>
      <c r="AB1724" s="7">
        <v>2</v>
      </c>
      <c r="AC1724" s="7">
        <f t="shared" si="262"/>
        <v>0</v>
      </c>
      <c r="AD1724" s="7" t="s">
        <v>6175</v>
      </c>
      <c r="AE1724" s="7" t="s">
        <v>6175</v>
      </c>
      <c r="AF1724" s="7" t="s">
        <v>6175</v>
      </c>
      <c r="AG1724" s="7" t="s">
        <v>6175</v>
      </c>
      <c r="AH1724" s="7" t="s">
        <v>6175</v>
      </c>
      <c r="AI1724" s="7" t="s">
        <v>6175</v>
      </c>
      <c r="AJ1724" s="33">
        <v>2.9096268493150816</v>
      </c>
      <c r="AK1724" s="33">
        <f t="shared" si="255"/>
        <v>5.8192536986301633</v>
      </c>
      <c r="AL1724" s="33">
        <f t="shared" si="258"/>
        <v>0.69831044383561958</v>
      </c>
      <c r="AM1724" s="33">
        <f t="shared" si="259"/>
        <v>6.5175641424657833</v>
      </c>
      <c r="AN1724" s="33">
        <f t="shared" si="260"/>
        <v>2.6186641643835737</v>
      </c>
      <c r="AO1724" s="33">
        <f t="shared" si="261"/>
        <v>5.2373283287671475</v>
      </c>
      <c r="AP1724" s="33">
        <f t="shared" si="256"/>
        <v>0.62847939945205766</v>
      </c>
      <c r="AQ1724" s="33">
        <f t="shared" si="257"/>
        <v>5.8658077282192052</v>
      </c>
      <c r="AR1724" s="15" t="s">
        <v>6290</v>
      </c>
      <c r="AS1724" s="15" t="s">
        <v>6311</v>
      </c>
      <c r="AT1724" s="15" t="s">
        <v>6292</v>
      </c>
      <c r="AU1724" s="27" t="s">
        <v>6277</v>
      </c>
      <c r="AV1724" s="74"/>
      <c r="AW1724" s="75"/>
      <c r="AX1724" s="75"/>
      <c r="AY1724" s="75"/>
      <c r="AZ1724" s="52" t="s">
        <v>6389</v>
      </c>
    </row>
    <row r="1725" spans="1:52" s="52" customFormat="1" ht="39.950000000000003" customHeight="1" x14ac:dyDescent="0.25">
      <c r="A1725" s="9">
        <v>2236</v>
      </c>
      <c r="B1725" s="5" t="s">
        <v>28</v>
      </c>
      <c r="C1725" s="7" t="s">
        <v>6026</v>
      </c>
      <c r="D1725" s="5" t="s">
        <v>18</v>
      </c>
      <c r="E1725" s="7" t="s">
        <v>3974</v>
      </c>
      <c r="F1725" s="7" t="s">
        <v>3975</v>
      </c>
      <c r="G1725" s="5" t="s">
        <v>6182</v>
      </c>
      <c r="H1725" s="40" t="s">
        <v>1392</v>
      </c>
      <c r="I1725" s="7" t="s">
        <v>6175</v>
      </c>
      <c r="J1725" s="7" t="s">
        <v>1393</v>
      </c>
      <c r="K1725" s="5" t="s">
        <v>5728</v>
      </c>
      <c r="L1725" s="7" t="s">
        <v>6027</v>
      </c>
      <c r="M1725" s="7" t="s">
        <v>6027</v>
      </c>
      <c r="N1725" s="8" t="s">
        <v>6175</v>
      </c>
      <c r="O1725" s="7" t="s">
        <v>1388</v>
      </c>
      <c r="P1725" s="8" t="s">
        <v>6175</v>
      </c>
      <c r="Q1725" s="7" t="s">
        <v>1611</v>
      </c>
      <c r="R1725" s="5" t="s">
        <v>28</v>
      </c>
      <c r="S1725" s="5" t="s">
        <v>28</v>
      </c>
      <c r="T1725" s="5" t="s">
        <v>28</v>
      </c>
      <c r="U1725" s="5" t="s">
        <v>28</v>
      </c>
      <c r="V1725" s="5" t="s">
        <v>28</v>
      </c>
      <c r="W1725" s="5" t="s">
        <v>29</v>
      </c>
      <c r="X1725" s="5" t="s">
        <v>28</v>
      </c>
      <c r="Y1725" s="7" t="s">
        <v>28</v>
      </c>
      <c r="Z1725" s="7" t="s">
        <v>3900</v>
      </c>
      <c r="AA1725" s="7">
        <v>3</v>
      </c>
      <c r="AB1725" s="7">
        <v>3</v>
      </c>
      <c r="AC1725" s="7">
        <f t="shared" si="262"/>
        <v>0</v>
      </c>
      <c r="AD1725" s="7" t="s">
        <v>6175</v>
      </c>
      <c r="AE1725" s="7" t="s">
        <v>6175</v>
      </c>
      <c r="AF1725" s="7" t="s">
        <v>6175</v>
      </c>
      <c r="AG1725" s="7" t="s">
        <v>6175</v>
      </c>
      <c r="AH1725" s="7" t="s">
        <v>6175</v>
      </c>
      <c r="AI1725" s="7" t="s">
        <v>6175</v>
      </c>
      <c r="AJ1725" s="33">
        <v>2.4246890410959012</v>
      </c>
      <c r="AK1725" s="33">
        <f t="shared" si="255"/>
        <v>7.2740671232877041</v>
      </c>
      <c r="AL1725" s="33">
        <f t="shared" si="258"/>
        <v>0.87288805479452447</v>
      </c>
      <c r="AM1725" s="33">
        <f t="shared" si="259"/>
        <v>8.1469551780822282</v>
      </c>
      <c r="AN1725" s="33">
        <f t="shared" si="260"/>
        <v>2.1822201369863112</v>
      </c>
      <c r="AO1725" s="33">
        <f t="shared" si="261"/>
        <v>6.5466604109589337</v>
      </c>
      <c r="AP1725" s="33">
        <f t="shared" si="256"/>
        <v>0.78559924931507197</v>
      </c>
      <c r="AQ1725" s="33">
        <f t="shared" si="257"/>
        <v>7.3322596602740058</v>
      </c>
      <c r="AR1725" s="15" t="s">
        <v>6290</v>
      </c>
      <c r="AS1725" s="15" t="s">
        <v>6306</v>
      </c>
      <c r="AT1725" s="15" t="s">
        <v>6292</v>
      </c>
      <c r="AU1725" s="27" t="s">
        <v>6277</v>
      </c>
      <c r="AV1725" s="74"/>
      <c r="AW1725" s="75"/>
      <c r="AX1725" s="75"/>
      <c r="AY1725" s="75"/>
      <c r="AZ1725" s="52" t="s">
        <v>6389</v>
      </c>
    </row>
    <row r="1726" spans="1:52" s="52" customFormat="1" ht="39.950000000000003" customHeight="1" x14ac:dyDescent="0.25">
      <c r="A1726" s="9">
        <v>2237</v>
      </c>
      <c r="B1726" s="5" t="s">
        <v>28</v>
      </c>
      <c r="C1726" s="7" t="s">
        <v>6028</v>
      </c>
      <c r="D1726" s="5" t="s">
        <v>18</v>
      </c>
      <c r="E1726" s="7" t="s">
        <v>3974</v>
      </c>
      <c r="F1726" s="7" t="s">
        <v>3975</v>
      </c>
      <c r="G1726" s="5" t="s">
        <v>6182</v>
      </c>
      <c r="H1726" s="40" t="s">
        <v>1392</v>
      </c>
      <c r="I1726" s="7" t="s">
        <v>6175</v>
      </c>
      <c r="J1726" s="7" t="s">
        <v>1393</v>
      </c>
      <c r="K1726" s="5" t="s">
        <v>5728</v>
      </c>
      <c r="L1726" s="7" t="s">
        <v>6029</v>
      </c>
      <c r="M1726" s="7" t="s">
        <v>6029</v>
      </c>
      <c r="N1726" s="8" t="s">
        <v>6175</v>
      </c>
      <c r="O1726" s="7" t="s">
        <v>1388</v>
      </c>
      <c r="P1726" s="8" t="s">
        <v>6175</v>
      </c>
      <c r="Q1726" s="7" t="s">
        <v>1611</v>
      </c>
      <c r="R1726" s="5" t="s">
        <v>28</v>
      </c>
      <c r="S1726" s="5" t="s">
        <v>28</v>
      </c>
      <c r="T1726" s="5" t="s">
        <v>28</v>
      </c>
      <c r="U1726" s="5" t="s">
        <v>28</v>
      </c>
      <c r="V1726" s="5" t="s">
        <v>28</v>
      </c>
      <c r="W1726" s="5" t="s">
        <v>29</v>
      </c>
      <c r="X1726" s="5" t="s">
        <v>28</v>
      </c>
      <c r="Y1726" s="7" t="s">
        <v>28</v>
      </c>
      <c r="Z1726" s="7" t="s">
        <v>3900</v>
      </c>
      <c r="AA1726" s="7">
        <v>2</v>
      </c>
      <c r="AB1726" s="7">
        <v>2</v>
      </c>
      <c r="AC1726" s="7">
        <f t="shared" si="262"/>
        <v>0</v>
      </c>
      <c r="AD1726" s="7" t="s">
        <v>6175</v>
      </c>
      <c r="AE1726" s="7" t="s">
        <v>6175</v>
      </c>
      <c r="AF1726" s="7" t="s">
        <v>6175</v>
      </c>
      <c r="AG1726" s="7" t="s">
        <v>6175</v>
      </c>
      <c r="AH1726" s="7" t="s">
        <v>6175</v>
      </c>
      <c r="AI1726" s="7" t="s">
        <v>6175</v>
      </c>
      <c r="AJ1726" s="33">
        <v>4.2892536986301621</v>
      </c>
      <c r="AK1726" s="33">
        <f t="shared" si="255"/>
        <v>8.5785073972603243</v>
      </c>
      <c r="AL1726" s="33">
        <f t="shared" si="258"/>
        <v>1.029420887671239</v>
      </c>
      <c r="AM1726" s="33">
        <f t="shared" si="259"/>
        <v>9.6079282849315639</v>
      </c>
      <c r="AN1726" s="33">
        <f t="shared" si="260"/>
        <v>3.8603283287671459</v>
      </c>
      <c r="AO1726" s="33">
        <f t="shared" si="261"/>
        <v>7.7206566575342919</v>
      </c>
      <c r="AP1726" s="33">
        <f t="shared" si="256"/>
        <v>0.926478798904115</v>
      </c>
      <c r="AQ1726" s="33">
        <f t="shared" si="257"/>
        <v>8.6471354564384075</v>
      </c>
      <c r="AR1726" s="15" t="s">
        <v>6290</v>
      </c>
      <c r="AS1726" s="15" t="s">
        <v>6306</v>
      </c>
      <c r="AT1726" s="15" t="s">
        <v>6292</v>
      </c>
      <c r="AU1726" s="27" t="s">
        <v>6277</v>
      </c>
      <c r="AV1726" s="74"/>
      <c r="AW1726" s="75"/>
      <c r="AX1726" s="75"/>
      <c r="AY1726" s="75"/>
      <c r="AZ1726" s="52" t="s">
        <v>6389</v>
      </c>
    </row>
    <row r="1727" spans="1:52" s="52" customFormat="1" ht="39.950000000000003" customHeight="1" x14ac:dyDescent="0.25">
      <c r="A1727" s="9">
        <v>2238</v>
      </c>
      <c r="B1727" s="5" t="s">
        <v>28</v>
      </c>
      <c r="C1727" s="7" t="s">
        <v>6030</v>
      </c>
      <c r="D1727" s="5" t="s">
        <v>18</v>
      </c>
      <c r="E1727" s="7" t="s">
        <v>3974</v>
      </c>
      <c r="F1727" s="7" t="s">
        <v>3975</v>
      </c>
      <c r="G1727" s="5" t="s">
        <v>6182</v>
      </c>
      <c r="H1727" s="40" t="s">
        <v>1392</v>
      </c>
      <c r="I1727" s="7" t="s">
        <v>6175</v>
      </c>
      <c r="J1727" s="7" t="s">
        <v>1393</v>
      </c>
      <c r="K1727" s="5" t="s">
        <v>5728</v>
      </c>
      <c r="L1727" s="7" t="s">
        <v>6031</v>
      </c>
      <c r="M1727" s="7" t="s">
        <v>6031</v>
      </c>
      <c r="N1727" s="8" t="s">
        <v>6175</v>
      </c>
      <c r="O1727" s="7" t="s">
        <v>1388</v>
      </c>
      <c r="P1727" s="8" t="s">
        <v>6175</v>
      </c>
      <c r="Q1727" s="7" t="s">
        <v>5713</v>
      </c>
      <c r="R1727" s="5" t="s">
        <v>28</v>
      </c>
      <c r="S1727" s="5" t="s">
        <v>28</v>
      </c>
      <c r="T1727" s="5" t="s">
        <v>28</v>
      </c>
      <c r="U1727" s="5" t="s">
        <v>28</v>
      </c>
      <c r="V1727" s="5" t="s">
        <v>28</v>
      </c>
      <c r="W1727" s="5" t="s">
        <v>29</v>
      </c>
      <c r="X1727" s="5" t="s">
        <v>28</v>
      </c>
      <c r="Y1727" s="7" t="s">
        <v>28</v>
      </c>
      <c r="Z1727" s="7" t="s">
        <v>3900</v>
      </c>
      <c r="AA1727" s="7">
        <v>1</v>
      </c>
      <c r="AB1727" s="7">
        <v>1</v>
      </c>
      <c r="AC1727" s="7">
        <f t="shared" si="262"/>
        <v>0</v>
      </c>
      <c r="AD1727" s="7" t="s">
        <v>6175</v>
      </c>
      <c r="AE1727" s="7" t="s">
        <v>6175</v>
      </c>
      <c r="AF1727" s="7" t="s">
        <v>6175</v>
      </c>
      <c r="AG1727" s="7" t="s">
        <v>6175</v>
      </c>
      <c r="AH1727" s="7" t="s">
        <v>6175</v>
      </c>
      <c r="AI1727" s="7" t="s">
        <v>6175</v>
      </c>
      <c r="AJ1727" s="33">
        <v>2.4246890410959012</v>
      </c>
      <c r="AK1727" s="33">
        <f t="shared" si="255"/>
        <v>2.4246890410959012</v>
      </c>
      <c r="AL1727" s="33">
        <f t="shared" si="258"/>
        <v>0.29096268493150812</v>
      </c>
      <c r="AM1727" s="33">
        <f t="shared" si="259"/>
        <v>2.7156517260274091</v>
      </c>
      <c r="AN1727" s="33">
        <f t="shared" si="260"/>
        <v>2.1822201369863112</v>
      </c>
      <c r="AO1727" s="33">
        <f t="shared" si="261"/>
        <v>2.1822201369863112</v>
      </c>
      <c r="AP1727" s="33">
        <f t="shared" si="256"/>
        <v>0.26186641643835734</v>
      </c>
      <c r="AQ1727" s="33">
        <f t="shared" si="257"/>
        <v>2.4440865534246687</v>
      </c>
      <c r="AR1727" s="15" t="s">
        <v>6290</v>
      </c>
      <c r="AS1727" s="15" t="s">
        <v>6306</v>
      </c>
      <c r="AT1727" s="15" t="s">
        <v>6292</v>
      </c>
      <c r="AU1727" s="27" t="s">
        <v>6277</v>
      </c>
      <c r="AV1727" s="74"/>
      <c r="AW1727" s="75"/>
      <c r="AX1727" s="75"/>
      <c r="AY1727" s="75"/>
      <c r="AZ1727" s="52" t="s">
        <v>6389</v>
      </c>
    </row>
    <row r="1728" spans="1:52" s="52" customFormat="1" ht="39.950000000000003" customHeight="1" x14ac:dyDescent="0.25">
      <c r="A1728" s="9">
        <v>2239</v>
      </c>
      <c r="B1728" s="5" t="s">
        <v>28</v>
      </c>
      <c r="C1728" s="7" t="s">
        <v>6032</v>
      </c>
      <c r="D1728" s="5" t="s">
        <v>18</v>
      </c>
      <c r="E1728" s="7" t="s">
        <v>3974</v>
      </c>
      <c r="F1728" s="7" t="s">
        <v>3975</v>
      </c>
      <c r="G1728" s="5" t="s">
        <v>6182</v>
      </c>
      <c r="H1728" s="40" t="s">
        <v>1392</v>
      </c>
      <c r="I1728" s="7" t="s">
        <v>6175</v>
      </c>
      <c r="J1728" s="7" t="s">
        <v>1393</v>
      </c>
      <c r="K1728" s="5" t="s">
        <v>5728</v>
      </c>
      <c r="L1728" s="7" t="s">
        <v>6033</v>
      </c>
      <c r="M1728" s="7" t="s">
        <v>6033</v>
      </c>
      <c r="N1728" s="8" t="s">
        <v>6175</v>
      </c>
      <c r="O1728" s="7" t="s">
        <v>1388</v>
      </c>
      <c r="P1728" s="8" t="s">
        <v>6175</v>
      </c>
      <c r="Q1728" s="7" t="s">
        <v>28</v>
      </c>
      <c r="R1728" s="7" t="s">
        <v>28</v>
      </c>
      <c r="S1728" s="5" t="s">
        <v>28</v>
      </c>
      <c r="T1728" s="5" t="s">
        <v>28</v>
      </c>
      <c r="U1728" s="5" t="s">
        <v>28</v>
      </c>
      <c r="V1728" s="5" t="s">
        <v>28</v>
      </c>
      <c r="W1728" s="5" t="s">
        <v>29</v>
      </c>
      <c r="X1728" s="5" t="s">
        <v>28</v>
      </c>
      <c r="Y1728" s="7" t="s">
        <v>28</v>
      </c>
      <c r="Z1728" s="7" t="s">
        <v>3900</v>
      </c>
      <c r="AA1728" s="7">
        <v>2</v>
      </c>
      <c r="AB1728" s="7">
        <v>2</v>
      </c>
      <c r="AC1728" s="7">
        <f t="shared" si="262"/>
        <v>0</v>
      </c>
      <c r="AD1728" s="7" t="s">
        <v>6175</v>
      </c>
      <c r="AE1728" s="7" t="s">
        <v>6175</v>
      </c>
      <c r="AF1728" s="7" t="s">
        <v>6175</v>
      </c>
      <c r="AG1728" s="7" t="s">
        <v>6175</v>
      </c>
      <c r="AH1728" s="7" t="s">
        <v>6175</v>
      </c>
      <c r="AI1728" s="7" t="s">
        <v>6175</v>
      </c>
      <c r="AJ1728" s="33">
        <v>3.879502465753442</v>
      </c>
      <c r="AK1728" s="33">
        <f t="shared" si="255"/>
        <v>7.7590049315068841</v>
      </c>
      <c r="AL1728" s="33">
        <f t="shared" si="258"/>
        <v>0.93108059178082603</v>
      </c>
      <c r="AM1728" s="33">
        <f t="shared" si="259"/>
        <v>8.6900855232877099</v>
      </c>
      <c r="AN1728" s="33">
        <f t="shared" si="260"/>
        <v>3.4915522191780979</v>
      </c>
      <c r="AO1728" s="33">
        <f t="shared" si="261"/>
        <v>6.9831044383561958</v>
      </c>
      <c r="AP1728" s="33">
        <f t="shared" si="256"/>
        <v>0.83797253260274351</v>
      </c>
      <c r="AQ1728" s="33">
        <f t="shared" si="257"/>
        <v>7.8210769709589396</v>
      </c>
      <c r="AR1728" s="15" t="s">
        <v>6290</v>
      </c>
      <c r="AS1728" s="15" t="s">
        <v>6306</v>
      </c>
      <c r="AT1728" s="15" t="s">
        <v>6292</v>
      </c>
      <c r="AU1728" s="27" t="s">
        <v>6277</v>
      </c>
      <c r="AV1728" s="74"/>
      <c r="AW1728" s="75"/>
      <c r="AX1728" s="75"/>
      <c r="AY1728" s="75"/>
      <c r="AZ1728" s="52" t="s">
        <v>6389</v>
      </c>
    </row>
    <row r="1729" spans="1:52" s="52" customFormat="1" ht="39.950000000000003" customHeight="1" x14ac:dyDescent="0.25">
      <c r="A1729" s="9">
        <v>2240</v>
      </c>
      <c r="B1729" s="5" t="s">
        <v>28</v>
      </c>
      <c r="C1729" s="7" t="s">
        <v>6034</v>
      </c>
      <c r="D1729" s="5" t="s">
        <v>18</v>
      </c>
      <c r="E1729" s="7" t="s">
        <v>3974</v>
      </c>
      <c r="F1729" s="7" t="s">
        <v>3975</v>
      </c>
      <c r="G1729" s="5" t="s">
        <v>6182</v>
      </c>
      <c r="H1729" s="40" t="s">
        <v>1392</v>
      </c>
      <c r="I1729" s="7" t="s">
        <v>6175</v>
      </c>
      <c r="J1729" s="7" t="s">
        <v>1393</v>
      </c>
      <c r="K1729" s="5" t="s">
        <v>5728</v>
      </c>
      <c r="L1729" s="7" t="s">
        <v>6035</v>
      </c>
      <c r="M1729" s="7" t="s">
        <v>6035</v>
      </c>
      <c r="N1729" s="8" t="s">
        <v>6175</v>
      </c>
      <c r="O1729" s="7" t="s">
        <v>1388</v>
      </c>
      <c r="P1729" s="8" t="s">
        <v>6175</v>
      </c>
      <c r="Q1729" s="7" t="s">
        <v>28</v>
      </c>
      <c r="R1729" s="7" t="s">
        <v>28</v>
      </c>
      <c r="S1729" s="5" t="s">
        <v>28</v>
      </c>
      <c r="T1729" s="5" t="s">
        <v>28</v>
      </c>
      <c r="U1729" s="5" t="s">
        <v>28</v>
      </c>
      <c r="V1729" s="5" t="s">
        <v>28</v>
      </c>
      <c r="W1729" s="5" t="s">
        <v>29</v>
      </c>
      <c r="X1729" s="5" t="s">
        <v>28</v>
      </c>
      <c r="Y1729" s="7" t="s">
        <v>28</v>
      </c>
      <c r="Z1729" s="7" t="s">
        <v>3900</v>
      </c>
      <c r="AA1729" s="7">
        <v>4</v>
      </c>
      <c r="AB1729" s="7">
        <v>4</v>
      </c>
      <c r="AC1729" s="7">
        <f t="shared" si="262"/>
        <v>0</v>
      </c>
      <c r="AD1729" s="7" t="s">
        <v>6175</v>
      </c>
      <c r="AE1729" s="7" t="s">
        <v>6175</v>
      </c>
      <c r="AF1729" s="7" t="s">
        <v>6175</v>
      </c>
      <c r="AG1729" s="7" t="s">
        <v>6175</v>
      </c>
      <c r="AH1729" s="7" t="s">
        <v>6175</v>
      </c>
      <c r="AI1729" s="7" t="s">
        <v>6175</v>
      </c>
      <c r="AJ1729" s="33">
        <v>12.826034246575386</v>
      </c>
      <c r="AK1729" s="33">
        <f t="shared" ref="AK1729:AK1768" si="263">AJ1729*AB1729</f>
        <v>51.304136986301543</v>
      </c>
      <c r="AL1729" s="33">
        <f t="shared" si="258"/>
        <v>6.1564964383561849</v>
      </c>
      <c r="AM1729" s="33">
        <f t="shared" si="259"/>
        <v>57.460633424657729</v>
      </c>
      <c r="AN1729" s="33">
        <f t="shared" si="260"/>
        <v>11.543430821917848</v>
      </c>
      <c r="AO1729" s="33">
        <f t="shared" si="261"/>
        <v>46.173723287671393</v>
      </c>
      <c r="AP1729" s="33">
        <f t="shared" ref="AP1729:AP1768" si="264">AO1729*0.12</f>
        <v>5.5408467945205668</v>
      </c>
      <c r="AQ1729" s="33">
        <f t="shared" ref="AQ1729:AQ1768" si="265">AO1729+AP1729</f>
        <v>51.714570082191962</v>
      </c>
      <c r="AR1729" s="15" t="s">
        <v>6290</v>
      </c>
      <c r="AS1729" s="15" t="s">
        <v>6306</v>
      </c>
      <c r="AT1729" s="15" t="s">
        <v>6292</v>
      </c>
      <c r="AU1729" s="27" t="s">
        <v>6277</v>
      </c>
      <c r="AV1729" s="74"/>
      <c r="AW1729" s="75"/>
      <c r="AX1729" s="75"/>
      <c r="AY1729" s="75"/>
      <c r="AZ1729" s="52" t="s">
        <v>6389</v>
      </c>
    </row>
    <row r="1730" spans="1:52" s="52" customFormat="1" ht="39.950000000000003" customHeight="1" x14ac:dyDescent="0.25">
      <c r="A1730" s="9">
        <v>2241</v>
      </c>
      <c r="B1730" s="5" t="s">
        <v>28</v>
      </c>
      <c r="C1730" s="7" t="s">
        <v>6036</v>
      </c>
      <c r="D1730" s="5" t="s">
        <v>18</v>
      </c>
      <c r="E1730" s="7" t="s">
        <v>3974</v>
      </c>
      <c r="F1730" s="7" t="s">
        <v>3975</v>
      </c>
      <c r="G1730" s="5" t="s">
        <v>6182</v>
      </c>
      <c r="H1730" s="40" t="s">
        <v>1392</v>
      </c>
      <c r="I1730" s="7" t="s">
        <v>6175</v>
      </c>
      <c r="J1730" s="7" t="s">
        <v>1393</v>
      </c>
      <c r="K1730" s="5" t="s">
        <v>5728</v>
      </c>
      <c r="L1730" s="7" t="s">
        <v>1822</v>
      </c>
      <c r="M1730" s="7" t="s">
        <v>1822</v>
      </c>
      <c r="N1730" s="8" t="s">
        <v>6175</v>
      </c>
      <c r="O1730" s="7" t="s">
        <v>1388</v>
      </c>
      <c r="P1730" s="8" t="s">
        <v>6175</v>
      </c>
      <c r="Q1730" s="7" t="s">
        <v>28</v>
      </c>
      <c r="R1730" s="7" t="s">
        <v>28</v>
      </c>
      <c r="S1730" s="5" t="s">
        <v>28</v>
      </c>
      <c r="T1730" s="5" t="s">
        <v>28</v>
      </c>
      <c r="U1730" s="5" t="s">
        <v>28</v>
      </c>
      <c r="V1730" s="5" t="s">
        <v>28</v>
      </c>
      <c r="W1730" s="5" t="s">
        <v>29</v>
      </c>
      <c r="X1730" s="5" t="s">
        <v>28</v>
      </c>
      <c r="Y1730" s="7" t="s">
        <v>28</v>
      </c>
      <c r="Z1730" s="7" t="s">
        <v>3900</v>
      </c>
      <c r="AA1730" s="7">
        <v>1</v>
      </c>
      <c r="AB1730" s="7">
        <v>1</v>
      </c>
      <c r="AC1730" s="7">
        <f t="shared" si="262"/>
        <v>0</v>
      </c>
      <c r="AD1730" s="7" t="s">
        <v>6175</v>
      </c>
      <c r="AE1730" s="7" t="s">
        <v>6175</v>
      </c>
      <c r="AF1730" s="7" t="s">
        <v>6175</v>
      </c>
      <c r="AG1730" s="7" t="s">
        <v>6175</v>
      </c>
      <c r="AH1730" s="7" t="s">
        <v>6175</v>
      </c>
      <c r="AI1730" s="7" t="s">
        <v>6175</v>
      </c>
      <c r="AJ1730" s="33">
        <v>8.7288805479452432</v>
      </c>
      <c r="AK1730" s="33">
        <f t="shared" si="263"/>
        <v>8.7288805479452432</v>
      </c>
      <c r="AL1730" s="33">
        <f t="shared" si="258"/>
        <v>1.0474656657534291</v>
      </c>
      <c r="AM1730" s="33">
        <f t="shared" si="259"/>
        <v>9.7763462136986732</v>
      </c>
      <c r="AN1730" s="33">
        <f t="shared" si="260"/>
        <v>7.855992493150719</v>
      </c>
      <c r="AO1730" s="33">
        <f t="shared" si="261"/>
        <v>7.855992493150719</v>
      </c>
      <c r="AP1730" s="33">
        <f t="shared" si="264"/>
        <v>0.94271909917808627</v>
      </c>
      <c r="AQ1730" s="33">
        <f t="shared" si="265"/>
        <v>8.7987115923288055</v>
      </c>
      <c r="AR1730" s="15" t="s">
        <v>6290</v>
      </c>
      <c r="AS1730" s="15" t="s">
        <v>6311</v>
      </c>
      <c r="AT1730" s="15" t="s">
        <v>6292</v>
      </c>
      <c r="AU1730" s="27" t="s">
        <v>6277</v>
      </c>
      <c r="AV1730" s="74"/>
      <c r="AW1730" s="75"/>
      <c r="AX1730" s="75"/>
      <c r="AY1730" s="75"/>
      <c r="AZ1730" s="52" t="s">
        <v>6389</v>
      </c>
    </row>
    <row r="1731" spans="1:52" s="52" customFormat="1" ht="39.950000000000003" customHeight="1" x14ac:dyDescent="0.25">
      <c r="A1731" s="9">
        <v>2242</v>
      </c>
      <c r="B1731" s="5" t="s">
        <v>28</v>
      </c>
      <c r="C1731" s="7" t="s">
        <v>6037</v>
      </c>
      <c r="D1731" s="5" t="s">
        <v>18</v>
      </c>
      <c r="E1731" s="7" t="s">
        <v>3974</v>
      </c>
      <c r="F1731" s="7" t="s">
        <v>3975</v>
      </c>
      <c r="G1731" s="5" t="s">
        <v>6182</v>
      </c>
      <c r="H1731" s="40" t="s">
        <v>1392</v>
      </c>
      <c r="I1731" s="7" t="s">
        <v>6175</v>
      </c>
      <c r="J1731" s="7" t="s">
        <v>1393</v>
      </c>
      <c r="K1731" s="5" t="s">
        <v>5728</v>
      </c>
      <c r="L1731" s="7" t="s">
        <v>5887</v>
      </c>
      <c r="M1731" s="7" t="s">
        <v>5887</v>
      </c>
      <c r="N1731" s="8" t="s">
        <v>6175</v>
      </c>
      <c r="O1731" s="7" t="s">
        <v>1388</v>
      </c>
      <c r="P1731" s="8" t="s">
        <v>6175</v>
      </c>
      <c r="Q1731" s="7" t="s">
        <v>28</v>
      </c>
      <c r="R1731" s="7" t="s">
        <v>28</v>
      </c>
      <c r="S1731" s="5" t="s">
        <v>28</v>
      </c>
      <c r="T1731" s="5" t="s">
        <v>28</v>
      </c>
      <c r="U1731" s="5" t="s">
        <v>28</v>
      </c>
      <c r="V1731" s="5" t="s">
        <v>28</v>
      </c>
      <c r="W1731" s="5" t="s">
        <v>29</v>
      </c>
      <c r="X1731" s="5" t="s">
        <v>28</v>
      </c>
      <c r="Y1731" s="7" t="s">
        <v>28</v>
      </c>
      <c r="Z1731" s="7" t="s">
        <v>3900</v>
      </c>
      <c r="AA1731" s="7">
        <v>1</v>
      </c>
      <c r="AB1731" s="7">
        <v>1</v>
      </c>
      <c r="AC1731" s="7">
        <f t="shared" si="262"/>
        <v>0</v>
      </c>
      <c r="AD1731" s="7" t="s">
        <v>6175</v>
      </c>
      <c r="AE1731" s="7" t="s">
        <v>6175</v>
      </c>
      <c r="AF1731" s="7" t="s">
        <v>6175</v>
      </c>
      <c r="AG1731" s="7" t="s">
        <v>6175</v>
      </c>
      <c r="AH1731" s="7" t="s">
        <v>6175</v>
      </c>
      <c r="AI1731" s="7" t="s">
        <v>6175</v>
      </c>
      <c r="AJ1731" s="33">
        <v>5.8192536986301633</v>
      </c>
      <c r="AK1731" s="33">
        <f t="shared" si="263"/>
        <v>5.8192536986301633</v>
      </c>
      <c r="AL1731" s="33">
        <f t="shared" si="258"/>
        <v>0.69831044383561958</v>
      </c>
      <c r="AM1731" s="33">
        <f t="shared" si="259"/>
        <v>6.5175641424657833</v>
      </c>
      <c r="AN1731" s="33">
        <f t="shared" si="260"/>
        <v>5.2373283287671475</v>
      </c>
      <c r="AO1731" s="33">
        <f t="shared" si="261"/>
        <v>5.2373283287671475</v>
      </c>
      <c r="AP1731" s="33">
        <f t="shared" si="264"/>
        <v>0.62847939945205766</v>
      </c>
      <c r="AQ1731" s="33">
        <f t="shared" si="265"/>
        <v>5.8658077282192052</v>
      </c>
      <c r="AR1731" s="15" t="s">
        <v>6290</v>
      </c>
      <c r="AS1731" s="15" t="s">
        <v>6306</v>
      </c>
      <c r="AT1731" s="15" t="s">
        <v>6292</v>
      </c>
      <c r="AU1731" s="27" t="s">
        <v>6277</v>
      </c>
      <c r="AV1731" s="74"/>
      <c r="AW1731" s="75"/>
      <c r="AX1731" s="75"/>
      <c r="AY1731" s="75"/>
      <c r="AZ1731" s="52" t="s">
        <v>6389</v>
      </c>
    </row>
    <row r="1732" spans="1:52" s="52" customFormat="1" ht="39.950000000000003" customHeight="1" x14ac:dyDescent="0.25">
      <c r="A1732" s="9">
        <v>2243</v>
      </c>
      <c r="B1732" s="7" t="s">
        <v>28</v>
      </c>
      <c r="C1732" s="7" t="s">
        <v>6038</v>
      </c>
      <c r="D1732" s="5" t="s">
        <v>18</v>
      </c>
      <c r="E1732" s="7" t="s">
        <v>3974</v>
      </c>
      <c r="F1732" s="7" t="s">
        <v>3975</v>
      </c>
      <c r="G1732" s="5" t="s">
        <v>6182</v>
      </c>
      <c r="H1732" s="40" t="s">
        <v>1392</v>
      </c>
      <c r="I1732" s="7" t="s">
        <v>6175</v>
      </c>
      <c r="J1732" s="7" t="s">
        <v>1393</v>
      </c>
      <c r="K1732" s="5" t="s">
        <v>5728</v>
      </c>
      <c r="L1732" s="7" t="s">
        <v>2696</v>
      </c>
      <c r="M1732" s="7" t="s">
        <v>2696</v>
      </c>
      <c r="N1732" s="8" t="s">
        <v>6175</v>
      </c>
      <c r="O1732" s="7" t="s">
        <v>1388</v>
      </c>
      <c r="P1732" s="8" t="s">
        <v>6175</v>
      </c>
      <c r="Q1732" s="7" t="s">
        <v>28</v>
      </c>
      <c r="R1732" s="7" t="s">
        <v>28</v>
      </c>
      <c r="S1732" s="5" t="s">
        <v>28</v>
      </c>
      <c r="T1732" s="5" t="s">
        <v>28</v>
      </c>
      <c r="U1732" s="5" t="s">
        <v>28</v>
      </c>
      <c r="V1732" s="5" t="s">
        <v>28</v>
      </c>
      <c r="W1732" s="5" t="s">
        <v>29</v>
      </c>
      <c r="X1732" s="5" t="s">
        <v>28</v>
      </c>
      <c r="Y1732" s="7" t="s">
        <v>28</v>
      </c>
      <c r="Z1732" s="7" t="s">
        <v>3900</v>
      </c>
      <c r="AA1732" s="7">
        <v>2</v>
      </c>
      <c r="AB1732" s="7">
        <v>2</v>
      </c>
      <c r="AC1732" s="7">
        <f t="shared" si="262"/>
        <v>0</v>
      </c>
      <c r="AD1732" s="7" t="s">
        <v>6175</v>
      </c>
      <c r="AE1732" s="7" t="s">
        <v>6175</v>
      </c>
      <c r="AF1732" s="7" t="s">
        <v>6175</v>
      </c>
      <c r="AG1732" s="7" t="s">
        <v>6175</v>
      </c>
      <c r="AH1732" s="7" t="s">
        <v>6175</v>
      </c>
      <c r="AI1732" s="7" t="s">
        <v>6175</v>
      </c>
      <c r="AJ1732" s="33">
        <v>5.6434550684931697</v>
      </c>
      <c r="AK1732" s="33">
        <f t="shared" si="263"/>
        <v>11.286910136986339</v>
      </c>
      <c r="AL1732" s="33">
        <f t="shared" si="258"/>
        <v>1.3544292164383607</v>
      </c>
      <c r="AM1732" s="33">
        <f t="shared" si="259"/>
        <v>12.6413393534247</v>
      </c>
      <c r="AN1732" s="33">
        <f t="shared" si="260"/>
        <v>5.0791095616438531</v>
      </c>
      <c r="AO1732" s="33">
        <f t="shared" si="261"/>
        <v>10.158219123287706</v>
      </c>
      <c r="AP1732" s="33">
        <f t="shared" si="264"/>
        <v>1.2189862947945247</v>
      </c>
      <c r="AQ1732" s="33">
        <f t="shared" si="265"/>
        <v>11.37720541808223</v>
      </c>
      <c r="AR1732" s="15" t="s">
        <v>6290</v>
      </c>
      <c r="AS1732" s="15" t="s">
        <v>6306</v>
      </c>
      <c r="AT1732" s="15" t="s">
        <v>6292</v>
      </c>
      <c r="AU1732" s="27" t="s">
        <v>6277</v>
      </c>
      <c r="AV1732" s="74"/>
      <c r="AW1732" s="75"/>
      <c r="AX1732" s="75"/>
      <c r="AY1732" s="75"/>
      <c r="AZ1732" s="52" t="s">
        <v>6389</v>
      </c>
    </row>
    <row r="1733" spans="1:52" s="52" customFormat="1" ht="39.950000000000003" customHeight="1" x14ac:dyDescent="0.25">
      <c r="A1733" s="9">
        <v>2244</v>
      </c>
      <c r="B1733" s="5" t="s">
        <v>28</v>
      </c>
      <c r="C1733" s="7" t="s">
        <v>6039</v>
      </c>
      <c r="D1733" s="5" t="s">
        <v>18</v>
      </c>
      <c r="E1733" s="7" t="s">
        <v>3974</v>
      </c>
      <c r="F1733" s="7" t="s">
        <v>3975</v>
      </c>
      <c r="G1733" s="5" t="s">
        <v>6182</v>
      </c>
      <c r="H1733" s="40" t="s">
        <v>1392</v>
      </c>
      <c r="I1733" s="7" t="s">
        <v>6175</v>
      </c>
      <c r="J1733" s="7" t="s">
        <v>1393</v>
      </c>
      <c r="K1733" s="5" t="s">
        <v>5728</v>
      </c>
      <c r="L1733" s="7" t="s">
        <v>6040</v>
      </c>
      <c r="M1733" s="7" t="s">
        <v>6040</v>
      </c>
      <c r="N1733" s="8" t="s">
        <v>6175</v>
      </c>
      <c r="O1733" s="7" t="s">
        <v>1388</v>
      </c>
      <c r="P1733" s="8" t="s">
        <v>6175</v>
      </c>
      <c r="Q1733" s="7" t="s">
        <v>1611</v>
      </c>
      <c r="R1733" s="5" t="s">
        <v>28</v>
      </c>
      <c r="S1733" s="5" t="s">
        <v>28</v>
      </c>
      <c r="T1733" s="5" t="s">
        <v>28</v>
      </c>
      <c r="U1733" s="5" t="s">
        <v>28</v>
      </c>
      <c r="V1733" s="5" t="s">
        <v>28</v>
      </c>
      <c r="W1733" s="5" t="s">
        <v>29</v>
      </c>
      <c r="X1733" s="5" t="s">
        <v>28</v>
      </c>
      <c r="Y1733" s="7" t="s">
        <v>28</v>
      </c>
      <c r="Z1733" s="7" t="s">
        <v>3900</v>
      </c>
      <c r="AA1733" s="7">
        <v>1</v>
      </c>
      <c r="AB1733" s="7">
        <v>1</v>
      </c>
      <c r="AC1733" s="7">
        <f t="shared" si="262"/>
        <v>0</v>
      </c>
      <c r="AD1733" s="7" t="s">
        <v>6175</v>
      </c>
      <c r="AE1733" s="7" t="s">
        <v>6175</v>
      </c>
      <c r="AF1733" s="7" t="s">
        <v>6175</v>
      </c>
      <c r="AG1733" s="7" t="s">
        <v>6175</v>
      </c>
      <c r="AH1733" s="7" t="s">
        <v>6175</v>
      </c>
      <c r="AI1733" s="7" t="s">
        <v>6175</v>
      </c>
      <c r="AJ1733" s="33">
        <v>1.4548134246575408</v>
      </c>
      <c r="AK1733" s="33">
        <f t="shared" si="263"/>
        <v>1.4548134246575408</v>
      </c>
      <c r="AL1733" s="33">
        <f t="shared" ref="AL1733:AL1768" si="266">AK1733*0.12</f>
        <v>0.17457761095890489</v>
      </c>
      <c r="AM1733" s="33">
        <f t="shared" ref="AM1733:AM1768" si="267">AL1733+AK1733</f>
        <v>1.6293910356164458</v>
      </c>
      <c r="AN1733" s="33">
        <f t="shared" ref="AN1733:AN1768" si="268">AJ1733*0.9</f>
        <v>1.3093320821917869</v>
      </c>
      <c r="AO1733" s="33">
        <f t="shared" ref="AO1733:AO1768" si="269">AN1733*AB1733</f>
        <v>1.3093320821917869</v>
      </c>
      <c r="AP1733" s="33">
        <f t="shared" si="264"/>
        <v>0.15711984986301442</v>
      </c>
      <c r="AQ1733" s="33">
        <f t="shared" si="265"/>
        <v>1.4664519320548013</v>
      </c>
      <c r="AR1733" s="15" t="s">
        <v>6290</v>
      </c>
      <c r="AS1733" s="15" t="s">
        <v>6311</v>
      </c>
      <c r="AT1733" s="15" t="s">
        <v>6292</v>
      </c>
      <c r="AU1733" s="27" t="s">
        <v>6277</v>
      </c>
      <c r="AV1733" s="74"/>
      <c r="AW1733" s="75"/>
      <c r="AX1733" s="75"/>
      <c r="AY1733" s="75"/>
      <c r="AZ1733" s="52" t="s">
        <v>6389</v>
      </c>
    </row>
    <row r="1734" spans="1:52" s="52" customFormat="1" ht="39.950000000000003" customHeight="1" x14ac:dyDescent="0.25">
      <c r="A1734" s="9">
        <v>2245</v>
      </c>
      <c r="B1734" s="7" t="s">
        <v>28</v>
      </c>
      <c r="C1734" s="7" t="s">
        <v>6041</v>
      </c>
      <c r="D1734" s="5" t="s">
        <v>18</v>
      </c>
      <c r="E1734" s="7" t="s">
        <v>3974</v>
      </c>
      <c r="F1734" s="7" t="s">
        <v>3975</v>
      </c>
      <c r="G1734" s="5" t="s">
        <v>6182</v>
      </c>
      <c r="H1734" s="40" t="s">
        <v>1392</v>
      </c>
      <c r="I1734" s="7" t="s">
        <v>6175</v>
      </c>
      <c r="J1734" s="7" t="s">
        <v>1393</v>
      </c>
      <c r="K1734" s="5" t="s">
        <v>5728</v>
      </c>
      <c r="L1734" s="7" t="s">
        <v>5746</v>
      </c>
      <c r="M1734" s="7" t="s">
        <v>5746</v>
      </c>
      <c r="N1734" s="8" t="s">
        <v>6175</v>
      </c>
      <c r="O1734" s="7" t="s">
        <v>1388</v>
      </c>
      <c r="P1734" s="8" t="s">
        <v>6175</v>
      </c>
      <c r="Q1734" s="7" t="s">
        <v>28</v>
      </c>
      <c r="R1734" s="7" t="s">
        <v>28</v>
      </c>
      <c r="S1734" s="5" t="s">
        <v>28</v>
      </c>
      <c r="T1734" s="5" t="s">
        <v>28</v>
      </c>
      <c r="U1734" s="5" t="s">
        <v>28</v>
      </c>
      <c r="V1734" s="5" t="s">
        <v>28</v>
      </c>
      <c r="W1734" s="5" t="s">
        <v>29</v>
      </c>
      <c r="X1734" s="5" t="s">
        <v>28</v>
      </c>
      <c r="Y1734" s="7" t="s">
        <v>28</v>
      </c>
      <c r="Z1734" s="7" t="s">
        <v>3900</v>
      </c>
      <c r="AA1734" s="7">
        <v>1</v>
      </c>
      <c r="AB1734" s="7">
        <v>1</v>
      </c>
      <c r="AC1734" s="7">
        <f t="shared" si="262"/>
        <v>0</v>
      </c>
      <c r="AD1734" s="7" t="s">
        <v>6175</v>
      </c>
      <c r="AE1734" s="7" t="s">
        <v>6175</v>
      </c>
      <c r="AF1734" s="7" t="s">
        <v>6175</v>
      </c>
      <c r="AG1734" s="7" t="s">
        <v>6175</v>
      </c>
      <c r="AH1734" s="7" t="s">
        <v>6175</v>
      </c>
      <c r="AI1734" s="7" t="s">
        <v>6175</v>
      </c>
      <c r="AJ1734" s="33">
        <v>12.867761095890488</v>
      </c>
      <c r="AK1734" s="33">
        <f t="shared" si="263"/>
        <v>12.867761095890488</v>
      </c>
      <c r="AL1734" s="33">
        <f t="shared" si="266"/>
        <v>1.5441313315068586</v>
      </c>
      <c r="AM1734" s="33">
        <f t="shared" si="267"/>
        <v>14.411892427397348</v>
      </c>
      <c r="AN1734" s="33">
        <f t="shared" si="268"/>
        <v>11.58098498630144</v>
      </c>
      <c r="AO1734" s="33">
        <f t="shared" si="269"/>
        <v>11.58098498630144</v>
      </c>
      <c r="AP1734" s="33">
        <f t="shared" si="264"/>
        <v>1.3897181983561726</v>
      </c>
      <c r="AQ1734" s="33">
        <f t="shared" si="265"/>
        <v>12.970703184657612</v>
      </c>
      <c r="AR1734" s="15" t="s">
        <v>6290</v>
      </c>
      <c r="AS1734" s="15" t="s">
        <v>6306</v>
      </c>
      <c r="AT1734" s="15" t="s">
        <v>6292</v>
      </c>
      <c r="AU1734" s="27" t="s">
        <v>6277</v>
      </c>
      <c r="AV1734" s="74"/>
      <c r="AW1734" s="75"/>
      <c r="AX1734" s="75"/>
      <c r="AY1734" s="75"/>
      <c r="AZ1734" s="52" t="s">
        <v>6389</v>
      </c>
    </row>
    <row r="1735" spans="1:52" s="52" customFormat="1" ht="39.950000000000003" customHeight="1" x14ac:dyDescent="0.25">
      <c r="A1735" s="9">
        <v>2246</v>
      </c>
      <c r="B1735" s="5" t="s">
        <v>28</v>
      </c>
      <c r="C1735" s="7" t="s">
        <v>6042</v>
      </c>
      <c r="D1735" s="5" t="s">
        <v>18</v>
      </c>
      <c r="E1735" s="7" t="s">
        <v>3974</v>
      </c>
      <c r="F1735" s="7" t="s">
        <v>3975</v>
      </c>
      <c r="G1735" s="5" t="s">
        <v>6182</v>
      </c>
      <c r="H1735" s="40" t="s">
        <v>1392</v>
      </c>
      <c r="I1735" s="7" t="s">
        <v>6175</v>
      </c>
      <c r="J1735" s="7" t="s">
        <v>1393</v>
      </c>
      <c r="K1735" s="5" t="s">
        <v>5728</v>
      </c>
      <c r="L1735" s="7" t="s">
        <v>6043</v>
      </c>
      <c r="M1735" s="7" t="s">
        <v>6043</v>
      </c>
      <c r="N1735" s="8" t="s">
        <v>6175</v>
      </c>
      <c r="O1735" s="7" t="s">
        <v>1388</v>
      </c>
      <c r="P1735" s="8" t="s">
        <v>6175</v>
      </c>
      <c r="Q1735" s="7" t="s">
        <v>5766</v>
      </c>
      <c r="R1735" s="5" t="s">
        <v>28</v>
      </c>
      <c r="S1735" s="5" t="s">
        <v>28</v>
      </c>
      <c r="T1735" s="5" t="s">
        <v>28</v>
      </c>
      <c r="U1735" s="5" t="s">
        <v>28</v>
      </c>
      <c r="V1735" s="5" t="s">
        <v>28</v>
      </c>
      <c r="W1735" s="5" t="s">
        <v>29</v>
      </c>
      <c r="X1735" s="5" t="s">
        <v>28</v>
      </c>
      <c r="Y1735" s="7" t="s">
        <v>28</v>
      </c>
      <c r="Z1735" s="7" t="s">
        <v>3900</v>
      </c>
      <c r="AA1735" s="7">
        <v>1</v>
      </c>
      <c r="AB1735" s="7">
        <v>1</v>
      </c>
      <c r="AC1735" s="7">
        <f t="shared" si="262"/>
        <v>0</v>
      </c>
      <c r="AD1735" s="7" t="s">
        <v>6175</v>
      </c>
      <c r="AE1735" s="7" t="s">
        <v>6175</v>
      </c>
      <c r="AF1735" s="7" t="s">
        <v>6175</v>
      </c>
      <c r="AG1735" s="7" t="s">
        <v>6175</v>
      </c>
      <c r="AH1735" s="7" t="s">
        <v>6175</v>
      </c>
      <c r="AI1735" s="7" t="s">
        <v>6175</v>
      </c>
      <c r="AJ1735" s="33">
        <v>5.1304136986301545</v>
      </c>
      <c r="AK1735" s="33">
        <f t="shared" si="263"/>
        <v>5.1304136986301545</v>
      </c>
      <c r="AL1735" s="33">
        <f t="shared" si="266"/>
        <v>0.61564964383561849</v>
      </c>
      <c r="AM1735" s="33">
        <f t="shared" si="267"/>
        <v>5.7460633424657725</v>
      </c>
      <c r="AN1735" s="33">
        <f t="shared" si="268"/>
        <v>4.6173723287671393</v>
      </c>
      <c r="AO1735" s="33">
        <f t="shared" si="269"/>
        <v>4.6173723287671393</v>
      </c>
      <c r="AP1735" s="33">
        <f t="shared" si="264"/>
        <v>0.55408467945205675</v>
      </c>
      <c r="AQ1735" s="33">
        <f t="shared" si="265"/>
        <v>5.1714570082191962</v>
      </c>
      <c r="AR1735" s="15" t="s">
        <v>6290</v>
      </c>
      <c r="AS1735" s="15" t="s">
        <v>6311</v>
      </c>
      <c r="AT1735" s="15" t="s">
        <v>6292</v>
      </c>
      <c r="AU1735" s="27" t="s">
        <v>6277</v>
      </c>
      <c r="AV1735" s="74"/>
      <c r="AW1735" s="75"/>
      <c r="AX1735" s="75"/>
      <c r="AY1735" s="75"/>
      <c r="AZ1735" s="52" t="s">
        <v>6389</v>
      </c>
    </row>
    <row r="1736" spans="1:52" s="52" customFormat="1" ht="39.950000000000003" customHeight="1" x14ac:dyDescent="0.25">
      <c r="A1736" s="9">
        <v>2247</v>
      </c>
      <c r="B1736" s="5" t="s">
        <v>28</v>
      </c>
      <c r="C1736" s="7" t="s">
        <v>6044</v>
      </c>
      <c r="D1736" s="5" t="s">
        <v>18</v>
      </c>
      <c r="E1736" s="7" t="s">
        <v>3974</v>
      </c>
      <c r="F1736" s="7" t="s">
        <v>3975</v>
      </c>
      <c r="G1736" s="5" t="s">
        <v>6182</v>
      </c>
      <c r="H1736" s="40" t="s">
        <v>1392</v>
      </c>
      <c r="I1736" s="7" t="s">
        <v>6175</v>
      </c>
      <c r="J1736" s="7" t="s">
        <v>1393</v>
      </c>
      <c r="K1736" s="5" t="s">
        <v>5728</v>
      </c>
      <c r="L1736" s="7" t="s">
        <v>6045</v>
      </c>
      <c r="M1736" s="7" t="s">
        <v>6045</v>
      </c>
      <c r="N1736" s="8" t="s">
        <v>6175</v>
      </c>
      <c r="O1736" s="7" t="s">
        <v>1388</v>
      </c>
      <c r="P1736" s="8" t="s">
        <v>6175</v>
      </c>
      <c r="Q1736" s="7" t="s">
        <v>28</v>
      </c>
      <c r="R1736" s="7" t="s">
        <v>28</v>
      </c>
      <c r="S1736" s="5" t="s">
        <v>28</v>
      </c>
      <c r="T1736" s="5" t="s">
        <v>28</v>
      </c>
      <c r="U1736" s="5" t="s">
        <v>28</v>
      </c>
      <c r="V1736" s="5" t="s">
        <v>28</v>
      </c>
      <c r="W1736" s="5" t="s">
        <v>29</v>
      </c>
      <c r="X1736" s="5" t="s">
        <v>28</v>
      </c>
      <c r="Y1736" s="7" t="s">
        <v>28</v>
      </c>
      <c r="Z1736" s="7" t="s">
        <v>3900</v>
      </c>
      <c r="AA1736" s="7">
        <v>2</v>
      </c>
      <c r="AB1736" s="7">
        <v>2</v>
      </c>
      <c r="AC1736" s="7">
        <f t="shared" si="262"/>
        <v>0</v>
      </c>
      <c r="AD1736" s="7" t="s">
        <v>6175</v>
      </c>
      <c r="AE1736" s="7" t="s">
        <v>6175</v>
      </c>
      <c r="AF1736" s="7" t="s">
        <v>6175</v>
      </c>
      <c r="AG1736" s="7" t="s">
        <v>6175</v>
      </c>
      <c r="AH1736" s="7" t="s">
        <v>6175</v>
      </c>
      <c r="AI1736" s="7" t="s">
        <v>6175</v>
      </c>
      <c r="AJ1736" s="33">
        <v>12.123445205479506</v>
      </c>
      <c r="AK1736" s="33">
        <f t="shared" si="263"/>
        <v>24.246890410959011</v>
      </c>
      <c r="AL1736" s="33">
        <f t="shared" si="266"/>
        <v>2.9096268493150812</v>
      </c>
      <c r="AM1736" s="33">
        <f t="shared" si="267"/>
        <v>27.156517260274093</v>
      </c>
      <c r="AN1736" s="33">
        <f t="shared" si="268"/>
        <v>10.911100684931556</v>
      </c>
      <c r="AO1736" s="33">
        <f t="shared" si="269"/>
        <v>21.822201369863112</v>
      </c>
      <c r="AP1736" s="33">
        <f t="shared" si="264"/>
        <v>2.6186641643835733</v>
      </c>
      <c r="AQ1736" s="33">
        <f t="shared" si="265"/>
        <v>24.440865534246687</v>
      </c>
      <c r="AR1736" s="15" t="s">
        <v>6290</v>
      </c>
      <c r="AS1736" s="15" t="s">
        <v>6311</v>
      </c>
      <c r="AT1736" s="15" t="s">
        <v>6292</v>
      </c>
      <c r="AU1736" s="27" t="s">
        <v>6277</v>
      </c>
      <c r="AV1736" s="74"/>
      <c r="AW1736" s="75"/>
      <c r="AX1736" s="75"/>
      <c r="AY1736" s="75"/>
      <c r="AZ1736" s="52" t="s">
        <v>6389</v>
      </c>
    </row>
    <row r="1737" spans="1:52" s="52" customFormat="1" ht="39.950000000000003" customHeight="1" x14ac:dyDescent="0.25">
      <c r="A1737" s="9">
        <v>2248</v>
      </c>
      <c r="B1737" s="7" t="s">
        <v>28</v>
      </c>
      <c r="C1737" s="7" t="s">
        <v>6046</v>
      </c>
      <c r="D1737" s="5" t="s">
        <v>18</v>
      </c>
      <c r="E1737" s="7" t="s">
        <v>3974</v>
      </c>
      <c r="F1737" s="7" t="s">
        <v>3975</v>
      </c>
      <c r="G1737" s="5" t="s">
        <v>6182</v>
      </c>
      <c r="H1737" s="40" t="s">
        <v>1392</v>
      </c>
      <c r="I1737" s="7" t="s">
        <v>6175</v>
      </c>
      <c r="J1737" s="7" t="s">
        <v>1393</v>
      </c>
      <c r="K1737" s="5" t="s">
        <v>5728</v>
      </c>
      <c r="L1737" s="7" t="s">
        <v>5736</v>
      </c>
      <c r="M1737" s="7" t="s">
        <v>5736</v>
      </c>
      <c r="N1737" s="8" t="s">
        <v>6175</v>
      </c>
      <c r="O1737" s="7" t="s">
        <v>1388</v>
      </c>
      <c r="P1737" s="8" t="s">
        <v>6175</v>
      </c>
      <c r="Q1737" s="7" t="s">
        <v>1611</v>
      </c>
      <c r="R1737" s="7" t="s">
        <v>28</v>
      </c>
      <c r="S1737" s="5" t="s">
        <v>28</v>
      </c>
      <c r="T1737" s="5" t="s">
        <v>28</v>
      </c>
      <c r="U1737" s="5" t="s">
        <v>28</v>
      </c>
      <c r="V1737" s="5" t="s">
        <v>28</v>
      </c>
      <c r="W1737" s="5" t="s">
        <v>29</v>
      </c>
      <c r="X1737" s="5" t="s">
        <v>28</v>
      </c>
      <c r="Y1737" s="7" t="s">
        <v>28</v>
      </c>
      <c r="Z1737" s="7" t="s">
        <v>3900</v>
      </c>
      <c r="AA1737" s="7">
        <v>1</v>
      </c>
      <c r="AB1737" s="7">
        <v>1</v>
      </c>
      <c r="AC1737" s="7">
        <f t="shared" si="262"/>
        <v>0</v>
      </c>
      <c r="AD1737" s="7" t="s">
        <v>6175</v>
      </c>
      <c r="AE1737" s="7" t="s">
        <v>6175</v>
      </c>
      <c r="AF1737" s="7" t="s">
        <v>6175</v>
      </c>
      <c r="AG1737" s="7" t="s">
        <v>6175</v>
      </c>
      <c r="AH1737" s="7" t="s">
        <v>6175</v>
      </c>
      <c r="AI1737" s="7" t="s">
        <v>6175</v>
      </c>
      <c r="AJ1737" s="33">
        <v>31.520957534246715</v>
      </c>
      <c r="AK1737" s="33">
        <f t="shared" si="263"/>
        <v>31.520957534246715</v>
      </c>
      <c r="AL1737" s="33">
        <f t="shared" si="266"/>
        <v>3.7825149041096058</v>
      </c>
      <c r="AM1737" s="33">
        <f t="shared" si="267"/>
        <v>35.303472438356323</v>
      </c>
      <c r="AN1737" s="33">
        <f t="shared" si="268"/>
        <v>28.368861780822044</v>
      </c>
      <c r="AO1737" s="33">
        <f t="shared" si="269"/>
        <v>28.368861780822044</v>
      </c>
      <c r="AP1737" s="33">
        <f t="shared" si="264"/>
        <v>3.4042634136986454</v>
      </c>
      <c r="AQ1737" s="33">
        <f t="shared" si="265"/>
        <v>31.773125194520688</v>
      </c>
      <c r="AR1737" s="15" t="s">
        <v>6290</v>
      </c>
      <c r="AS1737" s="15" t="s">
        <v>6306</v>
      </c>
      <c r="AT1737" s="15" t="s">
        <v>6292</v>
      </c>
      <c r="AU1737" s="27" t="s">
        <v>6277</v>
      </c>
      <c r="AV1737" s="74"/>
      <c r="AW1737" s="75"/>
      <c r="AX1737" s="75"/>
      <c r="AY1737" s="75"/>
      <c r="AZ1737" s="52" t="s">
        <v>6389</v>
      </c>
    </row>
    <row r="1738" spans="1:52" s="52" customFormat="1" ht="39.950000000000003" customHeight="1" x14ac:dyDescent="0.25">
      <c r="A1738" s="9">
        <v>2249</v>
      </c>
      <c r="B1738" s="5" t="s">
        <v>28</v>
      </c>
      <c r="C1738" s="7" t="s">
        <v>6047</v>
      </c>
      <c r="D1738" s="5" t="s">
        <v>18</v>
      </c>
      <c r="E1738" s="7" t="s">
        <v>3974</v>
      </c>
      <c r="F1738" s="7" t="s">
        <v>3975</v>
      </c>
      <c r="G1738" s="5" t="s">
        <v>6182</v>
      </c>
      <c r="H1738" s="40" t="s">
        <v>1392</v>
      </c>
      <c r="I1738" s="7" t="s">
        <v>6175</v>
      </c>
      <c r="J1738" s="7" t="s">
        <v>1393</v>
      </c>
      <c r="K1738" s="5" t="s">
        <v>5728</v>
      </c>
      <c r="L1738" s="7" t="s">
        <v>5740</v>
      </c>
      <c r="M1738" s="7" t="s">
        <v>5740</v>
      </c>
      <c r="N1738" s="8" t="s">
        <v>6175</v>
      </c>
      <c r="O1738" s="7" t="s">
        <v>1388</v>
      </c>
      <c r="P1738" s="8" t="s">
        <v>6175</v>
      </c>
      <c r="Q1738" s="7" t="s">
        <v>1553</v>
      </c>
      <c r="R1738" s="7" t="s">
        <v>28</v>
      </c>
      <c r="S1738" s="5" t="s">
        <v>28</v>
      </c>
      <c r="T1738" s="5" t="s">
        <v>28</v>
      </c>
      <c r="U1738" s="5" t="s">
        <v>28</v>
      </c>
      <c r="V1738" s="5" t="s">
        <v>28</v>
      </c>
      <c r="W1738" s="5" t="s">
        <v>78</v>
      </c>
      <c r="X1738" s="5" t="s">
        <v>28</v>
      </c>
      <c r="Y1738" s="7" t="s">
        <v>28</v>
      </c>
      <c r="Z1738" s="7" t="s">
        <v>3900</v>
      </c>
      <c r="AA1738" s="7">
        <v>1</v>
      </c>
      <c r="AB1738" s="7">
        <v>1</v>
      </c>
      <c r="AC1738" s="7">
        <f t="shared" si="262"/>
        <v>0</v>
      </c>
      <c r="AD1738" s="7" t="s">
        <v>6175</v>
      </c>
      <c r="AE1738" s="7" t="s">
        <v>6175</v>
      </c>
      <c r="AF1738" s="7" t="s">
        <v>6175</v>
      </c>
      <c r="AG1738" s="7" t="s">
        <v>6175</v>
      </c>
      <c r="AH1738" s="7" t="s">
        <v>6175</v>
      </c>
      <c r="AI1738" s="7" t="s">
        <v>6175</v>
      </c>
      <c r="AJ1738" s="33">
        <v>1.7871890410959013</v>
      </c>
      <c r="AK1738" s="33">
        <f t="shared" si="263"/>
        <v>1.7871890410959013</v>
      </c>
      <c r="AL1738" s="33">
        <f t="shared" si="266"/>
        <v>0.21446268493150814</v>
      </c>
      <c r="AM1738" s="33">
        <f t="shared" si="267"/>
        <v>2.0016517260274096</v>
      </c>
      <c r="AN1738" s="33">
        <f t="shared" si="268"/>
        <v>1.6084701369863112</v>
      </c>
      <c r="AO1738" s="33">
        <f t="shared" si="269"/>
        <v>1.6084701369863112</v>
      </c>
      <c r="AP1738" s="33">
        <f t="shared" si="264"/>
        <v>0.19301641643835735</v>
      </c>
      <c r="AQ1738" s="33">
        <f t="shared" si="265"/>
        <v>1.8014865534246687</v>
      </c>
      <c r="AR1738" s="15" t="s">
        <v>6290</v>
      </c>
      <c r="AS1738" s="15" t="s">
        <v>6290</v>
      </c>
      <c r="AT1738" s="15" t="s">
        <v>6294</v>
      </c>
      <c r="AU1738" s="27" t="s">
        <v>6279</v>
      </c>
      <c r="AV1738" s="74"/>
      <c r="AW1738" s="75"/>
      <c r="AX1738" s="75"/>
      <c r="AY1738" s="75"/>
      <c r="AZ1738" s="52" t="s">
        <v>6389</v>
      </c>
    </row>
    <row r="1739" spans="1:52" s="52" customFormat="1" ht="39.950000000000003" customHeight="1" x14ac:dyDescent="0.25">
      <c r="A1739" s="9">
        <v>2250</v>
      </c>
      <c r="B1739" s="5" t="s">
        <v>28</v>
      </c>
      <c r="C1739" s="7" t="s">
        <v>6048</v>
      </c>
      <c r="D1739" s="5" t="s">
        <v>18</v>
      </c>
      <c r="E1739" s="7" t="s">
        <v>3974</v>
      </c>
      <c r="F1739" s="7" t="s">
        <v>3975</v>
      </c>
      <c r="G1739" s="5" t="s">
        <v>6182</v>
      </c>
      <c r="H1739" s="40" t="s">
        <v>1392</v>
      </c>
      <c r="I1739" s="7" t="s">
        <v>6175</v>
      </c>
      <c r="J1739" s="7" t="s">
        <v>1393</v>
      </c>
      <c r="K1739" s="5" t="s">
        <v>5728</v>
      </c>
      <c r="L1739" s="7" t="s">
        <v>5734</v>
      </c>
      <c r="M1739" s="7" t="s">
        <v>5734</v>
      </c>
      <c r="N1739" s="8" t="s">
        <v>6175</v>
      </c>
      <c r="O1739" s="7" t="s">
        <v>1388</v>
      </c>
      <c r="P1739" s="8" t="s">
        <v>6175</v>
      </c>
      <c r="Q1739" s="7" t="s">
        <v>28</v>
      </c>
      <c r="R1739" s="7" t="s">
        <v>28</v>
      </c>
      <c r="S1739" s="5" t="s">
        <v>28</v>
      </c>
      <c r="T1739" s="5" t="s">
        <v>28</v>
      </c>
      <c r="U1739" s="5" t="s">
        <v>28</v>
      </c>
      <c r="V1739" s="5" t="s">
        <v>28</v>
      </c>
      <c r="W1739" s="5" t="s">
        <v>29</v>
      </c>
      <c r="X1739" s="5" t="s">
        <v>28</v>
      </c>
      <c r="Y1739" s="7" t="s">
        <v>28</v>
      </c>
      <c r="Z1739" s="7" t="s">
        <v>3900</v>
      </c>
      <c r="AA1739" s="7">
        <v>2</v>
      </c>
      <c r="AB1739" s="7">
        <v>2</v>
      </c>
      <c r="AC1739" s="7">
        <f t="shared" si="262"/>
        <v>0</v>
      </c>
      <c r="AD1739" s="7" t="s">
        <v>6175</v>
      </c>
      <c r="AE1739" s="7" t="s">
        <v>6175</v>
      </c>
      <c r="AF1739" s="7" t="s">
        <v>6175</v>
      </c>
      <c r="AG1739" s="7" t="s">
        <v>6175</v>
      </c>
      <c r="AH1739" s="7" t="s">
        <v>6175</v>
      </c>
      <c r="AI1739" s="7" t="s">
        <v>6175</v>
      </c>
      <c r="AJ1739" s="33">
        <v>16.972823287671311</v>
      </c>
      <c r="AK1739" s="33">
        <f t="shared" si="263"/>
        <v>33.945646575342622</v>
      </c>
      <c r="AL1739" s="33">
        <f t="shared" si="266"/>
        <v>4.0734775890411141</v>
      </c>
      <c r="AM1739" s="33">
        <f t="shared" si="267"/>
        <v>38.019124164383733</v>
      </c>
      <c r="AN1739" s="33">
        <f t="shared" si="268"/>
        <v>15.27554095890418</v>
      </c>
      <c r="AO1739" s="33">
        <f t="shared" si="269"/>
        <v>30.551081917808361</v>
      </c>
      <c r="AP1739" s="33">
        <f t="shared" si="264"/>
        <v>3.6661298301370033</v>
      </c>
      <c r="AQ1739" s="33">
        <f t="shared" si="265"/>
        <v>34.217211747945363</v>
      </c>
      <c r="AR1739" s="15" t="s">
        <v>6290</v>
      </c>
      <c r="AS1739" s="15" t="s">
        <v>6306</v>
      </c>
      <c r="AT1739" s="15" t="s">
        <v>6292</v>
      </c>
      <c r="AU1739" s="27" t="s">
        <v>6277</v>
      </c>
      <c r="AV1739" s="74"/>
      <c r="AW1739" s="75"/>
      <c r="AX1739" s="75"/>
      <c r="AY1739" s="75"/>
      <c r="AZ1739" s="52" t="s">
        <v>6389</v>
      </c>
    </row>
    <row r="1740" spans="1:52" s="52" customFormat="1" ht="39.950000000000003" customHeight="1" x14ac:dyDescent="0.25">
      <c r="A1740" s="9">
        <v>2251</v>
      </c>
      <c r="B1740" s="7" t="s">
        <v>28</v>
      </c>
      <c r="C1740" s="7" t="s">
        <v>6049</v>
      </c>
      <c r="D1740" s="5" t="s">
        <v>18</v>
      </c>
      <c r="E1740" s="7" t="s">
        <v>3974</v>
      </c>
      <c r="F1740" s="7" t="s">
        <v>3975</v>
      </c>
      <c r="G1740" s="5" t="s">
        <v>6182</v>
      </c>
      <c r="H1740" s="40" t="s">
        <v>1392</v>
      </c>
      <c r="I1740" s="7" t="s">
        <v>6175</v>
      </c>
      <c r="J1740" s="7" t="s">
        <v>1393</v>
      </c>
      <c r="K1740" s="5" t="s">
        <v>5728</v>
      </c>
      <c r="L1740" s="7" t="s">
        <v>5742</v>
      </c>
      <c r="M1740" s="7" t="s">
        <v>5742</v>
      </c>
      <c r="N1740" s="8" t="s">
        <v>6175</v>
      </c>
      <c r="O1740" s="7" t="s">
        <v>1388</v>
      </c>
      <c r="P1740" s="8" t="s">
        <v>6175</v>
      </c>
      <c r="Q1740" s="7" t="s">
        <v>1611</v>
      </c>
      <c r="R1740" s="7" t="s">
        <v>28</v>
      </c>
      <c r="S1740" s="5" t="s">
        <v>28</v>
      </c>
      <c r="T1740" s="5" t="s">
        <v>28</v>
      </c>
      <c r="U1740" s="5" t="s">
        <v>28</v>
      </c>
      <c r="V1740" s="5" t="s">
        <v>28</v>
      </c>
      <c r="W1740" s="5" t="s">
        <v>29</v>
      </c>
      <c r="X1740" s="5" t="s">
        <v>28</v>
      </c>
      <c r="Y1740" s="7" t="s">
        <v>5743</v>
      </c>
      <c r="Z1740" s="7" t="s">
        <v>3900</v>
      </c>
      <c r="AA1740" s="7">
        <v>1</v>
      </c>
      <c r="AB1740" s="7">
        <v>1</v>
      </c>
      <c r="AC1740" s="7">
        <f t="shared" si="262"/>
        <v>0</v>
      </c>
      <c r="AD1740" s="7" t="s">
        <v>6175</v>
      </c>
      <c r="AE1740" s="7" t="s">
        <v>6175</v>
      </c>
      <c r="AF1740" s="7" t="s">
        <v>6175</v>
      </c>
      <c r="AG1740" s="7" t="s">
        <v>6175</v>
      </c>
      <c r="AH1740" s="7" t="s">
        <v>6175</v>
      </c>
      <c r="AI1740" s="7" t="s">
        <v>6175</v>
      </c>
      <c r="AJ1740" s="33">
        <v>10.260827397260309</v>
      </c>
      <c r="AK1740" s="33">
        <f t="shared" si="263"/>
        <v>10.260827397260309</v>
      </c>
      <c r="AL1740" s="33">
        <f t="shared" si="266"/>
        <v>1.231299287671237</v>
      </c>
      <c r="AM1740" s="33">
        <f t="shared" si="267"/>
        <v>11.492126684931545</v>
      </c>
      <c r="AN1740" s="33">
        <f t="shared" si="268"/>
        <v>9.2347446575342786</v>
      </c>
      <c r="AO1740" s="33">
        <f t="shared" si="269"/>
        <v>9.2347446575342786</v>
      </c>
      <c r="AP1740" s="33">
        <f t="shared" si="264"/>
        <v>1.1081693589041135</v>
      </c>
      <c r="AQ1740" s="33">
        <f t="shared" si="265"/>
        <v>10.342914016438392</v>
      </c>
      <c r="AR1740" s="15" t="s">
        <v>6290</v>
      </c>
      <c r="AS1740" s="15" t="s">
        <v>6306</v>
      </c>
      <c r="AT1740" s="15" t="s">
        <v>6292</v>
      </c>
      <c r="AU1740" s="27" t="s">
        <v>6277</v>
      </c>
      <c r="AV1740" s="74"/>
      <c r="AW1740" s="75"/>
      <c r="AX1740" s="75"/>
      <c r="AY1740" s="75"/>
      <c r="AZ1740" s="52" t="s">
        <v>6389</v>
      </c>
    </row>
    <row r="1741" spans="1:52" s="52" customFormat="1" ht="39.950000000000003" customHeight="1" x14ac:dyDescent="0.25">
      <c r="A1741" s="9">
        <v>2252</v>
      </c>
      <c r="B1741" s="5" t="s">
        <v>28</v>
      </c>
      <c r="C1741" s="7" t="s">
        <v>6050</v>
      </c>
      <c r="D1741" s="5" t="s">
        <v>18</v>
      </c>
      <c r="E1741" s="7" t="s">
        <v>3974</v>
      </c>
      <c r="F1741" s="7" t="s">
        <v>3975</v>
      </c>
      <c r="G1741" s="5" t="s">
        <v>6182</v>
      </c>
      <c r="H1741" s="40" t="s">
        <v>1392</v>
      </c>
      <c r="I1741" s="7" t="s">
        <v>6175</v>
      </c>
      <c r="J1741" s="7" t="s">
        <v>1393</v>
      </c>
      <c r="K1741" s="5" t="s">
        <v>5728</v>
      </c>
      <c r="L1741" s="7" t="s">
        <v>6051</v>
      </c>
      <c r="M1741" s="7" t="s">
        <v>6051</v>
      </c>
      <c r="N1741" s="8" t="s">
        <v>6175</v>
      </c>
      <c r="O1741" s="7" t="s">
        <v>1388</v>
      </c>
      <c r="P1741" s="8" t="s">
        <v>6175</v>
      </c>
      <c r="Q1741" s="7" t="s">
        <v>28</v>
      </c>
      <c r="R1741" s="7" t="s">
        <v>28</v>
      </c>
      <c r="S1741" s="5" t="s">
        <v>28</v>
      </c>
      <c r="T1741" s="5" t="s">
        <v>28</v>
      </c>
      <c r="U1741" s="5" t="s">
        <v>28</v>
      </c>
      <c r="V1741" s="5" t="s">
        <v>28</v>
      </c>
      <c r="W1741" s="5" t="s">
        <v>29</v>
      </c>
      <c r="X1741" s="5" t="s">
        <v>28</v>
      </c>
      <c r="Y1741" s="7" t="s">
        <v>28</v>
      </c>
      <c r="Z1741" s="7" t="s">
        <v>3900</v>
      </c>
      <c r="AA1741" s="7">
        <v>1</v>
      </c>
      <c r="AB1741" s="7">
        <v>1</v>
      </c>
      <c r="AC1741" s="7">
        <f t="shared" si="262"/>
        <v>0</v>
      </c>
      <c r="AD1741" s="7" t="s">
        <v>6175</v>
      </c>
      <c r="AE1741" s="7" t="s">
        <v>6175</v>
      </c>
      <c r="AF1741" s="7" t="s">
        <v>6175</v>
      </c>
      <c r="AG1741" s="7" t="s">
        <v>6175</v>
      </c>
      <c r="AH1741" s="7" t="s">
        <v>6175</v>
      </c>
      <c r="AI1741" s="7" t="s">
        <v>6175</v>
      </c>
      <c r="AJ1741" s="33">
        <v>15.391241095890463</v>
      </c>
      <c r="AK1741" s="33">
        <f t="shared" si="263"/>
        <v>15.391241095890463</v>
      </c>
      <c r="AL1741" s="33">
        <f t="shared" si="266"/>
        <v>1.8469489315068555</v>
      </c>
      <c r="AM1741" s="33">
        <f t="shared" si="267"/>
        <v>17.238190027397319</v>
      </c>
      <c r="AN1741" s="33">
        <f t="shared" si="268"/>
        <v>13.852116986301416</v>
      </c>
      <c r="AO1741" s="33">
        <f t="shared" si="269"/>
        <v>13.852116986301416</v>
      </c>
      <c r="AP1741" s="33">
        <f t="shared" si="264"/>
        <v>1.6622540383561699</v>
      </c>
      <c r="AQ1741" s="33">
        <f t="shared" si="265"/>
        <v>15.514371024657587</v>
      </c>
      <c r="AR1741" s="15" t="s">
        <v>6290</v>
      </c>
      <c r="AS1741" s="15" t="s">
        <v>6306</v>
      </c>
      <c r="AT1741" s="15" t="s">
        <v>6292</v>
      </c>
      <c r="AU1741" s="27" t="s">
        <v>6277</v>
      </c>
      <c r="AV1741" s="74"/>
      <c r="AW1741" s="75"/>
      <c r="AX1741" s="75"/>
      <c r="AY1741" s="75"/>
      <c r="AZ1741" s="52" t="s">
        <v>6389</v>
      </c>
    </row>
    <row r="1742" spans="1:52" s="52" customFormat="1" ht="39.950000000000003" customHeight="1" x14ac:dyDescent="0.25">
      <c r="A1742" s="9">
        <v>2253</v>
      </c>
      <c r="B1742" s="5" t="s">
        <v>28</v>
      </c>
      <c r="C1742" s="7" t="s">
        <v>6052</v>
      </c>
      <c r="D1742" s="5" t="s">
        <v>18</v>
      </c>
      <c r="E1742" s="7" t="s">
        <v>3974</v>
      </c>
      <c r="F1742" s="7" t="s">
        <v>3975</v>
      </c>
      <c r="G1742" s="5" t="s">
        <v>6182</v>
      </c>
      <c r="H1742" s="40" t="s">
        <v>1392</v>
      </c>
      <c r="I1742" s="7" t="s">
        <v>6175</v>
      </c>
      <c r="J1742" s="7" t="s">
        <v>1393</v>
      </c>
      <c r="K1742" s="5" t="s">
        <v>5728</v>
      </c>
      <c r="L1742" s="7" t="s">
        <v>6053</v>
      </c>
      <c r="M1742" s="7" t="s">
        <v>6053</v>
      </c>
      <c r="N1742" s="8" t="s">
        <v>6175</v>
      </c>
      <c r="O1742" s="7" t="s">
        <v>1388</v>
      </c>
      <c r="P1742" s="8" t="s">
        <v>6175</v>
      </c>
      <c r="Q1742" s="7" t="s">
        <v>28</v>
      </c>
      <c r="R1742" s="7" t="s">
        <v>28</v>
      </c>
      <c r="S1742" s="5" t="s">
        <v>28</v>
      </c>
      <c r="T1742" s="5" t="s">
        <v>28</v>
      </c>
      <c r="U1742" s="5" t="s">
        <v>28</v>
      </c>
      <c r="V1742" s="5" t="s">
        <v>28</v>
      </c>
      <c r="W1742" s="5" t="s">
        <v>29</v>
      </c>
      <c r="X1742" s="5" t="s">
        <v>28</v>
      </c>
      <c r="Y1742" s="7" t="s">
        <v>28</v>
      </c>
      <c r="Z1742" s="7" t="s">
        <v>3900</v>
      </c>
      <c r="AA1742" s="7">
        <v>1</v>
      </c>
      <c r="AB1742" s="7">
        <v>1</v>
      </c>
      <c r="AC1742" s="7">
        <f t="shared" si="262"/>
        <v>0</v>
      </c>
      <c r="AD1742" s="7" t="s">
        <v>6175</v>
      </c>
      <c r="AE1742" s="7" t="s">
        <v>6175</v>
      </c>
      <c r="AF1742" s="7" t="s">
        <v>6175</v>
      </c>
      <c r="AG1742" s="7" t="s">
        <v>6175</v>
      </c>
      <c r="AH1742" s="7" t="s">
        <v>6175</v>
      </c>
      <c r="AI1742" s="7" t="s">
        <v>6175</v>
      </c>
      <c r="AJ1742" s="33">
        <v>5.3615671232877036</v>
      </c>
      <c r="AK1742" s="33">
        <f t="shared" si="263"/>
        <v>5.3615671232877036</v>
      </c>
      <c r="AL1742" s="33">
        <f t="shared" si="266"/>
        <v>0.64338805479452443</v>
      </c>
      <c r="AM1742" s="33">
        <f t="shared" si="267"/>
        <v>6.0049551780822279</v>
      </c>
      <c r="AN1742" s="33">
        <f t="shared" si="268"/>
        <v>4.8254104109589333</v>
      </c>
      <c r="AO1742" s="33">
        <f t="shared" si="269"/>
        <v>4.8254104109589333</v>
      </c>
      <c r="AP1742" s="33">
        <f t="shared" si="264"/>
        <v>0.57904924931507196</v>
      </c>
      <c r="AQ1742" s="33">
        <f t="shared" si="265"/>
        <v>5.4044596602740054</v>
      </c>
      <c r="AR1742" s="15" t="s">
        <v>6290</v>
      </c>
      <c r="AS1742" s="15" t="s">
        <v>6299</v>
      </c>
      <c r="AT1742" s="15" t="s">
        <v>6292</v>
      </c>
      <c r="AU1742" s="27" t="s">
        <v>6277</v>
      </c>
      <c r="AV1742" s="74"/>
      <c r="AW1742" s="75"/>
      <c r="AX1742" s="75"/>
      <c r="AY1742" s="75"/>
      <c r="AZ1742" s="52" t="s">
        <v>6389</v>
      </c>
    </row>
    <row r="1743" spans="1:52" s="52" customFormat="1" ht="39.950000000000003" customHeight="1" x14ac:dyDescent="0.25">
      <c r="A1743" s="9">
        <v>2254</v>
      </c>
      <c r="B1743" s="5" t="s">
        <v>28</v>
      </c>
      <c r="C1743" s="7" t="s">
        <v>6054</v>
      </c>
      <c r="D1743" s="5" t="s">
        <v>18</v>
      </c>
      <c r="E1743" s="7" t="s">
        <v>3974</v>
      </c>
      <c r="F1743" s="7" t="s">
        <v>3975</v>
      </c>
      <c r="G1743" s="5" t="s">
        <v>6182</v>
      </c>
      <c r="H1743" s="40" t="s">
        <v>1392</v>
      </c>
      <c r="I1743" s="7" t="s">
        <v>6175</v>
      </c>
      <c r="J1743" s="7" t="s">
        <v>1393</v>
      </c>
      <c r="K1743" s="5" t="s">
        <v>5728</v>
      </c>
      <c r="L1743" s="7" t="s">
        <v>6055</v>
      </c>
      <c r="M1743" s="7" t="s">
        <v>6055</v>
      </c>
      <c r="N1743" s="8" t="s">
        <v>6175</v>
      </c>
      <c r="O1743" s="7" t="s">
        <v>1388</v>
      </c>
      <c r="P1743" s="8" t="s">
        <v>6175</v>
      </c>
      <c r="Q1743" s="7" t="s">
        <v>28</v>
      </c>
      <c r="R1743" s="7" t="s">
        <v>28</v>
      </c>
      <c r="S1743" s="5" t="s">
        <v>28</v>
      </c>
      <c r="T1743" s="5" t="s">
        <v>28</v>
      </c>
      <c r="U1743" s="5" t="s">
        <v>28</v>
      </c>
      <c r="V1743" s="5" t="s">
        <v>28</v>
      </c>
      <c r="W1743" s="5" t="s">
        <v>29</v>
      </c>
      <c r="X1743" s="5" t="s">
        <v>28</v>
      </c>
      <c r="Y1743" s="7" t="s">
        <v>28</v>
      </c>
      <c r="Z1743" s="7" t="s">
        <v>3900</v>
      </c>
      <c r="AA1743" s="7">
        <v>1</v>
      </c>
      <c r="AB1743" s="7">
        <v>1</v>
      </c>
      <c r="AC1743" s="7">
        <f t="shared" si="262"/>
        <v>0</v>
      </c>
      <c r="AD1743" s="7" t="s">
        <v>6175</v>
      </c>
      <c r="AE1743" s="7" t="s">
        <v>6175</v>
      </c>
      <c r="AF1743" s="7" t="s">
        <v>6175</v>
      </c>
      <c r="AG1743" s="7" t="s">
        <v>6175</v>
      </c>
      <c r="AH1743" s="7" t="s">
        <v>6175</v>
      </c>
      <c r="AI1743" s="7" t="s">
        <v>6175</v>
      </c>
      <c r="AJ1743" s="33">
        <v>5.8192536986301633</v>
      </c>
      <c r="AK1743" s="33">
        <f t="shared" si="263"/>
        <v>5.8192536986301633</v>
      </c>
      <c r="AL1743" s="33">
        <f t="shared" si="266"/>
        <v>0.69831044383561958</v>
      </c>
      <c r="AM1743" s="33">
        <f t="shared" si="267"/>
        <v>6.5175641424657833</v>
      </c>
      <c r="AN1743" s="33">
        <f t="shared" si="268"/>
        <v>5.2373283287671475</v>
      </c>
      <c r="AO1743" s="33">
        <f t="shared" si="269"/>
        <v>5.2373283287671475</v>
      </c>
      <c r="AP1743" s="33">
        <f t="shared" si="264"/>
        <v>0.62847939945205766</v>
      </c>
      <c r="AQ1743" s="33">
        <f t="shared" si="265"/>
        <v>5.8658077282192052</v>
      </c>
      <c r="AR1743" s="15" t="s">
        <v>6290</v>
      </c>
      <c r="AS1743" s="15" t="s">
        <v>6306</v>
      </c>
      <c r="AT1743" s="15" t="s">
        <v>6292</v>
      </c>
      <c r="AU1743" s="27" t="s">
        <v>6277</v>
      </c>
      <c r="AV1743" s="74"/>
      <c r="AW1743" s="75"/>
      <c r="AX1743" s="75"/>
      <c r="AY1743" s="75"/>
      <c r="AZ1743" s="52" t="s">
        <v>6389</v>
      </c>
    </row>
    <row r="1744" spans="1:52" s="52" customFormat="1" ht="39.950000000000003" customHeight="1" x14ac:dyDescent="0.25">
      <c r="A1744" s="9">
        <v>2255</v>
      </c>
      <c r="B1744" s="5" t="s">
        <v>28</v>
      </c>
      <c r="C1744" s="7" t="s">
        <v>6056</v>
      </c>
      <c r="D1744" s="5" t="s">
        <v>18</v>
      </c>
      <c r="E1744" s="7" t="s">
        <v>3974</v>
      </c>
      <c r="F1744" s="7" t="s">
        <v>3975</v>
      </c>
      <c r="G1744" s="5" t="s">
        <v>6182</v>
      </c>
      <c r="H1744" s="40" t="s">
        <v>1392</v>
      </c>
      <c r="I1744" s="7" t="s">
        <v>6175</v>
      </c>
      <c r="J1744" s="7" t="s">
        <v>1393</v>
      </c>
      <c r="K1744" s="5" t="s">
        <v>5728</v>
      </c>
      <c r="L1744" s="7" t="s">
        <v>6057</v>
      </c>
      <c r="M1744" s="7" t="s">
        <v>6057</v>
      </c>
      <c r="N1744" s="8" t="s">
        <v>6175</v>
      </c>
      <c r="O1744" s="7" t="s">
        <v>1388</v>
      </c>
      <c r="P1744" s="8" t="s">
        <v>6175</v>
      </c>
      <c r="Q1744" s="7" t="s">
        <v>28</v>
      </c>
      <c r="R1744" s="7" t="s">
        <v>28</v>
      </c>
      <c r="S1744" s="5" t="s">
        <v>28</v>
      </c>
      <c r="T1744" s="5" t="s">
        <v>28</v>
      </c>
      <c r="U1744" s="5" t="s">
        <v>28</v>
      </c>
      <c r="V1744" s="5" t="s">
        <v>28</v>
      </c>
      <c r="W1744" s="5" t="s">
        <v>29</v>
      </c>
      <c r="X1744" s="5" t="s">
        <v>28</v>
      </c>
      <c r="Y1744" s="7" t="s">
        <v>28</v>
      </c>
      <c r="Z1744" s="7" t="s">
        <v>3900</v>
      </c>
      <c r="AA1744" s="7">
        <v>2</v>
      </c>
      <c r="AB1744" s="7">
        <v>2</v>
      </c>
      <c r="AC1744" s="7">
        <f t="shared" si="262"/>
        <v>0</v>
      </c>
      <c r="AD1744" s="7" t="s">
        <v>6175</v>
      </c>
      <c r="AE1744" s="7" t="s">
        <v>6175</v>
      </c>
      <c r="AF1744" s="7" t="s">
        <v>6175</v>
      </c>
      <c r="AG1744" s="7" t="s">
        <v>6175</v>
      </c>
      <c r="AH1744" s="7" t="s">
        <v>6175</v>
      </c>
      <c r="AI1744" s="7" t="s">
        <v>6175</v>
      </c>
      <c r="AJ1744" s="33">
        <v>0.96987561643836051</v>
      </c>
      <c r="AK1744" s="33">
        <f t="shared" si="263"/>
        <v>1.939751232876721</v>
      </c>
      <c r="AL1744" s="33">
        <f t="shared" si="266"/>
        <v>0.23277014794520651</v>
      </c>
      <c r="AM1744" s="33">
        <f t="shared" si="267"/>
        <v>2.1725213808219275</v>
      </c>
      <c r="AN1744" s="33">
        <f t="shared" si="268"/>
        <v>0.87288805479452447</v>
      </c>
      <c r="AO1744" s="33">
        <f t="shared" si="269"/>
        <v>1.7457761095890489</v>
      </c>
      <c r="AP1744" s="33">
        <f t="shared" si="264"/>
        <v>0.20949313315068588</v>
      </c>
      <c r="AQ1744" s="33">
        <f t="shared" si="265"/>
        <v>1.9552692427397349</v>
      </c>
      <c r="AR1744" s="15" t="s">
        <v>6290</v>
      </c>
      <c r="AS1744" s="15" t="s">
        <v>6306</v>
      </c>
      <c r="AT1744" s="15" t="s">
        <v>6292</v>
      </c>
      <c r="AU1744" s="27" t="s">
        <v>6277</v>
      </c>
      <c r="AV1744" s="74"/>
      <c r="AW1744" s="75"/>
      <c r="AX1744" s="75"/>
      <c r="AY1744" s="75"/>
      <c r="AZ1744" s="52" t="s">
        <v>6389</v>
      </c>
    </row>
    <row r="1745" spans="1:52" s="52" customFormat="1" ht="39.950000000000003" customHeight="1" x14ac:dyDescent="0.25">
      <c r="A1745" s="9">
        <v>2256</v>
      </c>
      <c r="B1745" s="5" t="s">
        <v>28</v>
      </c>
      <c r="C1745" s="7" t="s">
        <v>6058</v>
      </c>
      <c r="D1745" s="5" t="s">
        <v>18</v>
      </c>
      <c r="E1745" s="7" t="s">
        <v>3974</v>
      </c>
      <c r="F1745" s="7" t="s">
        <v>3975</v>
      </c>
      <c r="G1745" s="5" t="s">
        <v>6182</v>
      </c>
      <c r="H1745" s="40" t="s">
        <v>1392</v>
      </c>
      <c r="I1745" s="7" t="s">
        <v>6175</v>
      </c>
      <c r="J1745" s="7" t="s">
        <v>1393</v>
      </c>
      <c r="K1745" s="5" t="s">
        <v>5728</v>
      </c>
      <c r="L1745" s="7" t="s">
        <v>6059</v>
      </c>
      <c r="M1745" s="7" t="s">
        <v>6059</v>
      </c>
      <c r="N1745" s="8" t="s">
        <v>6175</v>
      </c>
      <c r="O1745" s="7" t="s">
        <v>1388</v>
      </c>
      <c r="P1745" s="8" t="s">
        <v>6175</v>
      </c>
      <c r="Q1745" s="7" t="s">
        <v>28</v>
      </c>
      <c r="R1745" s="7" t="s">
        <v>28</v>
      </c>
      <c r="S1745" s="5" t="s">
        <v>28</v>
      </c>
      <c r="T1745" s="5" t="s">
        <v>28</v>
      </c>
      <c r="U1745" s="5" t="s">
        <v>28</v>
      </c>
      <c r="V1745" s="5" t="s">
        <v>28</v>
      </c>
      <c r="W1745" s="5" t="s">
        <v>29</v>
      </c>
      <c r="X1745" s="5" t="s">
        <v>28</v>
      </c>
      <c r="Y1745" s="7" t="s">
        <v>28</v>
      </c>
      <c r="Z1745" s="7" t="s">
        <v>3900</v>
      </c>
      <c r="AA1745" s="7">
        <v>2</v>
      </c>
      <c r="AB1745" s="7">
        <v>2</v>
      </c>
      <c r="AC1745" s="7">
        <f t="shared" si="262"/>
        <v>0</v>
      </c>
      <c r="AD1745" s="7" t="s">
        <v>6175</v>
      </c>
      <c r="AE1745" s="7" t="s">
        <v>6175</v>
      </c>
      <c r="AF1745" s="7" t="s">
        <v>6175</v>
      </c>
      <c r="AG1745" s="7" t="s">
        <v>6175</v>
      </c>
      <c r="AH1745" s="7" t="s">
        <v>6175</v>
      </c>
      <c r="AI1745" s="7" t="s">
        <v>6175</v>
      </c>
      <c r="AJ1745" s="33">
        <v>3.0782482191780924</v>
      </c>
      <c r="AK1745" s="33">
        <f t="shared" si="263"/>
        <v>6.1564964383561849</v>
      </c>
      <c r="AL1745" s="33">
        <f t="shared" si="266"/>
        <v>0.73877957260274218</v>
      </c>
      <c r="AM1745" s="33">
        <f t="shared" si="267"/>
        <v>6.8952760109589271</v>
      </c>
      <c r="AN1745" s="33">
        <f t="shared" si="268"/>
        <v>2.7704233972602834</v>
      </c>
      <c r="AO1745" s="33">
        <f t="shared" si="269"/>
        <v>5.5408467945205668</v>
      </c>
      <c r="AP1745" s="33">
        <f t="shared" si="264"/>
        <v>0.66490161534246794</v>
      </c>
      <c r="AQ1745" s="33">
        <f t="shared" si="265"/>
        <v>6.2057484098630349</v>
      </c>
      <c r="AR1745" s="15" t="s">
        <v>6290</v>
      </c>
      <c r="AS1745" s="15" t="s">
        <v>6306</v>
      </c>
      <c r="AT1745" s="15" t="s">
        <v>6292</v>
      </c>
      <c r="AU1745" s="27" t="s">
        <v>6277</v>
      </c>
      <c r="AV1745" s="74"/>
      <c r="AW1745" s="75"/>
      <c r="AX1745" s="75"/>
      <c r="AY1745" s="75"/>
      <c r="AZ1745" s="52" t="s">
        <v>6389</v>
      </c>
    </row>
    <row r="1746" spans="1:52" s="52" customFormat="1" ht="39.950000000000003" customHeight="1" x14ac:dyDescent="0.25">
      <c r="A1746" s="9">
        <v>2257</v>
      </c>
      <c r="B1746" s="5" t="s">
        <v>28</v>
      </c>
      <c r="C1746" s="7" t="s">
        <v>6060</v>
      </c>
      <c r="D1746" s="5" t="s">
        <v>18</v>
      </c>
      <c r="E1746" s="7" t="s">
        <v>3974</v>
      </c>
      <c r="F1746" s="7" t="s">
        <v>3975</v>
      </c>
      <c r="G1746" s="5" t="s">
        <v>6182</v>
      </c>
      <c r="H1746" s="40" t="s">
        <v>1392</v>
      </c>
      <c r="I1746" s="7" t="s">
        <v>6175</v>
      </c>
      <c r="J1746" s="7" t="s">
        <v>1393</v>
      </c>
      <c r="K1746" s="5" t="s">
        <v>5728</v>
      </c>
      <c r="L1746" s="7" t="s">
        <v>6061</v>
      </c>
      <c r="M1746" s="7" t="s">
        <v>6061</v>
      </c>
      <c r="N1746" s="8" t="s">
        <v>6175</v>
      </c>
      <c r="O1746" s="7" t="s">
        <v>1388</v>
      </c>
      <c r="P1746" s="8" t="s">
        <v>6175</v>
      </c>
      <c r="Q1746" s="7" t="s">
        <v>28</v>
      </c>
      <c r="R1746" s="7" t="s">
        <v>28</v>
      </c>
      <c r="S1746" s="5" t="s">
        <v>28</v>
      </c>
      <c r="T1746" s="5" t="s">
        <v>28</v>
      </c>
      <c r="U1746" s="5" t="s">
        <v>28</v>
      </c>
      <c r="V1746" s="5" t="s">
        <v>28</v>
      </c>
      <c r="W1746" s="5" t="s">
        <v>29</v>
      </c>
      <c r="X1746" s="5" t="s">
        <v>28</v>
      </c>
      <c r="Y1746" s="7" t="s">
        <v>28</v>
      </c>
      <c r="Z1746" s="7" t="s">
        <v>3900</v>
      </c>
      <c r="AA1746" s="7">
        <v>5</v>
      </c>
      <c r="AB1746" s="7">
        <v>5</v>
      </c>
      <c r="AC1746" s="7">
        <f t="shared" si="262"/>
        <v>0</v>
      </c>
      <c r="AD1746" s="7" t="s">
        <v>6175</v>
      </c>
      <c r="AE1746" s="7" t="s">
        <v>6175</v>
      </c>
      <c r="AF1746" s="7" t="s">
        <v>6175</v>
      </c>
      <c r="AG1746" s="7" t="s">
        <v>6175</v>
      </c>
      <c r="AH1746" s="7" t="s">
        <v>6175</v>
      </c>
      <c r="AI1746" s="7" t="s">
        <v>6175</v>
      </c>
      <c r="AJ1746" s="33">
        <v>1.795644794520554</v>
      </c>
      <c r="AK1746" s="33">
        <f t="shared" si="263"/>
        <v>8.9782239726027697</v>
      </c>
      <c r="AL1746" s="33">
        <f t="shared" si="266"/>
        <v>1.0773868767123322</v>
      </c>
      <c r="AM1746" s="33">
        <f t="shared" si="267"/>
        <v>10.055610849315102</v>
      </c>
      <c r="AN1746" s="33">
        <f t="shared" si="268"/>
        <v>1.6160803150684986</v>
      </c>
      <c r="AO1746" s="33">
        <f t="shared" si="269"/>
        <v>8.080401575342492</v>
      </c>
      <c r="AP1746" s="33">
        <f t="shared" si="264"/>
        <v>0.96964818904109906</v>
      </c>
      <c r="AQ1746" s="33">
        <f t="shared" si="265"/>
        <v>9.0500497643835907</v>
      </c>
      <c r="AR1746" s="15" t="s">
        <v>6290</v>
      </c>
      <c r="AS1746" s="15" t="s">
        <v>6306</v>
      </c>
      <c r="AT1746" s="15" t="s">
        <v>6292</v>
      </c>
      <c r="AU1746" s="27" t="s">
        <v>6277</v>
      </c>
      <c r="AV1746" s="74"/>
      <c r="AW1746" s="75"/>
      <c r="AX1746" s="75"/>
      <c r="AY1746" s="75"/>
      <c r="AZ1746" s="52" t="s">
        <v>6389</v>
      </c>
    </row>
    <row r="1747" spans="1:52" s="52" customFormat="1" ht="39.950000000000003" customHeight="1" x14ac:dyDescent="0.25">
      <c r="A1747" s="9">
        <v>2258</v>
      </c>
      <c r="B1747" s="5" t="s">
        <v>28</v>
      </c>
      <c r="C1747" s="7" t="s">
        <v>6062</v>
      </c>
      <c r="D1747" s="5" t="s">
        <v>18</v>
      </c>
      <c r="E1747" s="7" t="s">
        <v>3974</v>
      </c>
      <c r="F1747" s="7" t="s">
        <v>3975</v>
      </c>
      <c r="G1747" s="5" t="s">
        <v>6182</v>
      </c>
      <c r="H1747" s="40" t="s">
        <v>1392</v>
      </c>
      <c r="I1747" s="7" t="s">
        <v>6175</v>
      </c>
      <c r="J1747" s="7" t="s">
        <v>1393</v>
      </c>
      <c r="K1747" s="5" t="s">
        <v>5728</v>
      </c>
      <c r="L1747" s="7" t="s">
        <v>5745</v>
      </c>
      <c r="M1747" s="7" t="s">
        <v>5745</v>
      </c>
      <c r="N1747" s="8" t="s">
        <v>6175</v>
      </c>
      <c r="O1747" s="7" t="s">
        <v>1388</v>
      </c>
      <c r="P1747" s="8" t="s">
        <v>6175</v>
      </c>
      <c r="Q1747" s="7" t="s">
        <v>28</v>
      </c>
      <c r="R1747" s="7" t="s">
        <v>28</v>
      </c>
      <c r="S1747" s="5" t="s">
        <v>28</v>
      </c>
      <c r="T1747" s="5" t="s">
        <v>28</v>
      </c>
      <c r="U1747" s="5" t="s">
        <v>28</v>
      </c>
      <c r="V1747" s="5" t="s">
        <v>28</v>
      </c>
      <c r="W1747" s="5" t="s">
        <v>29</v>
      </c>
      <c r="X1747" s="5" t="s">
        <v>28</v>
      </c>
      <c r="Y1747" s="7" t="s">
        <v>28</v>
      </c>
      <c r="Z1747" s="7" t="s">
        <v>3900</v>
      </c>
      <c r="AA1747" s="7">
        <v>3</v>
      </c>
      <c r="AB1747" s="7">
        <v>3</v>
      </c>
      <c r="AC1747" s="7">
        <f t="shared" si="262"/>
        <v>0</v>
      </c>
      <c r="AD1747" s="7" t="s">
        <v>6175</v>
      </c>
      <c r="AE1747" s="7" t="s">
        <v>6175</v>
      </c>
      <c r="AF1747" s="7" t="s">
        <v>6175</v>
      </c>
      <c r="AG1747" s="7" t="s">
        <v>6175</v>
      </c>
      <c r="AH1747" s="7" t="s">
        <v>6175</v>
      </c>
      <c r="AI1747" s="7" t="s">
        <v>6175</v>
      </c>
      <c r="AJ1747" s="33">
        <v>2.5652068493150773</v>
      </c>
      <c r="AK1747" s="33">
        <f t="shared" si="263"/>
        <v>7.6956205479452322</v>
      </c>
      <c r="AL1747" s="33">
        <f t="shared" si="266"/>
        <v>0.92347446575342784</v>
      </c>
      <c r="AM1747" s="33">
        <f t="shared" si="267"/>
        <v>8.6190950136986597</v>
      </c>
      <c r="AN1747" s="33">
        <f t="shared" si="268"/>
        <v>2.3086861643835697</v>
      </c>
      <c r="AO1747" s="33">
        <f t="shared" si="269"/>
        <v>6.926058493150709</v>
      </c>
      <c r="AP1747" s="33">
        <f t="shared" si="264"/>
        <v>0.83112701917808507</v>
      </c>
      <c r="AQ1747" s="33">
        <f t="shared" si="265"/>
        <v>7.7571855123287943</v>
      </c>
      <c r="AR1747" s="15" t="s">
        <v>6290</v>
      </c>
      <c r="AS1747" s="15" t="s">
        <v>6306</v>
      </c>
      <c r="AT1747" s="15" t="s">
        <v>6292</v>
      </c>
      <c r="AU1747" s="27" t="s">
        <v>6277</v>
      </c>
      <c r="AV1747" s="74"/>
      <c r="AW1747" s="75"/>
      <c r="AX1747" s="75"/>
      <c r="AY1747" s="75"/>
      <c r="AZ1747" s="52" t="s">
        <v>6389</v>
      </c>
    </row>
    <row r="1748" spans="1:52" s="52" customFormat="1" ht="39.950000000000003" customHeight="1" x14ac:dyDescent="0.25">
      <c r="A1748" s="9">
        <v>2259</v>
      </c>
      <c r="B1748" s="5" t="s">
        <v>28</v>
      </c>
      <c r="C1748" s="7" t="s">
        <v>6063</v>
      </c>
      <c r="D1748" s="5" t="s">
        <v>18</v>
      </c>
      <c r="E1748" s="7" t="s">
        <v>3974</v>
      </c>
      <c r="F1748" s="7" t="s">
        <v>3975</v>
      </c>
      <c r="G1748" s="5" t="s">
        <v>6182</v>
      </c>
      <c r="H1748" s="40" t="s">
        <v>1392</v>
      </c>
      <c r="I1748" s="7" t="s">
        <v>6175</v>
      </c>
      <c r="J1748" s="7" t="s">
        <v>1393</v>
      </c>
      <c r="K1748" s="5" t="s">
        <v>5728</v>
      </c>
      <c r="L1748" s="7" t="s">
        <v>6064</v>
      </c>
      <c r="M1748" s="7" t="s">
        <v>6064</v>
      </c>
      <c r="N1748" s="8" t="s">
        <v>6175</v>
      </c>
      <c r="O1748" s="7" t="s">
        <v>1388</v>
      </c>
      <c r="P1748" s="8" t="s">
        <v>6175</v>
      </c>
      <c r="Q1748" s="7" t="s">
        <v>28</v>
      </c>
      <c r="R1748" s="7" t="s">
        <v>28</v>
      </c>
      <c r="S1748" s="5" t="s">
        <v>28</v>
      </c>
      <c r="T1748" s="5" t="s">
        <v>28</v>
      </c>
      <c r="U1748" s="5" t="s">
        <v>28</v>
      </c>
      <c r="V1748" s="5" t="s">
        <v>28</v>
      </c>
      <c r="W1748" s="5" t="s">
        <v>29</v>
      </c>
      <c r="X1748" s="5" t="s">
        <v>28</v>
      </c>
      <c r="Y1748" s="7" t="s">
        <v>28</v>
      </c>
      <c r="Z1748" s="7" t="s">
        <v>3900</v>
      </c>
      <c r="AA1748" s="7">
        <v>4</v>
      </c>
      <c r="AB1748" s="7">
        <v>4</v>
      </c>
      <c r="AC1748" s="7">
        <f t="shared" si="262"/>
        <v>0</v>
      </c>
      <c r="AD1748" s="7" t="s">
        <v>6175</v>
      </c>
      <c r="AE1748" s="7" t="s">
        <v>6175</v>
      </c>
      <c r="AF1748" s="7" t="s">
        <v>6175</v>
      </c>
      <c r="AG1748" s="7" t="s">
        <v>6175</v>
      </c>
      <c r="AH1748" s="7" t="s">
        <v>6175</v>
      </c>
      <c r="AI1748" s="7" t="s">
        <v>6175</v>
      </c>
      <c r="AJ1748" s="33">
        <v>3.5912895890411081</v>
      </c>
      <c r="AK1748" s="33">
        <f t="shared" si="263"/>
        <v>14.365158356164432</v>
      </c>
      <c r="AL1748" s="33">
        <f t="shared" si="266"/>
        <v>1.7238190027397318</v>
      </c>
      <c r="AM1748" s="33">
        <f t="shared" si="267"/>
        <v>16.088977358904163</v>
      </c>
      <c r="AN1748" s="33">
        <f t="shared" si="268"/>
        <v>3.2321606301369972</v>
      </c>
      <c r="AO1748" s="33">
        <f t="shared" si="269"/>
        <v>12.928642520547989</v>
      </c>
      <c r="AP1748" s="33">
        <f t="shared" si="264"/>
        <v>1.5514371024657585</v>
      </c>
      <c r="AQ1748" s="33">
        <f t="shared" si="265"/>
        <v>14.480079623013747</v>
      </c>
      <c r="AR1748" s="15" t="s">
        <v>6290</v>
      </c>
      <c r="AS1748" s="15" t="s">
        <v>6306</v>
      </c>
      <c r="AT1748" s="15" t="s">
        <v>6292</v>
      </c>
      <c r="AU1748" s="27" t="s">
        <v>6277</v>
      </c>
      <c r="AV1748" s="74"/>
      <c r="AW1748" s="75"/>
      <c r="AX1748" s="75"/>
      <c r="AY1748" s="75"/>
      <c r="AZ1748" s="52" t="s">
        <v>6389</v>
      </c>
    </row>
    <row r="1749" spans="1:52" s="52" customFormat="1" ht="39.950000000000003" customHeight="1" x14ac:dyDescent="0.25">
      <c r="A1749" s="9">
        <v>2260</v>
      </c>
      <c r="B1749" s="5" t="s">
        <v>28</v>
      </c>
      <c r="C1749" s="7" t="s">
        <v>6065</v>
      </c>
      <c r="D1749" s="5" t="s">
        <v>18</v>
      </c>
      <c r="E1749" s="7" t="s">
        <v>3974</v>
      </c>
      <c r="F1749" s="7" t="s">
        <v>3975</v>
      </c>
      <c r="G1749" s="5" t="s">
        <v>6182</v>
      </c>
      <c r="H1749" s="40" t="s">
        <v>1392</v>
      </c>
      <c r="I1749" s="7" t="s">
        <v>6175</v>
      </c>
      <c r="J1749" s="7" t="s">
        <v>1393</v>
      </c>
      <c r="K1749" s="5" t="s">
        <v>5728</v>
      </c>
      <c r="L1749" s="7" t="s">
        <v>6066</v>
      </c>
      <c r="M1749" s="7" t="s">
        <v>6066</v>
      </c>
      <c r="N1749" s="8" t="s">
        <v>6175</v>
      </c>
      <c r="O1749" s="7" t="s">
        <v>1388</v>
      </c>
      <c r="P1749" s="8" t="s">
        <v>6175</v>
      </c>
      <c r="Q1749" s="7" t="s">
        <v>28</v>
      </c>
      <c r="R1749" s="7" t="s">
        <v>28</v>
      </c>
      <c r="S1749" s="5" t="s">
        <v>28</v>
      </c>
      <c r="T1749" s="5" t="s">
        <v>28</v>
      </c>
      <c r="U1749" s="5" t="s">
        <v>28</v>
      </c>
      <c r="V1749" s="5" t="s">
        <v>28</v>
      </c>
      <c r="W1749" s="5" t="s">
        <v>29</v>
      </c>
      <c r="X1749" s="5" t="s">
        <v>28</v>
      </c>
      <c r="Y1749" s="7" t="s">
        <v>28</v>
      </c>
      <c r="Z1749" s="7" t="s">
        <v>3900</v>
      </c>
      <c r="AA1749" s="7">
        <v>1</v>
      </c>
      <c r="AB1749" s="7">
        <v>1</v>
      </c>
      <c r="AC1749" s="7">
        <f t="shared" ref="AC1749:AC1768" si="270">AA1749-AB1749</f>
        <v>0</v>
      </c>
      <c r="AD1749" s="7" t="s">
        <v>6175</v>
      </c>
      <c r="AE1749" s="7" t="s">
        <v>6175</v>
      </c>
      <c r="AF1749" s="7" t="s">
        <v>6175</v>
      </c>
      <c r="AG1749" s="7" t="s">
        <v>6175</v>
      </c>
      <c r="AH1749" s="7" t="s">
        <v>6175</v>
      </c>
      <c r="AI1749" s="7" t="s">
        <v>6175</v>
      </c>
      <c r="AJ1749" s="33">
        <v>1.2826034246575386</v>
      </c>
      <c r="AK1749" s="33">
        <f t="shared" si="263"/>
        <v>1.2826034246575386</v>
      </c>
      <c r="AL1749" s="33">
        <f t="shared" si="266"/>
        <v>0.15391241095890462</v>
      </c>
      <c r="AM1749" s="33">
        <f t="shared" si="267"/>
        <v>1.4365158356164431</v>
      </c>
      <c r="AN1749" s="33">
        <f t="shared" si="268"/>
        <v>1.1543430821917848</v>
      </c>
      <c r="AO1749" s="33">
        <f t="shared" si="269"/>
        <v>1.1543430821917848</v>
      </c>
      <c r="AP1749" s="33">
        <f t="shared" si="264"/>
        <v>0.13852116986301419</v>
      </c>
      <c r="AQ1749" s="33">
        <f t="shared" si="265"/>
        <v>1.292864252054799</v>
      </c>
      <c r="AR1749" s="15" t="s">
        <v>6290</v>
      </c>
      <c r="AS1749" s="15" t="s">
        <v>6306</v>
      </c>
      <c r="AT1749" s="15" t="s">
        <v>6292</v>
      </c>
      <c r="AU1749" s="27" t="s">
        <v>6277</v>
      </c>
      <c r="AV1749" s="74"/>
      <c r="AW1749" s="75"/>
      <c r="AX1749" s="75"/>
      <c r="AY1749" s="75"/>
      <c r="AZ1749" s="52" t="s">
        <v>6389</v>
      </c>
    </row>
    <row r="1750" spans="1:52" s="52" customFormat="1" ht="39.950000000000003" customHeight="1" x14ac:dyDescent="0.25">
      <c r="A1750" s="9">
        <v>2261</v>
      </c>
      <c r="B1750" s="5" t="s">
        <v>28</v>
      </c>
      <c r="C1750" s="7" t="s">
        <v>6067</v>
      </c>
      <c r="D1750" s="5" t="s">
        <v>18</v>
      </c>
      <c r="E1750" s="7" t="s">
        <v>3974</v>
      </c>
      <c r="F1750" s="7" t="s">
        <v>3975</v>
      </c>
      <c r="G1750" s="5" t="s">
        <v>6182</v>
      </c>
      <c r="H1750" s="40" t="s">
        <v>1392</v>
      </c>
      <c r="I1750" s="7" t="s">
        <v>6175</v>
      </c>
      <c r="J1750" s="7" t="s">
        <v>1393</v>
      </c>
      <c r="K1750" s="5" t="s">
        <v>5728</v>
      </c>
      <c r="L1750" s="7" t="s">
        <v>6068</v>
      </c>
      <c r="M1750" s="7" t="s">
        <v>6068</v>
      </c>
      <c r="N1750" s="8" t="s">
        <v>6175</v>
      </c>
      <c r="O1750" s="7" t="s">
        <v>1388</v>
      </c>
      <c r="P1750" s="8" t="s">
        <v>6175</v>
      </c>
      <c r="Q1750" s="7" t="s">
        <v>28</v>
      </c>
      <c r="R1750" s="7" t="s">
        <v>28</v>
      </c>
      <c r="S1750" s="5" t="s">
        <v>28</v>
      </c>
      <c r="T1750" s="5" t="s">
        <v>28</v>
      </c>
      <c r="U1750" s="5" t="s">
        <v>28</v>
      </c>
      <c r="V1750" s="5" t="s">
        <v>28</v>
      </c>
      <c r="W1750" s="5" t="s">
        <v>29</v>
      </c>
      <c r="X1750" s="5" t="s">
        <v>28</v>
      </c>
      <c r="Y1750" s="7" t="s">
        <v>28</v>
      </c>
      <c r="Z1750" s="7" t="s">
        <v>3900</v>
      </c>
      <c r="AA1750" s="7">
        <v>2</v>
      </c>
      <c r="AB1750" s="7">
        <v>2</v>
      </c>
      <c r="AC1750" s="7">
        <f t="shared" si="270"/>
        <v>0</v>
      </c>
      <c r="AD1750" s="7" t="s">
        <v>6175</v>
      </c>
      <c r="AE1750" s="7" t="s">
        <v>6175</v>
      </c>
      <c r="AF1750" s="7" t="s">
        <v>6175</v>
      </c>
      <c r="AG1750" s="7" t="s">
        <v>6175</v>
      </c>
      <c r="AH1750" s="7" t="s">
        <v>6175</v>
      </c>
      <c r="AI1750" s="7" t="s">
        <v>6175</v>
      </c>
      <c r="AJ1750" s="33">
        <v>1.0260827397260308</v>
      </c>
      <c r="AK1750" s="33">
        <f t="shared" si="263"/>
        <v>2.0521654794520616</v>
      </c>
      <c r="AL1750" s="33">
        <f t="shared" si="266"/>
        <v>0.24625985753424739</v>
      </c>
      <c r="AM1750" s="33">
        <f t="shared" si="267"/>
        <v>2.298425336986309</v>
      </c>
      <c r="AN1750" s="33">
        <f t="shared" si="268"/>
        <v>0.92347446575342773</v>
      </c>
      <c r="AO1750" s="33">
        <f t="shared" si="269"/>
        <v>1.8469489315068555</v>
      </c>
      <c r="AP1750" s="33">
        <f t="shared" si="264"/>
        <v>0.22163387178082264</v>
      </c>
      <c r="AQ1750" s="33">
        <f t="shared" si="265"/>
        <v>2.0685828032876783</v>
      </c>
      <c r="AR1750" s="15" t="s">
        <v>6290</v>
      </c>
      <c r="AS1750" s="15" t="s">
        <v>6306</v>
      </c>
      <c r="AT1750" s="15" t="s">
        <v>6292</v>
      </c>
      <c r="AU1750" s="27" t="s">
        <v>6277</v>
      </c>
      <c r="AV1750" s="74"/>
      <c r="AW1750" s="75"/>
      <c r="AX1750" s="75"/>
      <c r="AY1750" s="75"/>
      <c r="AZ1750" s="52" t="s">
        <v>6389</v>
      </c>
    </row>
    <row r="1751" spans="1:52" s="52" customFormat="1" ht="39.950000000000003" customHeight="1" x14ac:dyDescent="0.25">
      <c r="A1751" s="9">
        <v>2262</v>
      </c>
      <c r="B1751" s="5" t="s">
        <v>28</v>
      </c>
      <c r="C1751" s="7" t="s">
        <v>6069</v>
      </c>
      <c r="D1751" s="5" t="s">
        <v>18</v>
      </c>
      <c r="E1751" s="7" t="s">
        <v>3974</v>
      </c>
      <c r="F1751" s="7" t="s">
        <v>3975</v>
      </c>
      <c r="G1751" s="5" t="s">
        <v>6182</v>
      </c>
      <c r="H1751" s="40" t="s">
        <v>1392</v>
      </c>
      <c r="I1751" s="7" t="s">
        <v>6175</v>
      </c>
      <c r="J1751" s="7" t="s">
        <v>1393</v>
      </c>
      <c r="K1751" s="5" t="s">
        <v>5728</v>
      </c>
      <c r="L1751" s="7" t="s">
        <v>6070</v>
      </c>
      <c r="M1751" s="7" t="s">
        <v>6070</v>
      </c>
      <c r="N1751" s="8" t="s">
        <v>6175</v>
      </c>
      <c r="O1751" s="7" t="s">
        <v>1388</v>
      </c>
      <c r="P1751" s="8" t="s">
        <v>6175</v>
      </c>
      <c r="Q1751" s="7" t="s">
        <v>28</v>
      </c>
      <c r="R1751" s="7" t="s">
        <v>28</v>
      </c>
      <c r="S1751" s="5" t="s">
        <v>28</v>
      </c>
      <c r="T1751" s="5" t="s">
        <v>28</v>
      </c>
      <c r="U1751" s="5" t="s">
        <v>28</v>
      </c>
      <c r="V1751" s="5" t="s">
        <v>28</v>
      </c>
      <c r="W1751" s="5" t="s">
        <v>29</v>
      </c>
      <c r="X1751" s="5" t="s">
        <v>28</v>
      </c>
      <c r="Y1751" s="7" t="s">
        <v>28</v>
      </c>
      <c r="Z1751" s="7" t="s">
        <v>3900</v>
      </c>
      <c r="AA1751" s="7">
        <v>2</v>
      </c>
      <c r="AB1751" s="7">
        <v>2</v>
      </c>
      <c r="AC1751" s="7">
        <f t="shared" si="270"/>
        <v>0</v>
      </c>
      <c r="AD1751" s="7" t="s">
        <v>6175</v>
      </c>
      <c r="AE1751" s="7" t="s">
        <v>6175</v>
      </c>
      <c r="AF1751" s="7" t="s">
        <v>6175</v>
      </c>
      <c r="AG1751" s="7" t="s">
        <v>6175</v>
      </c>
      <c r="AH1751" s="7" t="s">
        <v>6175</v>
      </c>
      <c r="AI1751" s="7" t="s">
        <v>6175</v>
      </c>
      <c r="AJ1751" s="33">
        <v>3.5743780821918025</v>
      </c>
      <c r="AK1751" s="33">
        <f t="shared" si="263"/>
        <v>7.1487561643836051</v>
      </c>
      <c r="AL1751" s="33">
        <f t="shared" si="266"/>
        <v>0.85785073972603254</v>
      </c>
      <c r="AM1751" s="33">
        <f t="shared" si="267"/>
        <v>8.0066069041096384</v>
      </c>
      <c r="AN1751" s="33">
        <f t="shared" si="268"/>
        <v>3.2169402739726225</v>
      </c>
      <c r="AO1751" s="33">
        <f t="shared" si="269"/>
        <v>6.433880547945245</v>
      </c>
      <c r="AP1751" s="33">
        <f t="shared" si="264"/>
        <v>0.77206566575342939</v>
      </c>
      <c r="AQ1751" s="33">
        <f t="shared" si="265"/>
        <v>7.2059462136986747</v>
      </c>
      <c r="AR1751" s="15" t="s">
        <v>6290</v>
      </c>
      <c r="AS1751" s="15" t="s">
        <v>6306</v>
      </c>
      <c r="AT1751" s="15" t="s">
        <v>6292</v>
      </c>
      <c r="AU1751" s="27" t="s">
        <v>6277</v>
      </c>
      <c r="AV1751" s="74"/>
      <c r="AW1751" s="75"/>
      <c r="AX1751" s="75"/>
      <c r="AY1751" s="75"/>
      <c r="AZ1751" s="52" t="s">
        <v>6389</v>
      </c>
    </row>
    <row r="1752" spans="1:52" s="52" customFormat="1" ht="39.950000000000003" customHeight="1" x14ac:dyDescent="0.25">
      <c r="A1752" s="9">
        <v>2263</v>
      </c>
      <c r="B1752" s="5" t="s">
        <v>28</v>
      </c>
      <c r="C1752" s="7" t="s">
        <v>6071</v>
      </c>
      <c r="D1752" s="5" t="s">
        <v>18</v>
      </c>
      <c r="E1752" s="7" t="s">
        <v>3974</v>
      </c>
      <c r="F1752" s="7" t="s">
        <v>3975</v>
      </c>
      <c r="G1752" s="5" t="s">
        <v>6182</v>
      </c>
      <c r="H1752" s="40" t="s">
        <v>1392</v>
      </c>
      <c r="I1752" s="7" t="s">
        <v>6175</v>
      </c>
      <c r="J1752" s="7" t="s">
        <v>1393</v>
      </c>
      <c r="K1752" s="5" t="s">
        <v>5728</v>
      </c>
      <c r="L1752" s="7" t="s">
        <v>6072</v>
      </c>
      <c r="M1752" s="7" t="s">
        <v>6072</v>
      </c>
      <c r="N1752" s="8" t="s">
        <v>6175</v>
      </c>
      <c r="O1752" s="7" t="s">
        <v>1388</v>
      </c>
      <c r="P1752" s="8" t="s">
        <v>6175</v>
      </c>
      <c r="Q1752" s="7" t="s">
        <v>28</v>
      </c>
      <c r="R1752" s="7" t="s">
        <v>28</v>
      </c>
      <c r="S1752" s="5" t="s">
        <v>28</v>
      </c>
      <c r="T1752" s="5" t="s">
        <v>28</v>
      </c>
      <c r="U1752" s="5" t="s">
        <v>28</v>
      </c>
      <c r="V1752" s="5" t="s">
        <v>28</v>
      </c>
      <c r="W1752" s="5" t="s">
        <v>29</v>
      </c>
      <c r="X1752" s="5" t="s">
        <v>28</v>
      </c>
      <c r="Y1752" s="7" t="s">
        <v>28</v>
      </c>
      <c r="Z1752" s="7" t="s">
        <v>3900</v>
      </c>
      <c r="AA1752" s="7">
        <v>6</v>
      </c>
      <c r="AB1752" s="7">
        <v>6</v>
      </c>
      <c r="AC1752" s="7">
        <f t="shared" si="270"/>
        <v>0</v>
      </c>
      <c r="AD1752" s="7" t="s">
        <v>6175</v>
      </c>
      <c r="AE1752" s="7" t="s">
        <v>6175</v>
      </c>
      <c r="AF1752" s="7" t="s">
        <v>6175</v>
      </c>
      <c r="AG1752" s="7" t="s">
        <v>6175</v>
      </c>
      <c r="AH1752" s="7" t="s">
        <v>6175</v>
      </c>
      <c r="AI1752" s="7" t="s">
        <v>6175</v>
      </c>
      <c r="AJ1752" s="33">
        <v>0.31520957534246719</v>
      </c>
      <c r="AK1752" s="33">
        <f t="shared" si="263"/>
        <v>1.8912574520548031</v>
      </c>
      <c r="AL1752" s="33">
        <f t="shared" si="266"/>
        <v>0.22695089424657636</v>
      </c>
      <c r="AM1752" s="33">
        <f t="shared" si="267"/>
        <v>2.1182083463013797</v>
      </c>
      <c r="AN1752" s="33">
        <f t="shared" si="268"/>
        <v>0.28368861780822047</v>
      </c>
      <c r="AO1752" s="33">
        <f t="shared" si="269"/>
        <v>1.7021317068493227</v>
      </c>
      <c r="AP1752" s="33">
        <f t="shared" si="264"/>
        <v>0.20425580482191871</v>
      </c>
      <c r="AQ1752" s="33">
        <f t="shared" si="265"/>
        <v>1.9063875116712414</v>
      </c>
      <c r="AR1752" s="15" t="s">
        <v>6290</v>
      </c>
      <c r="AS1752" s="15" t="s">
        <v>6306</v>
      </c>
      <c r="AT1752" s="15" t="s">
        <v>6292</v>
      </c>
      <c r="AU1752" s="27" t="s">
        <v>6277</v>
      </c>
      <c r="AV1752" s="74"/>
      <c r="AW1752" s="75"/>
      <c r="AX1752" s="75"/>
      <c r="AY1752" s="75"/>
      <c r="AZ1752" s="52" t="s">
        <v>6389</v>
      </c>
    </row>
    <row r="1753" spans="1:52" s="52" customFormat="1" ht="39.950000000000003" customHeight="1" x14ac:dyDescent="0.25">
      <c r="A1753" s="9">
        <v>2264</v>
      </c>
      <c r="B1753" s="5" t="s">
        <v>28</v>
      </c>
      <c r="C1753" s="7" t="s">
        <v>6073</v>
      </c>
      <c r="D1753" s="5" t="s">
        <v>18</v>
      </c>
      <c r="E1753" s="7" t="s">
        <v>3974</v>
      </c>
      <c r="F1753" s="7" t="s">
        <v>3975</v>
      </c>
      <c r="G1753" s="5" t="s">
        <v>6182</v>
      </c>
      <c r="H1753" s="40" t="s">
        <v>1392</v>
      </c>
      <c r="I1753" s="7" t="s">
        <v>6175</v>
      </c>
      <c r="J1753" s="7" t="s">
        <v>1393</v>
      </c>
      <c r="K1753" s="5" t="s">
        <v>5728</v>
      </c>
      <c r="L1753" s="7" t="s">
        <v>5745</v>
      </c>
      <c r="M1753" s="7" t="s">
        <v>5745</v>
      </c>
      <c r="N1753" s="8" t="s">
        <v>6175</v>
      </c>
      <c r="O1753" s="7" t="s">
        <v>1388</v>
      </c>
      <c r="P1753" s="8" t="s">
        <v>6175</v>
      </c>
      <c r="Q1753" s="7" t="s">
        <v>28</v>
      </c>
      <c r="R1753" s="7" t="s">
        <v>28</v>
      </c>
      <c r="S1753" s="5" t="s">
        <v>28</v>
      </c>
      <c r="T1753" s="5" t="s">
        <v>28</v>
      </c>
      <c r="U1753" s="5" t="s">
        <v>28</v>
      </c>
      <c r="V1753" s="5" t="s">
        <v>28</v>
      </c>
      <c r="W1753" s="5" t="s">
        <v>29</v>
      </c>
      <c r="X1753" s="5" t="s">
        <v>28</v>
      </c>
      <c r="Y1753" s="7" t="s">
        <v>28</v>
      </c>
      <c r="Z1753" s="7" t="s">
        <v>3900</v>
      </c>
      <c r="AA1753" s="7">
        <v>3</v>
      </c>
      <c r="AB1753" s="7">
        <v>3</v>
      </c>
      <c r="AC1753" s="7">
        <f t="shared" si="270"/>
        <v>0</v>
      </c>
      <c r="AD1753" s="7" t="s">
        <v>6175</v>
      </c>
      <c r="AE1753" s="7" t="s">
        <v>6175</v>
      </c>
      <c r="AF1753" s="7" t="s">
        <v>6175</v>
      </c>
      <c r="AG1753" s="7" t="s">
        <v>6175</v>
      </c>
      <c r="AH1753" s="7" t="s">
        <v>6175</v>
      </c>
      <c r="AI1753" s="7" t="s">
        <v>6175</v>
      </c>
      <c r="AJ1753" s="33">
        <v>2.5652068493150773</v>
      </c>
      <c r="AK1753" s="33">
        <f t="shared" si="263"/>
        <v>7.6956205479452322</v>
      </c>
      <c r="AL1753" s="33">
        <f t="shared" si="266"/>
        <v>0.92347446575342784</v>
      </c>
      <c r="AM1753" s="33">
        <f t="shared" si="267"/>
        <v>8.6190950136986597</v>
      </c>
      <c r="AN1753" s="33">
        <f t="shared" si="268"/>
        <v>2.3086861643835697</v>
      </c>
      <c r="AO1753" s="33">
        <f t="shared" si="269"/>
        <v>6.926058493150709</v>
      </c>
      <c r="AP1753" s="33">
        <f t="shared" si="264"/>
        <v>0.83112701917808507</v>
      </c>
      <c r="AQ1753" s="33">
        <f t="shared" si="265"/>
        <v>7.7571855123287943</v>
      </c>
      <c r="AR1753" s="15" t="s">
        <v>6290</v>
      </c>
      <c r="AS1753" s="15" t="s">
        <v>6306</v>
      </c>
      <c r="AT1753" s="15" t="s">
        <v>6292</v>
      </c>
      <c r="AU1753" s="27" t="s">
        <v>6277</v>
      </c>
      <c r="AV1753" s="74"/>
      <c r="AW1753" s="75"/>
      <c r="AX1753" s="75"/>
      <c r="AY1753" s="75"/>
      <c r="AZ1753" s="52" t="s">
        <v>6389</v>
      </c>
    </row>
    <row r="1754" spans="1:52" s="52" customFormat="1" ht="39.950000000000003" customHeight="1" x14ac:dyDescent="0.25">
      <c r="A1754" s="9">
        <v>2265</v>
      </c>
      <c r="B1754" s="7" t="s">
        <v>28</v>
      </c>
      <c r="C1754" s="7" t="s">
        <v>6074</v>
      </c>
      <c r="D1754" s="5" t="s">
        <v>18</v>
      </c>
      <c r="E1754" s="7" t="s">
        <v>3974</v>
      </c>
      <c r="F1754" s="7" t="s">
        <v>3975</v>
      </c>
      <c r="G1754" s="5" t="s">
        <v>6182</v>
      </c>
      <c r="H1754" s="40" t="s">
        <v>1392</v>
      </c>
      <c r="I1754" s="7" t="s">
        <v>6175</v>
      </c>
      <c r="J1754" s="7" t="s">
        <v>1393</v>
      </c>
      <c r="K1754" s="5" t="s">
        <v>5728</v>
      </c>
      <c r="L1754" s="7" t="s">
        <v>6075</v>
      </c>
      <c r="M1754" s="7" t="s">
        <v>6075</v>
      </c>
      <c r="N1754" s="8" t="s">
        <v>6175</v>
      </c>
      <c r="O1754" s="7" t="s">
        <v>1388</v>
      </c>
      <c r="P1754" s="8" t="s">
        <v>6175</v>
      </c>
      <c r="Q1754" s="7" t="s">
        <v>28</v>
      </c>
      <c r="R1754" s="7" t="s">
        <v>28</v>
      </c>
      <c r="S1754" s="5" t="s">
        <v>28</v>
      </c>
      <c r="T1754" s="5" t="s">
        <v>28</v>
      </c>
      <c r="U1754" s="5" t="s">
        <v>28</v>
      </c>
      <c r="V1754" s="5" t="s">
        <v>28</v>
      </c>
      <c r="W1754" s="5" t="s">
        <v>29</v>
      </c>
      <c r="X1754" s="5" t="s">
        <v>28</v>
      </c>
      <c r="Y1754" s="7" t="s">
        <v>28</v>
      </c>
      <c r="Z1754" s="7" t="s">
        <v>3900</v>
      </c>
      <c r="AA1754" s="7">
        <v>2</v>
      </c>
      <c r="AB1754" s="7">
        <v>2</v>
      </c>
      <c r="AC1754" s="7">
        <f t="shared" si="270"/>
        <v>0</v>
      </c>
      <c r="AD1754" s="7" t="s">
        <v>6175</v>
      </c>
      <c r="AE1754" s="7" t="s">
        <v>6175</v>
      </c>
      <c r="AF1754" s="7" t="s">
        <v>6175</v>
      </c>
      <c r="AG1754" s="7" t="s">
        <v>6175</v>
      </c>
      <c r="AH1754" s="7" t="s">
        <v>6175</v>
      </c>
      <c r="AI1754" s="7" t="s">
        <v>6175</v>
      </c>
      <c r="AJ1754" s="33">
        <v>1.0668631780821967</v>
      </c>
      <c r="AK1754" s="33">
        <f t="shared" si="263"/>
        <v>2.1337263561643933</v>
      </c>
      <c r="AL1754" s="33">
        <f t="shared" si="266"/>
        <v>0.25604716273972716</v>
      </c>
      <c r="AM1754" s="33">
        <f t="shared" si="267"/>
        <v>2.3897735189041205</v>
      </c>
      <c r="AN1754" s="33">
        <f t="shared" si="268"/>
        <v>0.96017686027397697</v>
      </c>
      <c r="AO1754" s="33">
        <f t="shared" si="269"/>
        <v>1.9203537205479539</v>
      </c>
      <c r="AP1754" s="33">
        <f t="shared" si="264"/>
        <v>0.23044244646575446</v>
      </c>
      <c r="AQ1754" s="33">
        <f t="shared" si="265"/>
        <v>2.1507961670137083</v>
      </c>
      <c r="AR1754" s="15" t="s">
        <v>6290</v>
      </c>
      <c r="AS1754" s="15" t="s">
        <v>6306</v>
      </c>
      <c r="AT1754" s="15" t="s">
        <v>6292</v>
      </c>
      <c r="AU1754" s="27" t="s">
        <v>6277</v>
      </c>
      <c r="AV1754" s="74"/>
      <c r="AW1754" s="75"/>
      <c r="AX1754" s="75"/>
      <c r="AY1754" s="75"/>
      <c r="AZ1754" s="52" t="s">
        <v>6389</v>
      </c>
    </row>
    <row r="1755" spans="1:52" s="52" customFormat="1" ht="39.950000000000003" customHeight="1" x14ac:dyDescent="0.25">
      <c r="A1755" s="9">
        <v>2266</v>
      </c>
      <c r="B1755" s="7" t="s">
        <v>28</v>
      </c>
      <c r="C1755" s="7" t="s">
        <v>6076</v>
      </c>
      <c r="D1755" s="5" t="s">
        <v>18</v>
      </c>
      <c r="E1755" s="7" t="s">
        <v>3974</v>
      </c>
      <c r="F1755" s="7" t="s">
        <v>3975</v>
      </c>
      <c r="G1755" s="5" t="s">
        <v>6182</v>
      </c>
      <c r="H1755" s="40" t="s">
        <v>1392</v>
      </c>
      <c r="I1755" s="7" t="s">
        <v>6175</v>
      </c>
      <c r="J1755" s="7" t="s">
        <v>1393</v>
      </c>
      <c r="K1755" s="5" t="s">
        <v>5728</v>
      </c>
      <c r="L1755" s="7" t="s">
        <v>6077</v>
      </c>
      <c r="M1755" s="7" t="s">
        <v>6077</v>
      </c>
      <c r="N1755" s="8" t="s">
        <v>6175</v>
      </c>
      <c r="O1755" s="7" t="s">
        <v>1388</v>
      </c>
      <c r="P1755" s="8" t="s">
        <v>6175</v>
      </c>
      <c r="Q1755" s="7" t="s">
        <v>28</v>
      </c>
      <c r="R1755" s="7" t="s">
        <v>28</v>
      </c>
      <c r="S1755" s="5" t="s">
        <v>28</v>
      </c>
      <c r="T1755" s="5" t="s">
        <v>28</v>
      </c>
      <c r="U1755" s="5" t="s">
        <v>28</v>
      </c>
      <c r="V1755" s="5" t="s">
        <v>28</v>
      </c>
      <c r="W1755" s="5" t="s">
        <v>29</v>
      </c>
      <c r="X1755" s="5" t="s">
        <v>28</v>
      </c>
      <c r="Y1755" s="7" t="s">
        <v>28</v>
      </c>
      <c r="Z1755" s="7" t="s">
        <v>3900</v>
      </c>
      <c r="AA1755" s="7">
        <v>2</v>
      </c>
      <c r="AB1755" s="7">
        <v>2</v>
      </c>
      <c r="AC1755" s="7">
        <f t="shared" si="270"/>
        <v>0</v>
      </c>
      <c r="AD1755" s="7" t="s">
        <v>6175</v>
      </c>
      <c r="AE1755" s="7" t="s">
        <v>6175</v>
      </c>
      <c r="AF1755" s="7" t="s">
        <v>6175</v>
      </c>
      <c r="AG1755" s="7" t="s">
        <v>6175</v>
      </c>
      <c r="AH1755" s="7" t="s">
        <v>6175</v>
      </c>
      <c r="AI1755" s="7" t="s">
        <v>6175</v>
      </c>
      <c r="AJ1755" s="33">
        <v>0.96987561643836051</v>
      </c>
      <c r="AK1755" s="33">
        <f t="shared" si="263"/>
        <v>1.939751232876721</v>
      </c>
      <c r="AL1755" s="33">
        <f t="shared" si="266"/>
        <v>0.23277014794520651</v>
      </c>
      <c r="AM1755" s="33">
        <f t="shared" si="267"/>
        <v>2.1725213808219275</v>
      </c>
      <c r="AN1755" s="33">
        <f t="shared" si="268"/>
        <v>0.87288805479452447</v>
      </c>
      <c r="AO1755" s="33">
        <f t="shared" si="269"/>
        <v>1.7457761095890489</v>
      </c>
      <c r="AP1755" s="33">
        <f t="shared" si="264"/>
        <v>0.20949313315068588</v>
      </c>
      <c r="AQ1755" s="33">
        <f t="shared" si="265"/>
        <v>1.9552692427397349</v>
      </c>
      <c r="AR1755" s="15" t="s">
        <v>6290</v>
      </c>
      <c r="AS1755" s="15" t="s">
        <v>6301</v>
      </c>
      <c r="AT1755" s="15" t="s">
        <v>6292</v>
      </c>
      <c r="AU1755" s="27" t="s">
        <v>6277</v>
      </c>
      <c r="AV1755" s="74"/>
      <c r="AW1755" s="75"/>
      <c r="AX1755" s="75"/>
      <c r="AY1755" s="75"/>
      <c r="AZ1755" s="52" t="s">
        <v>6389</v>
      </c>
    </row>
    <row r="1756" spans="1:52" s="52" customFormat="1" ht="39.950000000000003" customHeight="1" x14ac:dyDescent="0.25">
      <c r="A1756" s="9">
        <v>2267</v>
      </c>
      <c r="B1756" s="5" t="s">
        <v>28</v>
      </c>
      <c r="C1756" s="7" t="s">
        <v>6078</v>
      </c>
      <c r="D1756" s="5" t="s">
        <v>18</v>
      </c>
      <c r="E1756" s="7" t="s">
        <v>3974</v>
      </c>
      <c r="F1756" s="7" t="s">
        <v>3975</v>
      </c>
      <c r="G1756" s="5" t="s">
        <v>6182</v>
      </c>
      <c r="H1756" s="40" t="s">
        <v>1392</v>
      </c>
      <c r="I1756" s="7" t="s">
        <v>6175</v>
      </c>
      <c r="J1756" s="7" t="s">
        <v>1393</v>
      </c>
      <c r="K1756" s="5" t="s">
        <v>5728</v>
      </c>
      <c r="L1756" s="7" t="s">
        <v>1627</v>
      </c>
      <c r="M1756" s="7" t="s">
        <v>1627</v>
      </c>
      <c r="N1756" s="8" t="s">
        <v>6175</v>
      </c>
      <c r="O1756" s="7" t="s">
        <v>1388</v>
      </c>
      <c r="P1756" s="8" t="s">
        <v>6175</v>
      </c>
      <c r="Q1756" s="7" t="s">
        <v>28</v>
      </c>
      <c r="R1756" s="7" t="s">
        <v>28</v>
      </c>
      <c r="S1756" s="5" t="s">
        <v>28</v>
      </c>
      <c r="T1756" s="5" t="s">
        <v>28</v>
      </c>
      <c r="U1756" s="5" t="s">
        <v>28</v>
      </c>
      <c r="V1756" s="5" t="s">
        <v>28</v>
      </c>
      <c r="W1756" s="5" t="s">
        <v>29</v>
      </c>
      <c r="X1756" s="5" t="s">
        <v>28</v>
      </c>
      <c r="Y1756" s="7" t="s">
        <v>28</v>
      </c>
      <c r="Z1756" s="7" t="s">
        <v>3900</v>
      </c>
      <c r="AA1756" s="7">
        <v>1</v>
      </c>
      <c r="AB1756" s="7">
        <v>1</v>
      </c>
      <c r="AC1756" s="7">
        <f t="shared" si="270"/>
        <v>0</v>
      </c>
      <c r="AD1756" s="7" t="s">
        <v>6175</v>
      </c>
      <c r="AE1756" s="7" t="s">
        <v>6175</v>
      </c>
      <c r="AF1756" s="7" t="s">
        <v>6175</v>
      </c>
      <c r="AG1756" s="7" t="s">
        <v>6175</v>
      </c>
      <c r="AH1756" s="7" t="s">
        <v>6175</v>
      </c>
      <c r="AI1756" s="7" t="s">
        <v>6175</v>
      </c>
      <c r="AJ1756" s="33">
        <v>2.0521654794520616</v>
      </c>
      <c r="AK1756" s="33">
        <f t="shared" si="263"/>
        <v>2.0521654794520616</v>
      </c>
      <c r="AL1756" s="33">
        <f t="shared" si="266"/>
        <v>0.24625985753424739</v>
      </c>
      <c r="AM1756" s="33">
        <f t="shared" si="267"/>
        <v>2.298425336986309</v>
      </c>
      <c r="AN1756" s="33">
        <f t="shared" si="268"/>
        <v>1.8469489315068555</v>
      </c>
      <c r="AO1756" s="33">
        <f t="shared" si="269"/>
        <v>1.8469489315068555</v>
      </c>
      <c r="AP1756" s="33">
        <f t="shared" si="264"/>
        <v>0.22163387178082264</v>
      </c>
      <c r="AQ1756" s="33">
        <f t="shared" si="265"/>
        <v>2.0685828032876783</v>
      </c>
      <c r="AR1756" s="15" t="s">
        <v>6290</v>
      </c>
      <c r="AS1756" s="15" t="s">
        <v>6306</v>
      </c>
      <c r="AT1756" s="15" t="s">
        <v>6292</v>
      </c>
      <c r="AU1756" s="27" t="s">
        <v>6277</v>
      </c>
      <c r="AV1756" s="74"/>
      <c r="AW1756" s="75"/>
      <c r="AX1756" s="75"/>
      <c r="AY1756" s="75"/>
      <c r="AZ1756" s="52" t="s">
        <v>6389</v>
      </c>
    </row>
    <row r="1757" spans="1:52" s="52" customFormat="1" ht="39.950000000000003" customHeight="1" x14ac:dyDescent="0.25">
      <c r="A1757" s="9">
        <v>2268</v>
      </c>
      <c r="B1757" s="7" t="s">
        <v>28</v>
      </c>
      <c r="C1757" s="7" t="s">
        <v>6079</v>
      </c>
      <c r="D1757" s="5" t="s">
        <v>18</v>
      </c>
      <c r="E1757" s="7" t="s">
        <v>5619</v>
      </c>
      <c r="F1757" s="7" t="s">
        <v>5620</v>
      </c>
      <c r="G1757" s="5" t="s">
        <v>6182</v>
      </c>
      <c r="H1757" s="40" t="s">
        <v>1392</v>
      </c>
      <c r="I1757" s="7" t="s">
        <v>6175</v>
      </c>
      <c r="J1757" s="7" t="s">
        <v>1393</v>
      </c>
      <c r="K1757" s="5" t="s">
        <v>5728</v>
      </c>
      <c r="L1757" s="7" t="s">
        <v>5746</v>
      </c>
      <c r="M1757" s="7" t="s">
        <v>5746</v>
      </c>
      <c r="N1757" s="8" t="s">
        <v>6175</v>
      </c>
      <c r="O1757" s="7" t="s">
        <v>1388</v>
      </c>
      <c r="P1757" s="8" t="s">
        <v>6175</v>
      </c>
      <c r="Q1757" s="7" t="s">
        <v>28</v>
      </c>
      <c r="R1757" s="7" t="s">
        <v>28</v>
      </c>
      <c r="S1757" s="5" t="s">
        <v>28</v>
      </c>
      <c r="T1757" s="5" t="s">
        <v>28</v>
      </c>
      <c r="U1757" s="5" t="s">
        <v>28</v>
      </c>
      <c r="V1757" s="5" t="s">
        <v>28</v>
      </c>
      <c r="W1757" s="5" t="s">
        <v>29</v>
      </c>
      <c r="X1757" s="5" t="s">
        <v>28</v>
      </c>
      <c r="Y1757" s="7" t="s">
        <v>6080</v>
      </c>
      <c r="Z1757" s="7" t="s">
        <v>3900</v>
      </c>
      <c r="AA1757" s="7">
        <v>1</v>
      </c>
      <c r="AB1757" s="7">
        <v>1</v>
      </c>
      <c r="AC1757" s="7">
        <f t="shared" si="270"/>
        <v>0</v>
      </c>
      <c r="AD1757" s="7" t="s">
        <v>6175</v>
      </c>
      <c r="AE1757" s="7" t="s">
        <v>6175</v>
      </c>
      <c r="AF1757" s="7" t="s">
        <v>6175</v>
      </c>
      <c r="AG1757" s="7" t="s">
        <v>6175</v>
      </c>
      <c r="AH1757" s="7" t="s">
        <v>6175</v>
      </c>
      <c r="AI1757" s="7" t="s">
        <v>6175</v>
      </c>
      <c r="AJ1757" s="33">
        <v>12.867761095890488</v>
      </c>
      <c r="AK1757" s="33">
        <f t="shared" si="263"/>
        <v>12.867761095890488</v>
      </c>
      <c r="AL1757" s="33">
        <f t="shared" si="266"/>
        <v>1.5441313315068586</v>
      </c>
      <c r="AM1757" s="33">
        <f t="shared" si="267"/>
        <v>14.411892427397348</v>
      </c>
      <c r="AN1757" s="33">
        <f t="shared" si="268"/>
        <v>11.58098498630144</v>
      </c>
      <c r="AO1757" s="33">
        <f t="shared" si="269"/>
        <v>11.58098498630144</v>
      </c>
      <c r="AP1757" s="33">
        <f t="shared" si="264"/>
        <v>1.3897181983561726</v>
      </c>
      <c r="AQ1757" s="33">
        <f t="shared" si="265"/>
        <v>12.970703184657612</v>
      </c>
      <c r="AR1757" s="15" t="s">
        <v>6290</v>
      </c>
      <c r="AS1757" s="15" t="s">
        <v>6306</v>
      </c>
      <c r="AT1757" s="15" t="s">
        <v>6292</v>
      </c>
      <c r="AU1757" s="27" t="s">
        <v>6277</v>
      </c>
      <c r="AV1757" s="74"/>
      <c r="AW1757" s="75"/>
      <c r="AX1757" s="75"/>
      <c r="AY1757" s="75"/>
      <c r="AZ1757" s="52" t="s">
        <v>6389</v>
      </c>
    </row>
    <row r="1758" spans="1:52" s="52" customFormat="1" ht="39.950000000000003" customHeight="1" x14ac:dyDescent="0.25">
      <c r="A1758" s="9">
        <v>2269</v>
      </c>
      <c r="B1758" s="5" t="s">
        <v>28</v>
      </c>
      <c r="C1758" s="7" t="s">
        <v>6081</v>
      </c>
      <c r="D1758" s="5" t="s">
        <v>18</v>
      </c>
      <c r="E1758" s="7" t="s">
        <v>5619</v>
      </c>
      <c r="F1758" s="7" t="s">
        <v>5620</v>
      </c>
      <c r="G1758" s="5" t="s">
        <v>6182</v>
      </c>
      <c r="H1758" s="40" t="s">
        <v>1392</v>
      </c>
      <c r="I1758" s="7" t="s">
        <v>6175</v>
      </c>
      <c r="J1758" s="7" t="s">
        <v>1393</v>
      </c>
      <c r="K1758" s="5" t="s">
        <v>5728</v>
      </c>
      <c r="L1758" s="7" t="s">
        <v>6045</v>
      </c>
      <c r="M1758" s="7" t="s">
        <v>6045</v>
      </c>
      <c r="N1758" s="8" t="s">
        <v>6175</v>
      </c>
      <c r="O1758" s="7" t="s">
        <v>1388</v>
      </c>
      <c r="P1758" s="8" t="s">
        <v>6175</v>
      </c>
      <c r="Q1758" s="7" t="s">
        <v>28</v>
      </c>
      <c r="R1758" s="7" t="s">
        <v>28</v>
      </c>
      <c r="S1758" s="5" t="s">
        <v>28</v>
      </c>
      <c r="T1758" s="5" t="s">
        <v>28</v>
      </c>
      <c r="U1758" s="5" t="s">
        <v>28</v>
      </c>
      <c r="V1758" s="5" t="s">
        <v>28</v>
      </c>
      <c r="W1758" s="5" t="s">
        <v>29</v>
      </c>
      <c r="X1758" s="5" t="s">
        <v>28</v>
      </c>
      <c r="Y1758" s="7" t="s">
        <v>28</v>
      </c>
      <c r="Z1758" s="7" t="s">
        <v>3900</v>
      </c>
      <c r="AA1758" s="7">
        <v>2</v>
      </c>
      <c r="AB1758" s="7">
        <v>2</v>
      </c>
      <c r="AC1758" s="7">
        <f t="shared" si="270"/>
        <v>0</v>
      </c>
      <c r="AD1758" s="7" t="s">
        <v>6175</v>
      </c>
      <c r="AE1758" s="7" t="s">
        <v>6175</v>
      </c>
      <c r="AF1758" s="7" t="s">
        <v>6175</v>
      </c>
      <c r="AG1758" s="7" t="s">
        <v>6175</v>
      </c>
      <c r="AH1758" s="7" t="s">
        <v>6175</v>
      </c>
      <c r="AI1758" s="7" t="s">
        <v>6175</v>
      </c>
      <c r="AJ1758" s="33">
        <v>12.123445205479506</v>
      </c>
      <c r="AK1758" s="33">
        <f t="shared" si="263"/>
        <v>24.246890410959011</v>
      </c>
      <c r="AL1758" s="33">
        <f t="shared" si="266"/>
        <v>2.9096268493150812</v>
      </c>
      <c r="AM1758" s="33">
        <f t="shared" si="267"/>
        <v>27.156517260274093</v>
      </c>
      <c r="AN1758" s="33">
        <f t="shared" si="268"/>
        <v>10.911100684931556</v>
      </c>
      <c r="AO1758" s="33">
        <f t="shared" si="269"/>
        <v>21.822201369863112</v>
      </c>
      <c r="AP1758" s="33">
        <f t="shared" si="264"/>
        <v>2.6186641643835733</v>
      </c>
      <c r="AQ1758" s="33">
        <f t="shared" si="265"/>
        <v>24.440865534246687</v>
      </c>
      <c r="AR1758" s="15" t="s">
        <v>6290</v>
      </c>
      <c r="AS1758" s="15" t="s">
        <v>6311</v>
      </c>
      <c r="AT1758" s="15" t="s">
        <v>6292</v>
      </c>
      <c r="AU1758" s="27" t="s">
        <v>6277</v>
      </c>
      <c r="AV1758" s="74"/>
      <c r="AW1758" s="75"/>
      <c r="AX1758" s="75"/>
      <c r="AY1758" s="75"/>
      <c r="AZ1758" s="52" t="s">
        <v>6389</v>
      </c>
    </row>
    <row r="1759" spans="1:52" s="52" customFormat="1" ht="39.950000000000003" customHeight="1" x14ac:dyDescent="0.25">
      <c r="A1759" s="9">
        <v>2270</v>
      </c>
      <c r="B1759" s="5" t="s">
        <v>28</v>
      </c>
      <c r="C1759" s="7" t="s">
        <v>6082</v>
      </c>
      <c r="D1759" s="5" t="s">
        <v>18</v>
      </c>
      <c r="E1759" s="7" t="s">
        <v>5619</v>
      </c>
      <c r="F1759" s="7" t="s">
        <v>5620</v>
      </c>
      <c r="G1759" s="5" t="s">
        <v>6182</v>
      </c>
      <c r="H1759" s="40" t="s">
        <v>1392</v>
      </c>
      <c r="I1759" s="7" t="s">
        <v>6175</v>
      </c>
      <c r="J1759" s="7" t="s">
        <v>1393</v>
      </c>
      <c r="K1759" s="5" t="s">
        <v>5728</v>
      </c>
      <c r="L1759" s="7" t="s">
        <v>6011</v>
      </c>
      <c r="M1759" s="7" t="s">
        <v>6011</v>
      </c>
      <c r="N1759" s="8" t="s">
        <v>6175</v>
      </c>
      <c r="O1759" s="7" t="s">
        <v>1388</v>
      </c>
      <c r="P1759" s="8" t="s">
        <v>6175</v>
      </c>
      <c r="Q1759" s="7" t="s">
        <v>5766</v>
      </c>
      <c r="R1759" s="5" t="s">
        <v>28</v>
      </c>
      <c r="S1759" s="5" t="s">
        <v>28</v>
      </c>
      <c r="T1759" s="5" t="s">
        <v>28</v>
      </c>
      <c r="U1759" s="5" t="s">
        <v>28</v>
      </c>
      <c r="V1759" s="5" t="s">
        <v>28</v>
      </c>
      <c r="W1759" s="5" t="s">
        <v>29</v>
      </c>
      <c r="X1759" s="5" t="s">
        <v>28</v>
      </c>
      <c r="Y1759" s="7" t="s">
        <v>28</v>
      </c>
      <c r="Z1759" s="7" t="s">
        <v>3900</v>
      </c>
      <c r="AA1759" s="7">
        <v>2</v>
      </c>
      <c r="AB1759" s="7">
        <v>2</v>
      </c>
      <c r="AC1759" s="7">
        <f t="shared" si="270"/>
        <v>0</v>
      </c>
      <c r="AD1759" s="7" t="s">
        <v>6175</v>
      </c>
      <c r="AE1759" s="7" t="s">
        <v>6175</v>
      </c>
      <c r="AF1759" s="7" t="s">
        <v>6175</v>
      </c>
      <c r="AG1759" s="7" t="s">
        <v>6175</v>
      </c>
      <c r="AH1759" s="7" t="s">
        <v>6175</v>
      </c>
      <c r="AI1759" s="7" t="s">
        <v>6175</v>
      </c>
      <c r="AJ1759" s="33">
        <v>12.123445205479506</v>
      </c>
      <c r="AK1759" s="33">
        <f t="shared" si="263"/>
        <v>24.246890410959011</v>
      </c>
      <c r="AL1759" s="33">
        <f t="shared" si="266"/>
        <v>2.9096268493150812</v>
      </c>
      <c r="AM1759" s="33">
        <f t="shared" si="267"/>
        <v>27.156517260274093</v>
      </c>
      <c r="AN1759" s="33">
        <f t="shared" si="268"/>
        <v>10.911100684931556</v>
      </c>
      <c r="AO1759" s="33">
        <f t="shared" si="269"/>
        <v>21.822201369863112</v>
      </c>
      <c r="AP1759" s="33">
        <f t="shared" si="264"/>
        <v>2.6186641643835733</v>
      </c>
      <c r="AQ1759" s="33">
        <f t="shared" si="265"/>
        <v>24.440865534246687</v>
      </c>
      <c r="AR1759" s="15" t="s">
        <v>6290</v>
      </c>
      <c r="AS1759" s="15" t="s">
        <v>6311</v>
      </c>
      <c r="AT1759" s="15" t="s">
        <v>6292</v>
      </c>
      <c r="AU1759" s="27" t="s">
        <v>6277</v>
      </c>
      <c r="AV1759" s="74"/>
      <c r="AW1759" s="75"/>
      <c r="AX1759" s="75"/>
      <c r="AY1759" s="75"/>
      <c r="AZ1759" s="52" t="s">
        <v>6389</v>
      </c>
    </row>
    <row r="1760" spans="1:52" s="52" customFormat="1" ht="39.950000000000003" customHeight="1" x14ac:dyDescent="0.25">
      <c r="A1760" s="9">
        <v>2271</v>
      </c>
      <c r="B1760" s="5" t="s">
        <v>28</v>
      </c>
      <c r="C1760" s="7" t="s">
        <v>6083</v>
      </c>
      <c r="D1760" s="5" t="s">
        <v>18</v>
      </c>
      <c r="E1760" s="7" t="s">
        <v>5619</v>
      </c>
      <c r="F1760" s="7" t="s">
        <v>5620</v>
      </c>
      <c r="G1760" s="5" t="s">
        <v>6182</v>
      </c>
      <c r="H1760" s="40" t="s">
        <v>1392</v>
      </c>
      <c r="I1760" s="7" t="s">
        <v>6175</v>
      </c>
      <c r="J1760" s="7" t="s">
        <v>1393</v>
      </c>
      <c r="K1760" s="5" t="s">
        <v>5728</v>
      </c>
      <c r="L1760" s="7" t="s">
        <v>6010</v>
      </c>
      <c r="M1760" s="7" t="s">
        <v>6010</v>
      </c>
      <c r="N1760" s="8" t="s">
        <v>6175</v>
      </c>
      <c r="O1760" s="7" t="s">
        <v>1388</v>
      </c>
      <c r="P1760" s="8" t="s">
        <v>6175</v>
      </c>
      <c r="Q1760" s="7" t="s">
        <v>5766</v>
      </c>
      <c r="R1760" s="5" t="s">
        <v>28</v>
      </c>
      <c r="S1760" s="5" t="s">
        <v>28</v>
      </c>
      <c r="T1760" s="5" t="s">
        <v>28</v>
      </c>
      <c r="U1760" s="5" t="s">
        <v>28</v>
      </c>
      <c r="V1760" s="5" t="s">
        <v>28</v>
      </c>
      <c r="W1760" s="5" t="s">
        <v>29</v>
      </c>
      <c r="X1760" s="5" t="s">
        <v>28</v>
      </c>
      <c r="Y1760" s="7" t="s">
        <v>28</v>
      </c>
      <c r="Z1760" s="7" t="s">
        <v>3900</v>
      </c>
      <c r="AA1760" s="7">
        <v>2</v>
      </c>
      <c r="AB1760" s="7">
        <v>2</v>
      </c>
      <c r="AC1760" s="7">
        <f t="shared" si="270"/>
        <v>0</v>
      </c>
      <c r="AD1760" s="7" t="s">
        <v>6175</v>
      </c>
      <c r="AE1760" s="7" t="s">
        <v>6175</v>
      </c>
      <c r="AF1760" s="7" t="s">
        <v>6175</v>
      </c>
      <c r="AG1760" s="7" t="s">
        <v>6175</v>
      </c>
      <c r="AH1760" s="7" t="s">
        <v>6175</v>
      </c>
      <c r="AI1760" s="7" t="s">
        <v>6175</v>
      </c>
      <c r="AJ1760" s="33">
        <v>19.39751232876721</v>
      </c>
      <c r="AK1760" s="33">
        <f t="shared" si="263"/>
        <v>38.79502465753442</v>
      </c>
      <c r="AL1760" s="33">
        <f t="shared" si="266"/>
        <v>4.6554029589041299</v>
      </c>
      <c r="AM1760" s="33">
        <f t="shared" si="267"/>
        <v>43.450427616438546</v>
      </c>
      <c r="AN1760" s="33">
        <f t="shared" si="268"/>
        <v>17.45776109589049</v>
      </c>
      <c r="AO1760" s="33">
        <f t="shared" si="269"/>
        <v>34.91552219178098</v>
      </c>
      <c r="AP1760" s="33">
        <f t="shared" si="264"/>
        <v>4.1898626630137175</v>
      </c>
      <c r="AQ1760" s="33">
        <f t="shared" si="265"/>
        <v>39.1053848547947</v>
      </c>
      <c r="AR1760" s="15" t="s">
        <v>6290</v>
      </c>
      <c r="AS1760" s="15" t="s">
        <v>6311</v>
      </c>
      <c r="AT1760" s="15" t="s">
        <v>6292</v>
      </c>
      <c r="AU1760" s="27" t="s">
        <v>6277</v>
      </c>
      <c r="AV1760" s="74"/>
      <c r="AW1760" s="75"/>
      <c r="AX1760" s="75"/>
      <c r="AY1760" s="75"/>
      <c r="AZ1760" s="52" t="s">
        <v>6389</v>
      </c>
    </row>
    <row r="1761" spans="1:52" s="52" customFormat="1" ht="39.950000000000003" customHeight="1" x14ac:dyDescent="0.25">
      <c r="A1761" s="9">
        <v>2272</v>
      </c>
      <c r="B1761" s="5" t="s">
        <v>28</v>
      </c>
      <c r="C1761" s="7" t="s">
        <v>6084</v>
      </c>
      <c r="D1761" s="5" t="s">
        <v>18</v>
      </c>
      <c r="E1761" s="7" t="s">
        <v>5619</v>
      </c>
      <c r="F1761" s="7" t="s">
        <v>5620</v>
      </c>
      <c r="G1761" s="5" t="s">
        <v>6182</v>
      </c>
      <c r="H1761" s="40" t="s">
        <v>1392</v>
      </c>
      <c r="I1761" s="7" t="s">
        <v>6175</v>
      </c>
      <c r="J1761" s="7" t="s">
        <v>1393</v>
      </c>
      <c r="K1761" s="5" t="s">
        <v>5728</v>
      </c>
      <c r="L1761" s="7" t="s">
        <v>6085</v>
      </c>
      <c r="M1761" s="7" t="s">
        <v>6085</v>
      </c>
      <c r="N1761" s="8" t="s">
        <v>6175</v>
      </c>
      <c r="O1761" s="7" t="s">
        <v>1388</v>
      </c>
      <c r="P1761" s="8" t="s">
        <v>6175</v>
      </c>
      <c r="Q1761" s="7" t="s">
        <v>28</v>
      </c>
      <c r="R1761" s="7" t="s">
        <v>28</v>
      </c>
      <c r="S1761" s="5" t="s">
        <v>28</v>
      </c>
      <c r="T1761" s="5" t="s">
        <v>28</v>
      </c>
      <c r="U1761" s="5" t="s">
        <v>28</v>
      </c>
      <c r="V1761" s="5" t="s">
        <v>28</v>
      </c>
      <c r="W1761" s="5" t="s">
        <v>29</v>
      </c>
      <c r="X1761" s="5" t="s">
        <v>28</v>
      </c>
      <c r="Y1761" s="7" t="s">
        <v>28</v>
      </c>
      <c r="Z1761" s="7" t="s">
        <v>3900</v>
      </c>
      <c r="AA1761" s="7">
        <v>1</v>
      </c>
      <c r="AB1761" s="7">
        <v>1</v>
      </c>
      <c r="AC1761" s="7">
        <f t="shared" si="270"/>
        <v>0</v>
      </c>
      <c r="AD1761" s="7" t="s">
        <v>6175</v>
      </c>
      <c r="AE1761" s="7" t="s">
        <v>6175</v>
      </c>
      <c r="AF1761" s="7" t="s">
        <v>6175</v>
      </c>
      <c r="AG1761" s="7" t="s">
        <v>6175</v>
      </c>
      <c r="AH1761" s="7" t="s">
        <v>6175</v>
      </c>
      <c r="AI1761" s="7" t="s">
        <v>6175</v>
      </c>
      <c r="AJ1761" s="33">
        <v>3.0782482191780924</v>
      </c>
      <c r="AK1761" s="33">
        <f t="shared" si="263"/>
        <v>3.0782482191780924</v>
      </c>
      <c r="AL1761" s="33">
        <f t="shared" si="266"/>
        <v>0.36938978630137109</v>
      </c>
      <c r="AM1761" s="33">
        <f t="shared" si="267"/>
        <v>3.4476380054794635</v>
      </c>
      <c r="AN1761" s="33">
        <f t="shared" si="268"/>
        <v>2.7704233972602834</v>
      </c>
      <c r="AO1761" s="33">
        <f t="shared" si="269"/>
        <v>2.7704233972602834</v>
      </c>
      <c r="AP1761" s="33">
        <f t="shared" si="264"/>
        <v>0.33245080767123397</v>
      </c>
      <c r="AQ1761" s="33">
        <f t="shared" si="265"/>
        <v>3.1028742049315174</v>
      </c>
      <c r="AR1761" s="15" t="s">
        <v>6290</v>
      </c>
      <c r="AS1761" s="15" t="s">
        <v>6311</v>
      </c>
      <c r="AT1761" s="15" t="s">
        <v>6292</v>
      </c>
      <c r="AU1761" s="27" t="s">
        <v>6277</v>
      </c>
      <c r="AV1761" s="74"/>
      <c r="AW1761" s="75"/>
      <c r="AX1761" s="75"/>
      <c r="AY1761" s="75"/>
      <c r="AZ1761" s="52" t="s">
        <v>6389</v>
      </c>
    </row>
    <row r="1762" spans="1:52" s="52" customFormat="1" ht="39.950000000000003" customHeight="1" x14ac:dyDescent="0.25">
      <c r="A1762" s="9">
        <v>2273</v>
      </c>
      <c r="B1762" s="5" t="s">
        <v>28</v>
      </c>
      <c r="C1762" s="7" t="s">
        <v>6086</v>
      </c>
      <c r="D1762" s="5" t="s">
        <v>18</v>
      </c>
      <c r="E1762" s="7" t="s">
        <v>5619</v>
      </c>
      <c r="F1762" s="7" t="s">
        <v>5620</v>
      </c>
      <c r="G1762" s="5" t="s">
        <v>6182</v>
      </c>
      <c r="H1762" s="40" t="s">
        <v>1392</v>
      </c>
      <c r="I1762" s="7" t="s">
        <v>6175</v>
      </c>
      <c r="J1762" s="7" t="s">
        <v>1393</v>
      </c>
      <c r="K1762" s="5" t="s">
        <v>5728</v>
      </c>
      <c r="L1762" s="7" t="s">
        <v>6053</v>
      </c>
      <c r="M1762" s="7" t="s">
        <v>6053</v>
      </c>
      <c r="N1762" s="8" t="s">
        <v>6175</v>
      </c>
      <c r="O1762" s="7" t="s">
        <v>1388</v>
      </c>
      <c r="P1762" s="8" t="s">
        <v>6175</v>
      </c>
      <c r="Q1762" s="7" t="s">
        <v>28</v>
      </c>
      <c r="R1762" s="7" t="s">
        <v>28</v>
      </c>
      <c r="S1762" s="5" t="s">
        <v>28</v>
      </c>
      <c r="T1762" s="5" t="s">
        <v>28</v>
      </c>
      <c r="U1762" s="5" t="s">
        <v>28</v>
      </c>
      <c r="V1762" s="5" t="s">
        <v>28</v>
      </c>
      <c r="W1762" s="5" t="s">
        <v>29</v>
      </c>
      <c r="X1762" s="5" t="s">
        <v>28</v>
      </c>
      <c r="Y1762" s="7" t="s">
        <v>28</v>
      </c>
      <c r="Z1762" s="7" t="s">
        <v>3900</v>
      </c>
      <c r="AA1762" s="7">
        <v>1</v>
      </c>
      <c r="AB1762" s="7">
        <v>1</v>
      </c>
      <c r="AC1762" s="7">
        <f t="shared" si="270"/>
        <v>0</v>
      </c>
      <c r="AD1762" s="7" t="s">
        <v>6175</v>
      </c>
      <c r="AE1762" s="7" t="s">
        <v>6175</v>
      </c>
      <c r="AF1762" s="7" t="s">
        <v>6175</v>
      </c>
      <c r="AG1762" s="7" t="s">
        <v>6175</v>
      </c>
      <c r="AH1762" s="7" t="s">
        <v>6175</v>
      </c>
      <c r="AI1762" s="7" t="s">
        <v>6175</v>
      </c>
      <c r="AJ1762" s="33">
        <v>10.260827397260309</v>
      </c>
      <c r="AK1762" s="33">
        <f t="shared" si="263"/>
        <v>10.260827397260309</v>
      </c>
      <c r="AL1762" s="33">
        <f t="shared" si="266"/>
        <v>1.231299287671237</v>
      </c>
      <c r="AM1762" s="33">
        <f t="shared" si="267"/>
        <v>11.492126684931545</v>
      </c>
      <c r="AN1762" s="33">
        <f t="shared" si="268"/>
        <v>9.2347446575342786</v>
      </c>
      <c r="AO1762" s="33">
        <f t="shared" si="269"/>
        <v>9.2347446575342786</v>
      </c>
      <c r="AP1762" s="33">
        <f t="shared" si="264"/>
        <v>1.1081693589041135</v>
      </c>
      <c r="AQ1762" s="33">
        <f t="shared" si="265"/>
        <v>10.342914016438392</v>
      </c>
      <c r="AR1762" s="15" t="s">
        <v>6290</v>
      </c>
      <c r="AS1762" s="15" t="s">
        <v>6299</v>
      </c>
      <c r="AT1762" s="15" t="s">
        <v>6292</v>
      </c>
      <c r="AU1762" s="27" t="s">
        <v>6277</v>
      </c>
      <c r="AV1762" s="74"/>
      <c r="AW1762" s="75"/>
      <c r="AX1762" s="75"/>
      <c r="AY1762" s="75"/>
      <c r="AZ1762" s="52" t="s">
        <v>6389</v>
      </c>
    </row>
    <row r="1763" spans="1:52" s="52" customFormat="1" ht="39.950000000000003" customHeight="1" x14ac:dyDescent="0.25">
      <c r="A1763" s="9">
        <v>2274</v>
      </c>
      <c r="B1763" s="5" t="s">
        <v>28</v>
      </c>
      <c r="C1763" s="7" t="s">
        <v>6087</v>
      </c>
      <c r="D1763" s="5" t="s">
        <v>18</v>
      </c>
      <c r="E1763" s="7" t="s">
        <v>5619</v>
      </c>
      <c r="F1763" s="7" t="s">
        <v>5620</v>
      </c>
      <c r="G1763" s="5" t="s">
        <v>6182</v>
      </c>
      <c r="H1763" s="40" t="s">
        <v>1392</v>
      </c>
      <c r="I1763" s="7" t="s">
        <v>6175</v>
      </c>
      <c r="J1763" s="7" t="s">
        <v>1393</v>
      </c>
      <c r="K1763" s="5" t="s">
        <v>5728</v>
      </c>
      <c r="L1763" s="7" t="s">
        <v>6088</v>
      </c>
      <c r="M1763" s="7" t="s">
        <v>6088</v>
      </c>
      <c r="N1763" s="8" t="s">
        <v>6175</v>
      </c>
      <c r="O1763" s="7" t="s">
        <v>1388</v>
      </c>
      <c r="P1763" s="8" t="s">
        <v>6175</v>
      </c>
      <c r="Q1763" s="7" t="s">
        <v>1611</v>
      </c>
      <c r="R1763" s="5" t="s">
        <v>28</v>
      </c>
      <c r="S1763" s="5" t="s">
        <v>28</v>
      </c>
      <c r="T1763" s="5" t="s">
        <v>28</v>
      </c>
      <c r="U1763" s="5" t="s">
        <v>28</v>
      </c>
      <c r="V1763" s="5" t="s">
        <v>28</v>
      </c>
      <c r="W1763" s="5" t="s">
        <v>29</v>
      </c>
      <c r="X1763" s="5" t="s">
        <v>28</v>
      </c>
      <c r="Y1763" s="7" t="s">
        <v>28</v>
      </c>
      <c r="Z1763" s="7" t="s">
        <v>3900</v>
      </c>
      <c r="AA1763" s="7">
        <v>2</v>
      </c>
      <c r="AB1763" s="7">
        <v>2</v>
      </c>
      <c r="AC1763" s="7">
        <f t="shared" si="270"/>
        <v>0</v>
      </c>
      <c r="AD1763" s="7" t="s">
        <v>6175</v>
      </c>
      <c r="AE1763" s="7" t="s">
        <v>6175</v>
      </c>
      <c r="AF1763" s="7" t="s">
        <v>6175</v>
      </c>
      <c r="AG1763" s="7" t="s">
        <v>6175</v>
      </c>
      <c r="AH1763" s="7" t="s">
        <v>6175</v>
      </c>
      <c r="AI1763" s="7" t="s">
        <v>6175</v>
      </c>
      <c r="AJ1763" s="33">
        <v>2.0521654794520616</v>
      </c>
      <c r="AK1763" s="33">
        <f t="shared" si="263"/>
        <v>4.1043309589041232</v>
      </c>
      <c r="AL1763" s="33">
        <f t="shared" si="266"/>
        <v>0.49251971506849479</v>
      </c>
      <c r="AM1763" s="33">
        <f t="shared" si="267"/>
        <v>4.596850673972618</v>
      </c>
      <c r="AN1763" s="33">
        <f t="shared" si="268"/>
        <v>1.8469489315068555</v>
      </c>
      <c r="AO1763" s="33">
        <f t="shared" si="269"/>
        <v>3.6938978630137109</v>
      </c>
      <c r="AP1763" s="33">
        <f t="shared" si="264"/>
        <v>0.44326774356164528</v>
      </c>
      <c r="AQ1763" s="33">
        <f t="shared" si="265"/>
        <v>4.1371656065753566</v>
      </c>
      <c r="AR1763" s="15" t="s">
        <v>6290</v>
      </c>
      <c r="AS1763" s="15" t="s">
        <v>6311</v>
      </c>
      <c r="AT1763" s="15" t="s">
        <v>6292</v>
      </c>
      <c r="AU1763" s="27" t="s">
        <v>6277</v>
      </c>
      <c r="AV1763" s="74"/>
      <c r="AW1763" s="75"/>
      <c r="AX1763" s="75"/>
      <c r="AY1763" s="75"/>
      <c r="AZ1763" s="52" t="s">
        <v>6389</v>
      </c>
    </row>
    <row r="1764" spans="1:52" s="52" customFormat="1" ht="39.950000000000003" customHeight="1" x14ac:dyDescent="0.25">
      <c r="A1764" s="9">
        <v>2275</v>
      </c>
      <c r="B1764" s="5" t="s">
        <v>28</v>
      </c>
      <c r="C1764" s="7" t="s">
        <v>6089</v>
      </c>
      <c r="D1764" s="5" t="s">
        <v>18</v>
      </c>
      <c r="E1764" s="7" t="s">
        <v>5619</v>
      </c>
      <c r="F1764" s="7" t="s">
        <v>5620</v>
      </c>
      <c r="G1764" s="5" t="s">
        <v>6182</v>
      </c>
      <c r="H1764" s="40" t="s">
        <v>1392</v>
      </c>
      <c r="I1764" s="7" t="s">
        <v>6175</v>
      </c>
      <c r="J1764" s="7" t="s">
        <v>1393</v>
      </c>
      <c r="K1764" s="5" t="s">
        <v>5728</v>
      </c>
      <c r="L1764" s="7" t="s">
        <v>6090</v>
      </c>
      <c r="M1764" s="7" t="s">
        <v>6090</v>
      </c>
      <c r="N1764" s="8" t="s">
        <v>6175</v>
      </c>
      <c r="O1764" s="7" t="s">
        <v>1388</v>
      </c>
      <c r="P1764" s="8" t="s">
        <v>6175</v>
      </c>
      <c r="Q1764" s="7" t="s">
        <v>1611</v>
      </c>
      <c r="R1764" s="5" t="s">
        <v>28</v>
      </c>
      <c r="S1764" s="5" t="s">
        <v>28</v>
      </c>
      <c r="T1764" s="5" t="s">
        <v>28</v>
      </c>
      <c r="U1764" s="5" t="s">
        <v>28</v>
      </c>
      <c r="V1764" s="5" t="s">
        <v>28</v>
      </c>
      <c r="W1764" s="5" t="s">
        <v>29</v>
      </c>
      <c r="X1764" s="5" t="s">
        <v>28</v>
      </c>
      <c r="Y1764" s="7" t="s">
        <v>28</v>
      </c>
      <c r="Z1764" s="7" t="s">
        <v>3900</v>
      </c>
      <c r="AA1764" s="7">
        <v>1</v>
      </c>
      <c r="AB1764" s="7">
        <v>1</v>
      </c>
      <c r="AC1764" s="7">
        <f t="shared" si="270"/>
        <v>0</v>
      </c>
      <c r="AD1764" s="7" t="s">
        <v>6175</v>
      </c>
      <c r="AE1764" s="7" t="s">
        <v>6175</v>
      </c>
      <c r="AF1764" s="7" t="s">
        <v>6175</v>
      </c>
      <c r="AG1764" s="7" t="s">
        <v>6175</v>
      </c>
      <c r="AH1764" s="7" t="s">
        <v>6175</v>
      </c>
      <c r="AI1764" s="7" t="s">
        <v>6175</v>
      </c>
      <c r="AJ1764" s="33">
        <v>16.972823287671311</v>
      </c>
      <c r="AK1764" s="33">
        <f t="shared" si="263"/>
        <v>16.972823287671311</v>
      </c>
      <c r="AL1764" s="33">
        <f t="shared" si="266"/>
        <v>2.0367387945205571</v>
      </c>
      <c r="AM1764" s="33">
        <f t="shared" si="267"/>
        <v>19.009562082191866</v>
      </c>
      <c r="AN1764" s="33">
        <f t="shared" si="268"/>
        <v>15.27554095890418</v>
      </c>
      <c r="AO1764" s="33">
        <f t="shared" si="269"/>
        <v>15.27554095890418</v>
      </c>
      <c r="AP1764" s="33">
        <f t="shared" si="264"/>
        <v>1.8330649150685017</v>
      </c>
      <c r="AQ1764" s="33">
        <f t="shared" si="265"/>
        <v>17.108605873972682</v>
      </c>
      <c r="AR1764" s="15" t="s">
        <v>6290</v>
      </c>
      <c r="AS1764" s="15" t="s">
        <v>6290</v>
      </c>
      <c r="AT1764" s="15" t="s">
        <v>6294</v>
      </c>
      <c r="AU1764" s="27" t="s">
        <v>6279</v>
      </c>
      <c r="AV1764" s="74"/>
      <c r="AW1764" s="75"/>
      <c r="AX1764" s="75"/>
      <c r="AY1764" s="75"/>
      <c r="AZ1764" s="52" t="s">
        <v>6389</v>
      </c>
    </row>
    <row r="1765" spans="1:52" s="52" customFormat="1" ht="39.950000000000003" customHeight="1" x14ac:dyDescent="0.25">
      <c r="A1765" s="9">
        <v>2276</v>
      </c>
      <c r="B1765" s="5" t="s">
        <v>28</v>
      </c>
      <c r="C1765" s="7" t="s">
        <v>6091</v>
      </c>
      <c r="D1765" s="5" t="s">
        <v>18</v>
      </c>
      <c r="E1765" s="7" t="s">
        <v>5619</v>
      </c>
      <c r="F1765" s="7" t="s">
        <v>5620</v>
      </c>
      <c r="G1765" s="5" t="s">
        <v>6182</v>
      </c>
      <c r="H1765" s="40" t="s">
        <v>1392</v>
      </c>
      <c r="I1765" s="7" t="s">
        <v>6175</v>
      </c>
      <c r="J1765" s="7" t="s">
        <v>1393</v>
      </c>
      <c r="K1765" s="5" t="s">
        <v>5728</v>
      </c>
      <c r="L1765" s="7" t="s">
        <v>6070</v>
      </c>
      <c r="M1765" s="7" t="s">
        <v>6070</v>
      </c>
      <c r="N1765" s="8" t="s">
        <v>6175</v>
      </c>
      <c r="O1765" s="7" t="s">
        <v>1388</v>
      </c>
      <c r="P1765" s="8" t="s">
        <v>6175</v>
      </c>
      <c r="Q1765" s="7" t="s">
        <v>28</v>
      </c>
      <c r="R1765" s="7" t="s">
        <v>28</v>
      </c>
      <c r="S1765" s="5" t="s">
        <v>28</v>
      </c>
      <c r="T1765" s="5" t="s">
        <v>28</v>
      </c>
      <c r="U1765" s="5" t="s">
        <v>28</v>
      </c>
      <c r="V1765" s="5" t="s">
        <v>28</v>
      </c>
      <c r="W1765" s="5" t="s">
        <v>29</v>
      </c>
      <c r="X1765" s="5" t="s">
        <v>28</v>
      </c>
      <c r="Y1765" s="7" t="s">
        <v>28</v>
      </c>
      <c r="Z1765" s="7" t="s">
        <v>3900</v>
      </c>
      <c r="AA1765" s="7">
        <v>2</v>
      </c>
      <c r="AB1765" s="7">
        <v>2</v>
      </c>
      <c r="AC1765" s="7">
        <f t="shared" si="270"/>
        <v>0</v>
      </c>
      <c r="AD1765" s="7" t="s">
        <v>6175</v>
      </c>
      <c r="AE1765" s="7" t="s">
        <v>6175</v>
      </c>
      <c r="AF1765" s="7" t="s">
        <v>6175</v>
      </c>
      <c r="AG1765" s="7" t="s">
        <v>6175</v>
      </c>
      <c r="AH1765" s="7" t="s">
        <v>6175</v>
      </c>
      <c r="AI1765" s="7" t="s">
        <v>6175</v>
      </c>
      <c r="AJ1765" s="33">
        <v>4.2892536986301621</v>
      </c>
      <c r="AK1765" s="33">
        <f t="shared" si="263"/>
        <v>8.5785073972603243</v>
      </c>
      <c r="AL1765" s="33">
        <f t="shared" si="266"/>
        <v>1.029420887671239</v>
      </c>
      <c r="AM1765" s="33">
        <f t="shared" si="267"/>
        <v>9.6079282849315639</v>
      </c>
      <c r="AN1765" s="33">
        <f t="shared" si="268"/>
        <v>3.8603283287671459</v>
      </c>
      <c r="AO1765" s="33">
        <f t="shared" si="269"/>
        <v>7.7206566575342919</v>
      </c>
      <c r="AP1765" s="33">
        <f t="shared" si="264"/>
        <v>0.926478798904115</v>
      </c>
      <c r="AQ1765" s="33">
        <f t="shared" si="265"/>
        <v>8.6471354564384075</v>
      </c>
      <c r="AR1765" s="15" t="s">
        <v>6290</v>
      </c>
      <c r="AS1765" s="15" t="s">
        <v>6306</v>
      </c>
      <c r="AT1765" s="15" t="s">
        <v>6292</v>
      </c>
      <c r="AU1765" s="27" t="s">
        <v>6277</v>
      </c>
      <c r="AV1765" s="74"/>
      <c r="AW1765" s="75"/>
      <c r="AX1765" s="75"/>
      <c r="AY1765" s="75"/>
      <c r="AZ1765" s="52" t="s">
        <v>6389</v>
      </c>
    </row>
    <row r="1766" spans="1:52" s="52" customFormat="1" ht="39.950000000000003" customHeight="1" x14ac:dyDescent="0.25">
      <c r="A1766" s="9">
        <v>2277</v>
      </c>
      <c r="B1766" s="40" t="s">
        <v>28</v>
      </c>
      <c r="C1766" s="41" t="s">
        <v>6092</v>
      </c>
      <c r="D1766" s="5" t="s">
        <v>18</v>
      </c>
      <c r="E1766" s="5" t="s">
        <v>64</v>
      </c>
      <c r="F1766" s="5" t="s">
        <v>65</v>
      </c>
      <c r="G1766" s="5" t="s">
        <v>6182</v>
      </c>
      <c r="H1766" s="40" t="s">
        <v>1392</v>
      </c>
      <c r="I1766" s="7" t="s">
        <v>6175</v>
      </c>
      <c r="J1766" s="7" t="s">
        <v>1393</v>
      </c>
      <c r="K1766" s="5" t="s">
        <v>5728</v>
      </c>
      <c r="L1766" s="7" t="s">
        <v>6093</v>
      </c>
      <c r="M1766" s="7" t="s">
        <v>6093</v>
      </c>
      <c r="N1766" s="8" t="s">
        <v>6175</v>
      </c>
      <c r="O1766" s="7" t="s">
        <v>1388</v>
      </c>
      <c r="P1766" s="8" t="s">
        <v>6175</v>
      </c>
      <c r="Q1766" s="7" t="s">
        <v>28</v>
      </c>
      <c r="R1766" s="7" t="s">
        <v>28</v>
      </c>
      <c r="S1766" s="5" t="s">
        <v>28</v>
      </c>
      <c r="T1766" s="5" t="s">
        <v>28</v>
      </c>
      <c r="U1766" s="5" t="s">
        <v>28</v>
      </c>
      <c r="V1766" s="5" t="s">
        <v>28</v>
      </c>
      <c r="W1766" s="5" t="s">
        <v>78</v>
      </c>
      <c r="X1766" s="5" t="s">
        <v>28</v>
      </c>
      <c r="Y1766" s="7" t="s">
        <v>28</v>
      </c>
      <c r="Z1766" s="7" t="s">
        <v>3900</v>
      </c>
      <c r="AA1766" s="41">
        <v>1</v>
      </c>
      <c r="AB1766" s="41">
        <v>1</v>
      </c>
      <c r="AC1766" s="7">
        <f t="shared" si="270"/>
        <v>0</v>
      </c>
      <c r="AD1766" s="7" t="s">
        <v>6175</v>
      </c>
      <c r="AE1766" s="7" t="s">
        <v>6175</v>
      </c>
      <c r="AF1766" s="7" t="s">
        <v>6175</v>
      </c>
      <c r="AG1766" s="7" t="s">
        <v>6175</v>
      </c>
      <c r="AH1766" s="7" t="s">
        <v>6175</v>
      </c>
      <c r="AI1766" s="7" t="s">
        <v>6175</v>
      </c>
      <c r="AJ1766" s="33">
        <v>4.25</v>
      </c>
      <c r="AK1766" s="33">
        <f t="shared" si="263"/>
        <v>4.25</v>
      </c>
      <c r="AL1766" s="33">
        <f t="shared" si="266"/>
        <v>0.51</v>
      </c>
      <c r="AM1766" s="33">
        <f t="shared" si="267"/>
        <v>4.76</v>
      </c>
      <c r="AN1766" s="33">
        <f t="shared" si="268"/>
        <v>3.8250000000000002</v>
      </c>
      <c r="AO1766" s="33">
        <f t="shared" si="269"/>
        <v>3.8250000000000002</v>
      </c>
      <c r="AP1766" s="33">
        <f t="shared" si="264"/>
        <v>0.45900000000000002</v>
      </c>
      <c r="AQ1766" s="33">
        <f t="shared" si="265"/>
        <v>4.2839999999999998</v>
      </c>
      <c r="AR1766" s="15" t="s">
        <v>1404</v>
      </c>
      <c r="AS1766" s="15" t="s">
        <v>1404</v>
      </c>
      <c r="AT1766" s="15" t="s">
        <v>6294</v>
      </c>
      <c r="AU1766" s="27" t="s">
        <v>6279</v>
      </c>
      <c r="AV1766" s="74"/>
      <c r="AW1766" s="75"/>
      <c r="AX1766" s="75"/>
      <c r="AY1766" s="75"/>
      <c r="AZ1766" s="52" t="s">
        <v>6389</v>
      </c>
    </row>
    <row r="1767" spans="1:52" s="52" customFormat="1" ht="39.950000000000003" customHeight="1" x14ac:dyDescent="0.25">
      <c r="A1767" s="9">
        <v>2278</v>
      </c>
      <c r="B1767" s="43" t="s">
        <v>28</v>
      </c>
      <c r="C1767" s="44" t="s">
        <v>6094</v>
      </c>
      <c r="D1767" s="30" t="s">
        <v>18</v>
      </c>
      <c r="E1767" s="30" t="s">
        <v>64</v>
      </c>
      <c r="F1767" s="30" t="s">
        <v>65</v>
      </c>
      <c r="G1767" s="30" t="s">
        <v>6182</v>
      </c>
      <c r="H1767" s="43" t="s">
        <v>1392</v>
      </c>
      <c r="I1767" s="63" t="s">
        <v>6175</v>
      </c>
      <c r="J1767" s="63" t="s">
        <v>1393</v>
      </c>
      <c r="K1767" s="30" t="s">
        <v>5728</v>
      </c>
      <c r="L1767" s="63" t="s">
        <v>6095</v>
      </c>
      <c r="M1767" s="63" t="s">
        <v>6095</v>
      </c>
      <c r="N1767" s="29" t="s">
        <v>6175</v>
      </c>
      <c r="O1767" s="63" t="s">
        <v>1388</v>
      </c>
      <c r="P1767" s="29" t="s">
        <v>6175</v>
      </c>
      <c r="Q1767" s="63" t="s">
        <v>28</v>
      </c>
      <c r="R1767" s="63" t="s">
        <v>28</v>
      </c>
      <c r="S1767" s="30" t="s">
        <v>28</v>
      </c>
      <c r="T1767" s="30" t="s">
        <v>28</v>
      </c>
      <c r="U1767" s="30" t="s">
        <v>28</v>
      </c>
      <c r="V1767" s="30" t="s">
        <v>28</v>
      </c>
      <c r="W1767" s="30" t="s">
        <v>78</v>
      </c>
      <c r="X1767" s="30" t="s">
        <v>28</v>
      </c>
      <c r="Y1767" s="63" t="s">
        <v>28</v>
      </c>
      <c r="Z1767" s="63" t="s">
        <v>3900</v>
      </c>
      <c r="AA1767" s="44">
        <v>2</v>
      </c>
      <c r="AB1767" s="44">
        <v>2</v>
      </c>
      <c r="AC1767" s="7">
        <f t="shared" si="270"/>
        <v>0</v>
      </c>
      <c r="AD1767" s="7" t="s">
        <v>6175</v>
      </c>
      <c r="AE1767" s="7" t="s">
        <v>6175</v>
      </c>
      <c r="AF1767" s="7" t="s">
        <v>6175</v>
      </c>
      <c r="AG1767" s="7" t="s">
        <v>6175</v>
      </c>
      <c r="AH1767" s="7" t="s">
        <v>6175</v>
      </c>
      <c r="AI1767" s="7" t="s">
        <v>6175</v>
      </c>
      <c r="AJ1767" s="33">
        <v>7.6499999999999995</v>
      </c>
      <c r="AK1767" s="33">
        <f t="shared" si="263"/>
        <v>15.299999999999999</v>
      </c>
      <c r="AL1767" s="33">
        <f t="shared" si="266"/>
        <v>1.8359999999999999</v>
      </c>
      <c r="AM1767" s="33">
        <f t="shared" si="267"/>
        <v>17.135999999999999</v>
      </c>
      <c r="AN1767" s="33">
        <f t="shared" si="268"/>
        <v>6.8849999999999998</v>
      </c>
      <c r="AO1767" s="33">
        <f t="shared" si="269"/>
        <v>13.77</v>
      </c>
      <c r="AP1767" s="33">
        <f t="shared" si="264"/>
        <v>1.6523999999999999</v>
      </c>
      <c r="AQ1767" s="33">
        <f t="shared" si="265"/>
        <v>15.4224</v>
      </c>
      <c r="AR1767" s="15" t="s">
        <v>6290</v>
      </c>
      <c r="AS1767" s="15" t="s">
        <v>6306</v>
      </c>
      <c r="AT1767" s="15" t="s">
        <v>6292</v>
      </c>
      <c r="AU1767" s="27" t="s">
        <v>6277</v>
      </c>
      <c r="AV1767" s="74"/>
      <c r="AW1767" s="75"/>
      <c r="AX1767" s="75"/>
      <c r="AY1767" s="75"/>
      <c r="AZ1767" s="52" t="s">
        <v>6389</v>
      </c>
    </row>
    <row r="1768" spans="1:52" s="52" customFormat="1" ht="39.950000000000003" customHeight="1" x14ac:dyDescent="0.25">
      <c r="A1768" s="9">
        <v>2279</v>
      </c>
      <c r="B1768" s="5" t="s">
        <v>28</v>
      </c>
      <c r="C1768" s="7" t="s">
        <v>6096</v>
      </c>
      <c r="D1768" s="5" t="s">
        <v>18</v>
      </c>
      <c r="E1768" s="7" t="s">
        <v>831</v>
      </c>
      <c r="F1768" s="7" t="s">
        <v>105</v>
      </c>
      <c r="G1768" s="5" t="s">
        <v>6182</v>
      </c>
      <c r="H1768" s="7" t="s">
        <v>1392</v>
      </c>
      <c r="I1768" s="7" t="s">
        <v>6175</v>
      </c>
      <c r="J1768" s="7" t="s">
        <v>1393</v>
      </c>
      <c r="K1768" s="5" t="s">
        <v>1404</v>
      </c>
      <c r="L1768" s="7" t="s">
        <v>6097</v>
      </c>
      <c r="M1768" s="7" t="s">
        <v>6097</v>
      </c>
      <c r="N1768" s="8" t="s">
        <v>6175</v>
      </c>
      <c r="O1768" s="7" t="s">
        <v>1388</v>
      </c>
      <c r="P1768" s="8" t="s">
        <v>6175</v>
      </c>
      <c r="Q1768" s="7" t="s">
        <v>2020</v>
      </c>
      <c r="R1768" s="28" t="s">
        <v>2031</v>
      </c>
      <c r="S1768" s="5" t="s">
        <v>28</v>
      </c>
      <c r="T1768" s="5" t="s">
        <v>28</v>
      </c>
      <c r="U1768" s="5" t="s">
        <v>28</v>
      </c>
      <c r="V1768" s="5" t="s">
        <v>28</v>
      </c>
      <c r="W1768" s="5" t="s">
        <v>29</v>
      </c>
      <c r="X1768" s="5" t="s">
        <v>28</v>
      </c>
      <c r="Y1768" s="7" t="s">
        <v>28</v>
      </c>
      <c r="Z1768" s="7" t="s">
        <v>3900</v>
      </c>
      <c r="AA1768" s="7">
        <v>9</v>
      </c>
      <c r="AB1768" s="7">
        <v>9</v>
      </c>
      <c r="AC1768" s="7">
        <f t="shared" si="270"/>
        <v>0</v>
      </c>
      <c r="AD1768" s="7" t="s">
        <v>6175</v>
      </c>
      <c r="AE1768" s="7" t="s">
        <v>6175</v>
      </c>
      <c r="AF1768" s="7" t="s">
        <v>6175</v>
      </c>
      <c r="AG1768" s="7" t="s">
        <v>6175</v>
      </c>
      <c r="AH1768" s="7" t="s">
        <v>6175</v>
      </c>
      <c r="AI1768" s="7" t="s">
        <v>6175</v>
      </c>
      <c r="AJ1768" s="33">
        <v>0.11007500000000001</v>
      </c>
      <c r="AK1768" s="33">
        <f t="shared" si="263"/>
        <v>0.99067500000000008</v>
      </c>
      <c r="AL1768" s="33">
        <f t="shared" si="266"/>
        <v>0.118881</v>
      </c>
      <c r="AM1768" s="33">
        <f t="shared" si="267"/>
        <v>1.109556</v>
      </c>
      <c r="AN1768" s="33">
        <f t="shared" si="268"/>
        <v>9.9067500000000003E-2</v>
      </c>
      <c r="AO1768" s="33">
        <f t="shared" si="269"/>
        <v>0.8916075</v>
      </c>
      <c r="AP1768" s="33">
        <f t="shared" si="264"/>
        <v>0.1069929</v>
      </c>
      <c r="AQ1768" s="33">
        <f t="shared" si="265"/>
        <v>0.99860039999999994</v>
      </c>
      <c r="AR1768" s="15" t="s">
        <v>1404</v>
      </c>
      <c r="AS1768" s="15" t="s">
        <v>1404</v>
      </c>
      <c r="AT1768" s="15" t="s">
        <v>6294</v>
      </c>
      <c r="AU1768" s="27" t="s">
        <v>6279</v>
      </c>
      <c r="AV1768" s="74"/>
      <c r="AW1768" s="75"/>
      <c r="AX1768" s="75"/>
      <c r="AY1768" s="75"/>
      <c r="AZ1768" s="52" t="s">
        <v>6389</v>
      </c>
    </row>
    <row r="1769" spans="1:52" s="52" customFormat="1" ht="39.950000000000003" customHeight="1" x14ac:dyDescent="0.25">
      <c r="A1769" s="9">
        <v>2281</v>
      </c>
      <c r="B1769" s="5">
        <v>80042000016135</v>
      </c>
      <c r="C1769" s="7" t="s">
        <v>281</v>
      </c>
      <c r="D1769" s="5" t="s">
        <v>18</v>
      </c>
      <c r="E1769" s="7" t="s">
        <v>272</v>
      </c>
      <c r="F1769" s="7" t="s">
        <v>142</v>
      </c>
      <c r="G1769" s="5" t="s">
        <v>18</v>
      </c>
      <c r="H1769" s="7" t="s">
        <v>6173</v>
      </c>
      <c r="I1769" s="7" t="s">
        <v>111</v>
      </c>
      <c r="J1769" s="7" t="s">
        <v>6175</v>
      </c>
      <c r="K1769" s="5" t="s">
        <v>6175</v>
      </c>
      <c r="L1769" s="7" t="s">
        <v>278</v>
      </c>
      <c r="M1769" s="7" t="s">
        <v>282</v>
      </c>
      <c r="N1769" s="8" t="s">
        <v>6175</v>
      </c>
      <c r="O1769" s="7" t="s">
        <v>6175</v>
      </c>
      <c r="P1769" s="8" t="s">
        <v>6175</v>
      </c>
      <c r="Q1769" s="7" t="s">
        <v>28</v>
      </c>
      <c r="R1769" s="28" t="s">
        <v>28</v>
      </c>
      <c r="S1769" s="5" t="s">
        <v>28</v>
      </c>
      <c r="T1769" s="5" t="s">
        <v>276</v>
      </c>
      <c r="U1769" s="5" t="s">
        <v>28</v>
      </c>
      <c r="V1769" s="5" t="s">
        <v>28</v>
      </c>
      <c r="W1769" s="5" t="s">
        <v>6160</v>
      </c>
      <c r="X1769" s="5">
        <v>2012</v>
      </c>
      <c r="Y1769" s="7" t="s">
        <v>28</v>
      </c>
      <c r="Z1769" s="7" t="s">
        <v>31</v>
      </c>
      <c r="AA1769" s="7">
        <v>1</v>
      </c>
      <c r="AB1769" s="7">
        <v>1</v>
      </c>
      <c r="AC1769" s="7">
        <v>0</v>
      </c>
      <c r="AD1769" s="7" t="s">
        <v>6175</v>
      </c>
      <c r="AE1769" s="7" t="s">
        <v>6175</v>
      </c>
      <c r="AF1769" s="7">
        <v>5369</v>
      </c>
      <c r="AG1769" s="7">
        <v>1610.5</v>
      </c>
      <c r="AH1769" s="7">
        <v>10427.083499999999</v>
      </c>
      <c r="AI1769" s="7">
        <v>10427.083499999999</v>
      </c>
      <c r="AJ1769" s="33">
        <v>930.98959821428548</v>
      </c>
      <c r="AK1769" s="33">
        <v>930.98959821428548</v>
      </c>
      <c r="AL1769" s="33">
        <v>111.71875178571425</v>
      </c>
      <c r="AM1769" s="33">
        <v>1042.7083499999999</v>
      </c>
      <c r="AN1769" s="33">
        <v>837.890638392857</v>
      </c>
      <c r="AO1769" s="33">
        <v>837.890638392857</v>
      </c>
      <c r="AP1769" s="33">
        <v>100.54687660714283</v>
      </c>
      <c r="AQ1769" s="33">
        <v>938.43751499999996</v>
      </c>
      <c r="AR1769" s="58"/>
      <c r="AS1769" s="58"/>
      <c r="AT1769" s="58"/>
      <c r="AU1769" s="45"/>
      <c r="AV1769" s="86"/>
      <c r="AW1769" s="87"/>
      <c r="AX1769" s="87"/>
      <c r="AY1769" s="87"/>
      <c r="AZ1769" s="52" t="s">
        <v>6389</v>
      </c>
    </row>
    <row r="1770" spans="1:52" s="52" customFormat="1" ht="39.950000000000003" customHeight="1" x14ac:dyDescent="0.25">
      <c r="A1770" s="9">
        <v>2282</v>
      </c>
      <c r="B1770" s="5">
        <v>80042000016128</v>
      </c>
      <c r="C1770" s="7" t="s">
        <v>277</v>
      </c>
      <c r="D1770" s="5" t="s">
        <v>18</v>
      </c>
      <c r="E1770" s="7" t="s">
        <v>272</v>
      </c>
      <c r="F1770" s="7" t="s">
        <v>142</v>
      </c>
      <c r="G1770" s="5" t="s">
        <v>18</v>
      </c>
      <c r="H1770" s="7" t="s">
        <v>6173</v>
      </c>
      <c r="I1770" s="7" t="s">
        <v>111</v>
      </c>
      <c r="J1770" s="7" t="s">
        <v>6175</v>
      </c>
      <c r="K1770" s="5" t="s">
        <v>6175</v>
      </c>
      <c r="L1770" s="7" t="s">
        <v>278</v>
      </c>
      <c r="M1770" s="7" t="s">
        <v>279</v>
      </c>
      <c r="N1770" s="8" t="s">
        <v>6175</v>
      </c>
      <c r="O1770" s="7" t="s">
        <v>6175</v>
      </c>
      <c r="P1770" s="8" t="s">
        <v>6175</v>
      </c>
      <c r="Q1770" s="7" t="s">
        <v>280</v>
      </c>
      <c r="R1770" s="28" t="s">
        <v>28</v>
      </c>
      <c r="S1770" s="5" t="s">
        <v>28</v>
      </c>
      <c r="T1770" s="5" t="s">
        <v>276</v>
      </c>
      <c r="U1770" s="5" t="s">
        <v>28</v>
      </c>
      <c r="V1770" s="5" t="s">
        <v>28</v>
      </c>
      <c r="W1770" s="5" t="s">
        <v>6160</v>
      </c>
      <c r="X1770" s="5">
        <v>2012</v>
      </c>
      <c r="Y1770" s="7" t="s">
        <v>28</v>
      </c>
      <c r="Z1770" s="7" t="s">
        <v>31</v>
      </c>
      <c r="AA1770" s="7">
        <v>1</v>
      </c>
      <c r="AB1770" s="7">
        <v>1</v>
      </c>
      <c r="AC1770" s="7">
        <v>0</v>
      </c>
      <c r="AD1770" s="7" t="s">
        <v>6175</v>
      </c>
      <c r="AE1770" s="7" t="s">
        <v>6175</v>
      </c>
      <c r="AF1770" s="7">
        <v>2300</v>
      </c>
      <c r="AG1770" s="7">
        <v>690</v>
      </c>
      <c r="AH1770" s="7">
        <v>4467.2159999999994</v>
      </c>
      <c r="AI1770" s="7">
        <v>4467.2159999999994</v>
      </c>
      <c r="AJ1770" s="33">
        <v>398.85857142857134</v>
      </c>
      <c r="AK1770" s="33">
        <v>398.85857142857134</v>
      </c>
      <c r="AL1770" s="33">
        <v>47.863028571428558</v>
      </c>
      <c r="AM1770" s="33">
        <v>446.72159999999997</v>
      </c>
      <c r="AN1770" s="33">
        <v>358.97271428571423</v>
      </c>
      <c r="AO1770" s="33">
        <v>358.97271428571423</v>
      </c>
      <c r="AP1770" s="33">
        <v>43.076725714285708</v>
      </c>
      <c r="AQ1770" s="33">
        <v>402.04944</v>
      </c>
      <c r="AR1770" s="58"/>
      <c r="AS1770" s="58"/>
      <c r="AT1770" s="58"/>
      <c r="AU1770" s="45"/>
      <c r="AV1770" s="86"/>
      <c r="AW1770" s="87"/>
      <c r="AX1770" s="87"/>
      <c r="AY1770" s="87"/>
      <c r="AZ1770" s="52" t="s">
        <v>6389</v>
      </c>
    </row>
    <row r="1771" spans="1:52" s="52" customFormat="1" ht="39.950000000000003" customHeight="1" x14ac:dyDescent="0.25">
      <c r="A1771" s="9">
        <v>2287</v>
      </c>
      <c r="B1771" s="5" t="s">
        <v>2575</v>
      </c>
      <c r="C1771" s="7" t="s">
        <v>2579</v>
      </c>
      <c r="D1771" s="5" t="s">
        <v>18</v>
      </c>
      <c r="E1771" s="7" t="s">
        <v>1391</v>
      </c>
      <c r="F1771" s="7" t="s">
        <v>105</v>
      </c>
      <c r="G1771" s="5" t="s">
        <v>6182</v>
      </c>
      <c r="H1771" s="7" t="s">
        <v>2100</v>
      </c>
      <c r="I1771" s="7" t="s">
        <v>6175</v>
      </c>
      <c r="J1771" s="7" t="s">
        <v>1394</v>
      </c>
      <c r="K1771" s="5" t="s">
        <v>1394</v>
      </c>
      <c r="L1771" s="7" t="s">
        <v>2580</v>
      </c>
      <c r="M1771" s="7" t="s">
        <v>2580</v>
      </c>
      <c r="N1771" s="8" t="s">
        <v>6175</v>
      </c>
      <c r="O1771" s="7" t="s">
        <v>1388</v>
      </c>
      <c r="P1771" s="8" t="s">
        <v>6175</v>
      </c>
      <c r="Q1771" s="7" t="s">
        <v>2581</v>
      </c>
      <c r="R1771" s="28" t="s">
        <v>2582</v>
      </c>
      <c r="S1771" s="5" t="s">
        <v>6175</v>
      </c>
      <c r="T1771" s="5" t="s">
        <v>28</v>
      </c>
      <c r="U1771" s="5" t="s">
        <v>28</v>
      </c>
      <c r="V1771" s="5" t="s">
        <v>28</v>
      </c>
      <c r="W1771" s="5" t="s">
        <v>78</v>
      </c>
      <c r="X1771" s="5" t="s">
        <v>28</v>
      </c>
      <c r="Y1771" s="7" t="s">
        <v>28</v>
      </c>
      <c r="Z1771" s="7" t="s">
        <v>6175</v>
      </c>
      <c r="AA1771" s="7">
        <v>1</v>
      </c>
      <c r="AB1771" s="7">
        <v>1</v>
      </c>
      <c r="AC1771" s="7">
        <v>0</v>
      </c>
      <c r="AD1771" s="7" t="s">
        <v>6175</v>
      </c>
      <c r="AE1771" s="7" t="s">
        <v>6175</v>
      </c>
      <c r="AF1771" s="7" t="s">
        <v>6175</v>
      </c>
      <c r="AG1771" s="7" t="s">
        <v>6175</v>
      </c>
      <c r="AH1771" s="7">
        <v>6.5</v>
      </c>
      <c r="AI1771" s="7">
        <v>6.5</v>
      </c>
      <c r="AJ1771" s="33">
        <v>2.8547821917808434</v>
      </c>
      <c r="AK1771" s="33">
        <v>2.5489126712328956</v>
      </c>
      <c r="AL1771" s="33">
        <v>0.30586952054794747</v>
      </c>
      <c r="AM1771" s="33">
        <v>2.8547821917808434</v>
      </c>
      <c r="AN1771" s="33">
        <v>2.5693039726027589</v>
      </c>
      <c r="AO1771" s="33">
        <v>2.2940214041096061</v>
      </c>
      <c r="AP1771" s="33">
        <v>0.27528256849315275</v>
      </c>
      <c r="AQ1771" s="33">
        <v>2.5693039726027589</v>
      </c>
      <c r="AR1771" s="58"/>
      <c r="AS1771" s="58"/>
      <c r="AT1771" s="58"/>
      <c r="AU1771" s="45"/>
      <c r="AV1771" s="86"/>
      <c r="AW1771" s="87"/>
      <c r="AX1771" s="87"/>
      <c r="AY1771" s="87"/>
      <c r="AZ1771" s="52" t="s">
        <v>6389</v>
      </c>
    </row>
    <row r="1772" spans="1:52" s="52" customFormat="1" ht="39.950000000000003" customHeight="1" x14ac:dyDescent="0.25">
      <c r="A1772" s="9">
        <v>2289</v>
      </c>
      <c r="B1772" s="5">
        <v>80042000001117</v>
      </c>
      <c r="C1772" s="7" t="s">
        <v>5021</v>
      </c>
      <c r="D1772" s="5" t="s">
        <v>241</v>
      </c>
      <c r="E1772" s="7" t="s">
        <v>242</v>
      </c>
      <c r="F1772" s="7" t="s">
        <v>242</v>
      </c>
      <c r="G1772" s="5" t="s">
        <v>6321</v>
      </c>
      <c r="H1772" s="7" t="s">
        <v>6173</v>
      </c>
      <c r="I1772" s="7" t="s">
        <v>6175</v>
      </c>
      <c r="J1772" s="7" t="s">
        <v>6175</v>
      </c>
      <c r="K1772" s="5" t="s">
        <v>6175</v>
      </c>
      <c r="L1772" s="7" t="s">
        <v>4977</v>
      </c>
      <c r="M1772" s="7" t="s">
        <v>4977</v>
      </c>
      <c r="N1772" s="8" t="s">
        <v>6175</v>
      </c>
      <c r="O1772" s="7" t="s">
        <v>1388</v>
      </c>
      <c r="P1772" s="8" t="s">
        <v>3899</v>
      </c>
      <c r="Q1772" s="7" t="s">
        <v>28</v>
      </c>
      <c r="R1772" s="28" t="s">
        <v>4978</v>
      </c>
      <c r="S1772" s="5" t="s">
        <v>28</v>
      </c>
      <c r="T1772" s="5" t="s">
        <v>44</v>
      </c>
      <c r="U1772" s="5" t="s">
        <v>28</v>
      </c>
      <c r="V1772" s="5" t="s">
        <v>4979</v>
      </c>
      <c r="W1772" s="5" t="s">
        <v>29</v>
      </c>
      <c r="X1772" s="5">
        <v>2012</v>
      </c>
      <c r="Y1772" s="7" t="s">
        <v>28</v>
      </c>
      <c r="Z1772" s="7" t="s">
        <v>3900</v>
      </c>
      <c r="AA1772" s="7">
        <v>1</v>
      </c>
      <c r="AB1772" s="7">
        <v>1</v>
      </c>
      <c r="AC1772" s="7">
        <v>0</v>
      </c>
      <c r="AD1772" s="7" t="s">
        <v>6175</v>
      </c>
      <c r="AE1772" s="7" t="s">
        <v>6175</v>
      </c>
      <c r="AF1772" s="7" t="s">
        <v>6175</v>
      </c>
      <c r="AG1772" s="7" t="s">
        <v>6175</v>
      </c>
      <c r="AH1772" s="7" t="s">
        <v>6175</v>
      </c>
      <c r="AI1772" s="7" t="s">
        <v>6175</v>
      </c>
      <c r="AJ1772" s="33">
        <v>10.421419178082225</v>
      </c>
      <c r="AK1772" s="33">
        <v>9.3048385518591292</v>
      </c>
      <c r="AL1772" s="33">
        <v>1.1165806262230955</v>
      </c>
      <c r="AM1772" s="33">
        <v>10.421419178082225</v>
      </c>
      <c r="AN1772" s="33">
        <v>9.3792772602740033</v>
      </c>
      <c r="AO1772" s="33">
        <v>8.3743546966732172</v>
      </c>
      <c r="AP1772" s="33">
        <v>1.0049225636007861</v>
      </c>
      <c r="AQ1772" s="33">
        <v>9.3792772602740033</v>
      </c>
      <c r="AR1772" s="58"/>
      <c r="AS1772" s="58"/>
      <c r="AT1772" s="58"/>
      <c r="AU1772" s="45"/>
      <c r="AV1772" s="86"/>
      <c r="AW1772" s="87"/>
      <c r="AX1772" s="87"/>
      <c r="AY1772" s="87"/>
      <c r="AZ1772" s="52" t="s">
        <v>6389</v>
      </c>
    </row>
    <row r="1773" spans="1:52" s="52" customFormat="1" ht="39.950000000000003" customHeight="1" x14ac:dyDescent="0.25">
      <c r="A1773" s="9">
        <v>2290</v>
      </c>
      <c r="B1773" s="5">
        <v>80042000001957</v>
      </c>
      <c r="C1773" s="7" t="s">
        <v>5055</v>
      </c>
      <c r="D1773" s="5" t="s">
        <v>241</v>
      </c>
      <c r="E1773" s="7" t="s">
        <v>242</v>
      </c>
      <c r="F1773" s="7" t="s">
        <v>242</v>
      </c>
      <c r="G1773" s="5" t="s">
        <v>6321</v>
      </c>
      <c r="H1773" s="7" t="s">
        <v>6173</v>
      </c>
      <c r="I1773" s="7" t="s">
        <v>6175</v>
      </c>
      <c r="J1773" s="7" t="s">
        <v>6175</v>
      </c>
      <c r="K1773" s="5" t="s">
        <v>6175</v>
      </c>
      <c r="L1773" s="7" t="s">
        <v>4973</v>
      </c>
      <c r="M1773" s="7" t="s">
        <v>4973</v>
      </c>
      <c r="N1773" s="8" t="s">
        <v>6175</v>
      </c>
      <c r="O1773" s="7" t="s">
        <v>1388</v>
      </c>
      <c r="P1773" s="8" t="s">
        <v>3899</v>
      </c>
      <c r="Q1773" s="7" t="s">
        <v>28</v>
      </c>
      <c r="R1773" s="28" t="s">
        <v>28</v>
      </c>
      <c r="S1773" s="5" t="s">
        <v>28</v>
      </c>
      <c r="T1773" s="5" t="s">
        <v>44</v>
      </c>
      <c r="U1773" s="5" t="s">
        <v>28</v>
      </c>
      <c r="V1773" s="5" t="s">
        <v>28</v>
      </c>
      <c r="W1773" s="5" t="s">
        <v>29</v>
      </c>
      <c r="X1773" s="5">
        <v>2012</v>
      </c>
      <c r="Y1773" s="7" t="s">
        <v>319</v>
      </c>
      <c r="Z1773" s="7" t="s">
        <v>3900</v>
      </c>
      <c r="AA1773" s="7">
        <v>1</v>
      </c>
      <c r="AB1773" s="7">
        <v>1</v>
      </c>
      <c r="AC1773" s="7">
        <v>0</v>
      </c>
      <c r="AD1773" s="7" t="s">
        <v>6175</v>
      </c>
      <c r="AE1773" s="7" t="s">
        <v>6175</v>
      </c>
      <c r="AF1773" s="7" t="s">
        <v>6175</v>
      </c>
      <c r="AG1773" s="7" t="s">
        <v>6175</v>
      </c>
      <c r="AH1773" s="7" t="s">
        <v>6175</v>
      </c>
      <c r="AI1773" s="7" t="s">
        <v>6175</v>
      </c>
      <c r="AJ1773" s="33">
        <v>48.895260273972809</v>
      </c>
      <c r="AK1773" s="33">
        <v>43.65648238747572</v>
      </c>
      <c r="AL1773" s="33">
        <v>5.2387778864970862</v>
      </c>
      <c r="AM1773" s="33">
        <v>48.895260273972809</v>
      </c>
      <c r="AN1773" s="33">
        <v>44.005734246575528</v>
      </c>
      <c r="AO1773" s="33">
        <v>39.290834148728145</v>
      </c>
      <c r="AP1773" s="33">
        <v>4.7149000978473774</v>
      </c>
      <c r="AQ1773" s="33">
        <v>44.005734246575528</v>
      </c>
      <c r="AR1773" s="58"/>
      <c r="AS1773" s="58"/>
      <c r="AT1773" s="58"/>
      <c r="AU1773" s="45"/>
      <c r="AV1773" s="86"/>
      <c r="AW1773" s="87"/>
      <c r="AX1773" s="87"/>
      <c r="AY1773" s="87"/>
      <c r="AZ1773" s="52" t="s">
        <v>6389</v>
      </c>
    </row>
    <row r="1774" spans="1:52" s="52" customFormat="1" ht="39.950000000000003" customHeight="1" x14ac:dyDescent="0.25">
      <c r="A1774" s="9">
        <v>2291</v>
      </c>
      <c r="B1774" s="5">
        <v>80042000013448</v>
      </c>
      <c r="C1774" s="7" t="s">
        <v>5416</v>
      </c>
      <c r="D1774" s="5" t="s">
        <v>241</v>
      </c>
      <c r="E1774" s="7" t="s">
        <v>242</v>
      </c>
      <c r="F1774" s="7" t="s">
        <v>242</v>
      </c>
      <c r="G1774" s="5" t="s">
        <v>6182</v>
      </c>
      <c r="H1774" s="7" t="s">
        <v>2100</v>
      </c>
      <c r="I1774" s="7" t="s">
        <v>6175</v>
      </c>
      <c r="J1774" s="7" t="s">
        <v>1541</v>
      </c>
      <c r="K1774" s="5" t="s">
        <v>6175</v>
      </c>
      <c r="L1774" s="7" t="s">
        <v>5417</v>
      </c>
      <c r="M1774" s="7" t="s">
        <v>5417</v>
      </c>
      <c r="N1774" s="8" t="s">
        <v>6175</v>
      </c>
      <c r="O1774" s="7" t="s">
        <v>1388</v>
      </c>
      <c r="P1774" s="8" t="s">
        <v>6175</v>
      </c>
      <c r="Q1774" s="7" t="s">
        <v>2105</v>
      </c>
      <c r="R1774" s="28">
        <v>9780</v>
      </c>
      <c r="S1774" s="5" t="s">
        <v>28</v>
      </c>
      <c r="T1774" s="5" t="s">
        <v>28</v>
      </c>
      <c r="U1774" s="5" t="s">
        <v>28</v>
      </c>
      <c r="V1774" s="5" t="s">
        <v>28</v>
      </c>
      <c r="W1774" s="5" t="s">
        <v>29</v>
      </c>
      <c r="X1774" s="5" t="s">
        <v>28</v>
      </c>
      <c r="Y1774" s="7" t="s">
        <v>319</v>
      </c>
      <c r="Z1774" s="7" t="s">
        <v>3900</v>
      </c>
      <c r="AA1774" s="7">
        <v>1</v>
      </c>
      <c r="AB1774" s="7">
        <v>1</v>
      </c>
      <c r="AC1774" s="7">
        <v>0</v>
      </c>
      <c r="AD1774" s="7" t="s">
        <v>6175</v>
      </c>
      <c r="AE1774" s="7" t="s">
        <v>6175</v>
      </c>
      <c r="AF1774" s="7" t="s">
        <v>6175</v>
      </c>
      <c r="AG1774" s="7" t="s">
        <v>6175</v>
      </c>
      <c r="AH1774" s="7" t="s">
        <v>6175</v>
      </c>
      <c r="AI1774" s="7" t="s">
        <v>6175</v>
      </c>
      <c r="AJ1774" s="33">
        <v>2.8525753424657663</v>
      </c>
      <c r="AK1774" s="33">
        <v>2.5469422700587194</v>
      </c>
      <c r="AL1774" s="33">
        <v>0.30563307240704635</v>
      </c>
      <c r="AM1774" s="33">
        <v>2.8525753424657663</v>
      </c>
      <c r="AN1774" s="33">
        <v>2.5673178082191899</v>
      </c>
      <c r="AO1774" s="33">
        <v>2.2922480430528478</v>
      </c>
      <c r="AP1774" s="33">
        <v>0.27506976516634174</v>
      </c>
      <c r="AQ1774" s="33">
        <v>2.5673178082191899</v>
      </c>
      <c r="AR1774" s="58"/>
      <c r="AS1774" s="58"/>
      <c r="AT1774" s="58"/>
      <c r="AU1774" s="45"/>
      <c r="AV1774" s="86"/>
      <c r="AW1774" s="87"/>
      <c r="AX1774" s="87"/>
      <c r="AY1774" s="87"/>
      <c r="AZ1774" s="52" t="s">
        <v>6389</v>
      </c>
    </row>
    <row r="1775" spans="1:52" s="52" customFormat="1" ht="39.950000000000003" customHeight="1" x14ac:dyDescent="0.25">
      <c r="A1775" s="9">
        <v>2292</v>
      </c>
      <c r="B1775" s="5" t="s">
        <v>28</v>
      </c>
      <c r="C1775" s="7" t="s">
        <v>5427</v>
      </c>
      <c r="D1775" s="5" t="s">
        <v>18</v>
      </c>
      <c r="E1775" s="7" t="s">
        <v>296</v>
      </c>
      <c r="F1775" s="7" t="s">
        <v>296</v>
      </c>
      <c r="G1775" s="5" t="s">
        <v>6182</v>
      </c>
      <c r="H1775" s="7" t="s">
        <v>2100</v>
      </c>
      <c r="I1775" s="7" t="s">
        <v>6175</v>
      </c>
      <c r="J1775" s="7" t="s">
        <v>1541</v>
      </c>
      <c r="K1775" s="5" t="s">
        <v>6175</v>
      </c>
      <c r="L1775" s="7" t="s">
        <v>5415</v>
      </c>
      <c r="M1775" s="7" t="s">
        <v>5415</v>
      </c>
      <c r="N1775" s="8" t="s">
        <v>6175</v>
      </c>
      <c r="O1775" s="7" t="s">
        <v>1388</v>
      </c>
      <c r="P1775" s="8" t="s">
        <v>6175</v>
      </c>
      <c r="Q1775" s="7" t="s">
        <v>2105</v>
      </c>
      <c r="R1775" s="28">
        <v>5727</v>
      </c>
      <c r="S1775" s="5" t="s">
        <v>28</v>
      </c>
      <c r="T1775" s="5" t="s">
        <v>28</v>
      </c>
      <c r="U1775" s="5" t="s">
        <v>28</v>
      </c>
      <c r="V1775" s="5" t="s">
        <v>28</v>
      </c>
      <c r="W1775" s="5" t="s">
        <v>29</v>
      </c>
      <c r="X1775" s="5" t="s">
        <v>28</v>
      </c>
      <c r="Y1775" s="7">
        <v>0</v>
      </c>
      <c r="Z1775" s="7" t="s">
        <v>3900</v>
      </c>
      <c r="AA1775" s="7">
        <v>1</v>
      </c>
      <c r="AB1775" s="7">
        <v>1</v>
      </c>
      <c r="AC1775" s="7">
        <v>0</v>
      </c>
      <c r="AD1775" s="7" t="s">
        <v>6175</v>
      </c>
      <c r="AE1775" s="7" t="s">
        <v>6175</v>
      </c>
      <c r="AF1775" s="7" t="s">
        <v>6175</v>
      </c>
      <c r="AG1775" s="7" t="s">
        <v>6175</v>
      </c>
      <c r="AH1775" s="7" t="s">
        <v>6175</v>
      </c>
      <c r="AI1775" s="7" t="s">
        <v>6175</v>
      </c>
      <c r="AJ1775" s="33">
        <v>6.2424474885844949</v>
      </c>
      <c r="AK1775" s="33">
        <v>5.5736138290932988</v>
      </c>
      <c r="AL1775" s="33">
        <v>0.66883365949119589</v>
      </c>
      <c r="AM1775" s="33">
        <v>6.2424474885844949</v>
      </c>
      <c r="AN1775" s="33">
        <v>5.6182027397260459</v>
      </c>
      <c r="AO1775" s="33">
        <v>5.0162524461839695</v>
      </c>
      <c r="AP1775" s="33">
        <v>0.6019502935420763</v>
      </c>
      <c r="AQ1775" s="33">
        <v>5.6182027397260459</v>
      </c>
      <c r="AR1775" s="58"/>
      <c r="AS1775" s="58"/>
      <c r="AT1775" s="58"/>
      <c r="AU1775" s="45"/>
      <c r="AV1775" s="86"/>
      <c r="AW1775" s="87"/>
      <c r="AX1775" s="87"/>
      <c r="AY1775" s="87"/>
      <c r="AZ1775" s="52" t="s">
        <v>6389</v>
      </c>
    </row>
    <row r="1776" spans="1:52" s="52" customFormat="1" ht="39.950000000000003" customHeight="1" x14ac:dyDescent="0.25">
      <c r="A1776" s="9">
        <v>2293</v>
      </c>
      <c r="B1776" s="5">
        <v>80042000001858</v>
      </c>
      <c r="C1776" s="7" t="s">
        <v>5510</v>
      </c>
      <c r="D1776" s="5" t="s">
        <v>241</v>
      </c>
      <c r="E1776" s="7" t="s">
        <v>242</v>
      </c>
      <c r="F1776" s="7" t="s">
        <v>242</v>
      </c>
      <c r="G1776" s="5" t="s">
        <v>6321</v>
      </c>
      <c r="H1776" s="7" t="s">
        <v>2100</v>
      </c>
      <c r="I1776" s="7" t="s">
        <v>6175</v>
      </c>
      <c r="J1776" s="7" t="s">
        <v>1541</v>
      </c>
      <c r="K1776" s="5" t="s">
        <v>6175</v>
      </c>
      <c r="L1776" s="7" t="s">
        <v>5495</v>
      </c>
      <c r="M1776" s="7" t="s">
        <v>5495</v>
      </c>
      <c r="N1776" s="8" t="s">
        <v>6175</v>
      </c>
      <c r="O1776" s="7" t="s">
        <v>1388</v>
      </c>
      <c r="P1776" s="8" t="s">
        <v>6175</v>
      </c>
      <c r="Q1776" s="7" t="s">
        <v>28</v>
      </c>
      <c r="R1776" s="28" t="s">
        <v>28</v>
      </c>
      <c r="S1776" s="5" t="s">
        <v>28</v>
      </c>
      <c r="T1776" s="5" t="s">
        <v>28</v>
      </c>
      <c r="U1776" s="5" t="s">
        <v>28</v>
      </c>
      <c r="V1776" s="5" t="s">
        <v>28</v>
      </c>
      <c r="W1776" s="5" t="s">
        <v>3988</v>
      </c>
      <c r="X1776" s="5" t="s">
        <v>28</v>
      </c>
      <c r="Y1776" s="7" t="s">
        <v>5511</v>
      </c>
      <c r="Z1776" s="7" t="s">
        <v>3900</v>
      </c>
      <c r="AA1776" s="7">
        <v>1</v>
      </c>
      <c r="AB1776" s="7">
        <v>1</v>
      </c>
      <c r="AC1776" s="7">
        <v>0</v>
      </c>
      <c r="AD1776" s="7" t="s">
        <v>6175</v>
      </c>
      <c r="AE1776" s="7" t="s">
        <v>6175</v>
      </c>
      <c r="AF1776" s="7" t="s">
        <v>6175</v>
      </c>
      <c r="AG1776" s="7" t="s">
        <v>6175</v>
      </c>
      <c r="AH1776" s="7" t="s">
        <v>6175</v>
      </c>
      <c r="AI1776" s="7" t="s">
        <v>6175</v>
      </c>
      <c r="AJ1776" s="33">
        <v>7.229052054794562</v>
      </c>
      <c r="AK1776" s="33">
        <v>6.4545107632094298</v>
      </c>
      <c r="AL1776" s="33">
        <v>0.77454129158513152</v>
      </c>
      <c r="AM1776" s="33">
        <v>7.229052054794562</v>
      </c>
      <c r="AN1776" s="33">
        <v>6.5061468493151056</v>
      </c>
      <c r="AO1776" s="33">
        <v>5.809059686888487</v>
      </c>
      <c r="AP1776" s="33">
        <v>0.69708716242661839</v>
      </c>
      <c r="AQ1776" s="33">
        <v>6.5061468493151056</v>
      </c>
      <c r="AR1776" s="58"/>
      <c r="AS1776" s="58"/>
      <c r="AT1776" s="58"/>
      <c r="AU1776" s="45"/>
      <c r="AV1776" s="86"/>
      <c r="AW1776" s="87"/>
      <c r="AX1776" s="87"/>
      <c r="AY1776" s="87"/>
      <c r="AZ1776" s="52" t="s">
        <v>6389</v>
      </c>
    </row>
    <row r="1777" spans="1:52" s="52" customFormat="1" ht="39.950000000000003" customHeight="1" x14ac:dyDescent="0.25">
      <c r="A1777" s="9">
        <v>2294</v>
      </c>
      <c r="B1777" s="5" t="s">
        <v>28</v>
      </c>
      <c r="C1777" s="7" t="s">
        <v>5614</v>
      </c>
      <c r="D1777" s="5" t="s">
        <v>18</v>
      </c>
      <c r="E1777" s="7" t="s">
        <v>64</v>
      </c>
      <c r="F1777" s="7" t="s">
        <v>65</v>
      </c>
      <c r="G1777" s="5" t="s">
        <v>6182</v>
      </c>
      <c r="H1777" s="7" t="s">
        <v>2100</v>
      </c>
      <c r="I1777" s="7" t="s">
        <v>6175</v>
      </c>
      <c r="J1777" s="7" t="s">
        <v>2122</v>
      </c>
      <c r="K1777" s="5" t="s">
        <v>6175</v>
      </c>
      <c r="L1777" s="7" t="s">
        <v>2222</v>
      </c>
      <c r="M1777" s="7" t="s">
        <v>2222</v>
      </c>
      <c r="N1777" s="8" t="s">
        <v>6175</v>
      </c>
      <c r="O1777" s="7" t="s">
        <v>1388</v>
      </c>
      <c r="P1777" s="8" t="s">
        <v>6175</v>
      </c>
      <c r="Q1777" s="7" t="s">
        <v>28</v>
      </c>
      <c r="R1777" s="28" t="s">
        <v>28</v>
      </c>
      <c r="S1777" s="5" t="s">
        <v>28</v>
      </c>
      <c r="T1777" s="5" t="s">
        <v>28</v>
      </c>
      <c r="U1777" s="5" t="s">
        <v>28</v>
      </c>
      <c r="V1777" s="5" t="s">
        <v>28</v>
      </c>
      <c r="W1777" s="5" t="s">
        <v>29</v>
      </c>
      <c r="X1777" s="5" t="s">
        <v>28</v>
      </c>
      <c r="Y1777" s="7" t="s">
        <v>28</v>
      </c>
      <c r="Z1777" s="7" t="s">
        <v>3900</v>
      </c>
      <c r="AA1777" s="7">
        <v>1</v>
      </c>
      <c r="AB1777" s="7">
        <v>1</v>
      </c>
      <c r="AC1777" s="7">
        <v>0</v>
      </c>
      <c r="AD1777" s="7" t="s">
        <v>6175</v>
      </c>
      <c r="AE1777" s="7" t="s">
        <v>6175</v>
      </c>
      <c r="AF1777" s="7" t="s">
        <v>6175</v>
      </c>
      <c r="AG1777" s="7" t="s">
        <v>6175</v>
      </c>
      <c r="AH1777" s="7" t="s">
        <v>6175</v>
      </c>
      <c r="AI1777" s="7" t="s">
        <v>6175</v>
      </c>
      <c r="AJ1777" s="33">
        <v>0.7</v>
      </c>
      <c r="AK1777" s="33">
        <v>0.62499999999999989</v>
      </c>
      <c r="AL1777" s="33">
        <v>7.4999999999999983E-2</v>
      </c>
      <c r="AM1777" s="33">
        <v>0.7</v>
      </c>
      <c r="AN1777" s="33">
        <v>0.63</v>
      </c>
      <c r="AO1777" s="33">
        <v>0.5625</v>
      </c>
      <c r="AP1777" s="33">
        <v>6.7500000000000004E-2</v>
      </c>
      <c r="AQ1777" s="33">
        <v>0.63</v>
      </c>
      <c r="AR1777" s="58"/>
      <c r="AS1777" s="58"/>
      <c r="AT1777" s="58"/>
      <c r="AU1777" s="45"/>
      <c r="AV1777" s="86"/>
      <c r="AW1777" s="87"/>
      <c r="AX1777" s="87"/>
      <c r="AY1777" s="87"/>
      <c r="AZ1777" s="52" t="s">
        <v>6389</v>
      </c>
    </row>
    <row r="1778" spans="1:52" s="52" customFormat="1" ht="39.950000000000003" customHeight="1" x14ac:dyDescent="0.25">
      <c r="A1778" s="59">
        <v>2295</v>
      </c>
      <c r="B1778" s="30" t="s">
        <v>28</v>
      </c>
      <c r="C1778" s="63" t="s">
        <v>5722</v>
      </c>
      <c r="D1778" s="30" t="s">
        <v>18</v>
      </c>
      <c r="E1778" s="63" t="s">
        <v>272</v>
      </c>
      <c r="F1778" s="63" t="s">
        <v>105</v>
      </c>
      <c r="G1778" s="30" t="s">
        <v>6182</v>
      </c>
      <c r="H1778" s="63" t="s">
        <v>1392</v>
      </c>
      <c r="I1778" s="63" t="s">
        <v>6175</v>
      </c>
      <c r="J1778" s="63" t="s">
        <v>1608</v>
      </c>
      <c r="K1778" s="30" t="s">
        <v>1609</v>
      </c>
      <c r="L1778" s="63" t="s">
        <v>1711</v>
      </c>
      <c r="M1778" s="63" t="s">
        <v>1711</v>
      </c>
      <c r="N1778" s="29" t="s">
        <v>6175</v>
      </c>
      <c r="O1778" s="63" t="s">
        <v>1395</v>
      </c>
      <c r="P1778" s="29" t="s">
        <v>6175</v>
      </c>
      <c r="Q1778" s="63" t="s">
        <v>5723</v>
      </c>
      <c r="R1778" s="60" t="s">
        <v>28</v>
      </c>
      <c r="S1778" s="30" t="s">
        <v>28</v>
      </c>
      <c r="T1778" s="30" t="s">
        <v>28</v>
      </c>
      <c r="U1778" s="30" t="s">
        <v>28</v>
      </c>
      <c r="V1778" s="30" t="s">
        <v>28</v>
      </c>
      <c r="W1778" s="30" t="s">
        <v>29</v>
      </c>
      <c r="X1778" s="30" t="s">
        <v>28</v>
      </c>
      <c r="Y1778" s="63" t="s">
        <v>28</v>
      </c>
      <c r="Z1778" s="63" t="s">
        <v>3900</v>
      </c>
      <c r="AA1778" s="63">
        <v>6</v>
      </c>
      <c r="AB1778" s="63">
        <v>6</v>
      </c>
      <c r="AC1778" s="63">
        <v>0</v>
      </c>
      <c r="AD1778" s="63" t="s">
        <v>6175</v>
      </c>
      <c r="AE1778" s="63" t="s">
        <v>6175</v>
      </c>
      <c r="AF1778" s="63" t="s">
        <v>6175</v>
      </c>
      <c r="AG1778" s="63" t="s">
        <v>6175</v>
      </c>
      <c r="AH1778" s="63" t="s">
        <v>6175</v>
      </c>
      <c r="AI1778" s="63" t="s">
        <v>6175</v>
      </c>
      <c r="AJ1778" s="61">
        <v>0.62500000000000011</v>
      </c>
      <c r="AK1778" s="61">
        <v>3.348214285714286</v>
      </c>
      <c r="AL1778" s="61">
        <v>0.4017857142857143</v>
      </c>
      <c r="AM1778" s="61">
        <v>3.7500000000000009</v>
      </c>
      <c r="AN1778" s="61">
        <v>0.56250000000000011</v>
      </c>
      <c r="AO1778" s="61">
        <v>3.0133928571428577</v>
      </c>
      <c r="AP1778" s="61">
        <v>0.3616071428571429</v>
      </c>
      <c r="AQ1778" s="61">
        <v>3.3750000000000009</v>
      </c>
      <c r="AR1778" s="58"/>
      <c r="AS1778" s="58"/>
      <c r="AT1778" s="58"/>
      <c r="AU1778" s="45"/>
      <c r="AV1778" s="86"/>
      <c r="AW1778" s="87"/>
      <c r="AX1778" s="87"/>
      <c r="AY1778" s="87"/>
      <c r="AZ1778" s="52" t="s">
        <v>6389</v>
      </c>
    </row>
    <row r="1779" spans="1:52" ht="9" customHeight="1" x14ac:dyDescent="0.25">
      <c r="A1779" s="65"/>
      <c r="B1779" s="66"/>
      <c r="C1779" s="67"/>
      <c r="D1779" s="66"/>
      <c r="E1779" s="67"/>
      <c r="F1779" s="67"/>
      <c r="G1779" s="67"/>
      <c r="H1779" s="67"/>
      <c r="I1779" s="67"/>
      <c r="J1779" s="67"/>
      <c r="K1779" s="66"/>
      <c r="L1779" s="68"/>
      <c r="M1779" s="69"/>
      <c r="N1779" s="70"/>
      <c r="O1779" s="67"/>
      <c r="P1779" s="70"/>
      <c r="Q1779" s="68"/>
      <c r="R1779" s="68"/>
      <c r="S1779" s="68"/>
      <c r="T1779" s="66"/>
      <c r="U1779" s="66"/>
      <c r="V1779" s="66"/>
      <c r="W1779" s="66"/>
      <c r="X1779" s="66"/>
      <c r="Y1779" s="67"/>
      <c r="Z1779" s="67"/>
      <c r="AA1779" s="67"/>
      <c r="AB1779" s="67"/>
      <c r="AC1779" s="67"/>
      <c r="AD1779" s="67"/>
      <c r="AE1779" s="67"/>
      <c r="AF1779" s="67"/>
      <c r="AG1779" s="67"/>
      <c r="AH1779" s="67"/>
      <c r="AI1779" s="67"/>
      <c r="AJ1779" s="71"/>
      <c r="AK1779" s="71"/>
      <c r="AL1779" s="71"/>
      <c r="AM1779" s="71"/>
      <c r="AN1779" s="71"/>
      <c r="AO1779" s="71"/>
      <c r="AP1779" s="71"/>
      <c r="AQ1779" s="71"/>
      <c r="AR1779" s="72"/>
      <c r="AS1779" s="72"/>
      <c r="AT1779" s="72"/>
      <c r="AU1779" s="47"/>
      <c r="AV1779" s="17"/>
      <c r="AW1779" s="13"/>
      <c r="AX1779" s="13"/>
      <c r="AY1779" s="13"/>
    </row>
    <row r="1780" spans="1:52" s="13" customFormat="1" x14ac:dyDescent="0.25">
      <c r="A1780" s="48"/>
      <c r="B1780" s="50"/>
      <c r="C1780" s="50"/>
      <c r="D1780" s="50"/>
      <c r="E1780" s="50"/>
      <c r="F1780" s="50"/>
      <c r="G1780" s="50"/>
      <c r="H1780" s="51"/>
      <c r="I1780" s="51"/>
      <c r="J1780" s="51"/>
      <c r="K1780" s="51"/>
      <c r="L1780" s="51"/>
      <c r="M1780" s="51"/>
      <c r="N1780" s="51"/>
      <c r="O1780" s="51"/>
      <c r="P1780" s="51"/>
      <c r="Q1780" s="51"/>
      <c r="R1780" s="51"/>
      <c r="S1780" s="51"/>
      <c r="T1780" s="51"/>
      <c r="U1780" s="51"/>
      <c r="V1780" s="51"/>
      <c r="W1780" s="51"/>
      <c r="X1780" s="51"/>
      <c r="Y1780" s="51"/>
      <c r="Z1780" s="51"/>
      <c r="AA1780" s="51"/>
      <c r="AB1780" s="51"/>
      <c r="AC1780" s="51"/>
      <c r="AD1780" s="51"/>
      <c r="AE1780" s="51"/>
      <c r="AF1780" s="51"/>
      <c r="AG1780" s="51"/>
      <c r="AH1780" s="51"/>
      <c r="AI1780" s="51"/>
      <c r="AJ1780" s="51"/>
      <c r="AK1780" s="51"/>
      <c r="AL1780" s="51"/>
      <c r="AM1780" s="51"/>
      <c r="AN1780" s="51"/>
      <c r="AO1780" s="51"/>
      <c r="AP1780" s="51"/>
      <c r="AQ1780" s="51"/>
      <c r="AR1780" s="47"/>
      <c r="AS1780" s="47"/>
      <c r="AT1780" s="47"/>
      <c r="AU1780" s="47"/>
      <c r="AV1780" s="17"/>
    </row>
    <row r="1781" spans="1:52" s="13" customFormat="1" x14ac:dyDescent="0.25">
      <c r="A1781" s="48"/>
      <c r="B1781" s="50"/>
      <c r="C1781" s="50"/>
      <c r="D1781" s="50"/>
      <c r="E1781" s="50"/>
      <c r="F1781" s="50"/>
      <c r="G1781" s="50"/>
      <c r="H1781" s="51"/>
      <c r="I1781" s="51"/>
      <c r="J1781" s="51"/>
      <c r="K1781" s="51"/>
      <c r="L1781" s="51"/>
      <c r="M1781" s="51"/>
      <c r="N1781" s="51"/>
      <c r="O1781" s="51"/>
      <c r="P1781" s="51"/>
      <c r="Q1781" s="51"/>
      <c r="R1781" s="51"/>
      <c r="S1781" s="51"/>
      <c r="T1781" s="51"/>
      <c r="U1781" s="51"/>
      <c r="V1781" s="51"/>
      <c r="W1781" s="51"/>
      <c r="X1781" s="51"/>
      <c r="Y1781" s="51"/>
      <c r="Z1781" s="51"/>
      <c r="AA1781" s="51"/>
      <c r="AB1781" s="51"/>
      <c r="AC1781" s="51"/>
      <c r="AD1781" s="51"/>
      <c r="AE1781" s="51"/>
      <c r="AF1781" s="51"/>
      <c r="AG1781" s="51"/>
      <c r="AH1781" s="51"/>
      <c r="AI1781" s="51"/>
      <c r="AJ1781" s="51"/>
      <c r="AK1781" s="51"/>
      <c r="AL1781" s="51"/>
      <c r="AM1781" s="73">
        <f>SUM(AM5:AM1780)</f>
        <v>291099.02993855433</v>
      </c>
      <c r="AN1781" s="51"/>
      <c r="AO1781" s="51"/>
      <c r="AP1781" s="51"/>
      <c r="AQ1781" s="51"/>
      <c r="AR1781" s="47"/>
      <c r="AS1781" s="47"/>
      <c r="AT1781" s="47"/>
      <c r="AU1781" s="47"/>
      <c r="AV1781" s="17"/>
    </row>
    <row r="1782" spans="1:52" s="13" customFormat="1" x14ac:dyDescent="0.25">
      <c r="A1782" s="48"/>
      <c r="B1782" s="50"/>
      <c r="C1782" s="50"/>
      <c r="D1782" s="50"/>
      <c r="E1782" s="50"/>
      <c r="F1782" s="50"/>
      <c r="G1782" s="50"/>
      <c r="H1782" s="51"/>
      <c r="I1782" s="51"/>
      <c r="J1782" s="51"/>
      <c r="K1782" s="51"/>
      <c r="L1782" s="51"/>
      <c r="M1782" s="51"/>
      <c r="N1782" s="51"/>
      <c r="O1782" s="51"/>
      <c r="P1782" s="51"/>
      <c r="Q1782" s="51"/>
      <c r="R1782" s="51"/>
      <c r="S1782" s="51"/>
      <c r="T1782" s="51"/>
      <c r="U1782" s="51"/>
      <c r="V1782" s="51"/>
      <c r="W1782" s="51"/>
      <c r="X1782" s="51"/>
      <c r="Y1782" s="51"/>
      <c r="Z1782" s="51"/>
      <c r="AA1782" s="51"/>
      <c r="AB1782" s="51"/>
      <c r="AC1782" s="51"/>
      <c r="AD1782" s="51"/>
      <c r="AE1782" s="51"/>
      <c r="AF1782" s="51"/>
      <c r="AG1782" s="51"/>
      <c r="AH1782" s="51"/>
      <c r="AI1782" s="51"/>
      <c r="AJ1782" s="51"/>
      <c r="AK1782" s="51"/>
      <c r="AL1782" s="51"/>
      <c r="AM1782" s="51"/>
      <c r="AN1782" s="51"/>
      <c r="AO1782" s="51"/>
      <c r="AP1782" s="51"/>
      <c r="AQ1782" s="51"/>
      <c r="AR1782" s="47"/>
      <c r="AS1782" s="47"/>
      <c r="AT1782" s="47"/>
      <c r="AU1782" s="47"/>
      <c r="AV1782" s="17"/>
    </row>
    <row r="1783" spans="1:52" s="13" customFormat="1" x14ac:dyDescent="0.25">
      <c r="A1783" s="48"/>
      <c r="B1783" s="50"/>
      <c r="C1783" s="50"/>
      <c r="D1783" s="50"/>
      <c r="E1783" s="50"/>
      <c r="F1783" s="50"/>
      <c r="G1783" s="50"/>
      <c r="H1783" s="51"/>
      <c r="I1783" s="51"/>
      <c r="J1783" s="51"/>
      <c r="K1783" s="51"/>
      <c r="L1783" s="51"/>
      <c r="M1783" s="51"/>
      <c r="N1783" s="51"/>
      <c r="O1783" s="51"/>
      <c r="P1783" s="51"/>
      <c r="Q1783" s="51"/>
      <c r="R1783" s="51"/>
      <c r="S1783" s="51"/>
      <c r="T1783" s="51"/>
      <c r="U1783" s="51"/>
      <c r="V1783" s="51"/>
      <c r="W1783" s="51"/>
      <c r="X1783" s="51"/>
      <c r="Y1783" s="51"/>
      <c r="Z1783" s="51"/>
      <c r="AA1783" s="51"/>
      <c r="AB1783" s="51"/>
      <c r="AC1783" s="51"/>
      <c r="AD1783" s="51"/>
      <c r="AE1783" s="51"/>
      <c r="AF1783" s="51"/>
      <c r="AG1783" s="51"/>
      <c r="AH1783" s="51"/>
      <c r="AI1783" s="51"/>
      <c r="AJ1783" s="51"/>
      <c r="AK1783" s="51"/>
      <c r="AL1783" s="51"/>
      <c r="AM1783" s="51"/>
      <c r="AN1783" s="51"/>
      <c r="AO1783" s="51"/>
      <c r="AP1783" s="51"/>
      <c r="AQ1783" s="51"/>
      <c r="AR1783" s="47"/>
      <c r="AS1783" s="47"/>
      <c r="AT1783" s="47"/>
      <c r="AU1783" s="47"/>
      <c r="AV1783" s="17"/>
    </row>
    <row r="1784" spans="1:52" s="13" customFormat="1" x14ac:dyDescent="0.25">
      <c r="A1784" s="48"/>
      <c r="B1784" s="50"/>
      <c r="C1784" s="50"/>
      <c r="D1784" s="50"/>
      <c r="E1784" s="50"/>
      <c r="F1784" s="50"/>
      <c r="G1784" s="50"/>
      <c r="H1784" s="51"/>
      <c r="I1784" s="51"/>
      <c r="J1784" s="51"/>
      <c r="K1784" s="51"/>
      <c r="L1784" s="51"/>
      <c r="M1784" s="51"/>
      <c r="N1784" s="51"/>
      <c r="O1784" s="51"/>
      <c r="P1784" s="51"/>
      <c r="Q1784" s="51"/>
      <c r="R1784" s="51"/>
      <c r="S1784" s="51"/>
      <c r="T1784" s="51"/>
      <c r="U1784" s="51"/>
      <c r="V1784" s="51"/>
      <c r="W1784" s="51"/>
      <c r="X1784" s="51"/>
      <c r="Y1784" s="51"/>
      <c r="Z1784" s="51"/>
      <c r="AA1784" s="51"/>
      <c r="AB1784" s="51"/>
      <c r="AC1784" s="51"/>
      <c r="AD1784" s="51"/>
      <c r="AE1784" s="51"/>
      <c r="AF1784" s="51"/>
      <c r="AG1784" s="51"/>
      <c r="AH1784" s="51"/>
      <c r="AI1784" s="51"/>
      <c r="AJ1784" s="51"/>
      <c r="AK1784" s="51"/>
      <c r="AL1784" s="51"/>
      <c r="AM1784" s="51"/>
      <c r="AN1784" s="51"/>
      <c r="AO1784" s="51"/>
      <c r="AP1784" s="51"/>
      <c r="AQ1784" s="51"/>
      <c r="AR1784" s="47"/>
      <c r="AS1784" s="47"/>
      <c r="AT1784" s="47"/>
      <c r="AU1784" s="47"/>
      <c r="AV1784" s="17"/>
    </row>
  </sheetData>
  <autoFilter ref="A4:AZ1778"/>
  <mergeCells count="51">
    <mergeCell ref="C792:C793"/>
    <mergeCell ref="C795:C796"/>
    <mergeCell ref="C797:C798"/>
    <mergeCell ref="C479:C481"/>
    <mergeCell ref="C542:C543"/>
    <mergeCell ref="C574:C575"/>
    <mergeCell ref="C634:C635"/>
    <mergeCell ref="C698:C699"/>
    <mergeCell ref="C785:C787"/>
    <mergeCell ref="C442:C443"/>
    <mergeCell ref="C367:C369"/>
    <mergeCell ref="AD367:AD369"/>
    <mergeCell ref="AE367:AE369"/>
    <mergeCell ref="C372:C373"/>
    <mergeCell ref="AD372:AD373"/>
    <mergeCell ref="AE372:AE373"/>
    <mergeCell ref="C375:C376"/>
    <mergeCell ref="AD375:AD376"/>
    <mergeCell ref="AE375:AE376"/>
    <mergeCell ref="C391:C392"/>
    <mergeCell ref="C417:C418"/>
    <mergeCell ref="C355:C356"/>
    <mergeCell ref="AD355:AD356"/>
    <mergeCell ref="AE355:AE356"/>
    <mergeCell ref="C363:C366"/>
    <mergeCell ref="AD363:AD366"/>
    <mergeCell ref="AE363:AE366"/>
    <mergeCell ref="C345:C347"/>
    <mergeCell ref="AD345:AD347"/>
    <mergeCell ref="AE345:AE347"/>
    <mergeCell ref="C348:C349"/>
    <mergeCell ref="AD348:AD349"/>
    <mergeCell ref="AE348:AE349"/>
    <mergeCell ref="C337:C338"/>
    <mergeCell ref="AD337:AD338"/>
    <mergeCell ref="AE337:AE338"/>
    <mergeCell ref="C339:C340"/>
    <mergeCell ref="AD339:AD340"/>
    <mergeCell ref="AE339:AE340"/>
    <mergeCell ref="C263:C264"/>
    <mergeCell ref="AD263:AD264"/>
    <mergeCell ref="AE263:AE264"/>
    <mergeCell ref="C283:C284"/>
    <mergeCell ref="AD283:AD284"/>
    <mergeCell ref="AE283:AE284"/>
    <mergeCell ref="A1:AQ1"/>
    <mergeCell ref="A2:AQ2"/>
    <mergeCell ref="A3:AQ3"/>
    <mergeCell ref="C260:C261"/>
    <mergeCell ref="AD260:AD261"/>
    <mergeCell ref="AE260:AE261"/>
  </mergeCells>
  <conditionalFormatting sqref="B1235">
    <cfRule type="duplicateValues" dxfId="75" priority="58"/>
  </conditionalFormatting>
  <conditionalFormatting sqref="B1348">
    <cfRule type="duplicateValues" dxfId="74" priority="57"/>
  </conditionalFormatting>
  <conditionalFormatting sqref="C1778 C1768 C1771:C1775">
    <cfRule type="duplicateValues" dxfId="73" priority="56"/>
  </conditionalFormatting>
  <conditionalFormatting sqref="C1705">
    <cfRule type="duplicateValues" dxfId="72" priority="55"/>
  </conditionalFormatting>
  <conditionalFormatting sqref="C1705">
    <cfRule type="duplicateValues" dxfId="71" priority="54"/>
  </conditionalFormatting>
  <conditionalFormatting sqref="C1294">
    <cfRule type="duplicateValues" dxfId="70" priority="53"/>
  </conditionalFormatting>
  <conditionalFormatting sqref="C1294">
    <cfRule type="duplicateValues" dxfId="69" priority="52"/>
  </conditionalFormatting>
  <conditionalFormatting sqref="C1295:C1300">
    <cfRule type="duplicateValues" dxfId="68" priority="51"/>
  </conditionalFormatting>
  <conditionalFormatting sqref="C1295:C1300">
    <cfRule type="duplicateValues" dxfId="67" priority="50"/>
  </conditionalFormatting>
  <conditionalFormatting sqref="C1301:C1304">
    <cfRule type="duplicateValues" dxfId="66" priority="49"/>
  </conditionalFormatting>
  <conditionalFormatting sqref="C1301:C1304">
    <cfRule type="duplicateValues" dxfId="65" priority="48"/>
  </conditionalFormatting>
  <conditionalFormatting sqref="C1305:C1308">
    <cfRule type="duplicateValues" dxfId="64" priority="47"/>
  </conditionalFormatting>
  <conditionalFormatting sqref="C1305:C1308">
    <cfRule type="duplicateValues" dxfId="63" priority="46"/>
  </conditionalFormatting>
  <conditionalFormatting sqref="C1309:C1313">
    <cfRule type="duplicateValues" dxfId="62" priority="45"/>
  </conditionalFormatting>
  <conditionalFormatting sqref="C1309:C1313">
    <cfRule type="duplicateValues" dxfId="61" priority="44"/>
  </conditionalFormatting>
  <conditionalFormatting sqref="C1314:C1318">
    <cfRule type="duplicateValues" dxfId="60" priority="43"/>
  </conditionalFormatting>
  <conditionalFormatting sqref="C1314:C1318">
    <cfRule type="duplicateValues" dxfId="59" priority="42"/>
  </conditionalFormatting>
  <conditionalFormatting sqref="C1319:C1324">
    <cfRule type="duplicateValues" dxfId="58" priority="41"/>
  </conditionalFormatting>
  <conditionalFormatting sqref="C1319:C1324">
    <cfRule type="duplicateValues" dxfId="57" priority="40"/>
  </conditionalFormatting>
  <conditionalFormatting sqref="C1325:C1340">
    <cfRule type="duplicateValues" dxfId="56" priority="39"/>
  </conditionalFormatting>
  <conditionalFormatting sqref="C1325:C1340">
    <cfRule type="duplicateValues" dxfId="55" priority="38"/>
  </conditionalFormatting>
  <conditionalFormatting sqref="C1342:C1345">
    <cfRule type="duplicateValues" dxfId="54" priority="37"/>
  </conditionalFormatting>
  <conditionalFormatting sqref="C1342:C1345">
    <cfRule type="duplicateValues" dxfId="53" priority="36"/>
  </conditionalFormatting>
  <conditionalFormatting sqref="C1706:C1767 C1592:C1704">
    <cfRule type="duplicateValues" dxfId="52" priority="59"/>
  </conditionalFormatting>
  <conditionalFormatting sqref="C1349:C1591">
    <cfRule type="duplicateValues" dxfId="51" priority="60"/>
  </conditionalFormatting>
  <conditionalFormatting sqref="C1780:C1048576 C1:C153 C262:C263 C265:C283 C285:C337 C339 C341:C345 C348 C350:C355 C357:C363 C367 C370:C372 C374:C375 C377:C391 C393:C417 C419:C442 C444:C479 C482:C542 C544:C574 C576:C634 C700:C785 C788:C792 C794:C795 C797 C799:C863 C636:C698 C200:C260 C870:C1768 C1771:C1775 C1778">
    <cfRule type="duplicateValues" dxfId="50" priority="35"/>
  </conditionalFormatting>
  <conditionalFormatting sqref="C1780:C1048576 C262:C263 C1:C153 C265:C283 C285:C337 C339 C341:C345 C348 C350:C355 C357:C363 C367 C370:C372 C374:C375 C377:C391 C393:C417 C419:C442 C444:C479 C482:C542 C544:C574 C576:C634 C700:C785 C788:C792 C794:C795 C797 C799:C863 C636:C698 C200:C260 C870:C1768 C1771:C1775 C1778">
    <cfRule type="duplicateValues" dxfId="49" priority="34"/>
  </conditionalFormatting>
  <conditionalFormatting sqref="C154:C199">
    <cfRule type="duplicateValues" dxfId="48" priority="32"/>
  </conditionalFormatting>
  <conditionalFormatting sqref="C154:C199">
    <cfRule type="duplicateValues" dxfId="47" priority="31"/>
  </conditionalFormatting>
  <conditionalFormatting sqref="C154:C199">
    <cfRule type="duplicateValues" dxfId="46" priority="33"/>
  </conditionalFormatting>
  <conditionalFormatting sqref="C864">
    <cfRule type="duplicateValues" dxfId="45" priority="30"/>
  </conditionalFormatting>
  <conditionalFormatting sqref="C864">
    <cfRule type="duplicateValues" dxfId="44" priority="29"/>
  </conditionalFormatting>
  <conditionalFormatting sqref="C865">
    <cfRule type="duplicateValues" dxfId="43" priority="28"/>
  </conditionalFormatting>
  <conditionalFormatting sqref="C866">
    <cfRule type="duplicateValues" dxfId="42" priority="27"/>
  </conditionalFormatting>
  <conditionalFormatting sqref="C866">
    <cfRule type="duplicateValues" dxfId="41" priority="26"/>
  </conditionalFormatting>
  <conditionalFormatting sqref="C867">
    <cfRule type="duplicateValues" dxfId="40" priority="25"/>
  </conditionalFormatting>
  <conditionalFormatting sqref="C867">
    <cfRule type="duplicateValues" dxfId="39" priority="24"/>
  </conditionalFormatting>
  <conditionalFormatting sqref="C868">
    <cfRule type="duplicateValues" dxfId="38" priority="23"/>
  </conditionalFormatting>
  <conditionalFormatting sqref="C868">
    <cfRule type="duplicateValues" dxfId="37" priority="22"/>
  </conditionalFormatting>
  <conditionalFormatting sqref="C869">
    <cfRule type="duplicateValues" dxfId="36" priority="21"/>
  </conditionalFormatting>
  <conditionalFormatting sqref="C869">
    <cfRule type="duplicateValues" dxfId="35" priority="20"/>
  </conditionalFormatting>
  <conditionalFormatting sqref="C1776:C1777">
    <cfRule type="duplicateValues" dxfId="34" priority="9"/>
  </conditionalFormatting>
  <conditionalFormatting sqref="C1776:C1777">
    <cfRule type="duplicateValues" dxfId="33" priority="8"/>
  </conditionalFormatting>
  <conditionalFormatting sqref="C1776:C1777">
    <cfRule type="duplicateValues" dxfId="32" priority="7"/>
  </conditionalFormatting>
  <conditionalFormatting sqref="C1776:C1777">
    <cfRule type="duplicateValues" dxfId="31" priority="6"/>
  </conditionalFormatting>
  <conditionalFormatting sqref="C1776:C1777">
    <cfRule type="duplicateValues" dxfId="30" priority="5"/>
  </conditionalFormatting>
  <conditionalFormatting sqref="C1780:C1048576 C1706:C1768 C898:C1704 C1:C153 C262:C263 C265:C283 C285:C337 C339 C341:C345 C348 C350:C355 C357:C363 C367 C370:C372 C374:C375 C377:C391 C393:C417 C419:C442 C444:C479 C482:C542 C544:C574 C576:C634 C700:C785 C788:C792 C794:C795 C797 C799:C863 C636:C698 C200:C260 C870:C896 C1771:C1775 C1778">
    <cfRule type="duplicateValues" dxfId="29" priority="62"/>
  </conditionalFormatting>
  <conditionalFormatting sqref="C1780:C1048576">
    <cfRule type="duplicateValues" dxfId="28" priority="63"/>
  </conditionalFormatting>
  <conditionalFormatting sqref="C1779">
    <cfRule type="duplicateValues" dxfId="27" priority="64"/>
  </conditionalFormatting>
  <conditionalFormatting sqref="C1770">
    <cfRule type="duplicateValues" dxfId="26" priority="125"/>
  </conditionalFormatting>
  <conditionalFormatting sqref="C1769">
    <cfRule type="duplicateValues" dxfId="25" priority="186"/>
  </conditionalFormatting>
  <conditionalFormatting sqref="C5:C153">
    <cfRule type="duplicateValues" dxfId="24" priority="1659"/>
  </conditionalFormatting>
  <printOptions horizontalCentered="1"/>
  <pageMargins left="0.15748031496062992" right="0.15748031496062992" top="0.39370078740157483" bottom="0.59055118110236227" header="0.51181102362204722" footer="0.51181102362204722"/>
  <pageSetup paperSize="9" scale="24" fitToHeight="100" orientation="landscape" r:id="rId1"/>
  <headerFooter>
    <oddFooter>Página &amp;P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833"/>
  <sheetViews>
    <sheetView showGridLines="0" zoomScaleNormal="100" workbookViewId="0">
      <pane ySplit="4" topLeftCell="A21" activePane="bottomLeft" state="frozen"/>
      <selection pane="bottomLeft" activeCell="S31" sqref="S31"/>
    </sheetView>
  </sheetViews>
  <sheetFormatPr baseColWidth="10" defaultColWidth="11.42578125" defaultRowHeight="15" x14ac:dyDescent="0.25"/>
  <cols>
    <col min="1" max="1" width="5.28515625" style="48" customWidth="1"/>
    <col min="2" max="2" width="14.42578125" style="49" customWidth="1"/>
    <col min="3" max="3" width="11" style="49" hidden="1" customWidth="1"/>
    <col min="4" max="4" width="12.42578125" style="49" hidden="1" customWidth="1"/>
    <col min="5" max="5" width="15.42578125" style="49" hidden="1" customWidth="1"/>
    <col min="6" max="6" width="16.5703125" style="49" hidden="1" customWidth="1"/>
    <col min="7" max="7" width="14" style="49" hidden="1" customWidth="1"/>
    <col min="8" max="8" width="11.28515625" style="48" customWidth="1"/>
    <col min="9" max="9" width="14.7109375" style="48" hidden="1" customWidth="1"/>
    <col min="10" max="10" width="15.7109375" style="48" hidden="1" customWidth="1"/>
    <col min="11" max="11" width="16.28515625" style="48" hidden="1" customWidth="1"/>
    <col min="12" max="12" width="32.85546875" style="48" customWidth="1"/>
    <col min="13" max="13" width="33.85546875" style="48" customWidth="1"/>
    <col min="14" max="14" width="11.140625" style="48" hidden="1" customWidth="1"/>
    <col min="15" max="16" width="9.85546875" style="48" hidden="1" customWidth="1"/>
    <col min="17" max="17" width="11.85546875" style="48" customWidth="1"/>
    <col min="18" max="18" width="13.85546875" style="48" customWidth="1"/>
    <col min="19" max="19" width="10.85546875" style="48" customWidth="1"/>
    <col min="20" max="20" width="10.42578125" style="48" customWidth="1"/>
    <col min="21" max="21" width="16.140625" style="48" hidden="1" customWidth="1"/>
    <col min="22" max="22" width="14.85546875" style="48" hidden="1" customWidth="1"/>
    <col min="23" max="23" width="11.28515625" style="48" hidden="1" customWidth="1"/>
    <col min="24" max="24" width="6.5703125" style="48" hidden="1" customWidth="1"/>
    <col min="25" max="25" width="14.85546875" style="48" hidden="1" customWidth="1"/>
    <col min="26" max="26" width="12.42578125" style="48" hidden="1" customWidth="1"/>
    <col min="27" max="27" width="9.140625" style="48" hidden="1" customWidth="1"/>
    <col min="28" max="28" width="8.28515625" style="48" hidden="1" customWidth="1"/>
    <col min="29" max="31" width="12.42578125" style="48" hidden="1" customWidth="1"/>
    <col min="32" max="32" width="12.85546875" style="48" hidden="1" customWidth="1"/>
    <col min="33" max="33" width="11.42578125" style="48" hidden="1" customWidth="1"/>
    <col min="34" max="36" width="14.28515625" style="48" hidden="1" customWidth="1"/>
    <col min="37" max="37" width="13.7109375" style="48" hidden="1" customWidth="1"/>
    <col min="38" max="38" width="13" style="48" hidden="1" customWidth="1"/>
    <col min="39" max="39" width="14.42578125" style="48" customWidth="1"/>
    <col min="40" max="40" width="14.28515625" style="48" hidden="1" customWidth="1"/>
    <col min="41" max="41" width="16.85546875" style="48" hidden="1" customWidth="1"/>
    <col min="42" max="42" width="10.7109375" style="48" hidden="1" customWidth="1"/>
    <col min="43" max="43" width="19.7109375" style="48" hidden="1" customWidth="1"/>
    <col min="44" max="46" width="16.140625" style="46" hidden="1" customWidth="1"/>
    <col min="47" max="47" width="16.7109375" style="27" hidden="1" customWidth="1"/>
    <col min="48" max="48" width="14.42578125" style="20" hidden="1" customWidth="1"/>
    <col min="49" max="49" width="8" style="1" hidden="1" customWidth="1"/>
    <col min="50" max="50" width="13" style="1" hidden="1" customWidth="1"/>
    <col min="51" max="51" width="11.42578125" style="1" hidden="1" customWidth="1"/>
    <col min="52" max="60" width="11.42578125" style="1" customWidth="1"/>
    <col min="61" max="16384" width="11.42578125" style="1"/>
  </cols>
  <sheetData>
    <row r="1" spans="1:52" x14ac:dyDescent="0.25">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5"/>
      <c r="AR1" s="19"/>
      <c r="AS1" s="19"/>
      <c r="AT1" s="19"/>
      <c r="AU1" s="16"/>
    </row>
    <row r="2" spans="1:52" x14ac:dyDescent="0.25">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5"/>
      <c r="AR2" s="19"/>
      <c r="AS2" s="19"/>
      <c r="AT2" s="19"/>
      <c r="AU2" s="16"/>
    </row>
    <row r="3" spans="1:52" x14ac:dyDescent="0.25">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5"/>
      <c r="AR3" s="19"/>
      <c r="AS3" s="19"/>
      <c r="AT3" s="19"/>
      <c r="AU3" s="16"/>
    </row>
    <row r="4" spans="1:52" ht="56.25" customHeight="1" x14ac:dyDescent="0.25">
      <c r="A4" s="2" t="s">
        <v>6377</v>
      </c>
      <c r="B4" s="2" t="s">
        <v>0</v>
      </c>
      <c r="C4" s="2" t="s">
        <v>6098</v>
      </c>
      <c r="D4" s="2" t="s">
        <v>1</v>
      </c>
      <c r="E4" s="2" t="s">
        <v>2</v>
      </c>
      <c r="F4" s="2" t="s">
        <v>3</v>
      </c>
      <c r="G4" s="22" t="s">
        <v>6331</v>
      </c>
      <c r="H4" s="2" t="s">
        <v>1386</v>
      </c>
      <c r="I4" s="2" t="s">
        <v>8</v>
      </c>
      <c r="J4" s="2" t="s">
        <v>1387</v>
      </c>
      <c r="K4" s="2" t="s">
        <v>6174</v>
      </c>
      <c r="L4" s="22" t="s">
        <v>6176</v>
      </c>
      <c r="M4" s="2" t="s">
        <v>4</v>
      </c>
      <c r="N4" s="2" t="s">
        <v>6177</v>
      </c>
      <c r="O4" s="2" t="s">
        <v>1388</v>
      </c>
      <c r="P4" s="2" t="s">
        <v>6178</v>
      </c>
      <c r="Q4" s="2" t="s">
        <v>5</v>
      </c>
      <c r="R4" s="2" t="s">
        <v>6</v>
      </c>
      <c r="S4" s="2" t="s">
        <v>7</v>
      </c>
      <c r="T4" s="2" t="s">
        <v>9</v>
      </c>
      <c r="U4" s="2" t="s">
        <v>10</v>
      </c>
      <c r="V4" s="2" t="s">
        <v>11</v>
      </c>
      <c r="W4" s="2" t="s">
        <v>12</v>
      </c>
      <c r="X4" s="2" t="s">
        <v>13</v>
      </c>
      <c r="Y4" s="2" t="s">
        <v>14</v>
      </c>
      <c r="Z4" s="2" t="s">
        <v>15</v>
      </c>
      <c r="AA4" s="2" t="s">
        <v>1389</v>
      </c>
      <c r="AB4" s="11" t="s">
        <v>6099</v>
      </c>
      <c r="AC4" s="11" t="s">
        <v>6135</v>
      </c>
      <c r="AD4" s="11" t="s">
        <v>6179</v>
      </c>
      <c r="AE4" s="11" t="s">
        <v>1390</v>
      </c>
      <c r="AF4" s="3" t="s">
        <v>6180</v>
      </c>
      <c r="AG4" s="3" t="s">
        <v>16</v>
      </c>
      <c r="AH4" s="2" t="s">
        <v>2094</v>
      </c>
      <c r="AI4" s="2" t="s">
        <v>2095</v>
      </c>
      <c r="AJ4" s="2" t="s">
        <v>2096</v>
      </c>
      <c r="AK4" s="2" t="s">
        <v>6158</v>
      </c>
      <c r="AL4" s="2" t="s">
        <v>6157</v>
      </c>
      <c r="AM4" s="22" t="s">
        <v>6156</v>
      </c>
      <c r="AN4" s="2" t="s">
        <v>2097</v>
      </c>
      <c r="AO4" s="2" t="s">
        <v>6159</v>
      </c>
      <c r="AP4" s="2" t="s">
        <v>6157</v>
      </c>
      <c r="AQ4" s="2" t="s">
        <v>6181</v>
      </c>
      <c r="AR4" s="2" t="s">
        <v>6317</v>
      </c>
      <c r="AS4" s="2" t="s">
        <v>6318</v>
      </c>
      <c r="AT4" s="2" t="s">
        <v>6319</v>
      </c>
      <c r="AU4" s="21" t="s">
        <v>6320</v>
      </c>
      <c r="AV4" s="23" t="s">
        <v>6330</v>
      </c>
      <c r="AW4" s="11" t="s">
        <v>6333</v>
      </c>
      <c r="AX4" s="11" t="s">
        <v>14</v>
      </c>
      <c r="AY4" s="11" t="s">
        <v>6332</v>
      </c>
      <c r="AZ4" s="22" t="s">
        <v>6387</v>
      </c>
    </row>
    <row r="5" spans="1:52" ht="39.950000000000003" customHeight="1" x14ac:dyDescent="0.25">
      <c r="A5" s="9">
        <v>158</v>
      </c>
      <c r="B5" s="8">
        <v>80042000006198</v>
      </c>
      <c r="C5" s="10" t="s">
        <v>799</v>
      </c>
      <c r="D5" s="34" t="s">
        <v>18</v>
      </c>
      <c r="E5" s="8" t="s">
        <v>774</v>
      </c>
      <c r="F5" s="8" t="s">
        <v>775</v>
      </c>
      <c r="G5" s="8" t="s">
        <v>18</v>
      </c>
      <c r="H5" s="9" t="s">
        <v>6173</v>
      </c>
      <c r="I5" s="9" t="s">
        <v>71</v>
      </c>
      <c r="J5" s="9" t="s">
        <v>6175</v>
      </c>
      <c r="K5" s="9" t="s">
        <v>6175</v>
      </c>
      <c r="L5" s="9" t="s">
        <v>800</v>
      </c>
      <c r="M5" s="8" t="s">
        <v>801</v>
      </c>
      <c r="N5" s="8" t="s">
        <v>6175</v>
      </c>
      <c r="O5" s="8" t="s">
        <v>6175</v>
      </c>
      <c r="P5" s="8" t="s">
        <v>6175</v>
      </c>
      <c r="Q5" s="8" t="s">
        <v>802</v>
      </c>
      <c r="R5" s="8" t="s">
        <v>803</v>
      </c>
      <c r="S5" s="8">
        <v>18635</v>
      </c>
      <c r="T5" s="9" t="s">
        <v>276</v>
      </c>
      <c r="U5" s="9" t="s">
        <v>28</v>
      </c>
      <c r="V5" s="9" t="s">
        <v>28</v>
      </c>
      <c r="W5" s="9" t="s">
        <v>29</v>
      </c>
      <c r="X5" s="9">
        <v>2012</v>
      </c>
      <c r="Y5" s="9" t="s">
        <v>28</v>
      </c>
      <c r="Z5" s="9" t="s">
        <v>54</v>
      </c>
      <c r="AA5" s="9">
        <v>1</v>
      </c>
      <c r="AB5" s="9">
        <v>1</v>
      </c>
      <c r="AC5" s="9">
        <f t="shared" ref="AC5:AC23" si="0">AA5-AB5</f>
        <v>0</v>
      </c>
      <c r="AD5" s="33" t="s">
        <v>6175</v>
      </c>
      <c r="AE5" s="33" t="s">
        <v>6175</v>
      </c>
      <c r="AF5" s="33">
        <v>160788</v>
      </c>
      <c r="AG5" s="33">
        <v>112551.6</v>
      </c>
      <c r="AH5" s="33">
        <v>204493.2555</v>
      </c>
      <c r="AI5" s="33">
        <f t="shared" ref="AI5:AI23" si="1">AH5*AB5</f>
        <v>204493.2555</v>
      </c>
      <c r="AJ5" s="33">
        <v>90636.42857142858</v>
      </c>
      <c r="AK5" s="33">
        <f t="shared" ref="AK5:AK23" si="2">AJ5*AB5</f>
        <v>90636.42857142858</v>
      </c>
      <c r="AL5" s="33">
        <f t="shared" ref="AL5:AL23" si="3">AK5*0.12</f>
        <v>10876.371428571429</v>
      </c>
      <c r="AM5" s="33">
        <f t="shared" ref="AM5:AM23" si="4">AL5+AK5</f>
        <v>101512.8</v>
      </c>
      <c r="AN5" s="33">
        <f t="shared" ref="AN5:AN23" si="5">AJ5*0.9</f>
        <v>81572.785714285725</v>
      </c>
      <c r="AO5" s="33">
        <f t="shared" ref="AO5:AO23" si="6">AN5*AB5</f>
        <v>81572.785714285725</v>
      </c>
      <c r="AP5" s="33">
        <f t="shared" ref="AP5:AP23" si="7">AO5*0.12</f>
        <v>9788.7342857142867</v>
      </c>
      <c r="AQ5" s="33">
        <f t="shared" ref="AQ5:AQ23" si="8">AO5+AP5</f>
        <v>91361.520000000019</v>
      </c>
      <c r="AR5" s="15" t="s">
        <v>6290</v>
      </c>
      <c r="AS5" s="15" t="s">
        <v>6299</v>
      </c>
      <c r="AT5" s="15" t="s">
        <v>6292</v>
      </c>
      <c r="AU5" s="27" t="s">
        <v>6277</v>
      </c>
      <c r="AV5" s="16"/>
      <c r="AW5" s="12"/>
      <c r="AX5" s="12"/>
      <c r="AY5" s="12"/>
      <c r="AZ5" s="62" t="s">
        <v>6390</v>
      </c>
    </row>
    <row r="6" spans="1:52" ht="39.950000000000003" customHeight="1" x14ac:dyDescent="0.25">
      <c r="A6" s="9">
        <v>159</v>
      </c>
      <c r="B6" s="8">
        <v>80042000006204</v>
      </c>
      <c r="C6" s="10" t="s">
        <v>809</v>
      </c>
      <c r="D6" s="34" t="s">
        <v>18</v>
      </c>
      <c r="E6" s="8" t="s">
        <v>774</v>
      </c>
      <c r="F6" s="8" t="s">
        <v>775</v>
      </c>
      <c r="G6" s="8" t="s">
        <v>18</v>
      </c>
      <c r="H6" s="9" t="s">
        <v>6173</v>
      </c>
      <c r="I6" s="9" t="s">
        <v>71</v>
      </c>
      <c r="J6" s="9" t="s">
        <v>6175</v>
      </c>
      <c r="K6" s="9" t="s">
        <v>6175</v>
      </c>
      <c r="L6" s="9" t="s">
        <v>800</v>
      </c>
      <c r="M6" s="8" t="s">
        <v>810</v>
      </c>
      <c r="N6" s="8" t="s">
        <v>6175</v>
      </c>
      <c r="O6" s="8" t="s">
        <v>6175</v>
      </c>
      <c r="P6" s="8" t="s">
        <v>6175</v>
      </c>
      <c r="Q6" s="8" t="s">
        <v>802</v>
      </c>
      <c r="R6" s="8" t="s">
        <v>803</v>
      </c>
      <c r="S6" s="8">
        <v>18634</v>
      </c>
      <c r="T6" s="9" t="s">
        <v>276</v>
      </c>
      <c r="U6" s="9" t="s">
        <v>28</v>
      </c>
      <c r="V6" s="9" t="s">
        <v>28</v>
      </c>
      <c r="W6" s="9" t="s">
        <v>29</v>
      </c>
      <c r="X6" s="9">
        <v>2012</v>
      </c>
      <c r="Y6" s="9" t="s">
        <v>28</v>
      </c>
      <c r="Z6" s="9" t="s">
        <v>54</v>
      </c>
      <c r="AA6" s="9">
        <v>1</v>
      </c>
      <c r="AB6" s="9">
        <v>1</v>
      </c>
      <c r="AC6" s="9">
        <f t="shared" si="0"/>
        <v>0</v>
      </c>
      <c r="AD6" s="33" t="s">
        <v>6175</v>
      </c>
      <c r="AE6" s="33" t="s">
        <v>6175</v>
      </c>
      <c r="AF6" s="33">
        <v>160788</v>
      </c>
      <c r="AG6" s="33">
        <v>112551.6</v>
      </c>
      <c r="AH6" s="33">
        <v>204493.2555</v>
      </c>
      <c r="AI6" s="33">
        <f t="shared" si="1"/>
        <v>204493.2555</v>
      </c>
      <c r="AJ6" s="33">
        <v>90636.42857142858</v>
      </c>
      <c r="AK6" s="33">
        <f t="shared" si="2"/>
        <v>90636.42857142858</v>
      </c>
      <c r="AL6" s="33">
        <f t="shared" si="3"/>
        <v>10876.371428571429</v>
      </c>
      <c r="AM6" s="33">
        <f t="shared" si="4"/>
        <v>101512.8</v>
      </c>
      <c r="AN6" s="33">
        <f t="shared" si="5"/>
        <v>81572.785714285725</v>
      </c>
      <c r="AO6" s="33">
        <f t="shared" si="6"/>
        <v>81572.785714285725</v>
      </c>
      <c r="AP6" s="33">
        <f t="shared" si="7"/>
        <v>9788.7342857142867</v>
      </c>
      <c r="AQ6" s="33">
        <f t="shared" si="8"/>
        <v>91361.520000000019</v>
      </c>
      <c r="AR6" s="15" t="s">
        <v>6290</v>
      </c>
      <c r="AS6" s="15" t="s">
        <v>6299</v>
      </c>
      <c r="AT6" s="15" t="s">
        <v>6292</v>
      </c>
      <c r="AU6" s="27" t="s">
        <v>6277</v>
      </c>
      <c r="AV6" s="16"/>
      <c r="AW6" s="12"/>
      <c r="AX6" s="12"/>
      <c r="AY6" s="12"/>
      <c r="AZ6" s="62" t="s">
        <v>6390</v>
      </c>
    </row>
    <row r="7" spans="1:52" ht="39.950000000000003" customHeight="1" x14ac:dyDescent="0.25">
      <c r="A7" s="9">
        <v>161</v>
      </c>
      <c r="B7" s="8">
        <v>80042000006228</v>
      </c>
      <c r="C7" s="10" t="s">
        <v>804</v>
      </c>
      <c r="D7" s="34" t="s">
        <v>18</v>
      </c>
      <c r="E7" s="8" t="s">
        <v>774</v>
      </c>
      <c r="F7" s="8" t="s">
        <v>775</v>
      </c>
      <c r="G7" s="8" t="s">
        <v>18</v>
      </c>
      <c r="H7" s="9" t="s">
        <v>6173</v>
      </c>
      <c r="I7" s="9" t="s">
        <v>71</v>
      </c>
      <c r="J7" s="9" t="s">
        <v>6175</v>
      </c>
      <c r="K7" s="9" t="s">
        <v>6175</v>
      </c>
      <c r="L7" s="9" t="s">
        <v>776</v>
      </c>
      <c r="M7" s="8" t="s">
        <v>805</v>
      </c>
      <c r="N7" s="8" t="s">
        <v>6175</v>
      </c>
      <c r="O7" s="8" t="s">
        <v>6175</v>
      </c>
      <c r="P7" s="8" t="s">
        <v>6175</v>
      </c>
      <c r="Q7" s="8" t="s">
        <v>802</v>
      </c>
      <c r="R7" s="8" t="s">
        <v>806</v>
      </c>
      <c r="S7" s="8">
        <v>19553</v>
      </c>
      <c r="T7" s="9" t="s">
        <v>44</v>
      </c>
      <c r="U7" s="9" t="s">
        <v>28</v>
      </c>
      <c r="V7" s="9" t="s">
        <v>28</v>
      </c>
      <c r="W7" s="9" t="s">
        <v>29</v>
      </c>
      <c r="X7" s="9">
        <v>2012</v>
      </c>
      <c r="Y7" s="9" t="s">
        <v>28</v>
      </c>
      <c r="Z7" s="9" t="s">
        <v>54</v>
      </c>
      <c r="AA7" s="9">
        <v>1</v>
      </c>
      <c r="AB7" s="9">
        <v>1</v>
      </c>
      <c r="AC7" s="9">
        <f t="shared" si="0"/>
        <v>0</v>
      </c>
      <c r="AD7" s="33" t="s">
        <v>6175</v>
      </c>
      <c r="AE7" s="33" t="s">
        <v>6175</v>
      </c>
      <c r="AF7" s="33">
        <v>12178</v>
      </c>
      <c r="AG7" s="33">
        <v>8524.6</v>
      </c>
      <c r="AH7" s="33">
        <v>16107.75</v>
      </c>
      <c r="AI7" s="33">
        <f t="shared" si="1"/>
        <v>16107.75</v>
      </c>
      <c r="AJ7" s="33">
        <v>6693.080357142856</v>
      </c>
      <c r="AK7" s="33">
        <f t="shared" si="2"/>
        <v>6693.080357142856</v>
      </c>
      <c r="AL7" s="33">
        <f t="shared" si="3"/>
        <v>803.16964285714266</v>
      </c>
      <c r="AM7" s="33">
        <f t="shared" si="4"/>
        <v>7496.2499999999982</v>
      </c>
      <c r="AN7" s="33">
        <f t="shared" si="5"/>
        <v>6023.7723214285706</v>
      </c>
      <c r="AO7" s="33">
        <f t="shared" si="6"/>
        <v>6023.7723214285706</v>
      </c>
      <c r="AP7" s="33">
        <f t="shared" si="7"/>
        <v>722.85267857142844</v>
      </c>
      <c r="AQ7" s="33">
        <f t="shared" si="8"/>
        <v>6746.6249999999991</v>
      </c>
      <c r="AR7" s="15" t="s">
        <v>6290</v>
      </c>
      <c r="AS7" s="15" t="s">
        <v>6299</v>
      </c>
      <c r="AT7" s="15" t="s">
        <v>6292</v>
      </c>
      <c r="AU7" s="27" t="s">
        <v>6277</v>
      </c>
      <c r="AV7" s="16"/>
      <c r="AW7" s="12"/>
      <c r="AX7" s="12"/>
      <c r="AY7" s="12"/>
      <c r="AZ7" s="62" t="s">
        <v>6390</v>
      </c>
    </row>
    <row r="8" spans="1:52" ht="39.950000000000003" customHeight="1" x14ac:dyDescent="0.25">
      <c r="A8" s="9">
        <v>162</v>
      </c>
      <c r="B8" s="8">
        <v>80042000006211</v>
      </c>
      <c r="C8" s="10" t="s">
        <v>807</v>
      </c>
      <c r="D8" s="34" t="s">
        <v>18</v>
      </c>
      <c r="E8" s="8" t="s">
        <v>774</v>
      </c>
      <c r="F8" s="8" t="s">
        <v>775</v>
      </c>
      <c r="G8" s="8" t="s">
        <v>18</v>
      </c>
      <c r="H8" s="9" t="s">
        <v>6173</v>
      </c>
      <c r="I8" s="9" t="s">
        <v>71</v>
      </c>
      <c r="J8" s="9" t="s">
        <v>6175</v>
      </c>
      <c r="K8" s="9" t="s">
        <v>6175</v>
      </c>
      <c r="L8" s="9" t="s">
        <v>776</v>
      </c>
      <c r="M8" s="8" t="s">
        <v>808</v>
      </c>
      <c r="N8" s="8" t="s">
        <v>6175</v>
      </c>
      <c r="O8" s="8" t="s">
        <v>6175</v>
      </c>
      <c r="P8" s="8" t="s">
        <v>6175</v>
      </c>
      <c r="Q8" s="8" t="s">
        <v>802</v>
      </c>
      <c r="R8" s="8" t="s">
        <v>806</v>
      </c>
      <c r="S8" s="8">
        <v>19552</v>
      </c>
      <c r="T8" s="9" t="s">
        <v>44</v>
      </c>
      <c r="U8" s="9" t="s">
        <v>28</v>
      </c>
      <c r="V8" s="9" t="s">
        <v>28</v>
      </c>
      <c r="W8" s="9" t="s">
        <v>29</v>
      </c>
      <c r="X8" s="9">
        <v>2012</v>
      </c>
      <c r="Y8" s="9" t="s">
        <v>28</v>
      </c>
      <c r="Z8" s="9" t="s">
        <v>54</v>
      </c>
      <c r="AA8" s="9">
        <v>1</v>
      </c>
      <c r="AB8" s="9">
        <v>1</v>
      </c>
      <c r="AC8" s="9">
        <f t="shared" si="0"/>
        <v>0</v>
      </c>
      <c r="AD8" s="33" t="s">
        <v>6175</v>
      </c>
      <c r="AE8" s="33" t="s">
        <v>6175</v>
      </c>
      <c r="AF8" s="33">
        <v>12178</v>
      </c>
      <c r="AG8" s="33">
        <v>8524.6</v>
      </c>
      <c r="AH8" s="33">
        <v>16107.75</v>
      </c>
      <c r="AI8" s="33">
        <f t="shared" si="1"/>
        <v>16107.75</v>
      </c>
      <c r="AJ8" s="33">
        <v>6693.080357142856</v>
      </c>
      <c r="AK8" s="33">
        <f t="shared" si="2"/>
        <v>6693.080357142856</v>
      </c>
      <c r="AL8" s="33">
        <f t="shared" si="3"/>
        <v>803.16964285714266</v>
      </c>
      <c r="AM8" s="33">
        <f t="shared" si="4"/>
        <v>7496.2499999999982</v>
      </c>
      <c r="AN8" s="33">
        <f t="shared" si="5"/>
        <v>6023.7723214285706</v>
      </c>
      <c r="AO8" s="33">
        <f t="shared" si="6"/>
        <v>6023.7723214285706</v>
      </c>
      <c r="AP8" s="33">
        <f t="shared" si="7"/>
        <v>722.85267857142844</v>
      </c>
      <c r="AQ8" s="33">
        <f t="shared" si="8"/>
        <v>6746.6249999999991</v>
      </c>
      <c r="AR8" s="15" t="s">
        <v>6290</v>
      </c>
      <c r="AS8" s="15" t="s">
        <v>6299</v>
      </c>
      <c r="AT8" s="15" t="s">
        <v>6292</v>
      </c>
      <c r="AU8" s="27" t="s">
        <v>6277</v>
      </c>
      <c r="AV8" s="16"/>
      <c r="AW8" s="12"/>
      <c r="AX8" s="12"/>
      <c r="AY8" s="12"/>
      <c r="AZ8" s="62" t="s">
        <v>6390</v>
      </c>
    </row>
    <row r="9" spans="1:52" ht="39.950000000000003" customHeight="1" x14ac:dyDescent="0.25">
      <c r="A9" s="9">
        <v>170</v>
      </c>
      <c r="B9" s="8">
        <v>80042000013141</v>
      </c>
      <c r="C9" s="10" t="s">
        <v>738</v>
      </c>
      <c r="D9" s="34" t="s">
        <v>18</v>
      </c>
      <c r="E9" s="8" t="s">
        <v>130</v>
      </c>
      <c r="F9" s="8" t="s">
        <v>142</v>
      </c>
      <c r="G9" s="8" t="s">
        <v>18</v>
      </c>
      <c r="H9" s="9" t="s">
        <v>6173</v>
      </c>
      <c r="I9" s="9" t="s">
        <v>71</v>
      </c>
      <c r="J9" s="9" t="s">
        <v>6175</v>
      </c>
      <c r="K9" s="9" t="s">
        <v>6175</v>
      </c>
      <c r="L9" s="9" t="s">
        <v>739</v>
      </c>
      <c r="M9" s="8" t="s">
        <v>740</v>
      </c>
      <c r="N9" s="8" t="s">
        <v>6175</v>
      </c>
      <c r="O9" s="8" t="s">
        <v>6175</v>
      </c>
      <c r="P9" s="8" t="s">
        <v>6175</v>
      </c>
      <c r="Q9" s="9" t="s">
        <v>28</v>
      </c>
      <c r="R9" s="8" t="s">
        <v>28</v>
      </c>
      <c r="S9" s="8" t="s">
        <v>28</v>
      </c>
      <c r="T9" s="9" t="s">
        <v>276</v>
      </c>
      <c r="U9" s="9" t="s">
        <v>28</v>
      </c>
      <c r="V9" s="9" t="s">
        <v>28</v>
      </c>
      <c r="W9" s="9" t="s">
        <v>29</v>
      </c>
      <c r="X9" s="9">
        <v>2012</v>
      </c>
      <c r="Y9" s="9" t="s">
        <v>28</v>
      </c>
      <c r="Z9" s="9" t="s">
        <v>54</v>
      </c>
      <c r="AA9" s="9">
        <v>1</v>
      </c>
      <c r="AB9" s="9">
        <v>1</v>
      </c>
      <c r="AC9" s="9">
        <f t="shared" si="0"/>
        <v>0</v>
      </c>
      <c r="AD9" s="33" t="s">
        <v>6175</v>
      </c>
      <c r="AE9" s="33" t="s">
        <v>6175</v>
      </c>
      <c r="AF9" s="33">
        <v>2322</v>
      </c>
      <c r="AG9" s="33">
        <v>1625.4</v>
      </c>
      <c r="AH9" s="33">
        <v>2040</v>
      </c>
      <c r="AI9" s="33">
        <f t="shared" si="1"/>
        <v>2040</v>
      </c>
      <c r="AJ9" s="33">
        <v>1138.48</v>
      </c>
      <c r="AK9" s="33">
        <f t="shared" si="2"/>
        <v>1138.48</v>
      </c>
      <c r="AL9" s="33">
        <f t="shared" si="3"/>
        <v>136.61760000000001</v>
      </c>
      <c r="AM9" s="33">
        <f t="shared" si="4"/>
        <v>1275.0976000000001</v>
      </c>
      <c r="AN9" s="33">
        <f t="shared" si="5"/>
        <v>1024.6320000000001</v>
      </c>
      <c r="AO9" s="33">
        <f t="shared" si="6"/>
        <v>1024.6320000000001</v>
      </c>
      <c r="AP9" s="33">
        <f t="shared" si="7"/>
        <v>122.95584000000001</v>
      </c>
      <c r="AQ9" s="33">
        <f t="shared" si="8"/>
        <v>1147.5878400000001</v>
      </c>
      <c r="AR9" s="15" t="s">
        <v>6290</v>
      </c>
      <c r="AS9" s="15" t="s">
        <v>6301</v>
      </c>
      <c r="AT9" s="15" t="s">
        <v>6292</v>
      </c>
      <c r="AU9" s="27" t="s">
        <v>6277</v>
      </c>
      <c r="AV9" s="16"/>
      <c r="AW9" s="12"/>
      <c r="AX9" s="12"/>
      <c r="AY9" s="12"/>
      <c r="AZ9" s="62" t="s">
        <v>6390</v>
      </c>
    </row>
    <row r="10" spans="1:52" ht="39.950000000000003" customHeight="1" x14ac:dyDescent="0.25">
      <c r="A10" s="9">
        <v>174</v>
      </c>
      <c r="B10" s="8">
        <v>80042000006280</v>
      </c>
      <c r="C10" s="10" t="s">
        <v>824</v>
      </c>
      <c r="D10" s="34" t="s">
        <v>18</v>
      </c>
      <c r="E10" s="8" t="s">
        <v>774</v>
      </c>
      <c r="F10" s="8" t="s">
        <v>775</v>
      </c>
      <c r="G10" s="8" t="s">
        <v>18</v>
      </c>
      <c r="H10" s="9" t="s">
        <v>6173</v>
      </c>
      <c r="I10" s="9" t="s">
        <v>71</v>
      </c>
      <c r="J10" s="9" t="s">
        <v>6175</v>
      </c>
      <c r="K10" s="9" t="s">
        <v>6175</v>
      </c>
      <c r="L10" s="9" t="s">
        <v>825</v>
      </c>
      <c r="M10" s="8" t="s">
        <v>826</v>
      </c>
      <c r="N10" s="8" t="s">
        <v>6175</v>
      </c>
      <c r="O10" s="8" t="s">
        <v>6175</v>
      </c>
      <c r="P10" s="8" t="s">
        <v>6175</v>
      </c>
      <c r="Q10" s="8" t="s">
        <v>827</v>
      </c>
      <c r="R10" s="8" t="s">
        <v>828</v>
      </c>
      <c r="S10" s="8" t="s">
        <v>829</v>
      </c>
      <c r="T10" s="9" t="s">
        <v>707</v>
      </c>
      <c r="U10" s="9" t="s">
        <v>28</v>
      </c>
      <c r="V10" s="9" t="s">
        <v>28</v>
      </c>
      <c r="W10" s="9" t="s">
        <v>29</v>
      </c>
      <c r="X10" s="9">
        <v>2012</v>
      </c>
      <c r="Y10" s="9" t="s">
        <v>28</v>
      </c>
      <c r="Z10" s="9" t="s">
        <v>54</v>
      </c>
      <c r="AA10" s="9">
        <v>1</v>
      </c>
      <c r="AB10" s="9">
        <v>1</v>
      </c>
      <c r="AC10" s="9">
        <f t="shared" si="0"/>
        <v>0</v>
      </c>
      <c r="AD10" s="33" t="s">
        <v>6175</v>
      </c>
      <c r="AE10" s="33" t="s">
        <v>6175</v>
      </c>
      <c r="AF10" s="33">
        <v>837</v>
      </c>
      <c r="AG10" s="33">
        <v>585.70000000000005</v>
      </c>
      <c r="AH10" s="33">
        <v>1214</v>
      </c>
      <c r="AI10" s="33">
        <f t="shared" si="1"/>
        <v>1214</v>
      </c>
      <c r="AJ10" s="33">
        <v>470.62499999999994</v>
      </c>
      <c r="AK10" s="33">
        <f t="shared" si="2"/>
        <v>470.62499999999994</v>
      </c>
      <c r="AL10" s="33">
        <f t="shared" si="3"/>
        <v>56.474999999999994</v>
      </c>
      <c r="AM10" s="33">
        <f t="shared" si="4"/>
        <v>527.09999999999991</v>
      </c>
      <c r="AN10" s="33">
        <f t="shared" si="5"/>
        <v>423.56249999999994</v>
      </c>
      <c r="AO10" s="33">
        <f t="shared" si="6"/>
        <v>423.56249999999994</v>
      </c>
      <c r="AP10" s="33">
        <f t="shared" si="7"/>
        <v>50.827499999999993</v>
      </c>
      <c r="AQ10" s="33">
        <f t="shared" si="8"/>
        <v>474.38999999999993</v>
      </c>
      <c r="AR10" s="15" t="s">
        <v>6290</v>
      </c>
      <c r="AS10" s="15" t="s">
        <v>6299</v>
      </c>
      <c r="AT10" s="15" t="s">
        <v>6292</v>
      </c>
      <c r="AU10" s="27" t="s">
        <v>6277</v>
      </c>
      <c r="AV10" s="16"/>
      <c r="AW10" s="12"/>
      <c r="AX10" s="12"/>
      <c r="AY10" s="12"/>
      <c r="AZ10" s="62" t="s">
        <v>6390</v>
      </c>
    </row>
    <row r="11" spans="1:52" ht="39.950000000000003" customHeight="1" x14ac:dyDescent="0.25">
      <c r="A11" s="9">
        <v>175</v>
      </c>
      <c r="B11" s="8">
        <v>80042000006174</v>
      </c>
      <c r="C11" s="10" t="s">
        <v>863</v>
      </c>
      <c r="D11" s="34" t="s">
        <v>18</v>
      </c>
      <c r="E11" s="8" t="s">
        <v>774</v>
      </c>
      <c r="F11" s="8" t="s">
        <v>775</v>
      </c>
      <c r="G11" s="8" t="s">
        <v>18</v>
      </c>
      <c r="H11" s="9" t="s">
        <v>6173</v>
      </c>
      <c r="I11" s="9" t="s">
        <v>71</v>
      </c>
      <c r="J11" s="9" t="s">
        <v>6175</v>
      </c>
      <c r="K11" s="9" t="s">
        <v>6175</v>
      </c>
      <c r="L11" s="9" t="s">
        <v>825</v>
      </c>
      <c r="M11" s="8" t="s">
        <v>864</v>
      </c>
      <c r="N11" s="8" t="s">
        <v>6175</v>
      </c>
      <c r="O11" s="8" t="s">
        <v>6175</v>
      </c>
      <c r="P11" s="8" t="s">
        <v>6175</v>
      </c>
      <c r="Q11" s="8" t="s">
        <v>827</v>
      </c>
      <c r="R11" s="8" t="s">
        <v>828</v>
      </c>
      <c r="S11" s="8" t="s">
        <v>865</v>
      </c>
      <c r="T11" s="9" t="s">
        <v>707</v>
      </c>
      <c r="U11" s="9" t="s">
        <v>28</v>
      </c>
      <c r="V11" s="9" t="s">
        <v>28</v>
      </c>
      <c r="W11" s="9" t="s">
        <v>29</v>
      </c>
      <c r="X11" s="9">
        <v>2012</v>
      </c>
      <c r="Y11" s="9" t="s">
        <v>28</v>
      </c>
      <c r="Z11" s="9" t="s">
        <v>96</v>
      </c>
      <c r="AA11" s="9">
        <v>1</v>
      </c>
      <c r="AB11" s="9">
        <v>1</v>
      </c>
      <c r="AC11" s="9">
        <f t="shared" si="0"/>
        <v>0</v>
      </c>
      <c r="AD11" s="33" t="s">
        <v>6175</v>
      </c>
      <c r="AE11" s="33" t="s">
        <v>6175</v>
      </c>
      <c r="AF11" s="33">
        <v>837</v>
      </c>
      <c r="AG11" s="33">
        <v>585.70000000000005</v>
      </c>
      <c r="AH11" s="33">
        <v>1214</v>
      </c>
      <c r="AI11" s="33">
        <f t="shared" si="1"/>
        <v>1214</v>
      </c>
      <c r="AJ11" s="33">
        <v>470.62499999999994</v>
      </c>
      <c r="AK11" s="33">
        <f t="shared" si="2"/>
        <v>470.62499999999994</v>
      </c>
      <c r="AL11" s="33">
        <f t="shared" si="3"/>
        <v>56.474999999999994</v>
      </c>
      <c r="AM11" s="33">
        <f t="shared" si="4"/>
        <v>527.09999999999991</v>
      </c>
      <c r="AN11" s="33">
        <f t="shared" si="5"/>
        <v>423.56249999999994</v>
      </c>
      <c r="AO11" s="33">
        <f t="shared" si="6"/>
        <v>423.56249999999994</v>
      </c>
      <c r="AP11" s="33">
        <f t="shared" si="7"/>
        <v>50.827499999999993</v>
      </c>
      <c r="AQ11" s="33">
        <f t="shared" si="8"/>
        <v>474.38999999999993</v>
      </c>
      <c r="AR11" s="15" t="s">
        <v>6290</v>
      </c>
      <c r="AS11" s="15" t="s">
        <v>6299</v>
      </c>
      <c r="AT11" s="15" t="s">
        <v>6292</v>
      </c>
      <c r="AU11" s="27" t="s">
        <v>6277</v>
      </c>
      <c r="AV11" s="16"/>
      <c r="AW11" s="12"/>
      <c r="AX11" s="12"/>
      <c r="AY11" s="12"/>
      <c r="AZ11" s="62" t="s">
        <v>6390</v>
      </c>
    </row>
    <row r="12" spans="1:52" ht="39.950000000000003" customHeight="1" x14ac:dyDescent="0.25">
      <c r="A12" s="9">
        <v>176</v>
      </c>
      <c r="B12" s="8">
        <v>80042000006167</v>
      </c>
      <c r="C12" s="10" t="s">
        <v>790</v>
      </c>
      <c r="D12" s="34" t="s">
        <v>18</v>
      </c>
      <c r="E12" s="8" t="s">
        <v>774</v>
      </c>
      <c r="F12" s="8" t="s">
        <v>775</v>
      </c>
      <c r="G12" s="8" t="s">
        <v>18</v>
      </c>
      <c r="H12" s="9" t="s">
        <v>6173</v>
      </c>
      <c r="I12" s="9" t="s">
        <v>71</v>
      </c>
      <c r="J12" s="9" t="s">
        <v>6175</v>
      </c>
      <c r="K12" s="9" t="s">
        <v>6175</v>
      </c>
      <c r="L12" s="9" t="s">
        <v>791</v>
      </c>
      <c r="M12" s="8" t="s">
        <v>792</v>
      </c>
      <c r="N12" s="8" t="s">
        <v>6175</v>
      </c>
      <c r="O12" s="8" t="s">
        <v>6175</v>
      </c>
      <c r="P12" s="8" t="s">
        <v>6175</v>
      </c>
      <c r="Q12" s="9" t="s">
        <v>793</v>
      </c>
      <c r="R12" s="9" t="s">
        <v>794</v>
      </c>
      <c r="S12" s="9">
        <v>130100044</v>
      </c>
      <c r="T12" s="9" t="s">
        <v>737</v>
      </c>
      <c r="U12" s="9" t="s">
        <v>795</v>
      </c>
      <c r="V12" s="9" t="s">
        <v>28</v>
      </c>
      <c r="W12" s="9" t="s">
        <v>29</v>
      </c>
      <c r="X12" s="9">
        <v>2012</v>
      </c>
      <c r="Y12" s="9" t="s">
        <v>796</v>
      </c>
      <c r="Z12" s="9" t="s">
        <v>54</v>
      </c>
      <c r="AA12" s="9">
        <v>1</v>
      </c>
      <c r="AB12" s="9">
        <v>1</v>
      </c>
      <c r="AC12" s="9">
        <f t="shared" si="0"/>
        <v>0</v>
      </c>
      <c r="AD12" s="33" t="s">
        <v>6175</v>
      </c>
      <c r="AE12" s="33" t="s">
        <v>6175</v>
      </c>
      <c r="AF12" s="33">
        <v>846</v>
      </c>
      <c r="AG12" s="33">
        <v>592.20000000000005</v>
      </c>
      <c r="AH12" s="33">
        <v>699.6</v>
      </c>
      <c r="AI12" s="33">
        <f t="shared" si="1"/>
        <v>699.6</v>
      </c>
      <c r="AJ12" s="33">
        <v>444.90000000000003</v>
      </c>
      <c r="AK12" s="33">
        <f t="shared" si="2"/>
        <v>444.90000000000003</v>
      </c>
      <c r="AL12" s="33">
        <f t="shared" si="3"/>
        <v>53.388000000000005</v>
      </c>
      <c r="AM12" s="33">
        <f t="shared" si="4"/>
        <v>498.28800000000001</v>
      </c>
      <c r="AN12" s="33">
        <f t="shared" si="5"/>
        <v>400.41</v>
      </c>
      <c r="AO12" s="33">
        <f t="shared" si="6"/>
        <v>400.41</v>
      </c>
      <c r="AP12" s="33">
        <f t="shared" si="7"/>
        <v>48.049199999999999</v>
      </c>
      <c r="AQ12" s="33">
        <f t="shared" si="8"/>
        <v>448.45920000000001</v>
      </c>
      <c r="AR12" s="15" t="s">
        <v>6290</v>
      </c>
      <c r="AS12" s="15" t="s">
        <v>6299</v>
      </c>
      <c r="AT12" s="15" t="s">
        <v>6292</v>
      </c>
      <c r="AU12" s="27" t="s">
        <v>6277</v>
      </c>
      <c r="AV12" s="16"/>
      <c r="AW12" s="12"/>
      <c r="AX12" s="12"/>
      <c r="AY12" s="12"/>
      <c r="AZ12" s="1" t="s">
        <v>6390</v>
      </c>
    </row>
    <row r="13" spans="1:52" ht="39.950000000000003" customHeight="1" x14ac:dyDescent="0.25">
      <c r="A13" s="9">
        <v>177</v>
      </c>
      <c r="B13" s="8">
        <v>80042000006150</v>
      </c>
      <c r="C13" s="10" t="s">
        <v>797</v>
      </c>
      <c r="D13" s="34" t="s">
        <v>18</v>
      </c>
      <c r="E13" s="8" t="s">
        <v>774</v>
      </c>
      <c r="F13" s="8" t="s">
        <v>775</v>
      </c>
      <c r="G13" s="8" t="s">
        <v>18</v>
      </c>
      <c r="H13" s="9" t="s">
        <v>6173</v>
      </c>
      <c r="I13" s="9" t="s">
        <v>71</v>
      </c>
      <c r="J13" s="9" t="s">
        <v>6175</v>
      </c>
      <c r="K13" s="9" t="s">
        <v>6175</v>
      </c>
      <c r="L13" s="9" t="s">
        <v>791</v>
      </c>
      <c r="M13" s="8" t="s">
        <v>792</v>
      </c>
      <c r="N13" s="8" t="s">
        <v>6175</v>
      </c>
      <c r="O13" s="8" t="s">
        <v>6175</v>
      </c>
      <c r="P13" s="8" t="s">
        <v>6175</v>
      </c>
      <c r="Q13" s="9" t="s">
        <v>793</v>
      </c>
      <c r="R13" s="9" t="s">
        <v>794</v>
      </c>
      <c r="S13" s="9">
        <v>130100005</v>
      </c>
      <c r="T13" s="9" t="s">
        <v>737</v>
      </c>
      <c r="U13" s="9" t="s">
        <v>795</v>
      </c>
      <c r="V13" s="9" t="s">
        <v>28</v>
      </c>
      <c r="W13" s="9" t="s">
        <v>29</v>
      </c>
      <c r="X13" s="9">
        <v>2012</v>
      </c>
      <c r="Y13" s="9" t="s">
        <v>796</v>
      </c>
      <c r="Z13" s="9" t="s">
        <v>54</v>
      </c>
      <c r="AA13" s="9">
        <v>1</v>
      </c>
      <c r="AB13" s="9">
        <v>1</v>
      </c>
      <c r="AC13" s="9">
        <f t="shared" si="0"/>
        <v>0</v>
      </c>
      <c r="AD13" s="33" t="s">
        <v>6175</v>
      </c>
      <c r="AE13" s="33" t="s">
        <v>6175</v>
      </c>
      <c r="AF13" s="33">
        <v>846</v>
      </c>
      <c r="AG13" s="33">
        <v>592.20000000000005</v>
      </c>
      <c r="AH13" s="33">
        <v>699.6</v>
      </c>
      <c r="AI13" s="33">
        <f t="shared" si="1"/>
        <v>699.6</v>
      </c>
      <c r="AJ13" s="33">
        <v>444.90000000000003</v>
      </c>
      <c r="AK13" s="33">
        <f t="shared" si="2"/>
        <v>444.90000000000003</v>
      </c>
      <c r="AL13" s="33">
        <f t="shared" si="3"/>
        <v>53.388000000000005</v>
      </c>
      <c r="AM13" s="33">
        <f t="shared" si="4"/>
        <v>498.28800000000001</v>
      </c>
      <c r="AN13" s="33">
        <f t="shared" si="5"/>
        <v>400.41</v>
      </c>
      <c r="AO13" s="33">
        <f t="shared" si="6"/>
        <v>400.41</v>
      </c>
      <c r="AP13" s="33">
        <f t="shared" si="7"/>
        <v>48.049199999999999</v>
      </c>
      <c r="AQ13" s="33">
        <f t="shared" si="8"/>
        <v>448.45920000000001</v>
      </c>
      <c r="AR13" s="15" t="s">
        <v>6290</v>
      </c>
      <c r="AS13" s="15" t="s">
        <v>6299</v>
      </c>
      <c r="AT13" s="15" t="s">
        <v>6292</v>
      </c>
      <c r="AU13" s="27" t="s">
        <v>6277</v>
      </c>
      <c r="AV13" s="16"/>
      <c r="AW13" s="12"/>
      <c r="AX13" s="12"/>
      <c r="AY13" s="12"/>
      <c r="AZ13" s="1" t="s">
        <v>6390</v>
      </c>
    </row>
    <row r="14" spans="1:52" ht="39.950000000000003" customHeight="1" x14ac:dyDescent="0.25">
      <c r="A14" s="9">
        <v>178</v>
      </c>
      <c r="B14" s="8">
        <v>80042000006136</v>
      </c>
      <c r="C14" s="10" t="s">
        <v>854</v>
      </c>
      <c r="D14" s="34" t="s">
        <v>18</v>
      </c>
      <c r="E14" s="8" t="s">
        <v>774</v>
      </c>
      <c r="F14" s="8" t="s">
        <v>775</v>
      </c>
      <c r="G14" s="8" t="s">
        <v>18</v>
      </c>
      <c r="H14" s="9" t="s">
        <v>6173</v>
      </c>
      <c r="I14" s="9" t="s">
        <v>71</v>
      </c>
      <c r="J14" s="9" t="s">
        <v>6175</v>
      </c>
      <c r="K14" s="9" t="s">
        <v>6175</v>
      </c>
      <c r="L14" s="9" t="s">
        <v>791</v>
      </c>
      <c r="M14" s="8" t="s">
        <v>855</v>
      </c>
      <c r="N14" s="8" t="s">
        <v>6175</v>
      </c>
      <c r="O14" s="8" t="s">
        <v>6175</v>
      </c>
      <c r="P14" s="8" t="s">
        <v>6175</v>
      </c>
      <c r="Q14" s="9" t="s">
        <v>856</v>
      </c>
      <c r="R14" s="9" t="s">
        <v>857</v>
      </c>
      <c r="S14" s="9">
        <v>130100049</v>
      </c>
      <c r="T14" s="9" t="s">
        <v>737</v>
      </c>
      <c r="U14" s="9" t="s">
        <v>795</v>
      </c>
      <c r="V14" s="9" t="s">
        <v>28</v>
      </c>
      <c r="W14" s="9" t="s">
        <v>29</v>
      </c>
      <c r="X14" s="9">
        <v>2012</v>
      </c>
      <c r="Y14" s="9" t="s">
        <v>858</v>
      </c>
      <c r="Z14" s="9" t="s">
        <v>96</v>
      </c>
      <c r="AA14" s="9">
        <v>1</v>
      </c>
      <c r="AB14" s="9">
        <v>1</v>
      </c>
      <c r="AC14" s="9">
        <f t="shared" si="0"/>
        <v>0</v>
      </c>
      <c r="AD14" s="33" t="s">
        <v>6175</v>
      </c>
      <c r="AE14" s="33" t="s">
        <v>6175</v>
      </c>
      <c r="AF14" s="33">
        <v>846</v>
      </c>
      <c r="AG14" s="33">
        <v>592.20000000000005</v>
      </c>
      <c r="AH14" s="33">
        <v>699.6</v>
      </c>
      <c r="AI14" s="33">
        <f t="shared" si="1"/>
        <v>699.6</v>
      </c>
      <c r="AJ14" s="33">
        <v>444.90000000000003</v>
      </c>
      <c r="AK14" s="33">
        <f t="shared" si="2"/>
        <v>444.90000000000003</v>
      </c>
      <c r="AL14" s="33">
        <f t="shared" si="3"/>
        <v>53.388000000000005</v>
      </c>
      <c r="AM14" s="33">
        <f t="shared" si="4"/>
        <v>498.28800000000001</v>
      </c>
      <c r="AN14" s="33">
        <f t="shared" si="5"/>
        <v>400.41</v>
      </c>
      <c r="AO14" s="33">
        <f t="shared" si="6"/>
        <v>400.41</v>
      </c>
      <c r="AP14" s="33">
        <f t="shared" si="7"/>
        <v>48.049199999999999</v>
      </c>
      <c r="AQ14" s="33">
        <f t="shared" si="8"/>
        <v>448.45920000000001</v>
      </c>
      <c r="AR14" s="15" t="s">
        <v>6290</v>
      </c>
      <c r="AS14" s="15" t="s">
        <v>6299</v>
      </c>
      <c r="AT14" s="15" t="s">
        <v>6292</v>
      </c>
      <c r="AU14" s="27" t="s">
        <v>6277</v>
      </c>
      <c r="AV14" s="16"/>
      <c r="AW14" s="12"/>
      <c r="AX14" s="12"/>
      <c r="AY14" s="12"/>
      <c r="AZ14" s="1" t="s">
        <v>6390</v>
      </c>
    </row>
    <row r="15" spans="1:52" ht="39.950000000000003" customHeight="1" x14ac:dyDescent="0.25">
      <c r="A15" s="9">
        <v>179</v>
      </c>
      <c r="B15" s="8">
        <v>80042000006129</v>
      </c>
      <c r="C15" s="10" t="s">
        <v>859</v>
      </c>
      <c r="D15" s="34" t="s">
        <v>18</v>
      </c>
      <c r="E15" s="8" t="s">
        <v>774</v>
      </c>
      <c r="F15" s="8" t="s">
        <v>775</v>
      </c>
      <c r="G15" s="8" t="s">
        <v>18</v>
      </c>
      <c r="H15" s="9" t="s">
        <v>6173</v>
      </c>
      <c r="I15" s="9" t="s">
        <v>71</v>
      </c>
      <c r="J15" s="9" t="s">
        <v>6175</v>
      </c>
      <c r="K15" s="9" t="s">
        <v>6175</v>
      </c>
      <c r="L15" s="9" t="s">
        <v>791</v>
      </c>
      <c r="M15" s="8" t="s">
        <v>855</v>
      </c>
      <c r="N15" s="8" t="s">
        <v>6175</v>
      </c>
      <c r="O15" s="8" t="s">
        <v>6175</v>
      </c>
      <c r="P15" s="8" t="s">
        <v>6175</v>
      </c>
      <c r="Q15" s="9" t="s">
        <v>856</v>
      </c>
      <c r="R15" s="9" t="s">
        <v>857</v>
      </c>
      <c r="S15" s="9">
        <v>130100028</v>
      </c>
      <c r="T15" s="9" t="s">
        <v>737</v>
      </c>
      <c r="U15" s="9" t="s">
        <v>795</v>
      </c>
      <c r="V15" s="9" t="s">
        <v>28</v>
      </c>
      <c r="W15" s="9" t="s">
        <v>78</v>
      </c>
      <c r="X15" s="9">
        <v>2012</v>
      </c>
      <c r="Y15" s="9" t="s">
        <v>858</v>
      </c>
      <c r="Z15" s="9" t="s">
        <v>96</v>
      </c>
      <c r="AA15" s="9">
        <v>1</v>
      </c>
      <c r="AB15" s="9">
        <v>1</v>
      </c>
      <c r="AC15" s="9">
        <f t="shared" si="0"/>
        <v>0</v>
      </c>
      <c r="AD15" s="33" t="s">
        <v>6175</v>
      </c>
      <c r="AE15" s="33" t="s">
        <v>6175</v>
      </c>
      <c r="AF15" s="33">
        <v>846</v>
      </c>
      <c r="AG15" s="33">
        <v>592.20000000000005</v>
      </c>
      <c r="AH15" s="33">
        <v>699.6</v>
      </c>
      <c r="AI15" s="33">
        <f t="shared" si="1"/>
        <v>699.6</v>
      </c>
      <c r="AJ15" s="33">
        <v>444.90000000000003</v>
      </c>
      <c r="AK15" s="33">
        <f t="shared" si="2"/>
        <v>444.90000000000003</v>
      </c>
      <c r="AL15" s="33">
        <f t="shared" si="3"/>
        <v>53.388000000000005</v>
      </c>
      <c r="AM15" s="33">
        <f t="shared" si="4"/>
        <v>498.28800000000001</v>
      </c>
      <c r="AN15" s="33">
        <f t="shared" si="5"/>
        <v>400.41</v>
      </c>
      <c r="AO15" s="33">
        <f t="shared" si="6"/>
        <v>400.41</v>
      </c>
      <c r="AP15" s="33">
        <f t="shared" si="7"/>
        <v>48.049199999999999</v>
      </c>
      <c r="AQ15" s="33">
        <f t="shared" si="8"/>
        <v>448.45920000000001</v>
      </c>
      <c r="AR15" s="15" t="s">
        <v>6290</v>
      </c>
      <c r="AS15" s="15" t="s">
        <v>6299</v>
      </c>
      <c r="AT15" s="15" t="s">
        <v>6292</v>
      </c>
      <c r="AU15" s="27" t="s">
        <v>6277</v>
      </c>
      <c r="AV15" s="16"/>
      <c r="AW15" s="12"/>
      <c r="AX15" s="12"/>
      <c r="AY15" s="12"/>
      <c r="AZ15" s="1" t="s">
        <v>6390</v>
      </c>
    </row>
    <row r="16" spans="1:52" ht="39.950000000000003" customHeight="1" x14ac:dyDescent="0.25">
      <c r="A16" s="9">
        <v>180</v>
      </c>
      <c r="B16" s="8">
        <v>80042000007386</v>
      </c>
      <c r="C16" s="10" t="s">
        <v>811</v>
      </c>
      <c r="D16" s="34" t="s">
        <v>18</v>
      </c>
      <c r="E16" s="8" t="s">
        <v>774</v>
      </c>
      <c r="F16" s="8" t="s">
        <v>775</v>
      </c>
      <c r="G16" s="8" t="s">
        <v>18</v>
      </c>
      <c r="H16" s="9" t="s">
        <v>6173</v>
      </c>
      <c r="I16" s="9" t="s">
        <v>71</v>
      </c>
      <c r="J16" s="9" t="s">
        <v>6175</v>
      </c>
      <c r="K16" s="9" t="s">
        <v>6175</v>
      </c>
      <c r="L16" s="9" t="s">
        <v>812</v>
      </c>
      <c r="M16" s="8" t="s">
        <v>813</v>
      </c>
      <c r="N16" s="8" t="s">
        <v>6175</v>
      </c>
      <c r="O16" s="8" t="s">
        <v>6175</v>
      </c>
      <c r="P16" s="8" t="s">
        <v>6175</v>
      </c>
      <c r="Q16" s="8" t="s">
        <v>814</v>
      </c>
      <c r="R16" s="8" t="s">
        <v>815</v>
      </c>
      <c r="S16" s="8" t="s">
        <v>28</v>
      </c>
      <c r="T16" s="9" t="s">
        <v>816</v>
      </c>
      <c r="U16" s="9" t="s">
        <v>28</v>
      </c>
      <c r="V16" s="9" t="s">
        <v>28</v>
      </c>
      <c r="W16" s="9" t="s">
        <v>29</v>
      </c>
      <c r="X16" s="9">
        <v>2012</v>
      </c>
      <c r="Y16" s="9" t="s">
        <v>28</v>
      </c>
      <c r="Z16" s="9" t="s">
        <v>54</v>
      </c>
      <c r="AA16" s="9">
        <v>1</v>
      </c>
      <c r="AB16" s="9">
        <v>1</v>
      </c>
      <c r="AC16" s="9">
        <f t="shared" si="0"/>
        <v>0</v>
      </c>
      <c r="AD16" s="33" t="s">
        <v>6175</v>
      </c>
      <c r="AE16" s="33" t="s">
        <v>6175</v>
      </c>
      <c r="AF16" s="33">
        <v>453</v>
      </c>
      <c r="AG16" s="33">
        <v>316.89999999999998</v>
      </c>
      <c r="AH16" s="33">
        <v>620</v>
      </c>
      <c r="AI16" s="33">
        <f t="shared" si="1"/>
        <v>620</v>
      </c>
      <c r="AJ16" s="33">
        <v>257.14285714285711</v>
      </c>
      <c r="AK16" s="33">
        <f t="shared" si="2"/>
        <v>257.14285714285711</v>
      </c>
      <c r="AL16" s="33">
        <f t="shared" si="3"/>
        <v>30.857142857142851</v>
      </c>
      <c r="AM16" s="33">
        <f t="shared" si="4"/>
        <v>287.99999999999994</v>
      </c>
      <c r="AN16" s="33">
        <f t="shared" si="5"/>
        <v>231.42857142857142</v>
      </c>
      <c r="AO16" s="33">
        <f t="shared" si="6"/>
        <v>231.42857142857142</v>
      </c>
      <c r="AP16" s="33">
        <f t="shared" si="7"/>
        <v>27.771428571428569</v>
      </c>
      <c r="AQ16" s="33">
        <f t="shared" si="8"/>
        <v>259.2</v>
      </c>
      <c r="AR16" s="15" t="s">
        <v>6290</v>
      </c>
      <c r="AS16" s="15" t="s">
        <v>6291</v>
      </c>
      <c r="AT16" s="15" t="s">
        <v>6292</v>
      </c>
      <c r="AU16" s="27" t="s">
        <v>6277</v>
      </c>
      <c r="AV16" s="16"/>
      <c r="AW16" s="12"/>
      <c r="AX16" s="12"/>
      <c r="AY16" s="12"/>
      <c r="AZ16" s="1" t="s">
        <v>6390</v>
      </c>
    </row>
    <row r="17" spans="1:52" ht="39.950000000000003" customHeight="1" x14ac:dyDescent="0.25">
      <c r="A17" s="9">
        <v>181</v>
      </c>
      <c r="B17" s="8">
        <v>80042000007379</v>
      </c>
      <c r="C17" s="10" t="s">
        <v>817</v>
      </c>
      <c r="D17" s="34" t="s">
        <v>18</v>
      </c>
      <c r="E17" s="8" t="s">
        <v>774</v>
      </c>
      <c r="F17" s="8" t="s">
        <v>775</v>
      </c>
      <c r="G17" s="8" t="s">
        <v>18</v>
      </c>
      <c r="H17" s="9" t="s">
        <v>6173</v>
      </c>
      <c r="I17" s="9" t="s">
        <v>71</v>
      </c>
      <c r="J17" s="9" t="s">
        <v>6175</v>
      </c>
      <c r="K17" s="9" t="s">
        <v>6175</v>
      </c>
      <c r="L17" s="9" t="s">
        <v>812</v>
      </c>
      <c r="M17" s="8" t="s">
        <v>813</v>
      </c>
      <c r="N17" s="8" t="s">
        <v>6175</v>
      </c>
      <c r="O17" s="8" t="s">
        <v>6175</v>
      </c>
      <c r="P17" s="8" t="s">
        <v>6175</v>
      </c>
      <c r="Q17" s="8" t="s">
        <v>814</v>
      </c>
      <c r="R17" s="8" t="s">
        <v>815</v>
      </c>
      <c r="S17" s="8" t="s">
        <v>28</v>
      </c>
      <c r="T17" s="9" t="s">
        <v>816</v>
      </c>
      <c r="U17" s="9" t="s">
        <v>28</v>
      </c>
      <c r="V17" s="9" t="s">
        <v>28</v>
      </c>
      <c r="W17" s="9" t="s">
        <v>29</v>
      </c>
      <c r="X17" s="9">
        <v>2012</v>
      </c>
      <c r="Y17" s="9" t="s">
        <v>28</v>
      </c>
      <c r="Z17" s="9" t="s">
        <v>54</v>
      </c>
      <c r="AA17" s="9">
        <v>1</v>
      </c>
      <c r="AB17" s="9">
        <v>1</v>
      </c>
      <c r="AC17" s="9">
        <f t="shared" si="0"/>
        <v>0</v>
      </c>
      <c r="AD17" s="33" t="s">
        <v>6175</v>
      </c>
      <c r="AE17" s="33" t="s">
        <v>6175</v>
      </c>
      <c r="AF17" s="33">
        <v>453</v>
      </c>
      <c r="AG17" s="33">
        <v>316.89999999999998</v>
      </c>
      <c r="AH17" s="33">
        <v>620</v>
      </c>
      <c r="AI17" s="33">
        <f t="shared" si="1"/>
        <v>620</v>
      </c>
      <c r="AJ17" s="33">
        <v>257.14285714285711</v>
      </c>
      <c r="AK17" s="33">
        <f t="shared" si="2"/>
        <v>257.14285714285711</v>
      </c>
      <c r="AL17" s="33">
        <f t="shared" si="3"/>
        <v>30.857142857142851</v>
      </c>
      <c r="AM17" s="33">
        <f t="shared" si="4"/>
        <v>287.99999999999994</v>
      </c>
      <c r="AN17" s="33">
        <f t="shared" si="5"/>
        <v>231.42857142857142</v>
      </c>
      <c r="AO17" s="33">
        <f t="shared" si="6"/>
        <v>231.42857142857142</v>
      </c>
      <c r="AP17" s="33">
        <f t="shared" si="7"/>
        <v>27.771428571428569</v>
      </c>
      <c r="AQ17" s="33">
        <f t="shared" si="8"/>
        <v>259.2</v>
      </c>
      <c r="AR17" s="15" t="s">
        <v>6290</v>
      </c>
      <c r="AS17" s="15" t="s">
        <v>6291</v>
      </c>
      <c r="AT17" s="15" t="s">
        <v>6292</v>
      </c>
      <c r="AU17" s="27" t="s">
        <v>6277</v>
      </c>
      <c r="AV17" s="16"/>
      <c r="AW17" s="12"/>
      <c r="AX17" s="12"/>
      <c r="AY17" s="12"/>
      <c r="AZ17" s="1" t="s">
        <v>6390</v>
      </c>
    </row>
    <row r="18" spans="1:52" ht="39.950000000000003" customHeight="1" x14ac:dyDescent="0.25">
      <c r="A18" s="9">
        <v>185</v>
      </c>
      <c r="B18" s="8">
        <v>80042000006181</v>
      </c>
      <c r="C18" s="10" t="s">
        <v>798</v>
      </c>
      <c r="D18" s="34" t="s">
        <v>18</v>
      </c>
      <c r="E18" s="8" t="s">
        <v>774</v>
      </c>
      <c r="F18" s="8" t="s">
        <v>775</v>
      </c>
      <c r="G18" s="8" t="s">
        <v>18</v>
      </c>
      <c r="H18" s="9" t="s">
        <v>6173</v>
      </c>
      <c r="I18" s="9" t="s">
        <v>71</v>
      </c>
      <c r="J18" s="9" t="s">
        <v>6175</v>
      </c>
      <c r="K18" s="9" t="s">
        <v>6175</v>
      </c>
      <c r="L18" s="9" t="s">
        <v>776</v>
      </c>
      <c r="M18" s="8" t="s">
        <v>782</v>
      </c>
      <c r="N18" s="8" t="s">
        <v>6175</v>
      </c>
      <c r="O18" s="8" t="s">
        <v>6175</v>
      </c>
      <c r="P18" s="8" t="s">
        <v>6175</v>
      </c>
      <c r="Q18" s="9" t="s">
        <v>778</v>
      </c>
      <c r="R18" s="9" t="s">
        <v>779</v>
      </c>
      <c r="S18" s="9">
        <v>1012232151</v>
      </c>
      <c r="T18" s="9" t="s">
        <v>780</v>
      </c>
      <c r="U18" s="9" t="s">
        <v>28</v>
      </c>
      <c r="V18" s="9" t="s">
        <v>28</v>
      </c>
      <c r="W18" s="9" t="s">
        <v>724</v>
      </c>
      <c r="X18" s="9">
        <v>2012</v>
      </c>
      <c r="Y18" s="9" t="s">
        <v>28</v>
      </c>
      <c r="Z18" s="9" t="s">
        <v>54</v>
      </c>
      <c r="AA18" s="9">
        <v>1</v>
      </c>
      <c r="AB18" s="9">
        <v>1</v>
      </c>
      <c r="AC18" s="9">
        <f t="shared" si="0"/>
        <v>0</v>
      </c>
      <c r="AD18" s="33" t="s">
        <v>6175</v>
      </c>
      <c r="AE18" s="33" t="s">
        <v>6175</v>
      </c>
      <c r="AF18" s="33">
        <v>481</v>
      </c>
      <c r="AG18" s="33">
        <v>336.5</v>
      </c>
      <c r="AH18" s="33">
        <v>415.2</v>
      </c>
      <c r="AI18" s="33">
        <f t="shared" si="1"/>
        <v>415.2</v>
      </c>
      <c r="AJ18" s="33">
        <v>253.125</v>
      </c>
      <c r="AK18" s="33">
        <f t="shared" si="2"/>
        <v>253.125</v>
      </c>
      <c r="AL18" s="33">
        <f t="shared" si="3"/>
        <v>30.375</v>
      </c>
      <c r="AM18" s="33">
        <f t="shared" si="4"/>
        <v>283.5</v>
      </c>
      <c r="AN18" s="33">
        <f t="shared" si="5"/>
        <v>227.8125</v>
      </c>
      <c r="AO18" s="33">
        <f t="shared" si="6"/>
        <v>227.8125</v>
      </c>
      <c r="AP18" s="33">
        <f t="shared" si="7"/>
        <v>27.337499999999999</v>
      </c>
      <c r="AQ18" s="33">
        <f t="shared" si="8"/>
        <v>255.15</v>
      </c>
      <c r="AR18" s="15" t="s">
        <v>6290</v>
      </c>
      <c r="AS18" s="15" t="s">
        <v>6299</v>
      </c>
      <c r="AT18" s="15" t="s">
        <v>6292</v>
      </c>
      <c r="AU18" s="27" t="s">
        <v>6277</v>
      </c>
      <c r="AV18" s="16"/>
      <c r="AW18" s="12"/>
      <c r="AX18" s="12"/>
      <c r="AY18" s="12"/>
      <c r="AZ18" s="62" t="s">
        <v>6390</v>
      </c>
    </row>
    <row r="19" spans="1:52" ht="39.950000000000003" customHeight="1" x14ac:dyDescent="0.25">
      <c r="A19" s="9">
        <v>188</v>
      </c>
      <c r="B19" s="8">
        <v>80042000006082</v>
      </c>
      <c r="C19" s="10" t="s">
        <v>773</v>
      </c>
      <c r="D19" s="34" t="s">
        <v>18</v>
      </c>
      <c r="E19" s="8" t="s">
        <v>774</v>
      </c>
      <c r="F19" s="8" t="s">
        <v>775</v>
      </c>
      <c r="G19" s="8" t="s">
        <v>18</v>
      </c>
      <c r="H19" s="9" t="s">
        <v>6173</v>
      </c>
      <c r="I19" s="9" t="s">
        <v>71</v>
      </c>
      <c r="J19" s="9" t="s">
        <v>6175</v>
      </c>
      <c r="K19" s="9" t="s">
        <v>6175</v>
      </c>
      <c r="L19" s="9" t="s">
        <v>776</v>
      </c>
      <c r="M19" s="8" t="s">
        <v>777</v>
      </c>
      <c r="N19" s="8" t="s">
        <v>6175</v>
      </c>
      <c r="O19" s="8" t="s">
        <v>6175</v>
      </c>
      <c r="P19" s="8" t="s">
        <v>6175</v>
      </c>
      <c r="Q19" s="9" t="s">
        <v>778</v>
      </c>
      <c r="R19" s="9" t="s">
        <v>779</v>
      </c>
      <c r="S19" s="9">
        <v>1012232136</v>
      </c>
      <c r="T19" s="9" t="s">
        <v>780</v>
      </c>
      <c r="U19" s="9" t="s">
        <v>28</v>
      </c>
      <c r="V19" s="9" t="s">
        <v>28</v>
      </c>
      <c r="W19" s="9" t="s">
        <v>29</v>
      </c>
      <c r="X19" s="9">
        <v>2012</v>
      </c>
      <c r="Y19" s="9" t="s">
        <v>28</v>
      </c>
      <c r="Z19" s="9" t="s">
        <v>54</v>
      </c>
      <c r="AA19" s="9">
        <v>1</v>
      </c>
      <c r="AB19" s="9">
        <v>1</v>
      </c>
      <c r="AC19" s="9">
        <f t="shared" si="0"/>
        <v>0</v>
      </c>
      <c r="AD19" s="33" t="s">
        <v>6175</v>
      </c>
      <c r="AE19" s="33" t="s">
        <v>6175</v>
      </c>
      <c r="AF19" s="33">
        <v>481</v>
      </c>
      <c r="AG19" s="33">
        <v>336.5</v>
      </c>
      <c r="AH19" s="33">
        <v>415.2</v>
      </c>
      <c r="AI19" s="33">
        <f t="shared" si="1"/>
        <v>415.2</v>
      </c>
      <c r="AJ19" s="33">
        <v>253.125</v>
      </c>
      <c r="AK19" s="33">
        <f t="shared" si="2"/>
        <v>253.125</v>
      </c>
      <c r="AL19" s="33">
        <f t="shared" si="3"/>
        <v>30.375</v>
      </c>
      <c r="AM19" s="33">
        <f t="shared" si="4"/>
        <v>283.5</v>
      </c>
      <c r="AN19" s="33">
        <f t="shared" si="5"/>
        <v>227.8125</v>
      </c>
      <c r="AO19" s="33">
        <f t="shared" si="6"/>
        <v>227.8125</v>
      </c>
      <c r="AP19" s="33">
        <f t="shared" si="7"/>
        <v>27.337499999999999</v>
      </c>
      <c r="AQ19" s="33">
        <f t="shared" si="8"/>
        <v>255.15</v>
      </c>
      <c r="AR19" s="15" t="s">
        <v>6290</v>
      </c>
      <c r="AS19" s="15" t="s">
        <v>6299</v>
      </c>
      <c r="AT19" s="15" t="s">
        <v>6292</v>
      </c>
      <c r="AU19" s="27" t="s">
        <v>6277</v>
      </c>
      <c r="AV19" s="16"/>
      <c r="AW19" s="12"/>
      <c r="AX19" s="12"/>
      <c r="AY19" s="12"/>
      <c r="AZ19" s="62" t="s">
        <v>6390</v>
      </c>
    </row>
    <row r="20" spans="1:52" ht="39.950000000000003" customHeight="1" x14ac:dyDescent="0.25">
      <c r="A20" s="9">
        <v>189</v>
      </c>
      <c r="B20" s="8">
        <v>80042000006266</v>
      </c>
      <c r="C20" s="10" t="s">
        <v>781</v>
      </c>
      <c r="D20" s="34" t="s">
        <v>18</v>
      </c>
      <c r="E20" s="8" t="s">
        <v>774</v>
      </c>
      <c r="F20" s="8" t="s">
        <v>775</v>
      </c>
      <c r="G20" s="8" t="s">
        <v>18</v>
      </c>
      <c r="H20" s="9" t="s">
        <v>6173</v>
      </c>
      <c r="I20" s="9" t="s">
        <v>71</v>
      </c>
      <c r="J20" s="9" t="s">
        <v>6175</v>
      </c>
      <c r="K20" s="9" t="s">
        <v>6175</v>
      </c>
      <c r="L20" s="9" t="s">
        <v>776</v>
      </c>
      <c r="M20" s="8" t="s">
        <v>782</v>
      </c>
      <c r="N20" s="8" t="s">
        <v>6175</v>
      </c>
      <c r="O20" s="8" t="s">
        <v>6175</v>
      </c>
      <c r="P20" s="8" t="s">
        <v>6175</v>
      </c>
      <c r="Q20" s="9" t="s">
        <v>778</v>
      </c>
      <c r="R20" s="9" t="s">
        <v>779</v>
      </c>
      <c r="S20" s="9">
        <v>1012232158</v>
      </c>
      <c r="T20" s="9" t="s">
        <v>780</v>
      </c>
      <c r="U20" s="9" t="s">
        <v>28</v>
      </c>
      <c r="V20" s="9" t="s">
        <v>28</v>
      </c>
      <c r="W20" s="9" t="s">
        <v>29</v>
      </c>
      <c r="X20" s="9">
        <v>2012</v>
      </c>
      <c r="Y20" s="9" t="s">
        <v>28</v>
      </c>
      <c r="Z20" s="9" t="s">
        <v>54</v>
      </c>
      <c r="AA20" s="9">
        <v>1</v>
      </c>
      <c r="AB20" s="9">
        <v>1</v>
      </c>
      <c r="AC20" s="9">
        <f t="shared" si="0"/>
        <v>0</v>
      </c>
      <c r="AD20" s="33" t="s">
        <v>6175</v>
      </c>
      <c r="AE20" s="33" t="s">
        <v>6175</v>
      </c>
      <c r="AF20" s="33">
        <v>481</v>
      </c>
      <c r="AG20" s="33">
        <v>336.5</v>
      </c>
      <c r="AH20" s="33">
        <v>415.2</v>
      </c>
      <c r="AI20" s="33">
        <f t="shared" si="1"/>
        <v>415.2</v>
      </c>
      <c r="AJ20" s="33">
        <v>253.125</v>
      </c>
      <c r="AK20" s="33">
        <f t="shared" si="2"/>
        <v>253.125</v>
      </c>
      <c r="AL20" s="33">
        <f t="shared" si="3"/>
        <v>30.375</v>
      </c>
      <c r="AM20" s="33">
        <f t="shared" si="4"/>
        <v>283.5</v>
      </c>
      <c r="AN20" s="33">
        <f t="shared" si="5"/>
        <v>227.8125</v>
      </c>
      <c r="AO20" s="33">
        <f t="shared" si="6"/>
        <v>227.8125</v>
      </c>
      <c r="AP20" s="33">
        <f t="shared" si="7"/>
        <v>27.337499999999999</v>
      </c>
      <c r="AQ20" s="33">
        <f t="shared" si="8"/>
        <v>255.15</v>
      </c>
      <c r="AR20" s="15" t="s">
        <v>6290</v>
      </c>
      <c r="AS20" s="15" t="s">
        <v>6299</v>
      </c>
      <c r="AT20" s="15" t="s">
        <v>6292</v>
      </c>
      <c r="AU20" s="27" t="s">
        <v>6277</v>
      </c>
      <c r="AV20" s="16"/>
      <c r="AW20" s="12"/>
      <c r="AX20" s="12"/>
      <c r="AY20" s="12"/>
      <c r="AZ20" s="62" t="s">
        <v>6390</v>
      </c>
    </row>
    <row r="21" spans="1:52" ht="39.950000000000003" customHeight="1" x14ac:dyDescent="0.25">
      <c r="A21" s="9">
        <v>190</v>
      </c>
      <c r="B21" s="8">
        <v>80042000006143</v>
      </c>
      <c r="C21" s="10" t="s">
        <v>783</v>
      </c>
      <c r="D21" s="34" t="s">
        <v>18</v>
      </c>
      <c r="E21" s="8" t="s">
        <v>774</v>
      </c>
      <c r="F21" s="8" t="s">
        <v>775</v>
      </c>
      <c r="G21" s="8" t="s">
        <v>18</v>
      </c>
      <c r="H21" s="9" t="s">
        <v>6173</v>
      </c>
      <c r="I21" s="9" t="s">
        <v>71</v>
      </c>
      <c r="J21" s="9" t="s">
        <v>6175</v>
      </c>
      <c r="K21" s="9" t="s">
        <v>6175</v>
      </c>
      <c r="L21" s="9" t="s">
        <v>776</v>
      </c>
      <c r="M21" s="8" t="s">
        <v>784</v>
      </c>
      <c r="N21" s="8" t="s">
        <v>6175</v>
      </c>
      <c r="O21" s="8" t="s">
        <v>6175</v>
      </c>
      <c r="P21" s="8" t="s">
        <v>6175</v>
      </c>
      <c r="Q21" s="9" t="s">
        <v>778</v>
      </c>
      <c r="R21" s="9" t="s">
        <v>779</v>
      </c>
      <c r="S21" s="9">
        <v>1012232137</v>
      </c>
      <c r="T21" s="9" t="s">
        <v>780</v>
      </c>
      <c r="U21" s="9" t="s">
        <v>28</v>
      </c>
      <c r="V21" s="9" t="s">
        <v>28</v>
      </c>
      <c r="W21" s="9" t="s">
        <v>29</v>
      </c>
      <c r="X21" s="9">
        <v>2012</v>
      </c>
      <c r="Y21" s="9" t="s">
        <v>28</v>
      </c>
      <c r="Z21" s="9" t="s">
        <v>54</v>
      </c>
      <c r="AA21" s="9">
        <v>1</v>
      </c>
      <c r="AB21" s="9">
        <v>1</v>
      </c>
      <c r="AC21" s="9">
        <f t="shared" si="0"/>
        <v>0</v>
      </c>
      <c r="AD21" s="33" t="s">
        <v>6175</v>
      </c>
      <c r="AE21" s="33" t="s">
        <v>6175</v>
      </c>
      <c r="AF21" s="33">
        <v>481</v>
      </c>
      <c r="AG21" s="33">
        <v>336.5</v>
      </c>
      <c r="AH21" s="33">
        <v>415.2</v>
      </c>
      <c r="AI21" s="33">
        <f t="shared" si="1"/>
        <v>415.2</v>
      </c>
      <c r="AJ21" s="33">
        <v>253.125</v>
      </c>
      <c r="AK21" s="33">
        <f t="shared" si="2"/>
        <v>253.125</v>
      </c>
      <c r="AL21" s="33">
        <f t="shared" si="3"/>
        <v>30.375</v>
      </c>
      <c r="AM21" s="33">
        <f t="shared" si="4"/>
        <v>283.5</v>
      </c>
      <c r="AN21" s="33">
        <f t="shared" si="5"/>
        <v>227.8125</v>
      </c>
      <c r="AO21" s="33">
        <f t="shared" si="6"/>
        <v>227.8125</v>
      </c>
      <c r="AP21" s="33">
        <f t="shared" si="7"/>
        <v>27.337499999999999</v>
      </c>
      <c r="AQ21" s="33">
        <f t="shared" si="8"/>
        <v>255.15</v>
      </c>
      <c r="AR21" s="15" t="s">
        <v>6290</v>
      </c>
      <c r="AS21" s="15" t="s">
        <v>6299</v>
      </c>
      <c r="AT21" s="15" t="s">
        <v>6292</v>
      </c>
      <c r="AU21" s="27" t="s">
        <v>6277</v>
      </c>
      <c r="AV21" s="16"/>
      <c r="AW21" s="12"/>
      <c r="AX21" s="12"/>
      <c r="AY21" s="12"/>
      <c r="AZ21" s="62" t="s">
        <v>6390</v>
      </c>
    </row>
    <row r="22" spans="1:52" ht="39.950000000000003" customHeight="1" x14ac:dyDescent="0.25">
      <c r="A22" s="9">
        <v>191</v>
      </c>
      <c r="B22" s="8">
        <v>80042000006099</v>
      </c>
      <c r="C22" s="10" t="s">
        <v>785</v>
      </c>
      <c r="D22" s="34" t="s">
        <v>18</v>
      </c>
      <c r="E22" s="8" t="s">
        <v>774</v>
      </c>
      <c r="F22" s="8" t="s">
        <v>775</v>
      </c>
      <c r="G22" s="8" t="s">
        <v>18</v>
      </c>
      <c r="H22" s="9" t="s">
        <v>6173</v>
      </c>
      <c r="I22" s="9" t="s">
        <v>71</v>
      </c>
      <c r="J22" s="9" t="s">
        <v>6175</v>
      </c>
      <c r="K22" s="9" t="s">
        <v>6175</v>
      </c>
      <c r="L22" s="9" t="s">
        <v>776</v>
      </c>
      <c r="M22" s="8" t="s">
        <v>786</v>
      </c>
      <c r="N22" s="8" t="s">
        <v>6175</v>
      </c>
      <c r="O22" s="8" t="s">
        <v>6175</v>
      </c>
      <c r="P22" s="8" t="s">
        <v>6175</v>
      </c>
      <c r="Q22" s="9" t="s">
        <v>778</v>
      </c>
      <c r="R22" s="9" t="s">
        <v>779</v>
      </c>
      <c r="S22" s="9">
        <v>1012232129</v>
      </c>
      <c r="T22" s="9" t="s">
        <v>780</v>
      </c>
      <c r="U22" s="9" t="s">
        <v>28</v>
      </c>
      <c r="V22" s="9" t="s">
        <v>28</v>
      </c>
      <c r="W22" s="9" t="s">
        <v>29</v>
      </c>
      <c r="X22" s="9">
        <v>2012</v>
      </c>
      <c r="Y22" s="9" t="s">
        <v>28</v>
      </c>
      <c r="Z22" s="9" t="s">
        <v>54</v>
      </c>
      <c r="AA22" s="9">
        <v>1</v>
      </c>
      <c r="AB22" s="9">
        <v>1</v>
      </c>
      <c r="AC22" s="9">
        <f t="shared" si="0"/>
        <v>0</v>
      </c>
      <c r="AD22" s="33" t="s">
        <v>6175</v>
      </c>
      <c r="AE22" s="33" t="s">
        <v>6175</v>
      </c>
      <c r="AF22" s="33">
        <v>481</v>
      </c>
      <c r="AG22" s="33">
        <v>336.5</v>
      </c>
      <c r="AH22" s="33">
        <v>415.2</v>
      </c>
      <c r="AI22" s="33">
        <f t="shared" si="1"/>
        <v>415.2</v>
      </c>
      <c r="AJ22" s="33">
        <v>253.125</v>
      </c>
      <c r="AK22" s="33">
        <f t="shared" si="2"/>
        <v>253.125</v>
      </c>
      <c r="AL22" s="33">
        <f t="shared" si="3"/>
        <v>30.375</v>
      </c>
      <c r="AM22" s="33">
        <f t="shared" si="4"/>
        <v>283.5</v>
      </c>
      <c r="AN22" s="33">
        <f t="shared" si="5"/>
        <v>227.8125</v>
      </c>
      <c r="AO22" s="33">
        <f t="shared" si="6"/>
        <v>227.8125</v>
      </c>
      <c r="AP22" s="33">
        <f t="shared" si="7"/>
        <v>27.337499999999999</v>
      </c>
      <c r="AQ22" s="33">
        <f t="shared" si="8"/>
        <v>255.15</v>
      </c>
      <c r="AR22" s="15" t="s">
        <v>6290</v>
      </c>
      <c r="AS22" s="15" t="s">
        <v>6299</v>
      </c>
      <c r="AT22" s="15" t="s">
        <v>6292</v>
      </c>
      <c r="AU22" s="27" t="s">
        <v>6277</v>
      </c>
      <c r="AV22" s="16"/>
      <c r="AW22" s="12"/>
      <c r="AX22" s="12"/>
      <c r="AY22" s="12"/>
      <c r="AZ22" s="62" t="s">
        <v>6390</v>
      </c>
    </row>
    <row r="23" spans="1:52" ht="39.950000000000003" customHeight="1" x14ac:dyDescent="0.25">
      <c r="A23" s="9">
        <v>192</v>
      </c>
      <c r="B23" s="8">
        <v>80042000006105</v>
      </c>
      <c r="C23" s="10" t="s">
        <v>787</v>
      </c>
      <c r="D23" s="34" t="s">
        <v>18</v>
      </c>
      <c r="E23" s="8" t="s">
        <v>774</v>
      </c>
      <c r="F23" s="8" t="s">
        <v>775</v>
      </c>
      <c r="G23" s="8" t="s">
        <v>18</v>
      </c>
      <c r="H23" s="9" t="s">
        <v>6173</v>
      </c>
      <c r="I23" s="9" t="s">
        <v>71</v>
      </c>
      <c r="J23" s="9" t="s">
        <v>6175</v>
      </c>
      <c r="K23" s="9" t="s">
        <v>6175</v>
      </c>
      <c r="L23" s="9" t="s">
        <v>776</v>
      </c>
      <c r="M23" s="8" t="s">
        <v>788</v>
      </c>
      <c r="N23" s="8" t="s">
        <v>6175</v>
      </c>
      <c r="O23" s="8" t="s">
        <v>6175</v>
      </c>
      <c r="P23" s="8" t="s">
        <v>6175</v>
      </c>
      <c r="Q23" s="9" t="s">
        <v>789</v>
      </c>
      <c r="R23" s="8">
        <v>73609</v>
      </c>
      <c r="S23" s="9">
        <v>1012232139</v>
      </c>
      <c r="T23" s="9" t="s">
        <v>780</v>
      </c>
      <c r="U23" s="9" t="s">
        <v>28</v>
      </c>
      <c r="V23" s="9" t="s">
        <v>28</v>
      </c>
      <c r="W23" s="9" t="s">
        <v>29</v>
      </c>
      <c r="X23" s="9">
        <v>2012</v>
      </c>
      <c r="Y23" s="9" t="s">
        <v>28</v>
      </c>
      <c r="Z23" s="9" t="s">
        <v>54</v>
      </c>
      <c r="AA23" s="9">
        <v>1</v>
      </c>
      <c r="AB23" s="9">
        <v>1</v>
      </c>
      <c r="AC23" s="9">
        <f t="shared" si="0"/>
        <v>0</v>
      </c>
      <c r="AD23" s="33" t="s">
        <v>6175</v>
      </c>
      <c r="AE23" s="33" t="s">
        <v>6175</v>
      </c>
      <c r="AF23" s="33">
        <v>481</v>
      </c>
      <c r="AG23" s="33">
        <v>336.5</v>
      </c>
      <c r="AH23" s="33">
        <v>415.2</v>
      </c>
      <c r="AI23" s="33">
        <f t="shared" si="1"/>
        <v>415.2</v>
      </c>
      <c r="AJ23" s="33">
        <v>253.125</v>
      </c>
      <c r="AK23" s="33">
        <f t="shared" si="2"/>
        <v>253.125</v>
      </c>
      <c r="AL23" s="33">
        <f t="shared" si="3"/>
        <v>30.375</v>
      </c>
      <c r="AM23" s="33">
        <f t="shared" si="4"/>
        <v>283.5</v>
      </c>
      <c r="AN23" s="33">
        <f t="shared" si="5"/>
        <v>227.8125</v>
      </c>
      <c r="AO23" s="33">
        <f t="shared" si="6"/>
        <v>227.8125</v>
      </c>
      <c r="AP23" s="33">
        <f t="shared" si="7"/>
        <v>27.337499999999999</v>
      </c>
      <c r="AQ23" s="33">
        <f t="shared" si="8"/>
        <v>255.15</v>
      </c>
      <c r="AR23" s="15" t="s">
        <v>6290</v>
      </c>
      <c r="AS23" s="15" t="s">
        <v>6299</v>
      </c>
      <c r="AT23" s="15" t="s">
        <v>6292</v>
      </c>
      <c r="AU23" s="27" t="s">
        <v>6277</v>
      </c>
      <c r="AV23" s="16"/>
      <c r="AW23" s="12"/>
      <c r="AX23" s="12"/>
      <c r="AY23" s="12"/>
      <c r="AZ23" s="62" t="s">
        <v>6390</v>
      </c>
    </row>
    <row r="24" spans="1:52" s="13" customFormat="1" x14ac:dyDescent="0.25">
      <c r="A24" s="48"/>
      <c r="B24" s="50"/>
      <c r="C24" s="50"/>
      <c r="D24" s="50"/>
      <c r="E24" s="50"/>
      <c r="F24" s="50"/>
      <c r="G24" s="50"/>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47"/>
      <c r="AS24" s="47"/>
      <c r="AT24" s="47"/>
      <c r="AU24" s="47"/>
      <c r="AV24" s="17"/>
    </row>
    <row r="25" spans="1:52" s="13" customFormat="1" x14ac:dyDescent="0.25">
      <c r="A25" s="48"/>
      <c r="B25" s="50"/>
      <c r="C25" s="50"/>
      <c r="D25" s="50"/>
      <c r="E25" s="50"/>
      <c r="F25" s="50"/>
      <c r="G25" s="50"/>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73">
        <f>SUM(AM5:AM24)</f>
        <v>224617.54960000003</v>
      </c>
      <c r="AN25" s="51"/>
      <c r="AO25" s="51"/>
      <c r="AP25" s="51"/>
      <c r="AQ25" s="51"/>
      <c r="AR25" s="47"/>
      <c r="AS25" s="47"/>
      <c r="AT25" s="47"/>
      <c r="AU25" s="47"/>
      <c r="AV25" s="17"/>
    </row>
    <row r="26" spans="1:52" s="13" customFormat="1" x14ac:dyDescent="0.25">
      <c r="A26" s="48"/>
      <c r="B26" s="50"/>
      <c r="C26" s="50"/>
      <c r="D26" s="50"/>
      <c r="E26" s="50"/>
      <c r="F26" s="50"/>
      <c r="G26" s="50"/>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47"/>
      <c r="AS26" s="47"/>
      <c r="AT26" s="47"/>
      <c r="AU26" s="47"/>
      <c r="AV26" s="17"/>
    </row>
    <row r="27" spans="1:52" s="13" customFormat="1" x14ac:dyDescent="0.25">
      <c r="A27" s="48"/>
      <c r="B27" s="50"/>
      <c r="C27" s="50"/>
      <c r="D27" s="50"/>
      <c r="E27" s="50"/>
      <c r="F27" s="50"/>
      <c r="G27" s="50"/>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47"/>
      <c r="AS27" s="47"/>
      <c r="AT27" s="47"/>
      <c r="AU27" s="47"/>
      <c r="AV27" s="17"/>
    </row>
    <row r="28" spans="1:52" s="13" customFormat="1" x14ac:dyDescent="0.25">
      <c r="A28" s="48"/>
      <c r="B28" s="50"/>
      <c r="C28" s="50"/>
      <c r="D28" s="50"/>
      <c r="E28" s="50"/>
      <c r="F28" s="50"/>
      <c r="G28" s="50"/>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47"/>
      <c r="AS28" s="47"/>
      <c r="AT28" s="47"/>
      <c r="AU28" s="47"/>
      <c r="AV28" s="17"/>
    </row>
    <row r="283" spans="3:31" x14ac:dyDescent="0.25">
      <c r="C283" s="130"/>
      <c r="AD283" s="131"/>
      <c r="AE283" s="131"/>
    </row>
    <row r="284" spans="3:31" x14ac:dyDescent="0.25">
      <c r="C284" s="130"/>
      <c r="AD284" s="131"/>
      <c r="AE284" s="131"/>
    </row>
    <row r="286" spans="3:31" x14ac:dyDescent="0.25">
      <c r="C286" s="130"/>
      <c r="AD286" s="131"/>
      <c r="AE286" s="131"/>
    </row>
    <row r="287" spans="3:31" x14ac:dyDescent="0.25">
      <c r="C287" s="130"/>
      <c r="AD287" s="131"/>
      <c r="AE287" s="131"/>
    </row>
    <row r="306" spans="3:31" x14ac:dyDescent="0.25">
      <c r="C306" s="130"/>
      <c r="AD306" s="131"/>
      <c r="AE306" s="131"/>
    </row>
    <row r="307" spans="3:31" x14ac:dyDescent="0.25">
      <c r="C307" s="130"/>
      <c r="AD307" s="131"/>
      <c r="AE307" s="131"/>
    </row>
    <row r="360" spans="3:31" x14ac:dyDescent="0.25">
      <c r="C360" s="130"/>
      <c r="AD360" s="131"/>
      <c r="AE360" s="131"/>
    </row>
    <row r="361" spans="3:31" x14ac:dyDescent="0.25">
      <c r="C361" s="130"/>
      <c r="AD361" s="131"/>
      <c r="AE361" s="131"/>
    </row>
    <row r="362" spans="3:31" x14ac:dyDescent="0.25">
      <c r="C362" s="130"/>
      <c r="AD362" s="131"/>
      <c r="AE362" s="131"/>
    </row>
    <row r="363" spans="3:31" x14ac:dyDescent="0.25">
      <c r="C363" s="130"/>
      <c r="AD363" s="131"/>
      <c r="AE363" s="131"/>
    </row>
    <row r="369" spans="3:31" x14ac:dyDescent="0.25">
      <c r="C369" s="130"/>
      <c r="AD369" s="131"/>
      <c r="AE369" s="131"/>
    </row>
    <row r="370" spans="3:31" x14ac:dyDescent="0.25">
      <c r="C370" s="130"/>
      <c r="AD370" s="131"/>
      <c r="AE370" s="131"/>
    </row>
    <row r="371" spans="3:31" x14ac:dyDescent="0.25">
      <c r="C371" s="130"/>
      <c r="AD371" s="131"/>
      <c r="AE371" s="131"/>
    </row>
    <row r="372" spans="3:31" x14ac:dyDescent="0.25">
      <c r="C372" s="130"/>
      <c r="AD372" s="131"/>
      <c r="AE372" s="131"/>
    </row>
    <row r="373" spans="3:31" x14ac:dyDescent="0.25">
      <c r="C373" s="130"/>
      <c r="AD373" s="131"/>
      <c r="AE373" s="131"/>
    </row>
    <row r="379" spans="3:31" x14ac:dyDescent="0.25">
      <c r="C379" s="130"/>
      <c r="AD379" s="131"/>
      <c r="AE379" s="131"/>
    </row>
    <row r="380" spans="3:31" x14ac:dyDescent="0.25">
      <c r="C380" s="130"/>
      <c r="AD380" s="131"/>
      <c r="AE380" s="131"/>
    </row>
    <row r="387" spans="3:31" x14ac:dyDescent="0.25">
      <c r="C387" s="130"/>
      <c r="AD387" s="131"/>
      <c r="AE387" s="131"/>
    </row>
    <row r="388" spans="3:31" x14ac:dyDescent="0.25">
      <c r="C388" s="130"/>
      <c r="AD388" s="131"/>
      <c r="AE388" s="131"/>
    </row>
    <row r="389" spans="3:31" x14ac:dyDescent="0.25">
      <c r="C389" s="130"/>
      <c r="AD389" s="131"/>
      <c r="AE389" s="131"/>
    </row>
    <row r="390" spans="3:31" x14ac:dyDescent="0.25">
      <c r="C390" s="130"/>
      <c r="AD390" s="131"/>
      <c r="AE390" s="131"/>
    </row>
    <row r="391" spans="3:31" x14ac:dyDescent="0.25">
      <c r="C391" s="130"/>
      <c r="AD391" s="131"/>
      <c r="AE391" s="131"/>
    </row>
    <row r="392" spans="3:31" x14ac:dyDescent="0.25">
      <c r="C392" s="130"/>
      <c r="AD392" s="131"/>
      <c r="AE392" s="131"/>
    </row>
    <row r="393" spans="3:31" x14ac:dyDescent="0.25">
      <c r="C393" s="130"/>
      <c r="AD393" s="131"/>
      <c r="AE393" s="131"/>
    </row>
    <row r="396" spans="3:31" x14ac:dyDescent="0.25">
      <c r="C396" s="130"/>
      <c r="AD396" s="131"/>
      <c r="AE396" s="131"/>
    </row>
    <row r="397" spans="3:31" x14ac:dyDescent="0.25">
      <c r="C397" s="130"/>
      <c r="AD397" s="131"/>
      <c r="AE397" s="131"/>
    </row>
    <row r="399" spans="3:31" x14ac:dyDescent="0.25">
      <c r="C399" s="130"/>
      <c r="AD399" s="131"/>
      <c r="AE399" s="131"/>
    </row>
    <row r="400" spans="3:31" x14ac:dyDescent="0.25">
      <c r="C400" s="130"/>
      <c r="AD400" s="131"/>
      <c r="AE400" s="131"/>
    </row>
    <row r="415" spans="3:3" x14ac:dyDescent="0.25">
      <c r="C415" s="130"/>
    </row>
    <row r="416" spans="3:3" x14ac:dyDescent="0.25">
      <c r="C416" s="130"/>
    </row>
    <row r="441" spans="3:3" x14ac:dyDescent="0.25">
      <c r="C441" s="130"/>
    </row>
    <row r="442" spans="3:3" x14ac:dyDescent="0.25">
      <c r="C442" s="130"/>
    </row>
    <row r="466" spans="3:3" x14ac:dyDescent="0.25">
      <c r="C466" s="130"/>
    </row>
    <row r="467" spans="3:3" x14ac:dyDescent="0.25">
      <c r="C467" s="130"/>
    </row>
    <row r="503" spans="3:3" x14ac:dyDescent="0.25">
      <c r="C503" s="130"/>
    </row>
    <row r="504" spans="3:3" x14ac:dyDescent="0.25">
      <c r="C504" s="130"/>
    </row>
    <row r="505" spans="3:3" x14ac:dyDescent="0.25">
      <c r="C505" s="130"/>
    </row>
    <row r="577" spans="3:3" x14ac:dyDescent="0.25">
      <c r="C577" s="130"/>
    </row>
    <row r="578" spans="3:3" x14ac:dyDescent="0.25">
      <c r="C578" s="130"/>
    </row>
    <row r="609" spans="3:3" x14ac:dyDescent="0.25">
      <c r="C609" s="130"/>
    </row>
    <row r="610" spans="3:3" x14ac:dyDescent="0.25">
      <c r="C610" s="130"/>
    </row>
    <row r="669" spans="3:3" x14ac:dyDescent="0.25">
      <c r="C669" s="130"/>
    </row>
    <row r="670" spans="3:3" x14ac:dyDescent="0.25">
      <c r="C670" s="130"/>
    </row>
    <row r="733" spans="3:3" x14ac:dyDescent="0.25">
      <c r="C733" s="130"/>
    </row>
    <row r="734" spans="3:3" x14ac:dyDescent="0.25">
      <c r="C734" s="130"/>
    </row>
    <row r="820" spans="3:3" x14ac:dyDescent="0.25">
      <c r="C820" s="130"/>
    </row>
    <row r="821" spans="3:3" x14ac:dyDescent="0.25">
      <c r="C821" s="130"/>
    </row>
    <row r="822" spans="3:3" x14ac:dyDescent="0.25">
      <c r="C822" s="130"/>
    </row>
    <row r="827" spans="3:3" x14ac:dyDescent="0.25">
      <c r="C827" s="130"/>
    </row>
    <row r="828" spans="3:3" x14ac:dyDescent="0.25">
      <c r="C828" s="130"/>
    </row>
    <row r="830" spans="3:3" x14ac:dyDescent="0.25">
      <c r="C830" s="130"/>
    </row>
    <row r="831" spans="3:3" x14ac:dyDescent="0.25">
      <c r="C831" s="130"/>
    </row>
    <row r="832" spans="3:3" x14ac:dyDescent="0.25">
      <c r="C832" s="130"/>
    </row>
    <row r="833" spans="3:3" x14ac:dyDescent="0.25">
      <c r="C833" s="130"/>
    </row>
  </sheetData>
  <autoFilter ref="A4:AZ23"/>
  <mergeCells count="51">
    <mergeCell ref="C827:C828"/>
    <mergeCell ref="C830:C831"/>
    <mergeCell ref="C832:C833"/>
    <mergeCell ref="C503:C505"/>
    <mergeCell ref="C577:C578"/>
    <mergeCell ref="C609:C610"/>
    <mergeCell ref="C669:C670"/>
    <mergeCell ref="C733:C734"/>
    <mergeCell ref="C820:C822"/>
    <mergeCell ref="C466:C467"/>
    <mergeCell ref="C391:C393"/>
    <mergeCell ref="AD391:AD393"/>
    <mergeCell ref="AE391:AE393"/>
    <mergeCell ref="C396:C397"/>
    <mergeCell ref="AD396:AD397"/>
    <mergeCell ref="AE396:AE397"/>
    <mergeCell ref="C399:C400"/>
    <mergeCell ref="AD399:AD400"/>
    <mergeCell ref="AE399:AE400"/>
    <mergeCell ref="C415:C416"/>
    <mergeCell ref="C441:C442"/>
    <mergeCell ref="C379:C380"/>
    <mergeCell ref="AD379:AD380"/>
    <mergeCell ref="AE379:AE380"/>
    <mergeCell ref="C387:C390"/>
    <mergeCell ref="AD387:AD390"/>
    <mergeCell ref="AE387:AE390"/>
    <mergeCell ref="C369:C371"/>
    <mergeCell ref="AD369:AD371"/>
    <mergeCell ref="AE369:AE371"/>
    <mergeCell ref="C372:C373"/>
    <mergeCell ref="AD372:AD373"/>
    <mergeCell ref="AE372:AE373"/>
    <mergeCell ref="C360:C361"/>
    <mergeCell ref="AD360:AD361"/>
    <mergeCell ref="AE360:AE361"/>
    <mergeCell ref="C362:C363"/>
    <mergeCell ref="AD362:AD363"/>
    <mergeCell ref="AE362:AE363"/>
    <mergeCell ref="C286:C287"/>
    <mergeCell ref="AD286:AD287"/>
    <mergeCell ref="AE286:AE287"/>
    <mergeCell ref="C306:C307"/>
    <mergeCell ref="AD306:AD307"/>
    <mergeCell ref="AE306:AE307"/>
    <mergeCell ref="A1:AQ1"/>
    <mergeCell ref="A2:AQ2"/>
    <mergeCell ref="A3:AQ3"/>
    <mergeCell ref="C283:C284"/>
    <mergeCell ref="AD283:AD284"/>
    <mergeCell ref="AE283:AE284"/>
  </mergeCells>
  <conditionalFormatting sqref="C1:C1048576">
    <cfRule type="duplicateValues" dxfId="23" priority="35"/>
  </conditionalFormatting>
  <conditionalFormatting sqref="C24:C1048576">
    <cfRule type="duplicateValues" dxfId="22" priority="63"/>
  </conditionalFormatting>
  <conditionalFormatting sqref="C5:C23">
    <cfRule type="duplicateValues" dxfId="21" priority="1691"/>
  </conditionalFormatting>
  <printOptions horizontalCentered="1"/>
  <pageMargins left="0.15748031496062992" right="0.15748031496062992" top="0.39370078740157483" bottom="0.59055118110236227" header="0.51181102362204722" footer="0.51181102362204722"/>
  <pageSetup paperSize="9" scale="24" fitToHeight="100" orientation="landscape" r:id="rId1"/>
  <headerFooter>
    <oddFooter>Página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Z550"/>
  <sheetViews>
    <sheetView showGridLines="0" zoomScaleNormal="100" workbookViewId="0">
      <pane ySplit="4" topLeftCell="A539" activePane="bottomLeft" state="frozen"/>
      <selection pane="bottomLeft" activeCell="BB543" sqref="BB543"/>
    </sheetView>
  </sheetViews>
  <sheetFormatPr baseColWidth="10" defaultColWidth="11.42578125" defaultRowHeight="15" x14ac:dyDescent="0.25"/>
  <cols>
    <col min="1" max="1" width="5.28515625" style="48" customWidth="1"/>
    <col min="2" max="2" width="14.42578125" style="49" customWidth="1"/>
    <col min="3" max="3" width="11" style="49" hidden="1" customWidth="1"/>
    <col min="4" max="4" width="12.42578125" style="49" hidden="1" customWidth="1"/>
    <col min="5" max="5" width="15.42578125" style="49" hidden="1" customWidth="1"/>
    <col min="6" max="6" width="16.5703125" style="49" hidden="1" customWidth="1"/>
    <col min="7" max="7" width="14" style="49" hidden="1" customWidth="1"/>
    <col min="8" max="8" width="11.28515625" style="48" customWidth="1"/>
    <col min="9" max="9" width="14.7109375" style="48" hidden="1" customWidth="1"/>
    <col min="10" max="10" width="15.7109375" style="48" hidden="1" customWidth="1"/>
    <col min="11" max="11" width="16.28515625" style="48" hidden="1" customWidth="1"/>
    <col min="12" max="12" width="32.85546875" style="48" customWidth="1"/>
    <col min="13" max="13" width="33.85546875" style="48" customWidth="1"/>
    <col min="14" max="14" width="11.140625" style="48" hidden="1" customWidth="1"/>
    <col min="15" max="16" width="9.85546875" style="48" hidden="1" customWidth="1"/>
    <col min="17" max="17" width="11.85546875" style="48" customWidth="1"/>
    <col min="18" max="18" width="13.85546875" style="48" customWidth="1"/>
    <col min="19" max="19" width="10.85546875" style="48" customWidth="1"/>
    <col min="20" max="20" width="10.42578125" style="48" customWidth="1"/>
    <col min="21" max="21" width="16.140625" style="48" hidden="1" customWidth="1"/>
    <col min="22" max="22" width="14.85546875" style="48" hidden="1" customWidth="1"/>
    <col min="23" max="23" width="11.28515625" style="48" hidden="1" customWidth="1"/>
    <col min="24" max="24" width="6.5703125" style="48" hidden="1" customWidth="1"/>
    <col min="25" max="25" width="14.85546875" style="48" hidden="1" customWidth="1"/>
    <col min="26" max="26" width="12.42578125" style="48" hidden="1" customWidth="1"/>
    <col min="27" max="27" width="9.140625" style="48" hidden="1" customWidth="1"/>
    <col min="28" max="28" width="8.28515625" style="48" hidden="1" customWidth="1"/>
    <col min="29" max="31" width="12.42578125" style="48" hidden="1" customWidth="1"/>
    <col min="32" max="32" width="12.85546875" style="48" hidden="1" customWidth="1"/>
    <col min="33" max="33" width="11.42578125" style="48" hidden="1" customWidth="1"/>
    <col min="34" max="36" width="14.28515625" style="48" hidden="1" customWidth="1"/>
    <col min="37" max="37" width="13.7109375" style="48" hidden="1" customWidth="1"/>
    <col min="38" max="38" width="13" style="48" hidden="1" customWidth="1"/>
    <col min="39" max="39" width="14.42578125" style="48" customWidth="1"/>
    <col min="40" max="40" width="14.28515625" style="48" hidden="1" customWidth="1"/>
    <col min="41" max="41" width="16.85546875" style="48" hidden="1" customWidth="1"/>
    <col min="42" max="42" width="10.7109375" style="48" hidden="1" customWidth="1"/>
    <col min="43" max="43" width="19.7109375" style="48" hidden="1" customWidth="1"/>
    <col min="44" max="46" width="16.140625" style="46" hidden="1" customWidth="1"/>
    <col min="47" max="47" width="16.7109375" style="27" hidden="1" customWidth="1"/>
    <col min="48" max="48" width="14.42578125" style="20" hidden="1" customWidth="1"/>
    <col min="49" max="49" width="8" style="1" hidden="1" customWidth="1"/>
    <col min="50" max="50" width="13" style="1" hidden="1" customWidth="1"/>
    <col min="51" max="51" width="11.42578125" style="1" hidden="1" customWidth="1"/>
    <col min="52" max="60" width="11.42578125" style="1" customWidth="1"/>
    <col min="61" max="16384" width="11.42578125" style="1"/>
  </cols>
  <sheetData>
    <row r="1" spans="1:52" x14ac:dyDescent="0.25">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5"/>
      <c r="AR1" s="19"/>
      <c r="AS1" s="19"/>
      <c r="AT1" s="19"/>
      <c r="AU1" s="16"/>
    </row>
    <row r="2" spans="1:52" x14ac:dyDescent="0.25">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5"/>
      <c r="AR2" s="19"/>
      <c r="AS2" s="19"/>
      <c r="AT2" s="19"/>
      <c r="AU2" s="16"/>
    </row>
    <row r="3" spans="1:52" x14ac:dyDescent="0.25">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5"/>
      <c r="AR3" s="19"/>
      <c r="AS3" s="19"/>
      <c r="AT3" s="19"/>
      <c r="AU3" s="16"/>
    </row>
    <row r="4" spans="1:52" ht="56.25" customHeight="1" x14ac:dyDescent="0.25">
      <c r="A4" s="2" t="s">
        <v>6377</v>
      </c>
      <c r="B4" s="2" t="s">
        <v>0</v>
      </c>
      <c r="C4" s="2" t="s">
        <v>6098</v>
      </c>
      <c r="D4" s="2" t="s">
        <v>1</v>
      </c>
      <c r="E4" s="2" t="s">
        <v>2</v>
      </c>
      <c r="F4" s="2" t="s">
        <v>3</v>
      </c>
      <c r="G4" s="22" t="s">
        <v>6331</v>
      </c>
      <c r="H4" s="2" t="s">
        <v>1386</v>
      </c>
      <c r="I4" s="2" t="s">
        <v>8</v>
      </c>
      <c r="J4" s="2" t="s">
        <v>1387</v>
      </c>
      <c r="K4" s="2" t="s">
        <v>6174</v>
      </c>
      <c r="L4" s="22" t="s">
        <v>6176</v>
      </c>
      <c r="M4" s="2" t="s">
        <v>4</v>
      </c>
      <c r="N4" s="2" t="s">
        <v>6177</v>
      </c>
      <c r="O4" s="2" t="s">
        <v>1388</v>
      </c>
      <c r="P4" s="2" t="s">
        <v>6178</v>
      </c>
      <c r="Q4" s="2" t="s">
        <v>5</v>
      </c>
      <c r="R4" s="2" t="s">
        <v>6</v>
      </c>
      <c r="S4" s="2" t="s">
        <v>7</v>
      </c>
      <c r="T4" s="2" t="s">
        <v>9</v>
      </c>
      <c r="U4" s="2" t="s">
        <v>10</v>
      </c>
      <c r="V4" s="2" t="s">
        <v>11</v>
      </c>
      <c r="W4" s="2" t="s">
        <v>12</v>
      </c>
      <c r="X4" s="2" t="s">
        <v>13</v>
      </c>
      <c r="Y4" s="2" t="s">
        <v>14</v>
      </c>
      <c r="Z4" s="2" t="s">
        <v>15</v>
      </c>
      <c r="AA4" s="2" t="s">
        <v>1389</v>
      </c>
      <c r="AB4" s="11" t="s">
        <v>6099</v>
      </c>
      <c r="AC4" s="11" t="s">
        <v>6135</v>
      </c>
      <c r="AD4" s="11" t="s">
        <v>6179</v>
      </c>
      <c r="AE4" s="11" t="s">
        <v>1390</v>
      </c>
      <c r="AF4" s="3" t="s">
        <v>6180</v>
      </c>
      <c r="AG4" s="3" t="s">
        <v>16</v>
      </c>
      <c r="AH4" s="2" t="s">
        <v>2094</v>
      </c>
      <c r="AI4" s="2" t="s">
        <v>2095</v>
      </c>
      <c r="AJ4" s="2" t="s">
        <v>2096</v>
      </c>
      <c r="AK4" s="2" t="s">
        <v>6158</v>
      </c>
      <c r="AL4" s="2" t="s">
        <v>6157</v>
      </c>
      <c r="AM4" s="22" t="s">
        <v>6156</v>
      </c>
      <c r="AN4" s="2" t="s">
        <v>2097</v>
      </c>
      <c r="AO4" s="2" t="s">
        <v>6159</v>
      </c>
      <c r="AP4" s="2" t="s">
        <v>6157</v>
      </c>
      <c r="AQ4" s="2" t="s">
        <v>6181</v>
      </c>
      <c r="AR4" s="2" t="s">
        <v>6317</v>
      </c>
      <c r="AS4" s="2" t="s">
        <v>6318</v>
      </c>
      <c r="AT4" s="2" t="s">
        <v>6319</v>
      </c>
      <c r="AU4" s="21" t="s">
        <v>6320</v>
      </c>
      <c r="AV4" s="23" t="s">
        <v>6330</v>
      </c>
      <c r="AW4" s="11" t="s">
        <v>6333</v>
      </c>
      <c r="AX4" s="11" t="s">
        <v>14</v>
      </c>
      <c r="AY4" s="11" t="s">
        <v>6332</v>
      </c>
      <c r="AZ4" s="22" t="s">
        <v>6387</v>
      </c>
    </row>
    <row r="5" spans="1:52" ht="39.950000000000003" customHeight="1" x14ac:dyDescent="0.25">
      <c r="A5" s="9">
        <v>1</v>
      </c>
      <c r="B5" s="25">
        <v>80042000017156</v>
      </c>
      <c r="C5" s="31" t="s">
        <v>17</v>
      </c>
      <c r="D5" s="32" t="s">
        <v>18</v>
      </c>
      <c r="E5" s="25" t="s">
        <v>19</v>
      </c>
      <c r="F5" s="25" t="s">
        <v>20</v>
      </c>
      <c r="G5" s="25" t="s">
        <v>18</v>
      </c>
      <c r="H5" s="24" t="s">
        <v>6173</v>
      </c>
      <c r="I5" s="24" t="s">
        <v>26</v>
      </c>
      <c r="J5" s="24" t="s">
        <v>6175</v>
      </c>
      <c r="K5" s="24" t="s">
        <v>6175</v>
      </c>
      <c r="L5" s="24" t="s">
        <v>6163</v>
      </c>
      <c r="M5" s="25" t="s">
        <v>22</v>
      </c>
      <c r="N5" s="25" t="s">
        <v>6175</v>
      </c>
      <c r="O5" s="25" t="s">
        <v>6175</v>
      </c>
      <c r="P5" s="25" t="s">
        <v>6175</v>
      </c>
      <c r="Q5" s="24" t="s">
        <v>23</v>
      </c>
      <c r="R5" s="24" t="s">
        <v>24</v>
      </c>
      <c r="S5" s="24" t="s">
        <v>25</v>
      </c>
      <c r="T5" s="24" t="s">
        <v>27</v>
      </c>
      <c r="U5" s="24" t="s">
        <v>28</v>
      </c>
      <c r="V5" s="24" t="s">
        <v>28</v>
      </c>
      <c r="W5" s="24" t="s">
        <v>29</v>
      </c>
      <c r="X5" s="24">
        <v>2012</v>
      </c>
      <c r="Y5" s="24" t="s">
        <v>30</v>
      </c>
      <c r="Z5" s="24" t="s">
        <v>31</v>
      </c>
      <c r="AA5" s="24">
        <v>1</v>
      </c>
      <c r="AB5" s="24">
        <v>1</v>
      </c>
      <c r="AC5" s="9">
        <f>AA5-AB5</f>
        <v>0</v>
      </c>
      <c r="AD5" s="33" t="s">
        <v>6175</v>
      </c>
      <c r="AE5" s="33" t="s">
        <v>6175</v>
      </c>
      <c r="AF5" s="33">
        <v>6636</v>
      </c>
      <c r="AG5" s="33">
        <v>3981.6</v>
      </c>
      <c r="AH5" s="33">
        <v>7550</v>
      </c>
      <c r="AI5" s="33">
        <f>AH5*AB5</f>
        <v>7550</v>
      </c>
      <c r="AJ5" s="33">
        <v>2718.3928571428587</v>
      </c>
      <c r="AK5" s="33">
        <f>AJ5*AB5</f>
        <v>2718.3928571428587</v>
      </c>
      <c r="AL5" s="33">
        <f t="shared" ref="AL5:AL50" si="0">AK5*0.12</f>
        <v>326.20714285714303</v>
      </c>
      <c r="AM5" s="33">
        <f t="shared" ref="AM5:AM50" si="1">AL5+AK5</f>
        <v>3044.6000000000017</v>
      </c>
      <c r="AN5" s="33">
        <f t="shared" ref="AN5:AN50" si="2">AJ5*0.9</f>
        <v>2446.5535714285729</v>
      </c>
      <c r="AO5" s="33">
        <f t="shared" ref="AO5:AO50" si="3">AN5*AB5</f>
        <v>2446.5535714285729</v>
      </c>
      <c r="AP5" s="33">
        <f>AO5*0.12</f>
        <v>293.58642857142871</v>
      </c>
      <c r="AQ5" s="33">
        <f>AO5+AP5</f>
        <v>2740.1400000000017</v>
      </c>
      <c r="AR5" s="15" t="s">
        <v>6290</v>
      </c>
      <c r="AS5" s="15" t="s">
        <v>6291</v>
      </c>
      <c r="AT5" s="15" t="s">
        <v>6292</v>
      </c>
      <c r="AU5" s="27" t="s">
        <v>6277</v>
      </c>
      <c r="AV5" s="16"/>
      <c r="AW5" s="12"/>
      <c r="AX5" s="12"/>
      <c r="AY5" s="12"/>
      <c r="AZ5" s="62" t="s">
        <v>6388</v>
      </c>
    </row>
    <row r="6" spans="1:52" ht="39.950000000000003" customHeight="1" x14ac:dyDescent="0.25">
      <c r="A6" s="9">
        <v>2</v>
      </c>
      <c r="B6" s="8">
        <v>80042000017149</v>
      </c>
      <c r="C6" s="10" t="s">
        <v>32</v>
      </c>
      <c r="D6" s="34" t="s">
        <v>18</v>
      </c>
      <c r="E6" s="8" t="s">
        <v>19</v>
      </c>
      <c r="F6" s="8" t="s">
        <v>20</v>
      </c>
      <c r="G6" s="8" t="s">
        <v>18</v>
      </c>
      <c r="H6" s="9" t="s">
        <v>6173</v>
      </c>
      <c r="I6" s="9" t="s">
        <v>26</v>
      </c>
      <c r="J6" s="9" t="s">
        <v>6175</v>
      </c>
      <c r="K6" s="9" t="s">
        <v>6175</v>
      </c>
      <c r="L6" s="9" t="s">
        <v>6163</v>
      </c>
      <c r="M6" s="8" t="s">
        <v>33</v>
      </c>
      <c r="N6" s="8" t="s">
        <v>6175</v>
      </c>
      <c r="O6" s="8" t="s">
        <v>6175</v>
      </c>
      <c r="P6" s="8" t="s">
        <v>6175</v>
      </c>
      <c r="Q6" s="9" t="s">
        <v>23</v>
      </c>
      <c r="R6" s="9" t="s">
        <v>24</v>
      </c>
      <c r="S6" s="9" t="s">
        <v>34</v>
      </c>
      <c r="T6" s="9" t="s">
        <v>27</v>
      </c>
      <c r="U6" s="9" t="s">
        <v>28</v>
      </c>
      <c r="V6" s="9" t="s">
        <v>28</v>
      </c>
      <c r="W6" s="9" t="s">
        <v>29</v>
      </c>
      <c r="X6" s="9">
        <v>2012</v>
      </c>
      <c r="Y6" s="9" t="s">
        <v>30</v>
      </c>
      <c r="Z6" s="9" t="s">
        <v>31</v>
      </c>
      <c r="AA6" s="9">
        <v>1</v>
      </c>
      <c r="AB6" s="9">
        <v>1</v>
      </c>
      <c r="AC6" s="9">
        <f t="shared" ref="AC6:AC51" si="4">AA6-AB6</f>
        <v>0</v>
      </c>
      <c r="AD6" s="33" t="s">
        <v>6175</v>
      </c>
      <c r="AE6" s="33" t="s">
        <v>6175</v>
      </c>
      <c r="AF6" s="33">
        <v>6636</v>
      </c>
      <c r="AG6" s="33">
        <v>3981.6</v>
      </c>
      <c r="AH6" s="33">
        <v>7550</v>
      </c>
      <c r="AI6" s="33">
        <f t="shared" ref="AI6:AI51" si="5">AH6*AB6</f>
        <v>7550</v>
      </c>
      <c r="AJ6" s="33">
        <v>2718.3928571428587</v>
      </c>
      <c r="AK6" s="33">
        <f t="shared" ref="AK6:AK51" si="6">AJ6*AB6</f>
        <v>2718.3928571428587</v>
      </c>
      <c r="AL6" s="33">
        <f t="shared" si="0"/>
        <v>326.20714285714303</v>
      </c>
      <c r="AM6" s="33">
        <f t="shared" si="1"/>
        <v>3044.6000000000017</v>
      </c>
      <c r="AN6" s="33">
        <f t="shared" si="2"/>
        <v>2446.5535714285729</v>
      </c>
      <c r="AO6" s="33">
        <f t="shared" si="3"/>
        <v>2446.5535714285729</v>
      </c>
      <c r="AP6" s="33">
        <f t="shared" ref="AP6:AP51" si="7">AO6*0.12</f>
        <v>293.58642857142871</v>
      </c>
      <c r="AQ6" s="33">
        <f t="shared" ref="AQ6:AQ51" si="8">AO6+AP6</f>
        <v>2740.1400000000017</v>
      </c>
      <c r="AR6" s="15" t="s">
        <v>6290</v>
      </c>
      <c r="AS6" s="15" t="s">
        <v>6291</v>
      </c>
      <c r="AT6" s="15" t="s">
        <v>6292</v>
      </c>
      <c r="AU6" s="27" t="s">
        <v>6277</v>
      </c>
      <c r="AV6" s="16"/>
      <c r="AW6" s="12"/>
      <c r="AX6" s="12"/>
      <c r="AY6" s="12"/>
      <c r="AZ6" s="62" t="s">
        <v>6388</v>
      </c>
    </row>
    <row r="7" spans="1:52" ht="39.950000000000003" customHeight="1" x14ac:dyDescent="0.25">
      <c r="A7" s="9">
        <v>4</v>
      </c>
      <c r="B7" s="8">
        <v>80042000008932</v>
      </c>
      <c r="C7" s="10" t="s">
        <v>51</v>
      </c>
      <c r="D7" s="34" t="s">
        <v>18</v>
      </c>
      <c r="E7" s="8" t="s">
        <v>19</v>
      </c>
      <c r="F7" s="8" t="s">
        <v>20</v>
      </c>
      <c r="G7" s="8" t="s">
        <v>18</v>
      </c>
      <c r="H7" s="9" t="s">
        <v>6173</v>
      </c>
      <c r="I7" s="9" t="s">
        <v>26</v>
      </c>
      <c r="J7" s="9" t="s">
        <v>6175</v>
      </c>
      <c r="K7" s="9" t="s">
        <v>6175</v>
      </c>
      <c r="L7" s="9" t="s">
        <v>21</v>
      </c>
      <c r="M7" s="8" t="s">
        <v>52</v>
      </c>
      <c r="N7" s="8" t="s">
        <v>6175</v>
      </c>
      <c r="O7" s="8" t="s">
        <v>6175</v>
      </c>
      <c r="P7" s="8" t="s">
        <v>6175</v>
      </c>
      <c r="Q7" s="9" t="s">
        <v>23</v>
      </c>
      <c r="R7" s="9" t="s">
        <v>24</v>
      </c>
      <c r="S7" s="9" t="s">
        <v>53</v>
      </c>
      <c r="T7" s="9" t="s">
        <v>27</v>
      </c>
      <c r="U7" s="9" t="s">
        <v>28</v>
      </c>
      <c r="V7" s="9" t="s">
        <v>28</v>
      </c>
      <c r="W7" s="9" t="s">
        <v>29</v>
      </c>
      <c r="X7" s="9">
        <v>2012</v>
      </c>
      <c r="Y7" s="9" t="s">
        <v>28</v>
      </c>
      <c r="Z7" s="9" t="s">
        <v>54</v>
      </c>
      <c r="AA7" s="9">
        <v>1</v>
      </c>
      <c r="AB7" s="9">
        <v>1</v>
      </c>
      <c r="AC7" s="9">
        <f t="shared" si="4"/>
        <v>0</v>
      </c>
      <c r="AD7" s="33" t="s">
        <v>6175</v>
      </c>
      <c r="AE7" s="33" t="s">
        <v>6175</v>
      </c>
      <c r="AF7" s="33">
        <v>6636</v>
      </c>
      <c r="AG7" s="33">
        <v>3981.6</v>
      </c>
      <c r="AH7" s="33">
        <v>7550</v>
      </c>
      <c r="AI7" s="33">
        <f t="shared" si="5"/>
        <v>7550</v>
      </c>
      <c r="AJ7" s="33">
        <v>2718.3928571428587</v>
      </c>
      <c r="AK7" s="33">
        <f t="shared" si="6"/>
        <v>2718.3928571428587</v>
      </c>
      <c r="AL7" s="33">
        <f t="shared" si="0"/>
        <v>326.20714285714303</v>
      </c>
      <c r="AM7" s="33">
        <f t="shared" si="1"/>
        <v>3044.6000000000017</v>
      </c>
      <c r="AN7" s="33">
        <f t="shared" si="2"/>
        <v>2446.5535714285729</v>
      </c>
      <c r="AO7" s="33">
        <f t="shared" si="3"/>
        <v>2446.5535714285729</v>
      </c>
      <c r="AP7" s="33">
        <f t="shared" si="7"/>
        <v>293.58642857142871</v>
      </c>
      <c r="AQ7" s="33">
        <f t="shared" si="8"/>
        <v>2740.1400000000017</v>
      </c>
      <c r="AR7" s="15" t="s">
        <v>6290</v>
      </c>
      <c r="AS7" s="15" t="s">
        <v>6291</v>
      </c>
      <c r="AT7" s="15" t="s">
        <v>6292</v>
      </c>
      <c r="AU7" s="27" t="s">
        <v>6277</v>
      </c>
      <c r="AV7" s="16"/>
      <c r="AW7" s="12"/>
      <c r="AX7" s="12"/>
      <c r="AY7" s="12"/>
      <c r="AZ7" s="62" t="s">
        <v>6388</v>
      </c>
    </row>
    <row r="8" spans="1:52" ht="39.950000000000003" customHeight="1" x14ac:dyDescent="0.25">
      <c r="A8" s="9">
        <v>5</v>
      </c>
      <c r="B8" s="8">
        <v>80042000008925</v>
      </c>
      <c r="C8" s="10" t="s">
        <v>92</v>
      </c>
      <c r="D8" s="34" t="s">
        <v>18</v>
      </c>
      <c r="E8" s="8" t="s">
        <v>19</v>
      </c>
      <c r="F8" s="8" t="s">
        <v>20</v>
      </c>
      <c r="G8" s="8" t="s">
        <v>18</v>
      </c>
      <c r="H8" s="9" t="s">
        <v>6173</v>
      </c>
      <c r="I8" s="9" t="s">
        <v>26</v>
      </c>
      <c r="J8" s="9" t="s">
        <v>6175</v>
      </c>
      <c r="K8" s="9" t="s">
        <v>6175</v>
      </c>
      <c r="L8" s="9" t="s">
        <v>93</v>
      </c>
      <c r="M8" s="8" t="s">
        <v>94</v>
      </c>
      <c r="N8" s="8" t="s">
        <v>6175</v>
      </c>
      <c r="O8" s="8" t="s">
        <v>6175</v>
      </c>
      <c r="P8" s="8" t="s">
        <v>6175</v>
      </c>
      <c r="Q8" s="9" t="s">
        <v>23</v>
      </c>
      <c r="R8" s="9" t="s">
        <v>24</v>
      </c>
      <c r="S8" s="9" t="s">
        <v>95</v>
      </c>
      <c r="T8" s="9" t="s">
        <v>27</v>
      </c>
      <c r="U8" s="9" t="s">
        <v>28</v>
      </c>
      <c r="V8" s="9" t="s">
        <v>28</v>
      </c>
      <c r="W8" s="9" t="s">
        <v>29</v>
      </c>
      <c r="X8" s="9">
        <v>2012</v>
      </c>
      <c r="Y8" s="9" t="s">
        <v>28</v>
      </c>
      <c r="Z8" s="9" t="s">
        <v>96</v>
      </c>
      <c r="AA8" s="9">
        <v>1</v>
      </c>
      <c r="AB8" s="9">
        <v>1</v>
      </c>
      <c r="AC8" s="9">
        <f t="shared" si="4"/>
        <v>0</v>
      </c>
      <c r="AD8" s="33" t="s">
        <v>6175</v>
      </c>
      <c r="AE8" s="33" t="s">
        <v>6175</v>
      </c>
      <c r="AF8" s="33">
        <v>6636</v>
      </c>
      <c r="AG8" s="33">
        <v>3981.6</v>
      </c>
      <c r="AH8" s="33">
        <v>7550</v>
      </c>
      <c r="AI8" s="33">
        <f t="shared" si="5"/>
        <v>7550</v>
      </c>
      <c r="AJ8" s="33">
        <v>2718.3928571428587</v>
      </c>
      <c r="AK8" s="33">
        <f t="shared" si="6"/>
        <v>2718.3928571428587</v>
      </c>
      <c r="AL8" s="33">
        <f t="shared" si="0"/>
        <v>326.20714285714303</v>
      </c>
      <c r="AM8" s="33">
        <f t="shared" si="1"/>
        <v>3044.6000000000017</v>
      </c>
      <c r="AN8" s="33">
        <f t="shared" si="2"/>
        <v>2446.5535714285729</v>
      </c>
      <c r="AO8" s="33">
        <f t="shared" si="3"/>
        <v>2446.5535714285729</v>
      </c>
      <c r="AP8" s="33">
        <f t="shared" si="7"/>
        <v>293.58642857142871</v>
      </c>
      <c r="AQ8" s="33">
        <f t="shared" si="8"/>
        <v>2740.1400000000017</v>
      </c>
      <c r="AR8" s="15" t="s">
        <v>6290</v>
      </c>
      <c r="AS8" s="15" t="s">
        <v>6291</v>
      </c>
      <c r="AT8" s="15" t="s">
        <v>6292</v>
      </c>
      <c r="AU8" s="27" t="s">
        <v>6277</v>
      </c>
      <c r="AV8" s="16"/>
      <c r="AW8" s="12"/>
      <c r="AX8" s="12"/>
      <c r="AY8" s="12"/>
      <c r="AZ8" s="62" t="s">
        <v>6388</v>
      </c>
    </row>
    <row r="9" spans="1:52" ht="39.950000000000003" customHeight="1" x14ac:dyDescent="0.25">
      <c r="A9" s="9">
        <v>23</v>
      </c>
      <c r="B9" s="8">
        <v>80042000005641</v>
      </c>
      <c r="C9" s="10" t="s">
        <v>554</v>
      </c>
      <c r="D9" s="34" t="s">
        <v>18</v>
      </c>
      <c r="E9" s="8" t="s">
        <v>471</v>
      </c>
      <c r="F9" s="8" t="s">
        <v>471</v>
      </c>
      <c r="G9" s="8" t="s">
        <v>18</v>
      </c>
      <c r="H9" s="9" t="s">
        <v>6173</v>
      </c>
      <c r="I9" s="9" t="s">
        <v>111</v>
      </c>
      <c r="J9" s="9" t="s">
        <v>6175</v>
      </c>
      <c r="K9" s="9" t="s">
        <v>6175</v>
      </c>
      <c r="L9" s="9" t="s">
        <v>555</v>
      </c>
      <c r="M9" s="8" t="s">
        <v>556</v>
      </c>
      <c r="N9" s="8" t="s">
        <v>6175</v>
      </c>
      <c r="O9" s="8" t="s">
        <v>6175</v>
      </c>
      <c r="P9" s="8" t="s">
        <v>6175</v>
      </c>
      <c r="Q9" s="8" t="s">
        <v>108</v>
      </c>
      <c r="R9" s="8" t="s">
        <v>557</v>
      </c>
      <c r="S9" s="8" t="s">
        <v>558</v>
      </c>
      <c r="T9" s="9" t="s">
        <v>27</v>
      </c>
      <c r="U9" s="9" t="s">
        <v>28</v>
      </c>
      <c r="V9" s="9" t="s">
        <v>28</v>
      </c>
      <c r="W9" s="9" t="s">
        <v>29</v>
      </c>
      <c r="X9" s="9">
        <v>2013</v>
      </c>
      <c r="Y9" s="9" t="s">
        <v>28</v>
      </c>
      <c r="Z9" s="9" t="s">
        <v>96</v>
      </c>
      <c r="AA9" s="9">
        <v>1</v>
      </c>
      <c r="AB9" s="9">
        <v>1</v>
      </c>
      <c r="AC9" s="9">
        <f t="shared" si="4"/>
        <v>0</v>
      </c>
      <c r="AD9" s="33" t="s">
        <v>6175</v>
      </c>
      <c r="AE9" s="33" t="s">
        <v>6175</v>
      </c>
      <c r="AF9" s="33">
        <v>7628</v>
      </c>
      <c r="AG9" s="33">
        <v>2288.4</v>
      </c>
      <c r="AH9" s="33">
        <v>20310</v>
      </c>
      <c r="AI9" s="33">
        <f t="shared" si="5"/>
        <v>20310</v>
      </c>
      <c r="AJ9" s="33">
        <v>4002.7499999999991</v>
      </c>
      <c r="AK9" s="33">
        <f t="shared" si="6"/>
        <v>4002.7499999999991</v>
      </c>
      <c r="AL9" s="33">
        <f t="shared" si="0"/>
        <v>480.32999999999987</v>
      </c>
      <c r="AM9" s="33">
        <f t="shared" si="1"/>
        <v>4483.079999999999</v>
      </c>
      <c r="AN9" s="33">
        <f t="shared" si="2"/>
        <v>3602.4749999999995</v>
      </c>
      <c r="AO9" s="33">
        <f t="shared" si="3"/>
        <v>3602.4749999999995</v>
      </c>
      <c r="AP9" s="33">
        <f t="shared" si="7"/>
        <v>432.29699999999991</v>
      </c>
      <c r="AQ9" s="33">
        <f t="shared" si="8"/>
        <v>4034.7719999999995</v>
      </c>
      <c r="AR9" s="15" t="s">
        <v>6295</v>
      </c>
      <c r="AS9" s="15" t="s">
        <v>6295</v>
      </c>
      <c r="AT9" s="15" t="s">
        <v>6292</v>
      </c>
      <c r="AU9" s="27" t="s">
        <v>6278</v>
      </c>
      <c r="AV9" s="16"/>
      <c r="AW9" s="12"/>
      <c r="AX9" s="12"/>
      <c r="AY9" s="12"/>
      <c r="AZ9" s="1" t="s">
        <v>6388</v>
      </c>
    </row>
    <row r="10" spans="1:52" ht="39.950000000000003" customHeight="1" x14ac:dyDescent="0.25">
      <c r="A10" s="9">
        <v>24</v>
      </c>
      <c r="B10" s="8">
        <v>80042000005634</v>
      </c>
      <c r="C10" s="10" t="s">
        <v>470</v>
      </c>
      <c r="D10" s="34" t="s">
        <v>18</v>
      </c>
      <c r="E10" s="8" t="s">
        <v>471</v>
      </c>
      <c r="F10" s="8" t="s">
        <v>471</v>
      </c>
      <c r="G10" s="8" t="s">
        <v>18</v>
      </c>
      <c r="H10" s="9" t="s">
        <v>6173</v>
      </c>
      <c r="I10" s="9" t="s">
        <v>111</v>
      </c>
      <c r="J10" s="9" t="s">
        <v>6175</v>
      </c>
      <c r="K10" s="9" t="s">
        <v>6175</v>
      </c>
      <c r="L10" s="9" t="s">
        <v>472</v>
      </c>
      <c r="M10" s="8" t="s">
        <v>473</v>
      </c>
      <c r="N10" s="8" t="s">
        <v>6175</v>
      </c>
      <c r="O10" s="8" t="s">
        <v>6175</v>
      </c>
      <c r="P10" s="8" t="s">
        <v>6175</v>
      </c>
      <c r="Q10" s="8" t="s">
        <v>108</v>
      </c>
      <c r="R10" s="8" t="s">
        <v>474</v>
      </c>
      <c r="S10" s="8" t="s">
        <v>475</v>
      </c>
      <c r="T10" s="9" t="s">
        <v>276</v>
      </c>
      <c r="U10" s="9" t="s">
        <v>28</v>
      </c>
      <c r="V10" s="9" t="s">
        <v>28</v>
      </c>
      <c r="W10" s="9" t="s">
        <v>29</v>
      </c>
      <c r="X10" s="9">
        <v>2011</v>
      </c>
      <c r="Y10" s="9" t="s">
        <v>28</v>
      </c>
      <c r="Z10" s="9" t="s">
        <v>54</v>
      </c>
      <c r="AA10" s="9">
        <v>1</v>
      </c>
      <c r="AB10" s="9">
        <v>1</v>
      </c>
      <c r="AC10" s="9">
        <f t="shared" si="4"/>
        <v>0</v>
      </c>
      <c r="AD10" s="33" t="s">
        <v>6175</v>
      </c>
      <c r="AE10" s="33" t="s">
        <v>6175</v>
      </c>
      <c r="AF10" s="33">
        <v>3920</v>
      </c>
      <c r="AG10" s="33">
        <v>1176</v>
      </c>
      <c r="AH10" s="33">
        <v>11500</v>
      </c>
      <c r="AI10" s="33">
        <f t="shared" si="5"/>
        <v>11500</v>
      </c>
      <c r="AJ10" s="33">
        <v>2190.1249999999995</v>
      </c>
      <c r="AK10" s="33">
        <f t="shared" si="6"/>
        <v>2190.1249999999995</v>
      </c>
      <c r="AL10" s="33">
        <f t="shared" si="0"/>
        <v>262.81499999999994</v>
      </c>
      <c r="AM10" s="33">
        <f t="shared" si="1"/>
        <v>2452.9399999999996</v>
      </c>
      <c r="AN10" s="33">
        <f t="shared" si="2"/>
        <v>1971.1124999999997</v>
      </c>
      <c r="AO10" s="33">
        <f t="shared" si="3"/>
        <v>1971.1124999999997</v>
      </c>
      <c r="AP10" s="33">
        <f t="shared" si="7"/>
        <v>236.53349999999995</v>
      </c>
      <c r="AQ10" s="33">
        <f t="shared" si="8"/>
        <v>2207.6459999999997</v>
      </c>
      <c r="AR10" s="15" t="s">
        <v>6295</v>
      </c>
      <c r="AS10" s="15" t="s">
        <v>6295</v>
      </c>
      <c r="AT10" s="15" t="s">
        <v>6292</v>
      </c>
      <c r="AU10" s="27" t="s">
        <v>6278</v>
      </c>
      <c r="AV10" s="16"/>
      <c r="AW10" s="12"/>
      <c r="AX10" s="12"/>
      <c r="AY10" s="12"/>
      <c r="AZ10" s="62" t="s">
        <v>6388</v>
      </c>
    </row>
    <row r="11" spans="1:52" ht="39.950000000000003" customHeight="1" x14ac:dyDescent="0.25">
      <c r="A11" s="9">
        <v>25</v>
      </c>
      <c r="B11" s="8">
        <v>80042000001438</v>
      </c>
      <c r="C11" s="10" t="s">
        <v>377</v>
      </c>
      <c r="D11" s="34" t="s">
        <v>241</v>
      </c>
      <c r="E11" s="8" t="s">
        <v>242</v>
      </c>
      <c r="F11" s="8" t="s">
        <v>242</v>
      </c>
      <c r="G11" s="8" t="s">
        <v>6285</v>
      </c>
      <c r="H11" s="9" t="s">
        <v>6173</v>
      </c>
      <c r="I11" s="9" t="s">
        <v>111</v>
      </c>
      <c r="J11" s="9" t="s">
        <v>6175</v>
      </c>
      <c r="K11" s="9" t="s">
        <v>6175</v>
      </c>
      <c r="L11" s="8" t="s">
        <v>378</v>
      </c>
      <c r="M11" s="8" t="s">
        <v>379</v>
      </c>
      <c r="N11" s="8" t="s">
        <v>6175</v>
      </c>
      <c r="O11" s="8" t="s">
        <v>6175</v>
      </c>
      <c r="P11" s="8" t="s">
        <v>6175</v>
      </c>
      <c r="Q11" s="8" t="s">
        <v>108</v>
      </c>
      <c r="R11" s="8" t="s">
        <v>380</v>
      </c>
      <c r="S11" s="8" t="s">
        <v>381</v>
      </c>
      <c r="T11" s="9" t="s">
        <v>137</v>
      </c>
      <c r="U11" s="9" t="s">
        <v>28</v>
      </c>
      <c r="V11" s="9" t="s">
        <v>28</v>
      </c>
      <c r="W11" s="9" t="s">
        <v>29</v>
      </c>
      <c r="X11" s="9">
        <v>2012</v>
      </c>
      <c r="Y11" s="8" t="s">
        <v>382</v>
      </c>
      <c r="Z11" s="9" t="s">
        <v>31</v>
      </c>
      <c r="AA11" s="9">
        <v>1</v>
      </c>
      <c r="AB11" s="9">
        <v>1</v>
      </c>
      <c r="AC11" s="9">
        <f t="shared" si="4"/>
        <v>0</v>
      </c>
      <c r="AD11" s="33" t="s">
        <v>6175</v>
      </c>
      <c r="AE11" s="33" t="s">
        <v>6175</v>
      </c>
      <c r="AF11" s="33">
        <v>6142</v>
      </c>
      <c r="AG11" s="33">
        <v>1842.6</v>
      </c>
      <c r="AH11" s="33">
        <v>5700</v>
      </c>
      <c r="AI11" s="33">
        <f t="shared" si="5"/>
        <v>5700</v>
      </c>
      <c r="AJ11" s="33">
        <v>1198.3399999999999</v>
      </c>
      <c r="AK11" s="33">
        <f t="shared" si="6"/>
        <v>1198.3399999999999</v>
      </c>
      <c r="AL11" s="33">
        <f t="shared" si="0"/>
        <v>143.80079999999998</v>
      </c>
      <c r="AM11" s="33">
        <f t="shared" si="1"/>
        <v>1342.1407999999999</v>
      </c>
      <c r="AN11" s="33">
        <f t="shared" si="2"/>
        <v>1078.5059999999999</v>
      </c>
      <c r="AO11" s="33">
        <f t="shared" si="3"/>
        <v>1078.5059999999999</v>
      </c>
      <c r="AP11" s="33">
        <f t="shared" si="7"/>
        <v>129.42071999999999</v>
      </c>
      <c r="AQ11" s="33">
        <f t="shared" si="8"/>
        <v>1207.9267199999999</v>
      </c>
      <c r="AR11" s="15" t="s">
        <v>6295</v>
      </c>
      <c r="AS11" s="15" t="s">
        <v>6295</v>
      </c>
      <c r="AT11" s="15" t="s">
        <v>6282</v>
      </c>
      <c r="AU11" s="27" t="s">
        <v>6282</v>
      </c>
      <c r="AV11" s="16" t="s">
        <v>6287</v>
      </c>
      <c r="AW11" s="12"/>
      <c r="AX11" s="12"/>
      <c r="AY11" s="12"/>
      <c r="AZ11" s="1" t="s">
        <v>6388</v>
      </c>
    </row>
    <row r="12" spans="1:52" ht="39.950000000000003" customHeight="1" x14ac:dyDescent="0.25">
      <c r="A12" s="9">
        <v>26</v>
      </c>
      <c r="B12" s="8">
        <v>80042000005658</v>
      </c>
      <c r="C12" s="10" t="s">
        <v>516</v>
      </c>
      <c r="D12" s="34" t="s">
        <v>18</v>
      </c>
      <c r="E12" s="8" t="s">
        <v>517</v>
      </c>
      <c r="F12" s="8" t="s">
        <v>105</v>
      </c>
      <c r="G12" s="8" t="s">
        <v>18</v>
      </c>
      <c r="H12" s="9" t="s">
        <v>6173</v>
      </c>
      <c r="I12" s="9" t="s">
        <v>111</v>
      </c>
      <c r="J12" s="9" t="s">
        <v>6175</v>
      </c>
      <c r="K12" s="9" t="s">
        <v>6175</v>
      </c>
      <c r="L12" s="9" t="s">
        <v>150</v>
      </c>
      <c r="M12" s="8" t="s">
        <v>518</v>
      </c>
      <c r="N12" s="8" t="s">
        <v>6175</v>
      </c>
      <c r="O12" s="8" t="s">
        <v>6175</v>
      </c>
      <c r="P12" s="8" t="s">
        <v>6175</v>
      </c>
      <c r="Q12" s="9" t="s">
        <v>139</v>
      </c>
      <c r="R12" s="9" t="s">
        <v>519</v>
      </c>
      <c r="S12" s="9" t="s">
        <v>520</v>
      </c>
      <c r="T12" s="9" t="s">
        <v>326</v>
      </c>
      <c r="U12" s="9" t="s">
        <v>28</v>
      </c>
      <c r="V12" s="9" t="s">
        <v>28</v>
      </c>
      <c r="W12" s="9" t="s">
        <v>771</v>
      </c>
      <c r="X12" s="9">
        <v>2013</v>
      </c>
      <c r="Y12" s="9" t="s">
        <v>28</v>
      </c>
      <c r="Z12" s="9" t="s">
        <v>54</v>
      </c>
      <c r="AA12" s="9">
        <v>1</v>
      </c>
      <c r="AB12" s="9">
        <v>1</v>
      </c>
      <c r="AC12" s="9">
        <f t="shared" si="4"/>
        <v>0</v>
      </c>
      <c r="AD12" s="33" t="s">
        <v>6175</v>
      </c>
      <c r="AE12" s="33" t="s">
        <v>6175</v>
      </c>
      <c r="AF12" s="33">
        <v>962</v>
      </c>
      <c r="AG12" s="33">
        <v>288.60000000000002</v>
      </c>
      <c r="AH12" s="33">
        <v>3292</v>
      </c>
      <c r="AI12" s="33">
        <f t="shared" si="5"/>
        <v>3292</v>
      </c>
      <c r="AJ12" s="33">
        <v>55</v>
      </c>
      <c r="AK12" s="33">
        <f t="shared" si="6"/>
        <v>55</v>
      </c>
      <c r="AL12" s="33">
        <f t="shared" si="0"/>
        <v>6.6</v>
      </c>
      <c r="AM12" s="33">
        <f t="shared" si="1"/>
        <v>61.6</v>
      </c>
      <c r="AN12" s="33">
        <f t="shared" si="2"/>
        <v>49.5</v>
      </c>
      <c r="AO12" s="33">
        <f t="shared" si="3"/>
        <v>49.5</v>
      </c>
      <c r="AP12" s="33">
        <f t="shared" si="7"/>
        <v>5.9399999999999995</v>
      </c>
      <c r="AQ12" s="33">
        <f t="shared" si="8"/>
        <v>55.44</v>
      </c>
      <c r="AR12" s="15" t="s">
        <v>6295</v>
      </c>
      <c r="AS12" s="15" t="s">
        <v>6295</v>
      </c>
      <c r="AT12" s="15" t="s">
        <v>6294</v>
      </c>
      <c r="AU12" s="27" t="s">
        <v>6279</v>
      </c>
      <c r="AV12" s="16"/>
      <c r="AW12" s="12"/>
      <c r="AX12" s="12"/>
      <c r="AY12" s="12"/>
      <c r="AZ12" s="1" t="s">
        <v>6388</v>
      </c>
    </row>
    <row r="13" spans="1:52" ht="39.950000000000003" customHeight="1" x14ac:dyDescent="0.25">
      <c r="A13" s="9">
        <v>27</v>
      </c>
      <c r="B13" s="8">
        <v>80042000001469</v>
      </c>
      <c r="C13" s="10" t="s">
        <v>6166</v>
      </c>
      <c r="D13" s="34" t="s">
        <v>241</v>
      </c>
      <c r="E13" s="8" t="s">
        <v>242</v>
      </c>
      <c r="F13" s="8" t="s">
        <v>242</v>
      </c>
      <c r="G13" s="8" t="s">
        <v>6285</v>
      </c>
      <c r="H13" s="9" t="s">
        <v>6173</v>
      </c>
      <c r="I13" s="9" t="s">
        <v>111</v>
      </c>
      <c r="J13" s="9" t="s">
        <v>6175</v>
      </c>
      <c r="K13" s="9" t="s">
        <v>6175</v>
      </c>
      <c r="L13" s="9" t="s">
        <v>378</v>
      </c>
      <c r="M13" s="8" t="s">
        <v>455</v>
      </c>
      <c r="N13" s="8" t="s">
        <v>6175</v>
      </c>
      <c r="O13" s="8" t="s">
        <v>6175</v>
      </c>
      <c r="P13" s="8" t="s">
        <v>6175</v>
      </c>
      <c r="Q13" s="9" t="s">
        <v>108</v>
      </c>
      <c r="R13" s="9" t="s">
        <v>456</v>
      </c>
      <c r="S13" s="9" t="s">
        <v>457</v>
      </c>
      <c r="T13" s="9" t="s">
        <v>44</v>
      </c>
      <c r="U13" s="9" t="s">
        <v>28</v>
      </c>
      <c r="V13" s="9" t="s">
        <v>28</v>
      </c>
      <c r="W13" s="9" t="s">
        <v>29</v>
      </c>
      <c r="X13" s="9">
        <v>2013</v>
      </c>
      <c r="Y13" s="9" t="s">
        <v>28</v>
      </c>
      <c r="Z13" s="9" t="s">
        <v>31</v>
      </c>
      <c r="AA13" s="9">
        <v>1</v>
      </c>
      <c r="AB13" s="9">
        <v>1</v>
      </c>
      <c r="AC13" s="9">
        <f t="shared" si="4"/>
        <v>0</v>
      </c>
      <c r="AD13" s="33" t="s">
        <v>6175</v>
      </c>
      <c r="AE13" s="33" t="s">
        <v>6175</v>
      </c>
      <c r="AF13" s="33">
        <v>4130</v>
      </c>
      <c r="AG13" s="33">
        <v>1239</v>
      </c>
      <c r="AH13" s="33">
        <v>3613.7999999999997</v>
      </c>
      <c r="AI13" s="33">
        <f t="shared" si="5"/>
        <v>3613.7999999999997</v>
      </c>
      <c r="AJ13" s="33">
        <v>806</v>
      </c>
      <c r="AK13" s="33">
        <f t="shared" si="6"/>
        <v>806</v>
      </c>
      <c r="AL13" s="33">
        <f t="shared" si="0"/>
        <v>96.72</v>
      </c>
      <c r="AM13" s="33">
        <f t="shared" si="1"/>
        <v>902.72</v>
      </c>
      <c r="AN13" s="33">
        <f t="shared" si="2"/>
        <v>725.4</v>
      </c>
      <c r="AO13" s="33">
        <f t="shared" si="3"/>
        <v>725.4</v>
      </c>
      <c r="AP13" s="33">
        <f t="shared" si="7"/>
        <v>87.047999999999988</v>
      </c>
      <c r="AQ13" s="33">
        <f t="shared" si="8"/>
        <v>812.44799999999998</v>
      </c>
      <c r="AR13" s="15" t="s">
        <v>6295</v>
      </c>
      <c r="AS13" s="15" t="s">
        <v>6295</v>
      </c>
      <c r="AT13" s="15" t="s">
        <v>6282</v>
      </c>
      <c r="AU13" s="27" t="s">
        <v>6282</v>
      </c>
      <c r="AV13" s="16" t="s">
        <v>6287</v>
      </c>
      <c r="AW13" s="12"/>
      <c r="AX13" s="12"/>
      <c r="AY13" s="12"/>
      <c r="AZ13" s="1" t="s">
        <v>6388</v>
      </c>
    </row>
    <row r="14" spans="1:52" ht="39.950000000000003" customHeight="1" x14ac:dyDescent="0.25">
      <c r="A14" s="9">
        <v>28</v>
      </c>
      <c r="B14" s="8">
        <v>80042000001414</v>
      </c>
      <c r="C14" s="10" t="s">
        <v>320</v>
      </c>
      <c r="D14" s="34" t="s">
        <v>241</v>
      </c>
      <c r="E14" s="8" t="s">
        <v>242</v>
      </c>
      <c r="F14" s="8" t="s">
        <v>242</v>
      </c>
      <c r="G14" s="8" t="s">
        <v>6285</v>
      </c>
      <c r="H14" s="9" t="s">
        <v>6173</v>
      </c>
      <c r="I14" s="9" t="s">
        <v>111</v>
      </c>
      <c r="J14" s="9" t="s">
        <v>6175</v>
      </c>
      <c r="K14" s="9" t="s">
        <v>6175</v>
      </c>
      <c r="L14" s="8" t="s">
        <v>321</v>
      </c>
      <c r="M14" s="8" t="s">
        <v>322</v>
      </c>
      <c r="N14" s="8" t="s">
        <v>6175</v>
      </c>
      <c r="O14" s="8" t="s">
        <v>6175</v>
      </c>
      <c r="P14" s="8" t="s">
        <v>6175</v>
      </c>
      <c r="Q14" s="8" t="s">
        <v>323</v>
      </c>
      <c r="R14" s="8" t="s">
        <v>324</v>
      </c>
      <c r="S14" s="8" t="s">
        <v>325</v>
      </c>
      <c r="T14" s="9" t="s">
        <v>326</v>
      </c>
      <c r="U14" s="9" t="s">
        <v>28</v>
      </c>
      <c r="V14" s="9" t="s">
        <v>28</v>
      </c>
      <c r="W14" s="9" t="s">
        <v>6371</v>
      </c>
      <c r="X14" s="9">
        <v>2015</v>
      </c>
      <c r="Y14" s="8" t="s">
        <v>327</v>
      </c>
      <c r="Z14" s="9" t="s">
        <v>31</v>
      </c>
      <c r="AA14" s="9">
        <v>1</v>
      </c>
      <c r="AB14" s="9">
        <v>1</v>
      </c>
      <c r="AC14" s="9">
        <f t="shared" si="4"/>
        <v>0</v>
      </c>
      <c r="AD14" s="33" t="s">
        <v>6175</v>
      </c>
      <c r="AE14" s="33" t="s">
        <v>6175</v>
      </c>
      <c r="AF14" s="33">
        <v>1513</v>
      </c>
      <c r="AG14" s="33">
        <v>453.7</v>
      </c>
      <c r="AH14" s="33">
        <v>2042.5633333333333</v>
      </c>
      <c r="AI14" s="33">
        <f t="shared" si="5"/>
        <v>2042.5633333333333</v>
      </c>
      <c r="AJ14" s="33">
        <f>AH14*0.01</f>
        <v>20.425633333333334</v>
      </c>
      <c r="AK14" s="33">
        <f t="shared" si="6"/>
        <v>20.425633333333334</v>
      </c>
      <c r="AL14" s="33">
        <f t="shared" si="0"/>
        <v>2.451076</v>
      </c>
      <c r="AM14" s="33">
        <f t="shared" si="1"/>
        <v>22.876709333333334</v>
      </c>
      <c r="AN14" s="33">
        <f t="shared" si="2"/>
        <v>18.38307</v>
      </c>
      <c r="AO14" s="33">
        <f t="shared" si="3"/>
        <v>18.38307</v>
      </c>
      <c r="AP14" s="33">
        <f t="shared" si="7"/>
        <v>2.2059683999999997</v>
      </c>
      <c r="AQ14" s="33">
        <f t="shared" si="8"/>
        <v>20.5890384</v>
      </c>
      <c r="AR14" s="15" t="s">
        <v>6295</v>
      </c>
      <c r="AS14" s="15" t="s">
        <v>6295</v>
      </c>
      <c r="AT14" s="15" t="s">
        <v>6282</v>
      </c>
      <c r="AU14" s="27" t="s">
        <v>6282</v>
      </c>
      <c r="AV14" s="16" t="s">
        <v>6287</v>
      </c>
      <c r="AW14" s="12">
        <v>1</v>
      </c>
      <c r="AX14" s="12" t="s">
        <v>6340</v>
      </c>
      <c r="AY14" s="12"/>
      <c r="AZ14" s="1" t="s">
        <v>6388</v>
      </c>
    </row>
    <row r="15" spans="1:52" ht="39.950000000000003" customHeight="1" x14ac:dyDescent="0.25">
      <c r="A15" s="9">
        <v>29</v>
      </c>
      <c r="B15" s="8">
        <v>80042000016708</v>
      </c>
      <c r="C15" s="10" t="s">
        <v>328</v>
      </c>
      <c r="D15" s="34" t="s">
        <v>241</v>
      </c>
      <c r="E15" s="8" t="s">
        <v>242</v>
      </c>
      <c r="F15" s="8" t="s">
        <v>242</v>
      </c>
      <c r="G15" s="8" t="s">
        <v>6285</v>
      </c>
      <c r="H15" s="9" t="s">
        <v>6173</v>
      </c>
      <c r="I15" s="9" t="s">
        <v>111</v>
      </c>
      <c r="J15" s="9" t="s">
        <v>6175</v>
      </c>
      <c r="K15" s="9" t="s">
        <v>6175</v>
      </c>
      <c r="L15" s="8" t="s">
        <v>143</v>
      </c>
      <c r="M15" s="8" t="s">
        <v>329</v>
      </c>
      <c r="N15" s="8" t="s">
        <v>6175</v>
      </c>
      <c r="O15" s="8" t="s">
        <v>6175</v>
      </c>
      <c r="P15" s="8" t="s">
        <v>6175</v>
      </c>
      <c r="Q15" s="8" t="s">
        <v>330</v>
      </c>
      <c r="R15" s="8" t="s">
        <v>331</v>
      </c>
      <c r="S15" s="8" t="s">
        <v>332</v>
      </c>
      <c r="T15" s="9" t="s">
        <v>137</v>
      </c>
      <c r="U15" s="9" t="s">
        <v>28</v>
      </c>
      <c r="V15" s="9" t="s">
        <v>28</v>
      </c>
      <c r="W15" s="9" t="s">
        <v>29</v>
      </c>
      <c r="X15" s="9">
        <v>2012</v>
      </c>
      <c r="Y15" s="8" t="s">
        <v>333</v>
      </c>
      <c r="Z15" s="9" t="s">
        <v>31</v>
      </c>
      <c r="AA15" s="9">
        <v>1</v>
      </c>
      <c r="AB15" s="9">
        <v>1</v>
      </c>
      <c r="AC15" s="9">
        <f t="shared" si="4"/>
        <v>0</v>
      </c>
      <c r="AD15" s="33" t="s">
        <v>6175</v>
      </c>
      <c r="AE15" s="33" t="s">
        <v>6175</v>
      </c>
      <c r="AF15" s="33">
        <v>684</v>
      </c>
      <c r="AG15" s="33">
        <v>205.2</v>
      </c>
      <c r="AH15" s="33">
        <v>2734</v>
      </c>
      <c r="AI15" s="33">
        <f t="shared" si="5"/>
        <v>2734</v>
      </c>
      <c r="AJ15" s="33">
        <v>351.69642857142838</v>
      </c>
      <c r="AK15" s="33">
        <f t="shared" si="6"/>
        <v>351.69642857142838</v>
      </c>
      <c r="AL15" s="33">
        <f t="shared" si="0"/>
        <v>42.203571428571408</v>
      </c>
      <c r="AM15" s="33">
        <f t="shared" si="1"/>
        <v>393.89999999999981</v>
      </c>
      <c r="AN15" s="33">
        <f t="shared" si="2"/>
        <v>316.52678571428555</v>
      </c>
      <c r="AO15" s="33">
        <f t="shared" si="3"/>
        <v>316.52678571428555</v>
      </c>
      <c r="AP15" s="33">
        <f t="shared" si="7"/>
        <v>37.983214285714261</v>
      </c>
      <c r="AQ15" s="33">
        <f t="shared" si="8"/>
        <v>354.50999999999982</v>
      </c>
      <c r="AR15" s="15" t="s">
        <v>6295</v>
      </c>
      <c r="AS15" s="15" t="s">
        <v>6295</v>
      </c>
      <c r="AT15" s="15" t="s">
        <v>6282</v>
      </c>
      <c r="AU15" s="27" t="s">
        <v>6282</v>
      </c>
      <c r="AV15" s="16" t="s">
        <v>6287</v>
      </c>
      <c r="AW15" s="12"/>
      <c r="AX15" s="12"/>
      <c r="AY15" s="12"/>
      <c r="AZ15" s="1" t="s">
        <v>6388</v>
      </c>
    </row>
    <row r="16" spans="1:52" ht="39.950000000000003" customHeight="1" x14ac:dyDescent="0.25">
      <c r="A16" s="9">
        <v>30</v>
      </c>
      <c r="B16" s="8">
        <v>80042000000561</v>
      </c>
      <c r="C16" s="10" t="s">
        <v>286</v>
      </c>
      <c r="D16" s="34" t="s">
        <v>241</v>
      </c>
      <c r="E16" s="8" t="s">
        <v>242</v>
      </c>
      <c r="F16" s="8" t="s">
        <v>242</v>
      </c>
      <c r="G16" s="8" t="s">
        <v>18</v>
      </c>
      <c r="H16" s="9" t="s">
        <v>6173</v>
      </c>
      <c r="I16" s="9" t="s">
        <v>111</v>
      </c>
      <c r="J16" s="9" t="s">
        <v>6175</v>
      </c>
      <c r="K16" s="9" t="s">
        <v>6175</v>
      </c>
      <c r="L16" s="8" t="s">
        <v>287</v>
      </c>
      <c r="M16" s="8" t="s">
        <v>288</v>
      </c>
      <c r="N16" s="8" t="s">
        <v>6175</v>
      </c>
      <c r="O16" s="8" t="s">
        <v>6175</v>
      </c>
      <c r="P16" s="8" t="s">
        <v>6175</v>
      </c>
      <c r="Q16" s="8" t="s">
        <v>289</v>
      </c>
      <c r="R16" s="8" t="s">
        <v>290</v>
      </c>
      <c r="S16" s="8">
        <v>556308086</v>
      </c>
      <c r="T16" s="9" t="s">
        <v>44</v>
      </c>
      <c r="U16" s="9" t="s">
        <v>28</v>
      </c>
      <c r="V16" s="9" t="s">
        <v>28</v>
      </c>
      <c r="W16" s="9" t="s">
        <v>29</v>
      </c>
      <c r="X16" s="9">
        <v>2012</v>
      </c>
      <c r="Y16" s="8" t="s">
        <v>140</v>
      </c>
      <c r="Z16" s="9" t="s">
        <v>31</v>
      </c>
      <c r="AA16" s="9">
        <v>1</v>
      </c>
      <c r="AB16" s="9">
        <v>1</v>
      </c>
      <c r="AC16" s="9">
        <f t="shared" si="4"/>
        <v>0</v>
      </c>
      <c r="AD16" s="33" t="s">
        <v>6175</v>
      </c>
      <c r="AE16" s="33" t="s">
        <v>6175</v>
      </c>
      <c r="AF16" s="33">
        <v>580</v>
      </c>
      <c r="AG16" s="33">
        <v>174</v>
      </c>
      <c r="AH16" s="33">
        <v>2185</v>
      </c>
      <c r="AI16" s="33">
        <f t="shared" si="5"/>
        <v>2185</v>
      </c>
      <c r="AJ16" s="33">
        <v>280.98214285714261</v>
      </c>
      <c r="AK16" s="33">
        <f t="shared" si="6"/>
        <v>280.98214285714261</v>
      </c>
      <c r="AL16" s="33">
        <f t="shared" si="0"/>
        <v>33.717857142857113</v>
      </c>
      <c r="AM16" s="33">
        <f t="shared" si="1"/>
        <v>314.6999999999997</v>
      </c>
      <c r="AN16" s="33">
        <f t="shared" si="2"/>
        <v>252.88392857142836</v>
      </c>
      <c r="AO16" s="33">
        <f t="shared" si="3"/>
        <v>252.88392857142836</v>
      </c>
      <c r="AP16" s="33">
        <f t="shared" si="7"/>
        <v>30.346071428571403</v>
      </c>
      <c r="AQ16" s="33">
        <f t="shared" si="8"/>
        <v>283.22999999999973</v>
      </c>
      <c r="AR16" s="15" t="s">
        <v>6295</v>
      </c>
      <c r="AS16" s="15" t="s">
        <v>6295</v>
      </c>
      <c r="AT16" s="15" t="s">
        <v>6282</v>
      </c>
      <c r="AU16" s="27" t="s">
        <v>6282</v>
      </c>
      <c r="AV16" s="16"/>
      <c r="AW16" s="12"/>
      <c r="AX16" s="12"/>
      <c r="AY16" s="12"/>
      <c r="AZ16" s="1" t="s">
        <v>6388</v>
      </c>
    </row>
    <row r="17" spans="1:52" ht="39.950000000000003" customHeight="1" x14ac:dyDescent="0.25">
      <c r="A17" s="9">
        <v>31</v>
      </c>
      <c r="B17" s="8">
        <v>80042000008161</v>
      </c>
      <c r="C17" s="10" t="s">
        <v>386</v>
      </c>
      <c r="D17" s="34" t="s">
        <v>241</v>
      </c>
      <c r="E17" s="8" t="s">
        <v>242</v>
      </c>
      <c r="F17" s="8" t="s">
        <v>242</v>
      </c>
      <c r="G17" s="8" t="s">
        <v>6285</v>
      </c>
      <c r="H17" s="9" t="s">
        <v>6173</v>
      </c>
      <c r="I17" s="9" t="s">
        <v>111</v>
      </c>
      <c r="J17" s="9" t="s">
        <v>6175</v>
      </c>
      <c r="K17" s="9" t="s">
        <v>6175</v>
      </c>
      <c r="L17" s="8" t="s">
        <v>378</v>
      </c>
      <c r="M17" s="8" t="s">
        <v>387</v>
      </c>
      <c r="N17" s="8" t="s">
        <v>6175</v>
      </c>
      <c r="O17" s="8" t="s">
        <v>6175</v>
      </c>
      <c r="P17" s="8" t="s">
        <v>6175</v>
      </c>
      <c r="Q17" s="8" t="s">
        <v>388</v>
      </c>
      <c r="R17" s="8" t="s">
        <v>389</v>
      </c>
      <c r="S17" s="8" t="s">
        <v>390</v>
      </c>
      <c r="T17" s="9" t="s">
        <v>137</v>
      </c>
      <c r="U17" s="9" t="s">
        <v>28</v>
      </c>
      <c r="V17" s="9" t="s">
        <v>28</v>
      </c>
      <c r="W17" s="9" t="s">
        <v>29</v>
      </c>
      <c r="X17" s="9">
        <v>2012</v>
      </c>
      <c r="Y17" s="8" t="s">
        <v>28</v>
      </c>
      <c r="Z17" s="9" t="s">
        <v>31</v>
      </c>
      <c r="AA17" s="9">
        <v>1</v>
      </c>
      <c r="AB17" s="9">
        <v>1</v>
      </c>
      <c r="AC17" s="9">
        <f t="shared" si="4"/>
        <v>0</v>
      </c>
      <c r="AD17" s="33" t="s">
        <v>6175</v>
      </c>
      <c r="AE17" s="33" t="s">
        <v>6175</v>
      </c>
      <c r="AF17" s="33">
        <v>882</v>
      </c>
      <c r="AG17" s="33">
        <v>264.60000000000002</v>
      </c>
      <c r="AH17" s="33">
        <v>1814</v>
      </c>
      <c r="AI17" s="33">
        <f t="shared" si="5"/>
        <v>1814</v>
      </c>
      <c r="AJ17" s="33">
        <v>303.29464285714283</v>
      </c>
      <c r="AK17" s="33">
        <f t="shared" si="6"/>
        <v>303.29464285714283</v>
      </c>
      <c r="AL17" s="33">
        <f t="shared" si="0"/>
        <v>36.395357142857137</v>
      </c>
      <c r="AM17" s="33">
        <f t="shared" si="1"/>
        <v>339.68999999999994</v>
      </c>
      <c r="AN17" s="33">
        <f t="shared" si="2"/>
        <v>272.96517857142857</v>
      </c>
      <c r="AO17" s="33">
        <f t="shared" si="3"/>
        <v>272.96517857142857</v>
      </c>
      <c r="AP17" s="33">
        <f t="shared" si="7"/>
        <v>32.75582142857143</v>
      </c>
      <c r="AQ17" s="33">
        <f t="shared" si="8"/>
        <v>305.721</v>
      </c>
      <c r="AR17" s="15" t="s">
        <v>6295</v>
      </c>
      <c r="AS17" s="15" t="s">
        <v>6295</v>
      </c>
      <c r="AT17" s="15" t="s">
        <v>6282</v>
      </c>
      <c r="AU17" s="27" t="s">
        <v>6282</v>
      </c>
      <c r="AV17" s="16" t="s">
        <v>6287</v>
      </c>
      <c r="AW17" s="12"/>
      <c r="AX17" s="12"/>
      <c r="AY17" s="12"/>
      <c r="AZ17" s="1" t="s">
        <v>6388</v>
      </c>
    </row>
    <row r="18" spans="1:52" ht="39.950000000000003" customHeight="1" x14ac:dyDescent="0.25">
      <c r="A18" s="9">
        <v>32</v>
      </c>
      <c r="B18" s="8">
        <v>80042000006488</v>
      </c>
      <c r="C18" s="10" t="s">
        <v>422</v>
      </c>
      <c r="D18" s="34" t="s">
        <v>241</v>
      </c>
      <c r="E18" s="8" t="s">
        <v>242</v>
      </c>
      <c r="F18" s="8" t="s">
        <v>242</v>
      </c>
      <c r="G18" s="8" t="s">
        <v>316</v>
      </c>
      <c r="H18" s="9" t="s">
        <v>6173</v>
      </c>
      <c r="I18" s="9" t="s">
        <v>111</v>
      </c>
      <c r="J18" s="9" t="s">
        <v>6175</v>
      </c>
      <c r="K18" s="9" t="s">
        <v>6175</v>
      </c>
      <c r="L18" s="8" t="s">
        <v>150</v>
      </c>
      <c r="M18" s="8" t="s">
        <v>423</v>
      </c>
      <c r="N18" s="8" t="s">
        <v>6175</v>
      </c>
      <c r="O18" s="8" t="s">
        <v>6175</v>
      </c>
      <c r="P18" s="8" t="s">
        <v>6175</v>
      </c>
      <c r="Q18" s="8" t="s">
        <v>139</v>
      </c>
      <c r="R18" s="8" t="s">
        <v>424</v>
      </c>
      <c r="S18" s="8" t="s">
        <v>425</v>
      </c>
      <c r="T18" s="9" t="s">
        <v>326</v>
      </c>
      <c r="U18" s="9" t="s">
        <v>426</v>
      </c>
      <c r="V18" s="9" t="s">
        <v>28</v>
      </c>
      <c r="W18" s="9" t="s">
        <v>29</v>
      </c>
      <c r="X18" s="9">
        <v>2013</v>
      </c>
      <c r="Y18" s="8" t="s">
        <v>28</v>
      </c>
      <c r="Z18" s="9" t="s">
        <v>31</v>
      </c>
      <c r="AA18" s="9">
        <v>1</v>
      </c>
      <c r="AB18" s="9">
        <v>1</v>
      </c>
      <c r="AC18" s="9">
        <f t="shared" si="4"/>
        <v>0</v>
      </c>
      <c r="AD18" s="33" t="s">
        <v>6175</v>
      </c>
      <c r="AE18" s="33" t="s">
        <v>6175</v>
      </c>
      <c r="AF18" s="33">
        <v>895</v>
      </c>
      <c r="AG18" s="33">
        <v>268.3</v>
      </c>
      <c r="AH18" s="33">
        <v>1625</v>
      </c>
      <c r="AI18" s="33">
        <f t="shared" si="5"/>
        <v>1625</v>
      </c>
      <c r="AJ18" s="33">
        <v>297.375</v>
      </c>
      <c r="AK18" s="33">
        <f t="shared" si="6"/>
        <v>297.375</v>
      </c>
      <c r="AL18" s="33">
        <f t="shared" si="0"/>
        <v>35.684999999999995</v>
      </c>
      <c r="AM18" s="33">
        <f t="shared" si="1"/>
        <v>333.06</v>
      </c>
      <c r="AN18" s="33">
        <f t="shared" si="2"/>
        <v>267.63749999999999</v>
      </c>
      <c r="AO18" s="33">
        <f t="shared" si="3"/>
        <v>267.63749999999999</v>
      </c>
      <c r="AP18" s="33">
        <f t="shared" si="7"/>
        <v>32.116499999999995</v>
      </c>
      <c r="AQ18" s="33">
        <f t="shared" si="8"/>
        <v>299.75399999999996</v>
      </c>
      <c r="AR18" s="15" t="s">
        <v>6295</v>
      </c>
      <c r="AS18" s="15" t="s">
        <v>6295</v>
      </c>
      <c r="AT18" s="15" t="s">
        <v>6282</v>
      </c>
      <c r="AU18" s="27" t="s">
        <v>6282</v>
      </c>
      <c r="AV18" s="16" t="s">
        <v>6284</v>
      </c>
      <c r="AW18" s="12"/>
      <c r="AX18" s="12"/>
      <c r="AY18" s="12"/>
      <c r="AZ18" s="1" t="s">
        <v>6388</v>
      </c>
    </row>
    <row r="19" spans="1:52" ht="39.950000000000003" customHeight="1" x14ac:dyDescent="0.25">
      <c r="A19" s="9">
        <v>33</v>
      </c>
      <c r="B19" s="8">
        <v>80042000008840</v>
      </c>
      <c r="C19" s="10" t="s">
        <v>254</v>
      </c>
      <c r="D19" s="34" t="s">
        <v>18</v>
      </c>
      <c r="E19" s="8" t="s">
        <v>149</v>
      </c>
      <c r="F19" s="8" t="s">
        <v>20</v>
      </c>
      <c r="G19" s="8" t="s">
        <v>18</v>
      </c>
      <c r="H19" s="9" t="s">
        <v>6173</v>
      </c>
      <c r="I19" s="9" t="s">
        <v>111</v>
      </c>
      <c r="J19" s="9" t="s">
        <v>6175</v>
      </c>
      <c r="K19" s="9" t="s">
        <v>6175</v>
      </c>
      <c r="L19" s="8" t="s">
        <v>212</v>
      </c>
      <c r="M19" s="8" t="s">
        <v>255</v>
      </c>
      <c r="N19" s="8" t="s">
        <v>6175</v>
      </c>
      <c r="O19" s="8" t="s">
        <v>6175</v>
      </c>
      <c r="P19" s="8" t="s">
        <v>6175</v>
      </c>
      <c r="Q19" s="8" t="s">
        <v>108</v>
      </c>
      <c r="R19" s="8" t="s">
        <v>256</v>
      </c>
      <c r="S19" s="8" t="s">
        <v>257</v>
      </c>
      <c r="T19" s="9" t="s">
        <v>44</v>
      </c>
      <c r="U19" s="9" t="s">
        <v>28</v>
      </c>
      <c r="V19" s="9" t="s">
        <v>28</v>
      </c>
      <c r="W19" s="9" t="s">
        <v>29</v>
      </c>
      <c r="X19" s="9">
        <v>2013</v>
      </c>
      <c r="Y19" s="8" t="s">
        <v>258</v>
      </c>
      <c r="Z19" s="9" t="s">
        <v>31</v>
      </c>
      <c r="AA19" s="9">
        <v>1</v>
      </c>
      <c r="AB19" s="9">
        <v>1</v>
      </c>
      <c r="AC19" s="9">
        <f t="shared" si="4"/>
        <v>0</v>
      </c>
      <c r="AD19" s="33" t="s">
        <v>6175</v>
      </c>
      <c r="AE19" s="33" t="s">
        <v>6175</v>
      </c>
      <c r="AF19" s="33">
        <v>730</v>
      </c>
      <c r="AG19" s="33">
        <v>219</v>
      </c>
      <c r="AH19" s="33">
        <v>1375</v>
      </c>
      <c r="AI19" s="33">
        <f t="shared" si="5"/>
        <v>1375</v>
      </c>
      <c r="AJ19" s="33">
        <v>315.875</v>
      </c>
      <c r="AK19" s="33">
        <f t="shared" si="6"/>
        <v>315.875</v>
      </c>
      <c r="AL19" s="33">
        <f t="shared" si="0"/>
        <v>37.905000000000001</v>
      </c>
      <c r="AM19" s="33">
        <f t="shared" si="1"/>
        <v>353.78</v>
      </c>
      <c r="AN19" s="33">
        <f t="shared" si="2"/>
        <v>284.28750000000002</v>
      </c>
      <c r="AO19" s="33">
        <f t="shared" si="3"/>
        <v>284.28750000000002</v>
      </c>
      <c r="AP19" s="33">
        <f t="shared" si="7"/>
        <v>34.1145</v>
      </c>
      <c r="AQ19" s="33">
        <f t="shared" si="8"/>
        <v>318.40200000000004</v>
      </c>
      <c r="AR19" s="15" t="s">
        <v>6295</v>
      </c>
      <c r="AS19" s="15" t="s">
        <v>6296</v>
      </c>
      <c r="AT19" s="15" t="s">
        <v>6292</v>
      </c>
      <c r="AU19" s="27" t="s">
        <v>6278</v>
      </c>
      <c r="AV19" s="16"/>
      <c r="AW19" s="12"/>
      <c r="AX19" s="12"/>
      <c r="AY19" s="12"/>
      <c r="AZ19" s="1" t="s">
        <v>6388</v>
      </c>
    </row>
    <row r="20" spans="1:52" ht="39.950000000000003" customHeight="1" x14ac:dyDescent="0.25">
      <c r="A20" s="9">
        <v>34</v>
      </c>
      <c r="B20" s="8">
        <v>80042000000318</v>
      </c>
      <c r="C20" s="10" t="s">
        <v>148</v>
      </c>
      <c r="D20" s="34" t="s">
        <v>18</v>
      </c>
      <c r="E20" s="8" t="s">
        <v>149</v>
      </c>
      <c r="F20" s="8" t="s">
        <v>113</v>
      </c>
      <c r="G20" s="8" t="s">
        <v>18</v>
      </c>
      <c r="H20" s="9" t="s">
        <v>6173</v>
      </c>
      <c r="I20" s="9" t="s">
        <v>111</v>
      </c>
      <c r="J20" s="9" t="s">
        <v>6175</v>
      </c>
      <c r="K20" s="9" t="s">
        <v>6175</v>
      </c>
      <c r="L20" s="9" t="s">
        <v>150</v>
      </c>
      <c r="M20" s="8" t="s">
        <v>151</v>
      </c>
      <c r="N20" s="8" t="s">
        <v>6175</v>
      </c>
      <c r="O20" s="8" t="s">
        <v>6175</v>
      </c>
      <c r="P20" s="8" t="s">
        <v>6175</v>
      </c>
      <c r="Q20" s="9" t="s">
        <v>108</v>
      </c>
      <c r="R20" s="9" t="s">
        <v>152</v>
      </c>
      <c r="S20" s="9" t="s">
        <v>153</v>
      </c>
      <c r="T20" s="9" t="s">
        <v>137</v>
      </c>
      <c r="U20" s="9" t="s">
        <v>154</v>
      </c>
      <c r="V20" s="9" t="s">
        <v>28</v>
      </c>
      <c r="W20" s="9" t="s">
        <v>29</v>
      </c>
      <c r="X20" s="9">
        <v>2014</v>
      </c>
      <c r="Y20" s="9" t="s">
        <v>28</v>
      </c>
      <c r="Z20" s="9" t="s">
        <v>31</v>
      </c>
      <c r="AA20" s="9">
        <v>1</v>
      </c>
      <c r="AB20" s="9">
        <v>1</v>
      </c>
      <c r="AC20" s="9">
        <f t="shared" si="4"/>
        <v>0</v>
      </c>
      <c r="AD20" s="33" t="s">
        <v>6175</v>
      </c>
      <c r="AE20" s="33" t="s">
        <v>6175</v>
      </c>
      <c r="AF20" s="33">
        <v>746</v>
      </c>
      <c r="AG20" s="33">
        <v>223.8</v>
      </c>
      <c r="AH20" s="33">
        <v>1387</v>
      </c>
      <c r="AI20" s="33">
        <f t="shared" si="5"/>
        <v>1387</v>
      </c>
      <c r="AJ20" s="33">
        <v>275.4375</v>
      </c>
      <c r="AK20" s="33">
        <f t="shared" si="6"/>
        <v>275.4375</v>
      </c>
      <c r="AL20" s="33">
        <f t="shared" si="0"/>
        <v>33.052500000000002</v>
      </c>
      <c r="AM20" s="33">
        <f t="shared" si="1"/>
        <v>308.49</v>
      </c>
      <c r="AN20" s="33">
        <f t="shared" si="2"/>
        <v>247.89375000000001</v>
      </c>
      <c r="AO20" s="33">
        <f t="shared" si="3"/>
        <v>247.89375000000001</v>
      </c>
      <c r="AP20" s="33">
        <f t="shared" si="7"/>
        <v>29.747250000000001</v>
      </c>
      <c r="AQ20" s="33">
        <f t="shared" si="8"/>
        <v>277.64100000000002</v>
      </c>
      <c r="AR20" s="15" t="s">
        <v>6295</v>
      </c>
      <c r="AS20" s="15" t="s">
        <v>6295</v>
      </c>
      <c r="AT20" s="15" t="s">
        <v>6292</v>
      </c>
      <c r="AU20" s="27" t="s">
        <v>6278</v>
      </c>
      <c r="AV20" s="16"/>
      <c r="AW20" s="12">
        <v>1</v>
      </c>
      <c r="AX20" s="12"/>
      <c r="AY20" s="12"/>
      <c r="AZ20" s="1" t="s">
        <v>6388</v>
      </c>
    </row>
    <row r="21" spans="1:52" ht="39.950000000000003" customHeight="1" x14ac:dyDescent="0.25">
      <c r="A21" s="9">
        <v>35</v>
      </c>
      <c r="B21" s="8">
        <v>80042000007041</v>
      </c>
      <c r="C21" s="10" t="s">
        <v>165</v>
      </c>
      <c r="D21" s="34" t="s">
        <v>18</v>
      </c>
      <c r="E21" s="8" t="s">
        <v>149</v>
      </c>
      <c r="F21" s="8" t="s">
        <v>113</v>
      </c>
      <c r="G21" s="8" t="s">
        <v>18</v>
      </c>
      <c r="H21" s="9" t="s">
        <v>6173</v>
      </c>
      <c r="I21" s="9" t="s">
        <v>111</v>
      </c>
      <c r="J21" s="9" t="s">
        <v>6175</v>
      </c>
      <c r="K21" s="9" t="s">
        <v>6175</v>
      </c>
      <c r="L21" s="9" t="s">
        <v>150</v>
      </c>
      <c r="M21" s="8" t="s">
        <v>166</v>
      </c>
      <c r="N21" s="8" t="s">
        <v>6175</v>
      </c>
      <c r="O21" s="8" t="s">
        <v>6175</v>
      </c>
      <c r="P21" s="8" t="s">
        <v>6175</v>
      </c>
      <c r="Q21" s="9" t="s">
        <v>108</v>
      </c>
      <c r="R21" s="9" t="s">
        <v>152</v>
      </c>
      <c r="S21" s="9" t="s">
        <v>167</v>
      </c>
      <c r="T21" s="9" t="s">
        <v>44</v>
      </c>
      <c r="U21" s="9" t="s">
        <v>154</v>
      </c>
      <c r="V21" s="9" t="s">
        <v>28</v>
      </c>
      <c r="W21" s="9" t="s">
        <v>29</v>
      </c>
      <c r="X21" s="9">
        <v>2014</v>
      </c>
      <c r="Y21" s="9" t="s">
        <v>28</v>
      </c>
      <c r="Z21" s="9" t="s">
        <v>31</v>
      </c>
      <c r="AA21" s="9">
        <v>1</v>
      </c>
      <c r="AB21" s="9">
        <v>1</v>
      </c>
      <c r="AC21" s="9">
        <f t="shared" si="4"/>
        <v>0</v>
      </c>
      <c r="AD21" s="33" t="s">
        <v>6175</v>
      </c>
      <c r="AE21" s="33" t="s">
        <v>6175</v>
      </c>
      <c r="AF21" s="33">
        <v>857</v>
      </c>
      <c r="AG21" s="33">
        <v>256.89999999999998</v>
      </c>
      <c r="AH21" s="33">
        <v>1387</v>
      </c>
      <c r="AI21" s="33">
        <f t="shared" si="5"/>
        <v>1387</v>
      </c>
      <c r="AJ21" s="33">
        <v>275.4375</v>
      </c>
      <c r="AK21" s="33">
        <f t="shared" si="6"/>
        <v>275.4375</v>
      </c>
      <c r="AL21" s="33">
        <f t="shared" si="0"/>
        <v>33.052500000000002</v>
      </c>
      <c r="AM21" s="33">
        <f t="shared" si="1"/>
        <v>308.49</v>
      </c>
      <c r="AN21" s="33">
        <f t="shared" si="2"/>
        <v>247.89375000000001</v>
      </c>
      <c r="AO21" s="33">
        <f t="shared" si="3"/>
        <v>247.89375000000001</v>
      </c>
      <c r="AP21" s="33">
        <f t="shared" si="7"/>
        <v>29.747250000000001</v>
      </c>
      <c r="AQ21" s="33">
        <f t="shared" si="8"/>
        <v>277.64100000000002</v>
      </c>
      <c r="AR21" s="15" t="s">
        <v>6295</v>
      </c>
      <c r="AS21" s="15" t="s">
        <v>6295</v>
      </c>
      <c r="AT21" s="15" t="s">
        <v>6292</v>
      </c>
      <c r="AU21" s="27" t="s">
        <v>6278</v>
      </c>
      <c r="AV21" s="16"/>
      <c r="AW21" s="12">
        <v>1</v>
      </c>
      <c r="AX21" s="12" t="s">
        <v>140</v>
      </c>
      <c r="AY21" s="12"/>
      <c r="AZ21" s="1" t="s">
        <v>6388</v>
      </c>
    </row>
    <row r="22" spans="1:52" ht="39.950000000000003" customHeight="1" x14ac:dyDescent="0.25">
      <c r="A22" s="9">
        <v>36</v>
      </c>
      <c r="B22" s="8">
        <v>80042000007003</v>
      </c>
      <c r="C22" s="10" t="s">
        <v>168</v>
      </c>
      <c r="D22" s="34" t="s">
        <v>18</v>
      </c>
      <c r="E22" s="8" t="s">
        <v>156</v>
      </c>
      <c r="F22" s="8" t="s">
        <v>113</v>
      </c>
      <c r="G22" s="8" t="s">
        <v>18</v>
      </c>
      <c r="H22" s="9" t="s">
        <v>6173</v>
      </c>
      <c r="I22" s="9" t="s">
        <v>111</v>
      </c>
      <c r="J22" s="9" t="s">
        <v>6175</v>
      </c>
      <c r="K22" s="9" t="s">
        <v>6175</v>
      </c>
      <c r="L22" s="9" t="s">
        <v>150</v>
      </c>
      <c r="M22" s="8" t="s">
        <v>169</v>
      </c>
      <c r="N22" s="8" t="s">
        <v>6175</v>
      </c>
      <c r="O22" s="8" t="s">
        <v>6175</v>
      </c>
      <c r="P22" s="8" t="s">
        <v>6175</v>
      </c>
      <c r="Q22" s="9" t="s">
        <v>108</v>
      </c>
      <c r="R22" s="9" t="s">
        <v>152</v>
      </c>
      <c r="S22" s="9" t="s">
        <v>170</v>
      </c>
      <c r="T22" s="9" t="s">
        <v>137</v>
      </c>
      <c r="U22" s="9" t="s">
        <v>154</v>
      </c>
      <c r="V22" s="9" t="s">
        <v>28</v>
      </c>
      <c r="W22" s="9" t="s">
        <v>29</v>
      </c>
      <c r="X22" s="9">
        <v>2014</v>
      </c>
      <c r="Y22" s="9" t="s">
        <v>28</v>
      </c>
      <c r="Z22" s="9" t="s">
        <v>31</v>
      </c>
      <c r="AA22" s="9">
        <v>1</v>
      </c>
      <c r="AB22" s="9">
        <v>1</v>
      </c>
      <c r="AC22" s="9">
        <f t="shared" si="4"/>
        <v>0</v>
      </c>
      <c r="AD22" s="33" t="s">
        <v>6175</v>
      </c>
      <c r="AE22" s="33" t="s">
        <v>6175</v>
      </c>
      <c r="AF22" s="33">
        <v>830</v>
      </c>
      <c r="AG22" s="33">
        <v>249</v>
      </c>
      <c r="AH22" s="33">
        <v>1387</v>
      </c>
      <c r="AI22" s="33">
        <f t="shared" si="5"/>
        <v>1387</v>
      </c>
      <c r="AJ22" s="33">
        <v>275.4375</v>
      </c>
      <c r="AK22" s="33">
        <f t="shared" si="6"/>
        <v>275.4375</v>
      </c>
      <c r="AL22" s="33">
        <f t="shared" si="0"/>
        <v>33.052500000000002</v>
      </c>
      <c r="AM22" s="33">
        <f t="shared" si="1"/>
        <v>308.49</v>
      </c>
      <c r="AN22" s="33">
        <f t="shared" si="2"/>
        <v>247.89375000000001</v>
      </c>
      <c r="AO22" s="33">
        <f t="shared" si="3"/>
        <v>247.89375000000001</v>
      </c>
      <c r="AP22" s="33">
        <f t="shared" si="7"/>
        <v>29.747250000000001</v>
      </c>
      <c r="AQ22" s="33">
        <f t="shared" si="8"/>
        <v>277.64100000000002</v>
      </c>
      <c r="AR22" s="15" t="s">
        <v>6295</v>
      </c>
      <c r="AS22" s="15" t="s">
        <v>6295</v>
      </c>
      <c r="AT22" s="15" t="s">
        <v>6292</v>
      </c>
      <c r="AU22" s="27" t="s">
        <v>6278</v>
      </c>
      <c r="AV22" s="16"/>
      <c r="AW22" s="12">
        <v>1</v>
      </c>
      <c r="AX22" s="12" t="s">
        <v>140</v>
      </c>
      <c r="AY22" s="12"/>
      <c r="AZ22" s="1" t="s">
        <v>6388</v>
      </c>
    </row>
    <row r="23" spans="1:52" ht="39.950000000000003" customHeight="1" x14ac:dyDescent="0.25">
      <c r="A23" s="9">
        <v>37</v>
      </c>
      <c r="B23" s="8">
        <v>80042000003371</v>
      </c>
      <c r="C23" s="10" t="s">
        <v>171</v>
      </c>
      <c r="D23" s="34" t="s">
        <v>18</v>
      </c>
      <c r="E23" s="8" t="s">
        <v>156</v>
      </c>
      <c r="F23" s="8" t="s">
        <v>113</v>
      </c>
      <c r="G23" s="8" t="s">
        <v>18</v>
      </c>
      <c r="H23" s="9" t="s">
        <v>6173</v>
      </c>
      <c r="I23" s="9" t="s">
        <v>111</v>
      </c>
      <c r="J23" s="9" t="s">
        <v>6175</v>
      </c>
      <c r="K23" s="9" t="s">
        <v>6175</v>
      </c>
      <c r="L23" s="9" t="s">
        <v>150</v>
      </c>
      <c r="M23" s="8" t="s">
        <v>172</v>
      </c>
      <c r="N23" s="8" t="s">
        <v>6175</v>
      </c>
      <c r="O23" s="8" t="s">
        <v>6175</v>
      </c>
      <c r="P23" s="8" t="s">
        <v>6175</v>
      </c>
      <c r="Q23" s="9" t="s">
        <v>108</v>
      </c>
      <c r="R23" s="9" t="s">
        <v>152</v>
      </c>
      <c r="S23" s="9" t="s">
        <v>173</v>
      </c>
      <c r="T23" s="9" t="s">
        <v>137</v>
      </c>
      <c r="U23" s="9" t="s">
        <v>154</v>
      </c>
      <c r="V23" s="9" t="s">
        <v>28</v>
      </c>
      <c r="W23" s="9" t="s">
        <v>29</v>
      </c>
      <c r="X23" s="9">
        <v>2014</v>
      </c>
      <c r="Y23" s="9" t="s">
        <v>28</v>
      </c>
      <c r="Z23" s="9" t="s">
        <v>31</v>
      </c>
      <c r="AA23" s="9">
        <v>1</v>
      </c>
      <c r="AB23" s="9">
        <v>1</v>
      </c>
      <c r="AC23" s="9">
        <f t="shared" si="4"/>
        <v>0</v>
      </c>
      <c r="AD23" s="33" t="s">
        <v>6175</v>
      </c>
      <c r="AE23" s="33" t="s">
        <v>6175</v>
      </c>
      <c r="AF23" s="33">
        <v>912</v>
      </c>
      <c r="AG23" s="33">
        <v>273.60000000000002</v>
      </c>
      <c r="AH23" s="33">
        <v>1387</v>
      </c>
      <c r="AI23" s="33">
        <f t="shared" si="5"/>
        <v>1387</v>
      </c>
      <c r="AJ23" s="33">
        <v>275.4375</v>
      </c>
      <c r="AK23" s="33">
        <f t="shared" si="6"/>
        <v>275.4375</v>
      </c>
      <c r="AL23" s="33">
        <f t="shared" si="0"/>
        <v>33.052500000000002</v>
      </c>
      <c r="AM23" s="33">
        <f t="shared" si="1"/>
        <v>308.49</v>
      </c>
      <c r="AN23" s="33">
        <f t="shared" si="2"/>
        <v>247.89375000000001</v>
      </c>
      <c r="AO23" s="33">
        <f t="shared" si="3"/>
        <v>247.89375000000001</v>
      </c>
      <c r="AP23" s="33">
        <f t="shared" si="7"/>
        <v>29.747250000000001</v>
      </c>
      <c r="AQ23" s="33">
        <f t="shared" si="8"/>
        <v>277.64100000000002</v>
      </c>
      <c r="AR23" s="15" t="s">
        <v>6295</v>
      </c>
      <c r="AS23" s="15" t="s">
        <v>6297</v>
      </c>
      <c r="AT23" s="15" t="s">
        <v>6292</v>
      </c>
      <c r="AU23" s="27" t="s">
        <v>6278</v>
      </c>
      <c r="AV23" s="16"/>
      <c r="AW23" s="12">
        <v>1</v>
      </c>
      <c r="AX23" s="12"/>
      <c r="AY23" s="12"/>
      <c r="AZ23" s="1" t="s">
        <v>6388</v>
      </c>
    </row>
    <row r="24" spans="1:52" ht="39.950000000000003" customHeight="1" x14ac:dyDescent="0.25">
      <c r="A24" s="9">
        <v>38</v>
      </c>
      <c r="B24" s="8">
        <v>80042000007027</v>
      </c>
      <c r="C24" s="10" t="s">
        <v>346</v>
      </c>
      <c r="D24" s="34" t="s">
        <v>18</v>
      </c>
      <c r="E24" s="8" t="s">
        <v>296</v>
      </c>
      <c r="F24" s="8" t="s">
        <v>296</v>
      </c>
      <c r="G24" s="8" t="s">
        <v>18</v>
      </c>
      <c r="H24" s="9" t="s">
        <v>6173</v>
      </c>
      <c r="I24" s="9" t="s">
        <v>111</v>
      </c>
      <c r="J24" s="9" t="s">
        <v>6175</v>
      </c>
      <c r="K24" s="9" t="s">
        <v>6175</v>
      </c>
      <c r="L24" s="8" t="s">
        <v>150</v>
      </c>
      <c r="M24" s="8" t="s">
        <v>347</v>
      </c>
      <c r="N24" s="8" t="s">
        <v>6175</v>
      </c>
      <c r="O24" s="8" t="s">
        <v>6175</v>
      </c>
      <c r="P24" s="8" t="s">
        <v>6175</v>
      </c>
      <c r="Q24" s="8" t="s">
        <v>108</v>
      </c>
      <c r="R24" s="8" t="s">
        <v>152</v>
      </c>
      <c r="S24" s="8" t="s">
        <v>348</v>
      </c>
      <c r="T24" s="9" t="s">
        <v>137</v>
      </c>
      <c r="U24" s="9" t="s">
        <v>28</v>
      </c>
      <c r="V24" s="9" t="s">
        <v>28</v>
      </c>
      <c r="W24" s="9" t="s">
        <v>29</v>
      </c>
      <c r="X24" s="9">
        <v>2014</v>
      </c>
      <c r="Y24" s="8" t="s">
        <v>349</v>
      </c>
      <c r="Z24" s="9" t="s">
        <v>31</v>
      </c>
      <c r="AA24" s="9">
        <v>1</v>
      </c>
      <c r="AB24" s="9">
        <v>1</v>
      </c>
      <c r="AC24" s="9">
        <f t="shared" si="4"/>
        <v>0</v>
      </c>
      <c r="AD24" s="33" t="s">
        <v>6175</v>
      </c>
      <c r="AE24" s="33" t="s">
        <v>6175</v>
      </c>
      <c r="AF24" s="33">
        <v>830</v>
      </c>
      <c r="AG24" s="33">
        <v>249</v>
      </c>
      <c r="AH24" s="33">
        <v>1387</v>
      </c>
      <c r="AI24" s="33">
        <f t="shared" si="5"/>
        <v>1387</v>
      </c>
      <c r="AJ24" s="33">
        <v>275.4375</v>
      </c>
      <c r="AK24" s="33">
        <f t="shared" si="6"/>
        <v>275.4375</v>
      </c>
      <c r="AL24" s="33">
        <f t="shared" si="0"/>
        <v>33.052500000000002</v>
      </c>
      <c r="AM24" s="33">
        <f t="shared" si="1"/>
        <v>308.49</v>
      </c>
      <c r="AN24" s="33">
        <f t="shared" si="2"/>
        <v>247.89375000000001</v>
      </c>
      <c r="AO24" s="33">
        <f t="shared" si="3"/>
        <v>247.89375000000001</v>
      </c>
      <c r="AP24" s="33">
        <f t="shared" si="7"/>
        <v>29.747250000000001</v>
      </c>
      <c r="AQ24" s="33">
        <f t="shared" si="8"/>
        <v>277.64100000000002</v>
      </c>
      <c r="AR24" s="15" t="s">
        <v>6295</v>
      </c>
      <c r="AS24" s="15" t="s">
        <v>6297</v>
      </c>
      <c r="AT24" s="15" t="s">
        <v>6292</v>
      </c>
      <c r="AU24" s="27" t="s">
        <v>6278</v>
      </c>
      <c r="AV24" s="16"/>
      <c r="AW24" s="12">
        <v>1</v>
      </c>
      <c r="AX24" s="12"/>
      <c r="AY24" s="12"/>
      <c r="AZ24" s="1" t="s">
        <v>6388</v>
      </c>
    </row>
    <row r="25" spans="1:52" ht="39.950000000000003" customHeight="1" x14ac:dyDescent="0.25">
      <c r="A25" s="9">
        <v>39</v>
      </c>
      <c r="B25" s="8">
        <v>80042000000707</v>
      </c>
      <c r="C25" s="10" t="s">
        <v>395</v>
      </c>
      <c r="D25" s="34" t="s">
        <v>241</v>
      </c>
      <c r="E25" s="8" t="s">
        <v>242</v>
      </c>
      <c r="F25" s="8" t="s">
        <v>242</v>
      </c>
      <c r="G25" s="8" t="s">
        <v>396</v>
      </c>
      <c r="H25" s="9" t="s">
        <v>6173</v>
      </c>
      <c r="I25" s="9" t="s">
        <v>111</v>
      </c>
      <c r="J25" s="9" t="s">
        <v>6175</v>
      </c>
      <c r="K25" s="9" t="s">
        <v>6175</v>
      </c>
      <c r="L25" s="8" t="s">
        <v>150</v>
      </c>
      <c r="M25" s="8" t="s">
        <v>397</v>
      </c>
      <c r="N25" s="8" t="s">
        <v>6175</v>
      </c>
      <c r="O25" s="8" t="s">
        <v>6175</v>
      </c>
      <c r="P25" s="8" t="s">
        <v>6175</v>
      </c>
      <c r="Q25" s="8" t="s">
        <v>108</v>
      </c>
      <c r="R25" s="8" t="s">
        <v>152</v>
      </c>
      <c r="S25" s="8" t="s">
        <v>398</v>
      </c>
      <c r="T25" s="9" t="s">
        <v>399</v>
      </c>
      <c r="U25" s="9" t="s">
        <v>28</v>
      </c>
      <c r="V25" s="9" t="s">
        <v>28</v>
      </c>
      <c r="W25" s="9" t="s">
        <v>29</v>
      </c>
      <c r="X25" s="9">
        <v>2014</v>
      </c>
      <c r="Y25" s="8" t="s">
        <v>400</v>
      </c>
      <c r="Z25" s="9" t="s">
        <v>31</v>
      </c>
      <c r="AA25" s="9">
        <v>1</v>
      </c>
      <c r="AB25" s="9">
        <v>1</v>
      </c>
      <c r="AC25" s="9">
        <f t="shared" si="4"/>
        <v>0</v>
      </c>
      <c r="AD25" s="33" t="s">
        <v>6175</v>
      </c>
      <c r="AE25" s="33" t="s">
        <v>6175</v>
      </c>
      <c r="AF25" s="33">
        <v>830</v>
      </c>
      <c r="AG25" s="33">
        <v>249</v>
      </c>
      <c r="AH25" s="33">
        <v>1387</v>
      </c>
      <c r="AI25" s="33">
        <f t="shared" si="5"/>
        <v>1387</v>
      </c>
      <c r="AJ25" s="33">
        <v>275.4375</v>
      </c>
      <c r="AK25" s="33">
        <f t="shared" si="6"/>
        <v>275.4375</v>
      </c>
      <c r="AL25" s="33">
        <f t="shared" si="0"/>
        <v>33.052500000000002</v>
      </c>
      <c r="AM25" s="33">
        <f t="shared" si="1"/>
        <v>308.49</v>
      </c>
      <c r="AN25" s="33">
        <f t="shared" si="2"/>
        <v>247.89375000000001</v>
      </c>
      <c r="AO25" s="33">
        <f t="shared" si="3"/>
        <v>247.89375000000001</v>
      </c>
      <c r="AP25" s="33">
        <f t="shared" si="7"/>
        <v>29.747250000000001</v>
      </c>
      <c r="AQ25" s="33">
        <f t="shared" si="8"/>
        <v>277.64100000000002</v>
      </c>
      <c r="AR25" s="15" t="s">
        <v>6295</v>
      </c>
      <c r="AS25" s="15" t="s">
        <v>6295</v>
      </c>
      <c r="AT25" s="15" t="s">
        <v>6282</v>
      </c>
      <c r="AU25" s="27" t="s">
        <v>6282</v>
      </c>
      <c r="AV25" s="16" t="s">
        <v>6288</v>
      </c>
      <c r="AW25" s="12"/>
      <c r="AX25" s="12"/>
      <c r="AY25" s="12"/>
      <c r="AZ25" s="1" t="s">
        <v>6388</v>
      </c>
    </row>
    <row r="26" spans="1:52" ht="39.950000000000003" customHeight="1" x14ac:dyDescent="0.25">
      <c r="A26" s="9">
        <v>40</v>
      </c>
      <c r="B26" s="8">
        <v>80042000000455</v>
      </c>
      <c r="C26" s="10" t="s">
        <v>410</v>
      </c>
      <c r="D26" s="34" t="s">
        <v>241</v>
      </c>
      <c r="E26" s="8" t="s">
        <v>242</v>
      </c>
      <c r="F26" s="8" t="s">
        <v>242</v>
      </c>
      <c r="G26" s="8" t="s">
        <v>411</v>
      </c>
      <c r="H26" s="9" t="s">
        <v>6173</v>
      </c>
      <c r="I26" s="9" t="s">
        <v>111</v>
      </c>
      <c r="J26" s="9" t="s">
        <v>6175</v>
      </c>
      <c r="K26" s="9" t="s">
        <v>6175</v>
      </c>
      <c r="L26" s="8" t="s">
        <v>150</v>
      </c>
      <c r="M26" s="8" t="s">
        <v>412</v>
      </c>
      <c r="N26" s="8" t="s">
        <v>6175</v>
      </c>
      <c r="O26" s="8" t="s">
        <v>6175</v>
      </c>
      <c r="P26" s="8" t="s">
        <v>6175</v>
      </c>
      <c r="Q26" s="8" t="s">
        <v>108</v>
      </c>
      <c r="R26" s="8" t="s">
        <v>152</v>
      </c>
      <c r="S26" s="8" t="s">
        <v>413</v>
      </c>
      <c r="T26" s="9" t="s">
        <v>137</v>
      </c>
      <c r="U26" s="9" t="s">
        <v>28</v>
      </c>
      <c r="V26" s="9" t="s">
        <v>28</v>
      </c>
      <c r="W26" s="9" t="s">
        <v>29</v>
      </c>
      <c r="X26" s="9">
        <v>2014</v>
      </c>
      <c r="Y26" s="8" t="s">
        <v>414</v>
      </c>
      <c r="Z26" s="9" t="s">
        <v>31</v>
      </c>
      <c r="AA26" s="9">
        <v>1</v>
      </c>
      <c r="AB26" s="9">
        <v>1</v>
      </c>
      <c r="AC26" s="9">
        <f t="shared" si="4"/>
        <v>0</v>
      </c>
      <c r="AD26" s="33" t="s">
        <v>6175</v>
      </c>
      <c r="AE26" s="33" t="s">
        <v>6175</v>
      </c>
      <c r="AF26" s="33">
        <v>912</v>
      </c>
      <c r="AG26" s="33">
        <v>273.60000000000002</v>
      </c>
      <c r="AH26" s="33">
        <v>1387</v>
      </c>
      <c r="AI26" s="33">
        <f t="shared" si="5"/>
        <v>1387</v>
      </c>
      <c r="AJ26" s="33">
        <v>275.4375</v>
      </c>
      <c r="AK26" s="33">
        <f t="shared" si="6"/>
        <v>275.4375</v>
      </c>
      <c r="AL26" s="33">
        <f t="shared" si="0"/>
        <v>33.052500000000002</v>
      </c>
      <c r="AM26" s="33">
        <f t="shared" si="1"/>
        <v>308.49</v>
      </c>
      <c r="AN26" s="33">
        <f t="shared" si="2"/>
        <v>247.89375000000001</v>
      </c>
      <c r="AO26" s="33">
        <f t="shared" si="3"/>
        <v>247.89375000000001</v>
      </c>
      <c r="AP26" s="33">
        <f t="shared" si="7"/>
        <v>29.747250000000001</v>
      </c>
      <c r="AQ26" s="33">
        <f t="shared" si="8"/>
        <v>277.64100000000002</v>
      </c>
      <c r="AR26" s="26" t="s">
        <v>6295</v>
      </c>
      <c r="AS26" s="26" t="s">
        <v>6295</v>
      </c>
      <c r="AT26" s="15" t="s">
        <v>6282</v>
      </c>
      <c r="AU26" s="27" t="s">
        <v>6282</v>
      </c>
      <c r="AV26" s="16" t="s">
        <v>6289</v>
      </c>
      <c r="AW26" s="12"/>
      <c r="AX26" s="12"/>
      <c r="AY26" s="12"/>
      <c r="AZ26" s="1" t="s">
        <v>6388</v>
      </c>
    </row>
    <row r="27" spans="1:52" ht="39.950000000000003" customHeight="1" x14ac:dyDescent="0.25">
      <c r="A27" s="9">
        <v>41</v>
      </c>
      <c r="B27" s="8">
        <v>80042000000936</v>
      </c>
      <c r="C27" s="10" t="s">
        <v>415</v>
      </c>
      <c r="D27" s="34" t="s">
        <v>241</v>
      </c>
      <c r="E27" s="8" t="s">
        <v>242</v>
      </c>
      <c r="F27" s="8" t="s">
        <v>242</v>
      </c>
      <c r="G27" s="8" t="s">
        <v>6285</v>
      </c>
      <c r="H27" s="9" t="s">
        <v>6173</v>
      </c>
      <c r="I27" s="9" t="s">
        <v>111</v>
      </c>
      <c r="J27" s="9" t="s">
        <v>6175</v>
      </c>
      <c r="K27" s="9" t="s">
        <v>6175</v>
      </c>
      <c r="L27" s="8" t="s">
        <v>150</v>
      </c>
      <c r="M27" s="8" t="s">
        <v>416</v>
      </c>
      <c r="N27" s="8" t="s">
        <v>6175</v>
      </c>
      <c r="O27" s="8" t="s">
        <v>6175</v>
      </c>
      <c r="P27" s="8" t="s">
        <v>6175</v>
      </c>
      <c r="Q27" s="8" t="s">
        <v>108</v>
      </c>
      <c r="R27" s="8" t="s">
        <v>152</v>
      </c>
      <c r="S27" s="8" t="s">
        <v>6167</v>
      </c>
      <c r="T27" s="9" t="s">
        <v>137</v>
      </c>
      <c r="U27" s="9" t="s">
        <v>28</v>
      </c>
      <c r="V27" s="9" t="s">
        <v>28</v>
      </c>
      <c r="W27" s="9" t="s">
        <v>29</v>
      </c>
      <c r="X27" s="9">
        <v>2014</v>
      </c>
      <c r="Y27" s="8" t="s">
        <v>417</v>
      </c>
      <c r="Z27" s="9" t="s">
        <v>31</v>
      </c>
      <c r="AA27" s="9">
        <v>1</v>
      </c>
      <c r="AB27" s="9">
        <v>1</v>
      </c>
      <c r="AC27" s="9">
        <f t="shared" si="4"/>
        <v>0</v>
      </c>
      <c r="AD27" s="33" t="s">
        <v>6175</v>
      </c>
      <c r="AE27" s="33" t="s">
        <v>6175</v>
      </c>
      <c r="AF27" s="33">
        <v>912</v>
      </c>
      <c r="AG27" s="33">
        <v>273.60000000000002</v>
      </c>
      <c r="AH27" s="33">
        <v>1387</v>
      </c>
      <c r="AI27" s="33">
        <f t="shared" si="5"/>
        <v>1387</v>
      </c>
      <c r="AJ27" s="33">
        <v>275.4375</v>
      </c>
      <c r="AK27" s="33">
        <f t="shared" si="6"/>
        <v>275.4375</v>
      </c>
      <c r="AL27" s="33">
        <f t="shared" si="0"/>
        <v>33.052500000000002</v>
      </c>
      <c r="AM27" s="33">
        <f t="shared" si="1"/>
        <v>308.49</v>
      </c>
      <c r="AN27" s="33">
        <f t="shared" si="2"/>
        <v>247.89375000000001</v>
      </c>
      <c r="AO27" s="33">
        <f t="shared" si="3"/>
        <v>247.89375000000001</v>
      </c>
      <c r="AP27" s="33">
        <f t="shared" si="7"/>
        <v>29.747250000000001</v>
      </c>
      <c r="AQ27" s="33">
        <f t="shared" si="8"/>
        <v>277.64100000000002</v>
      </c>
      <c r="AR27" s="26" t="s">
        <v>6295</v>
      </c>
      <c r="AS27" s="26" t="s">
        <v>6295</v>
      </c>
      <c r="AT27" s="15" t="s">
        <v>6282</v>
      </c>
      <c r="AU27" s="27" t="s">
        <v>6282</v>
      </c>
      <c r="AV27" s="16" t="s">
        <v>6287</v>
      </c>
      <c r="AW27" s="12"/>
      <c r="AX27" s="12"/>
      <c r="AY27" s="12"/>
      <c r="AZ27" s="1" t="s">
        <v>6388</v>
      </c>
    </row>
    <row r="28" spans="1:52" ht="39.950000000000003" customHeight="1" x14ac:dyDescent="0.25">
      <c r="A28" s="9">
        <v>42</v>
      </c>
      <c r="B28" s="8">
        <v>80042000000479</v>
      </c>
      <c r="C28" s="10" t="s">
        <v>437</v>
      </c>
      <c r="D28" s="34" t="s">
        <v>241</v>
      </c>
      <c r="E28" s="8" t="s">
        <v>242</v>
      </c>
      <c r="F28" s="8" t="s">
        <v>242</v>
      </c>
      <c r="G28" s="8" t="s">
        <v>438</v>
      </c>
      <c r="H28" s="9" t="s">
        <v>6173</v>
      </c>
      <c r="I28" s="9" t="s">
        <v>111</v>
      </c>
      <c r="J28" s="9" t="s">
        <v>6175</v>
      </c>
      <c r="K28" s="9" t="s">
        <v>6175</v>
      </c>
      <c r="L28" s="8" t="s">
        <v>150</v>
      </c>
      <c r="M28" s="8" t="s">
        <v>439</v>
      </c>
      <c r="N28" s="8" t="s">
        <v>6175</v>
      </c>
      <c r="O28" s="8" t="s">
        <v>6175</v>
      </c>
      <c r="P28" s="8" t="s">
        <v>6175</v>
      </c>
      <c r="Q28" s="8" t="s">
        <v>108</v>
      </c>
      <c r="R28" s="8" t="s">
        <v>152</v>
      </c>
      <c r="S28" s="8" t="s">
        <v>440</v>
      </c>
      <c r="T28" s="9" t="s">
        <v>137</v>
      </c>
      <c r="U28" s="9" t="s">
        <v>28</v>
      </c>
      <c r="V28" s="9" t="s">
        <v>28</v>
      </c>
      <c r="W28" s="9" t="s">
        <v>29</v>
      </c>
      <c r="X28" s="9">
        <v>2014</v>
      </c>
      <c r="Y28" s="8" t="s">
        <v>441</v>
      </c>
      <c r="Z28" s="9" t="s">
        <v>31</v>
      </c>
      <c r="AA28" s="9">
        <v>1</v>
      </c>
      <c r="AB28" s="9">
        <v>1</v>
      </c>
      <c r="AC28" s="9">
        <f t="shared" si="4"/>
        <v>0</v>
      </c>
      <c r="AD28" s="33" t="s">
        <v>6175</v>
      </c>
      <c r="AE28" s="33" t="s">
        <v>6175</v>
      </c>
      <c r="AF28" s="33">
        <v>912</v>
      </c>
      <c r="AG28" s="33">
        <v>273.60000000000002</v>
      </c>
      <c r="AH28" s="33">
        <v>1387</v>
      </c>
      <c r="AI28" s="33">
        <f t="shared" si="5"/>
        <v>1387</v>
      </c>
      <c r="AJ28" s="33">
        <v>275.4375</v>
      </c>
      <c r="AK28" s="33">
        <f t="shared" si="6"/>
        <v>275.4375</v>
      </c>
      <c r="AL28" s="33">
        <f t="shared" si="0"/>
        <v>33.052500000000002</v>
      </c>
      <c r="AM28" s="33">
        <f t="shared" si="1"/>
        <v>308.49</v>
      </c>
      <c r="AN28" s="33">
        <f t="shared" si="2"/>
        <v>247.89375000000001</v>
      </c>
      <c r="AO28" s="33">
        <f t="shared" si="3"/>
        <v>247.89375000000001</v>
      </c>
      <c r="AP28" s="33">
        <f t="shared" si="7"/>
        <v>29.747250000000001</v>
      </c>
      <c r="AQ28" s="33">
        <f t="shared" si="8"/>
        <v>277.64100000000002</v>
      </c>
      <c r="AR28" s="15" t="s">
        <v>6295</v>
      </c>
      <c r="AS28" s="35" t="s">
        <v>6295</v>
      </c>
      <c r="AT28" s="15" t="s">
        <v>6282</v>
      </c>
      <c r="AU28" s="27" t="s">
        <v>6282</v>
      </c>
      <c r="AV28" s="16" t="s">
        <v>6286</v>
      </c>
      <c r="AW28" s="12"/>
      <c r="AX28" s="12"/>
      <c r="AY28" s="12"/>
      <c r="AZ28" s="1" t="s">
        <v>6388</v>
      </c>
    </row>
    <row r="29" spans="1:52" ht="39.950000000000003" customHeight="1" x14ac:dyDescent="0.25">
      <c r="A29" s="9">
        <v>43</v>
      </c>
      <c r="B29" s="8">
        <v>80042000007065</v>
      </c>
      <c r="C29" s="10" t="s">
        <v>448</v>
      </c>
      <c r="D29" s="34" t="s">
        <v>241</v>
      </c>
      <c r="E29" s="8" t="s">
        <v>242</v>
      </c>
      <c r="F29" s="8" t="s">
        <v>242</v>
      </c>
      <c r="G29" s="8" t="s">
        <v>6285</v>
      </c>
      <c r="H29" s="9" t="s">
        <v>6173</v>
      </c>
      <c r="I29" s="9" t="s">
        <v>111</v>
      </c>
      <c r="J29" s="9" t="s">
        <v>6175</v>
      </c>
      <c r="K29" s="9" t="s">
        <v>6175</v>
      </c>
      <c r="L29" s="9" t="s">
        <v>150</v>
      </c>
      <c r="M29" s="8" t="s">
        <v>450</v>
      </c>
      <c r="N29" s="8" t="s">
        <v>6175</v>
      </c>
      <c r="O29" s="8" t="s">
        <v>6175</v>
      </c>
      <c r="P29" s="8" t="s">
        <v>6175</v>
      </c>
      <c r="Q29" s="9" t="s">
        <v>108</v>
      </c>
      <c r="R29" s="8" t="s">
        <v>152</v>
      </c>
      <c r="S29" s="9" t="s">
        <v>451</v>
      </c>
      <c r="T29" s="9" t="s">
        <v>137</v>
      </c>
      <c r="U29" s="9" t="s">
        <v>28</v>
      </c>
      <c r="V29" s="9" t="s">
        <v>28</v>
      </c>
      <c r="W29" s="9" t="s">
        <v>29</v>
      </c>
      <c r="X29" s="9">
        <v>2014</v>
      </c>
      <c r="Y29" s="9" t="s">
        <v>28</v>
      </c>
      <c r="Z29" s="9" t="s">
        <v>31</v>
      </c>
      <c r="AA29" s="9">
        <v>1</v>
      </c>
      <c r="AB29" s="9">
        <v>1</v>
      </c>
      <c r="AC29" s="9">
        <f t="shared" si="4"/>
        <v>0</v>
      </c>
      <c r="AD29" s="33" t="s">
        <v>6175</v>
      </c>
      <c r="AE29" s="33" t="s">
        <v>6175</v>
      </c>
      <c r="AF29" s="33">
        <v>830</v>
      </c>
      <c r="AG29" s="33">
        <v>249</v>
      </c>
      <c r="AH29" s="33">
        <v>1387</v>
      </c>
      <c r="AI29" s="33">
        <f t="shared" si="5"/>
        <v>1387</v>
      </c>
      <c r="AJ29" s="33">
        <v>275.4375</v>
      </c>
      <c r="AK29" s="33">
        <f t="shared" si="6"/>
        <v>275.4375</v>
      </c>
      <c r="AL29" s="33">
        <f t="shared" si="0"/>
        <v>33.052500000000002</v>
      </c>
      <c r="AM29" s="33">
        <f t="shared" si="1"/>
        <v>308.49</v>
      </c>
      <c r="AN29" s="33">
        <f t="shared" si="2"/>
        <v>247.89375000000001</v>
      </c>
      <c r="AO29" s="33">
        <f t="shared" si="3"/>
        <v>247.89375000000001</v>
      </c>
      <c r="AP29" s="33">
        <f t="shared" si="7"/>
        <v>29.747250000000001</v>
      </c>
      <c r="AQ29" s="33">
        <f t="shared" si="8"/>
        <v>277.64100000000002</v>
      </c>
      <c r="AR29" s="15" t="s">
        <v>6295</v>
      </c>
      <c r="AS29" s="15" t="s">
        <v>6295</v>
      </c>
      <c r="AT29" s="15" t="s">
        <v>6282</v>
      </c>
      <c r="AU29" s="27" t="s">
        <v>6282</v>
      </c>
      <c r="AV29" s="16" t="s">
        <v>6287</v>
      </c>
      <c r="AW29" s="12"/>
      <c r="AX29" s="12"/>
      <c r="AY29" s="12"/>
      <c r="AZ29" s="1" t="s">
        <v>6388</v>
      </c>
    </row>
    <row r="30" spans="1:52" ht="39.950000000000003" customHeight="1" x14ac:dyDescent="0.25">
      <c r="A30" s="9">
        <v>44</v>
      </c>
      <c r="B30" s="8">
        <v>80042000018016</v>
      </c>
      <c r="C30" s="10" t="s">
        <v>486</v>
      </c>
      <c r="D30" s="34" t="s">
        <v>18</v>
      </c>
      <c r="E30" s="8" t="s">
        <v>156</v>
      </c>
      <c r="F30" s="8" t="s">
        <v>113</v>
      </c>
      <c r="G30" s="8" t="s">
        <v>18</v>
      </c>
      <c r="H30" s="9" t="s">
        <v>6173</v>
      </c>
      <c r="I30" s="9" t="s">
        <v>111</v>
      </c>
      <c r="J30" s="9" t="s">
        <v>6175</v>
      </c>
      <c r="K30" s="9" t="s">
        <v>6175</v>
      </c>
      <c r="L30" s="9" t="s">
        <v>150</v>
      </c>
      <c r="M30" s="8" t="s">
        <v>487</v>
      </c>
      <c r="N30" s="8" t="s">
        <v>6175</v>
      </c>
      <c r="O30" s="8" t="s">
        <v>6175</v>
      </c>
      <c r="P30" s="8" t="s">
        <v>6175</v>
      </c>
      <c r="Q30" s="9" t="s">
        <v>108</v>
      </c>
      <c r="R30" s="9" t="s">
        <v>152</v>
      </c>
      <c r="S30" s="9" t="s">
        <v>488</v>
      </c>
      <c r="T30" s="9" t="s">
        <v>276</v>
      </c>
      <c r="U30" s="9" t="s">
        <v>154</v>
      </c>
      <c r="V30" s="9" t="s">
        <v>28</v>
      </c>
      <c r="W30" s="9" t="s">
        <v>29</v>
      </c>
      <c r="X30" s="9">
        <v>2014</v>
      </c>
      <c r="Y30" s="9" t="s">
        <v>28</v>
      </c>
      <c r="Z30" s="9" t="s">
        <v>54</v>
      </c>
      <c r="AA30" s="9">
        <v>1</v>
      </c>
      <c r="AB30" s="9">
        <v>1</v>
      </c>
      <c r="AC30" s="9">
        <f t="shared" si="4"/>
        <v>0</v>
      </c>
      <c r="AD30" s="33" t="s">
        <v>6175</v>
      </c>
      <c r="AE30" s="33" t="s">
        <v>6175</v>
      </c>
      <c r="AF30" s="33">
        <v>830</v>
      </c>
      <c r="AG30" s="33">
        <v>249</v>
      </c>
      <c r="AH30" s="33">
        <v>1387</v>
      </c>
      <c r="AI30" s="33">
        <f t="shared" si="5"/>
        <v>1387</v>
      </c>
      <c r="AJ30" s="33">
        <v>275.4375</v>
      </c>
      <c r="AK30" s="33">
        <f t="shared" si="6"/>
        <v>275.4375</v>
      </c>
      <c r="AL30" s="33">
        <f t="shared" si="0"/>
        <v>33.052500000000002</v>
      </c>
      <c r="AM30" s="33">
        <f t="shared" si="1"/>
        <v>308.49</v>
      </c>
      <c r="AN30" s="33">
        <f t="shared" si="2"/>
        <v>247.89375000000001</v>
      </c>
      <c r="AO30" s="33">
        <f t="shared" si="3"/>
        <v>247.89375000000001</v>
      </c>
      <c r="AP30" s="33">
        <f t="shared" si="7"/>
        <v>29.747250000000001</v>
      </c>
      <c r="AQ30" s="33">
        <f t="shared" si="8"/>
        <v>277.64100000000002</v>
      </c>
      <c r="AR30" s="15" t="s">
        <v>6295</v>
      </c>
      <c r="AS30" s="15" t="s">
        <v>6295</v>
      </c>
      <c r="AT30" s="15" t="s">
        <v>6292</v>
      </c>
      <c r="AU30" s="27" t="s">
        <v>6278</v>
      </c>
      <c r="AV30" s="16"/>
      <c r="AW30" s="12">
        <v>1</v>
      </c>
      <c r="AX30" s="12"/>
      <c r="AY30" s="12"/>
      <c r="AZ30" s="1" t="s">
        <v>6388</v>
      </c>
    </row>
    <row r="31" spans="1:52" ht="39.950000000000003" customHeight="1" x14ac:dyDescent="0.25">
      <c r="A31" s="9">
        <v>45</v>
      </c>
      <c r="B31" s="8">
        <v>80042000003029</v>
      </c>
      <c r="C31" s="10" t="s">
        <v>315</v>
      </c>
      <c r="D31" s="34" t="s">
        <v>241</v>
      </c>
      <c r="E31" s="8" t="s">
        <v>242</v>
      </c>
      <c r="F31" s="8" t="s">
        <v>242</v>
      </c>
      <c r="G31" s="8" t="s">
        <v>316</v>
      </c>
      <c r="H31" s="9" t="s">
        <v>6173</v>
      </c>
      <c r="I31" s="9" t="s">
        <v>111</v>
      </c>
      <c r="J31" s="9" t="s">
        <v>6175</v>
      </c>
      <c r="K31" s="9" t="s">
        <v>6175</v>
      </c>
      <c r="L31" s="8" t="s">
        <v>212</v>
      </c>
      <c r="M31" s="8" t="s">
        <v>317</v>
      </c>
      <c r="N31" s="8" t="s">
        <v>6175</v>
      </c>
      <c r="O31" s="8" t="s">
        <v>6175</v>
      </c>
      <c r="P31" s="8" t="s">
        <v>6175</v>
      </c>
      <c r="Q31" s="8" t="s">
        <v>108</v>
      </c>
      <c r="R31" s="8" t="s">
        <v>256</v>
      </c>
      <c r="S31" s="8" t="s">
        <v>318</v>
      </c>
      <c r="T31" s="9" t="s">
        <v>44</v>
      </c>
      <c r="U31" s="9" t="s">
        <v>28</v>
      </c>
      <c r="V31" s="9" t="s">
        <v>28</v>
      </c>
      <c r="W31" s="9" t="s">
        <v>29</v>
      </c>
      <c r="X31" s="9">
        <v>2012</v>
      </c>
      <c r="Y31" s="8" t="s">
        <v>319</v>
      </c>
      <c r="Z31" s="9" t="s">
        <v>31</v>
      </c>
      <c r="AA31" s="9">
        <v>1</v>
      </c>
      <c r="AB31" s="9">
        <v>1</v>
      </c>
      <c r="AC31" s="9">
        <f t="shared" si="4"/>
        <v>0</v>
      </c>
      <c r="AD31" s="33" t="s">
        <v>6175</v>
      </c>
      <c r="AE31" s="33" t="s">
        <v>6175</v>
      </c>
      <c r="AF31" s="33">
        <v>336</v>
      </c>
      <c r="AG31" s="33">
        <v>100.8</v>
      </c>
      <c r="AH31" s="33">
        <v>1375</v>
      </c>
      <c r="AI31" s="33">
        <f t="shared" si="5"/>
        <v>1375</v>
      </c>
      <c r="AJ31" s="33">
        <v>288.75</v>
      </c>
      <c r="AK31" s="33">
        <f t="shared" si="6"/>
        <v>288.75</v>
      </c>
      <c r="AL31" s="33">
        <f t="shared" si="0"/>
        <v>34.65</v>
      </c>
      <c r="AM31" s="33">
        <f t="shared" si="1"/>
        <v>323.39999999999998</v>
      </c>
      <c r="AN31" s="33">
        <f t="shared" si="2"/>
        <v>259.875</v>
      </c>
      <c r="AO31" s="33">
        <f t="shared" si="3"/>
        <v>259.875</v>
      </c>
      <c r="AP31" s="33">
        <f t="shared" si="7"/>
        <v>31.184999999999999</v>
      </c>
      <c r="AQ31" s="33">
        <f t="shared" si="8"/>
        <v>291.06</v>
      </c>
      <c r="AR31" s="15" t="s">
        <v>6295</v>
      </c>
      <c r="AS31" s="15" t="s">
        <v>6295</v>
      </c>
      <c r="AT31" s="15" t="s">
        <v>6282</v>
      </c>
      <c r="AU31" s="27" t="s">
        <v>6282</v>
      </c>
      <c r="AV31" s="16" t="s">
        <v>6284</v>
      </c>
      <c r="AW31" s="12"/>
      <c r="AX31" s="12"/>
      <c r="AY31" s="12"/>
      <c r="AZ31" s="1" t="s">
        <v>6388</v>
      </c>
    </row>
    <row r="32" spans="1:52" ht="39.950000000000003" customHeight="1" x14ac:dyDescent="0.25">
      <c r="A32" s="9">
        <v>46</v>
      </c>
      <c r="B32" s="8">
        <v>80042000005375</v>
      </c>
      <c r="C32" s="10" t="s">
        <v>159</v>
      </c>
      <c r="D32" s="34" t="s">
        <v>18</v>
      </c>
      <c r="E32" s="8" t="s">
        <v>156</v>
      </c>
      <c r="F32" s="8" t="s">
        <v>113</v>
      </c>
      <c r="G32" s="8" t="s">
        <v>18</v>
      </c>
      <c r="H32" s="9" t="s">
        <v>6173</v>
      </c>
      <c r="I32" s="9" t="s">
        <v>111</v>
      </c>
      <c r="J32" s="9" t="s">
        <v>6175</v>
      </c>
      <c r="K32" s="9" t="s">
        <v>6175</v>
      </c>
      <c r="L32" s="9" t="s">
        <v>150</v>
      </c>
      <c r="M32" s="8" t="s">
        <v>160</v>
      </c>
      <c r="N32" s="8" t="s">
        <v>6175</v>
      </c>
      <c r="O32" s="8" t="s">
        <v>6175</v>
      </c>
      <c r="P32" s="8" t="s">
        <v>6175</v>
      </c>
      <c r="Q32" s="9" t="s">
        <v>108</v>
      </c>
      <c r="R32" s="9" t="s">
        <v>152</v>
      </c>
      <c r="S32" s="9" t="s">
        <v>161</v>
      </c>
      <c r="T32" s="9" t="s">
        <v>44</v>
      </c>
      <c r="U32" s="9" t="s">
        <v>154</v>
      </c>
      <c r="V32" s="9" t="s">
        <v>28</v>
      </c>
      <c r="W32" s="9" t="s">
        <v>29</v>
      </c>
      <c r="X32" s="9">
        <v>2013</v>
      </c>
      <c r="Y32" s="9" t="s">
        <v>28</v>
      </c>
      <c r="Z32" s="9" t="s">
        <v>31</v>
      </c>
      <c r="AA32" s="9">
        <v>1</v>
      </c>
      <c r="AB32" s="9">
        <v>1</v>
      </c>
      <c r="AC32" s="9">
        <f t="shared" si="4"/>
        <v>0</v>
      </c>
      <c r="AD32" s="33" t="s">
        <v>6175</v>
      </c>
      <c r="AE32" s="33" t="s">
        <v>6175</v>
      </c>
      <c r="AF32" s="33">
        <v>763</v>
      </c>
      <c r="AG32" s="33">
        <v>228.7</v>
      </c>
      <c r="AH32" s="33">
        <v>1387</v>
      </c>
      <c r="AI32" s="33">
        <f t="shared" si="5"/>
        <v>1387</v>
      </c>
      <c r="AJ32" s="33">
        <v>253.5</v>
      </c>
      <c r="AK32" s="33">
        <f t="shared" si="6"/>
        <v>253.5</v>
      </c>
      <c r="AL32" s="33">
        <f t="shared" si="0"/>
        <v>30.419999999999998</v>
      </c>
      <c r="AM32" s="33">
        <f t="shared" si="1"/>
        <v>283.92</v>
      </c>
      <c r="AN32" s="33">
        <f t="shared" si="2"/>
        <v>228.15</v>
      </c>
      <c r="AO32" s="33">
        <f t="shared" si="3"/>
        <v>228.15</v>
      </c>
      <c r="AP32" s="33">
        <f t="shared" si="7"/>
        <v>27.378</v>
      </c>
      <c r="AQ32" s="33">
        <f t="shared" si="8"/>
        <v>255.52800000000002</v>
      </c>
      <c r="AR32" s="15" t="s">
        <v>6295</v>
      </c>
      <c r="AS32" s="15" t="s">
        <v>6297</v>
      </c>
      <c r="AT32" s="15" t="s">
        <v>6292</v>
      </c>
      <c r="AU32" s="27" t="s">
        <v>6278</v>
      </c>
      <c r="AV32" s="16"/>
      <c r="AW32" s="12">
        <v>1</v>
      </c>
      <c r="AX32" s="12"/>
      <c r="AY32" s="12"/>
      <c r="AZ32" s="1" t="s">
        <v>6388</v>
      </c>
    </row>
    <row r="33" spans="1:52" ht="39.950000000000003" customHeight="1" x14ac:dyDescent="0.25">
      <c r="A33" s="9">
        <v>47</v>
      </c>
      <c r="B33" s="8">
        <v>80042000005061</v>
      </c>
      <c r="C33" s="10" t="s">
        <v>162</v>
      </c>
      <c r="D33" s="34" t="s">
        <v>18</v>
      </c>
      <c r="E33" s="8" t="s">
        <v>156</v>
      </c>
      <c r="F33" s="8" t="s">
        <v>113</v>
      </c>
      <c r="G33" s="8" t="s">
        <v>18</v>
      </c>
      <c r="H33" s="9" t="s">
        <v>6173</v>
      </c>
      <c r="I33" s="9" t="s">
        <v>111</v>
      </c>
      <c r="J33" s="9" t="s">
        <v>6175</v>
      </c>
      <c r="K33" s="9" t="s">
        <v>6175</v>
      </c>
      <c r="L33" s="9" t="s">
        <v>150</v>
      </c>
      <c r="M33" s="8" t="s">
        <v>163</v>
      </c>
      <c r="N33" s="8" t="s">
        <v>6175</v>
      </c>
      <c r="O33" s="8" t="s">
        <v>6175</v>
      </c>
      <c r="P33" s="8" t="s">
        <v>6175</v>
      </c>
      <c r="Q33" s="9" t="s">
        <v>108</v>
      </c>
      <c r="R33" s="9" t="s">
        <v>152</v>
      </c>
      <c r="S33" s="9" t="s">
        <v>164</v>
      </c>
      <c r="T33" s="9" t="s">
        <v>44</v>
      </c>
      <c r="U33" s="9" t="s">
        <v>154</v>
      </c>
      <c r="V33" s="9" t="s">
        <v>28</v>
      </c>
      <c r="W33" s="9" t="s">
        <v>29</v>
      </c>
      <c r="X33" s="9">
        <v>2013</v>
      </c>
      <c r="Y33" s="9" t="s">
        <v>28</v>
      </c>
      <c r="Z33" s="9" t="s">
        <v>31</v>
      </c>
      <c r="AA33" s="9">
        <v>1</v>
      </c>
      <c r="AB33" s="9">
        <v>1</v>
      </c>
      <c r="AC33" s="9">
        <f t="shared" si="4"/>
        <v>0</v>
      </c>
      <c r="AD33" s="33" t="s">
        <v>6175</v>
      </c>
      <c r="AE33" s="33" t="s">
        <v>6175</v>
      </c>
      <c r="AF33" s="33">
        <v>929</v>
      </c>
      <c r="AG33" s="33">
        <v>278.5</v>
      </c>
      <c r="AH33" s="33">
        <v>1387</v>
      </c>
      <c r="AI33" s="33">
        <f t="shared" si="5"/>
        <v>1387</v>
      </c>
      <c r="AJ33" s="33">
        <v>253.5</v>
      </c>
      <c r="AK33" s="33">
        <f t="shared" si="6"/>
        <v>253.5</v>
      </c>
      <c r="AL33" s="33">
        <f t="shared" si="0"/>
        <v>30.419999999999998</v>
      </c>
      <c r="AM33" s="33">
        <f t="shared" si="1"/>
        <v>283.92</v>
      </c>
      <c r="AN33" s="33">
        <f t="shared" si="2"/>
        <v>228.15</v>
      </c>
      <c r="AO33" s="33">
        <f t="shared" si="3"/>
        <v>228.15</v>
      </c>
      <c r="AP33" s="33">
        <f t="shared" si="7"/>
        <v>27.378</v>
      </c>
      <c r="AQ33" s="33">
        <f t="shared" si="8"/>
        <v>255.52800000000002</v>
      </c>
      <c r="AR33" s="15" t="s">
        <v>6295</v>
      </c>
      <c r="AS33" s="15" t="s">
        <v>6295</v>
      </c>
      <c r="AT33" s="15" t="s">
        <v>6292</v>
      </c>
      <c r="AU33" s="27" t="s">
        <v>6278</v>
      </c>
      <c r="AV33" s="16"/>
      <c r="AW33" s="12">
        <v>1</v>
      </c>
      <c r="AX33" s="12"/>
      <c r="AY33" s="12"/>
      <c r="AZ33" s="1" t="s">
        <v>6388</v>
      </c>
    </row>
    <row r="34" spans="1:52" ht="39.950000000000003" customHeight="1" x14ac:dyDescent="0.25">
      <c r="A34" s="9">
        <v>48</v>
      </c>
      <c r="B34" s="8">
        <v>80042000002718</v>
      </c>
      <c r="C34" s="10" t="s">
        <v>342</v>
      </c>
      <c r="D34" s="34" t="s">
        <v>18</v>
      </c>
      <c r="E34" s="8" t="s">
        <v>296</v>
      </c>
      <c r="F34" s="8" t="s">
        <v>296</v>
      </c>
      <c r="G34" s="8" t="s">
        <v>18</v>
      </c>
      <c r="H34" s="9" t="s">
        <v>6173</v>
      </c>
      <c r="I34" s="9" t="s">
        <v>111</v>
      </c>
      <c r="J34" s="9" t="s">
        <v>6175</v>
      </c>
      <c r="K34" s="9" t="s">
        <v>6175</v>
      </c>
      <c r="L34" s="8" t="s">
        <v>150</v>
      </c>
      <c r="M34" s="8" t="s">
        <v>343</v>
      </c>
      <c r="N34" s="8" t="s">
        <v>6175</v>
      </c>
      <c r="O34" s="8" t="s">
        <v>6175</v>
      </c>
      <c r="P34" s="8" t="s">
        <v>6175</v>
      </c>
      <c r="Q34" s="8" t="s">
        <v>108</v>
      </c>
      <c r="R34" s="8" t="s">
        <v>152</v>
      </c>
      <c r="S34" s="8" t="s">
        <v>344</v>
      </c>
      <c r="T34" s="9" t="s">
        <v>44</v>
      </c>
      <c r="U34" s="9" t="s">
        <v>28</v>
      </c>
      <c r="V34" s="9" t="s">
        <v>28</v>
      </c>
      <c r="W34" s="9" t="s">
        <v>29</v>
      </c>
      <c r="X34" s="9">
        <v>2013</v>
      </c>
      <c r="Y34" s="8" t="s">
        <v>345</v>
      </c>
      <c r="Z34" s="9" t="s">
        <v>31</v>
      </c>
      <c r="AA34" s="9">
        <v>1</v>
      </c>
      <c r="AB34" s="9">
        <v>1</v>
      </c>
      <c r="AC34" s="9">
        <f t="shared" si="4"/>
        <v>0</v>
      </c>
      <c r="AD34" s="33" t="s">
        <v>6175</v>
      </c>
      <c r="AE34" s="33" t="s">
        <v>6175</v>
      </c>
      <c r="AF34" s="33">
        <v>948</v>
      </c>
      <c r="AG34" s="33">
        <v>284.39999999999998</v>
      </c>
      <c r="AH34" s="33">
        <v>1387</v>
      </c>
      <c r="AI34" s="33">
        <f t="shared" si="5"/>
        <v>1387</v>
      </c>
      <c r="AJ34" s="33">
        <v>253.5</v>
      </c>
      <c r="AK34" s="33">
        <f t="shared" si="6"/>
        <v>253.5</v>
      </c>
      <c r="AL34" s="33">
        <f t="shared" si="0"/>
        <v>30.419999999999998</v>
      </c>
      <c r="AM34" s="33">
        <f t="shared" si="1"/>
        <v>283.92</v>
      </c>
      <c r="AN34" s="33">
        <f t="shared" si="2"/>
        <v>228.15</v>
      </c>
      <c r="AO34" s="33">
        <f t="shared" si="3"/>
        <v>228.15</v>
      </c>
      <c r="AP34" s="33">
        <f t="shared" si="7"/>
        <v>27.378</v>
      </c>
      <c r="AQ34" s="33">
        <f t="shared" si="8"/>
        <v>255.52800000000002</v>
      </c>
      <c r="AR34" s="15" t="s">
        <v>6295</v>
      </c>
      <c r="AS34" s="15" t="s">
        <v>6297</v>
      </c>
      <c r="AT34" s="15" t="s">
        <v>6292</v>
      </c>
      <c r="AU34" s="27" t="s">
        <v>6278</v>
      </c>
      <c r="AV34" s="16"/>
      <c r="AW34" s="12">
        <v>1</v>
      </c>
      <c r="AX34" s="12"/>
      <c r="AY34" s="12"/>
      <c r="AZ34" s="1" t="s">
        <v>6388</v>
      </c>
    </row>
    <row r="35" spans="1:52" ht="39.950000000000003" customHeight="1" x14ac:dyDescent="0.25">
      <c r="A35" s="9">
        <v>49</v>
      </c>
      <c r="B35" s="8">
        <v>80042000006419</v>
      </c>
      <c r="C35" s="10" t="s">
        <v>575</v>
      </c>
      <c r="D35" s="34" t="s">
        <v>241</v>
      </c>
      <c r="E35" s="8" t="s">
        <v>242</v>
      </c>
      <c r="F35" s="8" t="s">
        <v>242</v>
      </c>
      <c r="G35" s="8" t="s">
        <v>433</v>
      </c>
      <c r="H35" s="9" t="s">
        <v>6173</v>
      </c>
      <c r="I35" s="9" t="s">
        <v>111</v>
      </c>
      <c r="J35" s="9" t="s">
        <v>6175</v>
      </c>
      <c r="K35" s="9" t="s">
        <v>6175</v>
      </c>
      <c r="L35" s="9" t="s">
        <v>150</v>
      </c>
      <c r="M35" s="8" t="s">
        <v>576</v>
      </c>
      <c r="N35" s="8" t="s">
        <v>6175</v>
      </c>
      <c r="O35" s="8" t="s">
        <v>6175</v>
      </c>
      <c r="P35" s="8" t="s">
        <v>6175</v>
      </c>
      <c r="Q35" s="9" t="s">
        <v>108</v>
      </c>
      <c r="R35" s="8" t="s">
        <v>152</v>
      </c>
      <c r="S35" s="9" t="s">
        <v>577</v>
      </c>
      <c r="T35" s="9" t="s">
        <v>44</v>
      </c>
      <c r="U35" s="9" t="s">
        <v>28</v>
      </c>
      <c r="V35" s="9" t="s">
        <v>28</v>
      </c>
      <c r="W35" s="9" t="s">
        <v>29</v>
      </c>
      <c r="X35" s="9">
        <v>2013</v>
      </c>
      <c r="Y35" s="9" t="s">
        <v>28</v>
      </c>
      <c r="Z35" s="9" t="s">
        <v>96</v>
      </c>
      <c r="AA35" s="9">
        <v>1</v>
      </c>
      <c r="AB35" s="9">
        <v>1</v>
      </c>
      <c r="AC35" s="9">
        <f t="shared" si="4"/>
        <v>0</v>
      </c>
      <c r="AD35" s="33" t="s">
        <v>6175</v>
      </c>
      <c r="AE35" s="33" t="s">
        <v>6175</v>
      </c>
      <c r="AF35" s="33">
        <v>1061</v>
      </c>
      <c r="AG35" s="33">
        <v>318.10000000000002</v>
      </c>
      <c r="AH35" s="33">
        <v>1387</v>
      </c>
      <c r="AI35" s="33">
        <f t="shared" si="5"/>
        <v>1387</v>
      </c>
      <c r="AJ35" s="33">
        <v>253.5</v>
      </c>
      <c r="AK35" s="33">
        <f t="shared" si="6"/>
        <v>253.5</v>
      </c>
      <c r="AL35" s="33">
        <f t="shared" si="0"/>
        <v>30.419999999999998</v>
      </c>
      <c r="AM35" s="33">
        <f t="shared" si="1"/>
        <v>283.92</v>
      </c>
      <c r="AN35" s="33">
        <f t="shared" si="2"/>
        <v>228.15</v>
      </c>
      <c r="AO35" s="33">
        <f t="shared" si="3"/>
        <v>228.15</v>
      </c>
      <c r="AP35" s="33">
        <f t="shared" si="7"/>
        <v>27.378</v>
      </c>
      <c r="AQ35" s="33">
        <f t="shared" si="8"/>
        <v>255.52800000000002</v>
      </c>
      <c r="AR35" s="35" t="s">
        <v>6295</v>
      </c>
      <c r="AS35" s="35" t="s">
        <v>6295</v>
      </c>
      <c r="AT35" s="15" t="s">
        <v>6282</v>
      </c>
      <c r="AU35" s="27" t="s">
        <v>6282</v>
      </c>
      <c r="AV35" s="16" t="s">
        <v>6283</v>
      </c>
      <c r="AW35" s="12"/>
      <c r="AX35" s="12"/>
      <c r="AY35" s="12"/>
      <c r="AZ35" s="1" t="s">
        <v>6388</v>
      </c>
    </row>
    <row r="36" spans="1:52" ht="39.950000000000003" customHeight="1" x14ac:dyDescent="0.25">
      <c r="A36" s="9">
        <v>50</v>
      </c>
      <c r="B36" s="8">
        <v>80042000000165</v>
      </c>
      <c r="C36" s="10" t="s">
        <v>183</v>
      </c>
      <c r="D36" s="34" t="s">
        <v>18</v>
      </c>
      <c r="E36" s="8" t="s">
        <v>149</v>
      </c>
      <c r="F36" s="8" t="s">
        <v>175</v>
      </c>
      <c r="G36" s="8" t="s">
        <v>18</v>
      </c>
      <c r="H36" s="9" t="s">
        <v>6173</v>
      </c>
      <c r="I36" s="9" t="s">
        <v>111</v>
      </c>
      <c r="J36" s="9" t="s">
        <v>6175</v>
      </c>
      <c r="K36" s="9" t="s">
        <v>6175</v>
      </c>
      <c r="L36" s="9" t="s">
        <v>150</v>
      </c>
      <c r="M36" s="8" t="s">
        <v>184</v>
      </c>
      <c r="N36" s="8" t="s">
        <v>6175</v>
      </c>
      <c r="O36" s="8" t="s">
        <v>6175</v>
      </c>
      <c r="P36" s="8" t="s">
        <v>6175</v>
      </c>
      <c r="Q36" s="9" t="s">
        <v>177</v>
      </c>
      <c r="R36" s="9" t="s">
        <v>178</v>
      </c>
      <c r="S36" s="9" t="s">
        <v>185</v>
      </c>
      <c r="T36" s="9" t="s">
        <v>137</v>
      </c>
      <c r="U36" s="9" t="s">
        <v>154</v>
      </c>
      <c r="V36" s="9" t="s">
        <v>28</v>
      </c>
      <c r="W36" s="9" t="s">
        <v>29</v>
      </c>
      <c r="X36" s="9">
        <v>2014</v>
      </c>
      <c r="Y36" s="9" t="s">
        <v>28</v>
      </c>
      <c r="Z36" s="9" t="s">
        <v>31</v>
      </c>
      <c r="AA36" s="9">
        <v>1</v>
      </c>
      <c r="AB36" s="9">
        <v>1</v>
      </c>
      <c r="AC36" s="9">
        <f t="shared" si="4"/>
        <v>0</v>
      </c>
      <c r="AD36" s="33" t="s">
        <v>6175</v>
      </c>
      <c r="AE36" s="33" t="s">
        <v>6175</v>
      </c>
      <c r="AF36" s="33">
        <v>904</v>
      </c>
      <c r="AG36" s="33">
        <v>271.2</v>
      </c>
      <c r="AH36" s="33">
        <v>1255</v>
      </c>
      <c r="AI36" s="33">
        <f t="shared" si="5"/>
        <v>1255</v>
      </c>
      <c r="AJ36" s="33">
        <v>249.32142857142853</v>
      </c>
      <c r="AK36" s="33">
        <f t="shared" si="6"/>
        <v>249.32142857142853</v>
      </c>
      <c r="AL36" s="33">
        <f t="shared" si="0"/>
        <v>29.918571428571422</v>
      </c>
      <c r="AM36" s="33">
        <f t="shared" si="1"/>
        <v>279.23999999999995</v>
      </c>
      <c r="AN36" s="33">
        <f t="shared" si="2"/>
        <v>224.38928571428568</v>
      </c>
      <c r="AO36" s="33">
        <f t="shared" si="3"/>
        <v>224.38928571428568</v>
      </c>
      <c r="AP36" s="33">
        <f t="shared" si="7"/>
        <v>26.926714285714279</v>
      </c>
      <c r="AQ36" s="33">
        <f t="shared" si="8"/>
        <v>251.31599999999995</v>
      </c>
      <c r="AR36" s="15" t="s">
        <v>6295</v>
      </c>
      <c r="AS36" s="35" t="s">
        <v>6295</v>
      </c>
      <c r="AT36" s="15" t="s">
        <v>6292</v>
      </c>
      <c r="AU36" s="27" t="s">
        <v>6278</v>
      </c>
      <c r="AV36" s="16"/>
      <c r="AW36" s="12">
        <v>1</v>
      </c>
      <c r="AX36" s="12"/>
      <c r="AY36" s="12"/>
      <c r="AZ36" s="1" t="s">
        <v>6388</v>
      </c>
    </row>
    <row r="37" spans="1:52" ht="39.950000000000003" customHeight="1" x14ac:dyDescent="0.25">
      <c r="A37" s="9">
        <v>51</v>
      </c>
      <c r="B37" s="8">
        <v>80042000006983</v>
      </c>
      <c r="C37" s="10" t="s">
        <v>155</v>
      </c>
      <c r="D37" s="34" t="s">
        <v>18</v>
      </c>
      <c r="E37" s="8" t="s">
        <v>156</v>
      </c>
      <c r="F37" s="8" t="s">
        <v>113</v>
      </c>
      <c r="G37" s="8" t="s">
        <v>18</v>
      </c>
      <c r="H37" s="9" t="s">
        <v>6173</v>
      </c>
      <c r="I37" s="9" t="s">
        <v>111</v>
      </c>
      <c r="J37" s="9" t="s">
        <v>6175</v>
      </c>
      <c r="K37" s="9" t="s">
        <v>6175</v>
      </c>
      <c r="L37" s="9" t="s">
        <v>150</v>
      </c>
      <c r="M37" s="8" t="s">
        <v>157</v>
      </c>
      <c r="N37" s="8" t="s">
        <v>6175</v>
      </c>
      <c r="O37" s="8" t="s">
        <v>6175</v>
      </c>
      <c r="P37" s="8" t="s">
        <v>6175</v>
      </c>
      <c r="Q37" s="9" t="s">
        <v>108</v>
      </c>
      <c r="R37" s="9" t="s">
        <v>152</v>
      </c>
      <c r="S37" s="9" t="s">
        <v>158</v>
      </c>
      <c r="T37" s="9" t="s">
        <v>137</v>
      </c>
      <c r="U37" s="9" t="s">
        <v>154</v>
      </c>
      <c r="V37" s="9" t="s">
        <v>28</v>
      </c>
      <c r="W37" s="9" t="s">
        <v>29</v>
      </c>
      <c r="X37" s="9">
        <v>2012</v>
      </c>
      <c r="Y37" s="9" t="s">
        <v>28</v>
      </c>
      <c r="Z37" s="9" t="s">
        <v>31</v>
      </c>
      <c r="AA37" s="9">
        <v>1</v>
      </c>
      <c r="AB37" s="9">
        <v>1</v>
      </c>
      <c r="AC37" s="9">
        <f t="shared" si="4"/>
        <v>0</v>
      </c>
      <c r="AD37" s="33" t="s">
        <v>6175</v>
      </c>
      <c r="AE37" s="33" t="s">
        <v>6175</v>
      </c>
      <c r="AF37" s="33">
        <v>788</v>
      </c>
      <c r="AG37" s="33">
        <v>236.4</v>
      </c>
      <c r="AH37" s="33">
        <v>1387</v>
      </c>
      <c r="AI37" s="33">
        <f t="shared" si="5"/>
        <v>1387</v>
      </c>
      <c r="AJ37" s="33">
        <v>231.91071428571425</v>
      </c>
      <c r="AK37" s="33">
        <f t="shared" si="6"/>
        <v>231.91071428571425</v>
      </c>
      <c r="AL37" s="33">
        <f t="shared" si="0"/>
        <v>27.82928571428571</v>
      </c>
      <c r="AM37" s="33">
        <f t="shared" si="1"/>
        <v>259.73999999999995</v>
      </c>
      <c r="AN37" s="33">
        <f t="shared" si="2"/>
        <v>208.71964285714282</v>
      </c>
      <c r="AO37" s="33">
        <f t="shared" si="3"/>
        <v>208.71964285714282</v>
      </c>
      <c r="AP37" s="33">
        <f t="shared" si="7"/>
        <v>25.046357142857136</v>
      </c>
      <c r="AQ37" s="33">
        <f t="shared" si="8"/>
        <v>233.76599999999996</v>
      </c>
      <c r="AR37" s="15" t="s">
        <v>6295</v>
      </c>
      <c r="AS37" s="35" t="s">
        <v>6295</v>
      </c>
      <c r="AT37" s="15" t="s">
        <v>6292</v>
      </c>
      <c r="AU37" s="27" t="s">
        <v>6278</v>
      </c>
      <c r="AV37" s="16"/>
      <c r="AW37" s="12">
        <v>1</v>
      </c>
      <c r="AX37" s="12"/>
      <c r="AY37" s="12"/>
      <c r="AZ37" s="1" t="s">
        <v>6388</v>
      </c>
    </row>
    <row r="38" spans="1:52" ht="39.950000000000003" customHeight="1" x14ac:dyDescent="0.25">
      <c r="A38" s="9">
        <v>52</v>
      </c>
      <c r="B38" s="8">
        <v>80042000005474</v>
      </c>
      <c r="C38" s="10" t="s">
        <v>174</v>
      </c>
      <c r="D38" s="34" t="s">
        <v>18</v>
      </c>
      <c r="E38" s="8" t="s">
        <v>156</v>
      </c>
      <c r="F38" s="8" t="s">
        <v>175</v>
      </c>
      <c r="G38" s="8" t="s">
        <v>18</v>
      </c>
      <c r="H38" s="9" t="s">
        <v>6173</v>
      </c>
      <c r="I38" s="9" t="s">
        <v>111</v>
      </c>
      <c r="J38" s="9" t="s">
        <v>6175</v>
      </c>
      <c r="K38" s="9" t="s">
        <v>6175</v>
      </c>
      <c r="L38" s="9" t="s">
        <v>150</v>
      </c>
      <c r="M38" s="8" t="s">
        <v>176</v>
      </c>
      <c r="N38" s="8" t="s">
        <v>6175</v>
      </c>
      <c r="O38" s="8" t="s">
        <v>6175</v>
      </c>
      <c r="P38" s="8" t="s">
        <v>6175</v>
      </c>
      <c r="Q38" s="9" t="s">
        <v>177</v>
      </c>
      <c r="R38" s="9" t="s">
        <v>178</v>
      </c>
      <c r="S38" s="9" t="s">
        <v>179</v>
      </c>
      <c r="T38" s="9" t="s">
        <v>137</v>
      </c>
      <c r="U38" s="9" t="s">
        <v>154</v>
      </c>
      <c r="V38" s="9" t="s">
        <v>28</v>
      </c>
      <c r="W38" s="9" t="s">
        <v>29</v>
      </c>
      <c r="X38" s="9">
        <v>2013</v>
      </c>
      <c r="Y38" s="9" t="s">
        <v>28</v>
      </c>
      <c r="Z38" s="9" t="s">
        <v>31</v>
      </c>
      <c r="AA38" s="9">
        <v>1</v>
      </c>
      <c r="AB38" s="9">
        <v>1</v>
      </c>
      <c r="AC38" s="9">
        <f t="shared" si="4"/>
        <v>0</v>
      </c>
      <c r="AD38" s="33" t="s">
        <v>6175</v>
      </c>
      <c r="AE38" s="33" t="s">
        <v>6175</v>
      </c>
      <c r="AF38" s="33">
        <v>588</v>
      </c>
      <c r="AG38" s="33">
        <v>176.4</v>
      </c>
      <c r="AH38" s="33">
        <v>1255</v>
      </c>
      <c r="AI38" s="33">
        <f t="shared" si="5"/>
        <v>1255</v>
      </c>
      <c r="AJ38" s="33">
        <v>229.47321428571425</v>
      </c>
      <c r="AK38" s="33">
        <f t="shared" si="6"/>
        <v>229.47321428571425</v>
      </c>
      <c r="AL38" s="33">
        <f t="shared" si="0"/>
        <v>27.53678571428571</v>
      </c>
      <c r="AM38" s="33">
        <f t="shared" si="1"/>
        <v>257.00999999999993</v>
      </c>
      <c r="AN38" s="33">
        <f t="shared" si="2"/>
        <v>206.52589285714282</v>
      </c>
      <c r="AO38" s="33">
        <f t="shared" si="3"/>
        <v>206.52589285714282</v>
      </c>
      <c r="AP38" s="33">
        <f t="shared" si="7"/>
        <v>24.783107142857137</v>
      </c>
      <c r="AQ38" s="33">
        <f t="shared" si="8"/>
        <v>231.30899999999997</v>
      </c>
      <c r="AR38" s="15" t="s">
        <v>6295</v>
      </c>
      <c r="AS38" s="35" t="s">
        <v>6295</v>
      </c>
      <c r="AT38" s="15" t="s">
        <v>6292</v>
      </c>
      <c r="AU38" s="27" t="s">
        <v>6278</v>
      </c>
      <c r="AV38" s="16"/>
      <c r="AW38" s="12">
        <v>1</v>
      </c>
      <c r="AX38" s="12" t="s">
        <v>140</v>
      </c>
      <c r="AY38" s="12"/>
      <c r="AZ38" s="1" t="s">
        <v>6388</v>
      </c>
    </row>
    <row r="39" spans="1:52" ht="39.950000000000003" customHeight="1" x14ac:dyDescent="0.25">
      <c r="A39" s="9">
        <v>53</v>
      </c>
      <c r="B39" s="8">
        <v>80042000002411</v>
      </c>
      <c r="C39" s="10" t="s">
        <v>527</v>
      </c>
      <c r="D39" s="34" t="s">
        <v>18</v>
      </c>
      <c r="E39" s="8" t="s">
        <v>296</v>
      </c>
      <c r="F39" s="8" t="s">
        <v>296</v>
      </c>
      <c r="G39" s="8" t="s">
        <v>18</v>
      </c>
      <c r="H39" s="9" t="s">
        <v>6173</v>
      </c>
      <c r="I39" s="9" t="s">
        <v>111</v>
      </c>
      <c r="J39" s="9" t="s">
        <v>6175</v>
      </c>
      <c r="K39" s="9" t="s">
        <v>6175</v>
      </c>
      <c r="L39" s="8" t="s">
        <v>212</v>
      </c>
      <c r="M39" s="8" t="s">
        <v>528</v>
      </c>
      <c r="N39" s="8" t="s">
        <v>6175</v>
      </c>
      <c r="O39" s="8" t="s">
        <v>6175</v>
      </c>
      <c r="P39" s="8" t="s">
        <v>6175</v>
      </c>
      <c r="Q39" s="8" t="s">
        <v>108</v>
      </c>
      <c r="R39" s="8" t="s">
        <v>500</v>
      </c>
      <c r="S39" s="8" t="s">
        <v>529</v>
      </c>
      <c r="T39" s="9" t="s">
        <v>44</v>
      </c>
      <c r="U39" s="9" t="s">
        <v>502</v>
      </c>
      <c r="V39" s="9" t="s">
        <v>28</v>
      </c>
      <c r="W39" s="9" t="s">
        <v>29</v>
      </c>
      <c r="X39" s="9">
        <v>2013</v>
      </c>
      <c r="Y39" s="8" t="s">
        <v>530</v>
      </c>
      <c r="Z39" s="9" t="s">
        <v>54</v>
      </c>
      <c r="AA39" s="9">
        <v>1</v>
      </c>
      <c r="AB39" s="9">
        <v>1</v>
      </c>
      <c r="AC39" s="9">
        <f t="shared" si="4"/>
        <v>0</v>
      </c>
      <c r="AD39" s="33" t="s">
        <v>6175</v>
      </c>
      <c r="AE39" s="33" t="s">
        <v>6175</v>
      </c>
      <c r="AF39" s="33">
        <v>921</v>
      </c>
      <c r="AG39" s="33">
        <v>276.10000000000002</v>
      </c>
      <c r="AH39" s="33">
        <v>1017</v>
      </c>
      <c r="AI39" s="33">
        <f t="shared" si="5"/>
        <v>1017</v>
      </c>
      <c r="AJ39" s="33">
        <v>233.62499999999997</v>
      </c>
      <c r="AK39" s="33">
        <f t="shared" si="6"/>
        <v>233.62499999999997</v>
      </c>
      <c r="AL39" s="33">
        <f t="shared" si="0"/>
        <v>28.034999999999997</v>
      </c>
      <c r="AM39" s="33">
        <f t="shared" si="1"/>
        <v>261.65999999999997</v>
      </c>
      <c r="AN39" s="33">
        <f t="shared" si="2"/>
        <v>210.26249999999999</v>
      </c>
      <c r="AO39" s="33">
        <f t="shared" si="3"/>
        <v>210.26249999999999</v>
      </c>
      <c r="AP39" s="33">
        <f t="shared" si="7"/>
        <v>25.231499999999997</v>
      </c>
      <c r="AQ39" s="33">
        <f t="shared" si="8"/>
        <v>235.49399999999997</v>
      </c>
      <c r="AR39" s="15" t="s">
        <v>6295</v>
      </c>
      <c r="AS39" s="15" t="s">
        <v>6296</v>
      </c>
      <c r="AT39" s="15" t="s">
        <v>6292</v>
      </c>
      <c r="AU39" s="27" t="s">
        <v>6278</v>
      </c>
      <c r="AV39" s="16"/>
      <c r="AW39" s="12"/>
      <c r="AX39" s="12"/>
      <c r="AY39" s="12"/>
      <c r="AZ39" s="1" t="s">
        <v>6388</v>
      </c>
    </row>
    <row r="40" spans="1:52" ht="39.950000000000003" customHeight="1" x14ac:dyDescent="0.25">
      <c r="A40" s="9">
        <v>54</v>
      </c>
      <c r="B40" s="8">
        <v>80042000008871</v>
      </c>
      <c r="C40" s="10" t="s">
        <v>531</v>
      </c>
      <c r="D40" s="34" t="s">
        <v>241</v>
      </c>
      <c r="E40" s="8" t="s">
        <v>242</v>
      </c>
      <c r="F40" s="8" t="s">
        <v>242</v>
      </c>
      <c r="G40" s="8" t="s">
        <v>6285</v>
      </c>
      <c r="H40" s="9" t="s">
        <v>6173</v>
      </c>
      <c r="I40" s="9" t="s">
        <v>111</v>
      </c>
      <c r="J40" s="9" t="s">
        <v>6175</v>
      </c>
      <c r="K40" s="9" t="s">
        <v>6175</v>
      </c>
      <c r="L40" s="8" t="s">
        <v>212</v>
      </c>
      <c r="M40" s="8" t="s">
        <v>532</v>
      </c>
      <c r="N40" s="8" t="s">
        <v>6175</v>
      </c>
      <c r="O40" s="8" t="s">
        <v>6175</v>
      </c>
      <c r="P40" s="8" t="s">
        <v>6175</v>
      </c>
      <c r="Q40" s="8" t="s">
        <v>108</v>
      </c>
      <c r="R40" s="8" t="s">
        <v>500</v>
      </c>
      <c r="S40" s="8" t="s">
        <v>533</v>
      </c>
      <c r="T40" s="9" t="s">
        <v>44</v>
      </c>
      <c r="U40" s="9" t="s">
        <v>502</v>
      </c>
      <c r="V40" s="9" t="s">
        <v>28</v>
      </c>
      <c r="W40" s="9" t="s">
        <v>29</v>
      </c>
      <c r="X40" s="9">
        <v>2013</v>
      </c>
      <c r="Y40" s="8" t="s">
        <v>140</v>
      </c>
      <c r="Z40" s="9" t="s">
        <v>54</v>
      </c>
      <c r="AA40" s="9">
        <v>1</v>
      </c>
      <c r="AB40" s="9">
        <v>1</v>
      </c>
      <c r="AC40" s="9">
        <f t="shared" si="4"/>
        <v>0</v>
      </c>
      <c r="AD40" s="33" t="s">
        <v>6175</v>
      </c>
      <c r="AE40" s="33" t="s">
        <v>6175</v>
      </c>
      <c r="AF40" s="33">
        <v>700</v>
      </c>
      <c r="AG40" s="33">
        <v>210</v>
      </c>
      <c r="AH40" s="33">
        <v>1017</v>
      </c>
      <c r="AI40" s="33">
        <f t="shared" si="5"/>
        <v>1017</v>
      </c>
      <c r="AJ40" s="33">
        <v>233.62499999999997</v>
      </c>
      <c r="AK40" s="33">
        <f t="shared" si="6"/>
        <v>233.62499999999997</v>
      </c>
      <c r="AL40" s="33">
        <f t="shared" si="0"/>
        <v>28.034999999999997</v>
      </c>
      <c r="AM40" s="33">
        <f t="shared" si="1"/>
        <v>261.65999999999997</v>
      </c>
      <c r="AN40" s="33">
        <f t="shared" si="2"/>
        <v>210.26249999999999</v>
      </c>
      <c r="AO40" s="33">
        <f t="shared" si="3"/>
        <v>210.26249999999999</v>
      </c>
      <c r="AP40" s="33">
        <f t="shared" si="7"/>
        <v>25.231499999999997</v>
      </c>
      <c r="AQ40" s="33">
        <f t="shared" si="8"/>
        <v>235.49399999999997</v>
      </c>
      <c r="AR40" s="15" t="s">
        <v>6295</v>
      </c>
      <c r="AS40" s="15" t="s">
        <v>6295</v>
      </c>
      <c r="AT40" s="15" t="s">
        <v>6282</v>
      </c>
      <c r="AU40" s="27" t="s">
        <v>6282</v>
      </c>
      <c r="AV40" s="16" t="s">
        <v>6287</v>
      </c>
      <c r="AW40" s="12"/>
      <c r="AX40" s="12"/>
      <c r="AY40" s="12"/>
      <c r="AZ40" s="1" t="s">
        <v>6388</v>
      </c>
    </row>
    <row r="41" spans="1:52" ht="39.950000000000003" customHeight="1" x14ac:dyDescent="0.25">
      <c r="A41" s="9">
        <v>55</v>
      </c>
      <c r="B41" s="8">
        <v>80042000001919</v>
      </c>
      <c r="C41" s="10" t="s">
        <v>567</v>
      </c>
      <c r="D41" s="34" t="s">
        <v>241</v>
      </c>
      <c r="E41" s="8" t="s">
        <v>242</v>
      </c>
      <c r="F41" s="8" t="s">
        <v>242</v>
      </c>
      <c r="G41" s="8" t="s">
        <v>6285</v>
      </c>
      <c r="H41" s="9" t="s">
        <v>6173</v>
      </c>
      <c r="I41" s="9" t="s">
        <v>111</v>
      </c>
      <c r="J41" s="9" t="s">
        <v>6175</v>
      </c>
      <c r="K41" s="9" t="s">
        <v>6175</v>
      </c>
      <c r="L41" s="8" t="s">
        <v>212</v>
      </c>
      <c r="M41" s="8" t="s">
        <v>568</v>
      </c>
      <c r="N41" s="8" t="s">
        <v>6175</v>
      </c>
      <c r="O41" s="8" t="s">
        <v>6175</v>
      </c>
      <c r="P41" s="8" t="s">
        <v>6175</v>
      </c>
      <c r="Q41" s="8" t="s">
        <v>108</v>
      </c>
      <c r="R41" s="8" t="s">
        <v>500</v>
      </c>
      <c r="S41" s="8" t="s">
        <v>569</v>
      </c>
      <c r="T41" s="9" t="s">
        <v>44</v>
      </c>
      <c r="U41" s="9" t="s">
        <v>502</v>
      </c>
      <c r="V41" s="9" t="s">
        <v>28</v>
      </c>
      <c r="W41" s="9" t="s">
        <v>29</v>
      </c>
      <c r="X41" s="9">
        <v>2013</v>
      </c>
      <c r="Y41" s="8" t="s">
        <v>570</v>
      </c>
      <c r="Z41" s="9" t="s">
        <v>96</v>
      </c>
      <c r="AA41" s="9">
        <v>1</v>
      </c>
      <c r="AB41" s="9">
        <v>1</v>
      </c>
      <c r="AC41" s="9">
        <f t="shared" si="4"/>
        <v>0</v>
      </c>
      <c r="AD41" s="33" t="s">
        <v>6175</v>
      </c>
      <c r="AE41" s="33" t="s">
        <v>6175</v>
      </c>
      <c r="AF41" s="33">
        <v>921</v>
      </c>
      <c r="AG41" s="33">
        <v>276.10000000000002</v>
      </c>
      <c r="AH41" s="33">
        <v>1017</v>
      </c>
      <c r="AI41" s="33">
        <f t="shared" si="5"/>
        <v>1017</v>
      </c>
      <c r="AJ41" s="33">
        <v>233.62499999999997</v>
      </c>
      <c r="AK41" s="33">
        <f t="shared" si="6"/>
        <v>233.62499999999997</v>
      </c>
      <c r="AL41" s="33">
        <f t="shared" si="0"/>
        <v>28.034999999999997</v>
      </c>
      <c r="AM41" s="33">
        <f t="shared" si="1"/>
        <v>261.65999999999997</v>
      </c>
      <c r="AN41" s="33">
        <f t="shared" si="2"/>
        <v>210.26249999999999</v>
      </c>
      <c r="AO41" s="33">
        <f t="shared" si="3"/>
        <v>210.26249999999999</v>
      </c>
      <c r="AP41" s="33">
        <f t="shared" si="7"/>
        <v>25.231499999999997</v>
      </c>
      <c r="AQ41" s="33">
        <f t="shared" si="8"/>
        <v>235.49399999999997</v>
      </c>
      <c r="AR41" s="15" t="s">
        <v>6295</v>
      </c>
      <c r="AS41" s="15" t="s">
        <v>6295</v>
      </c>
      <c r="AT41" s="15" t="s">
        <v>6282</v>
      </c>
      <c r="AU41" s="27" t="s">
        <v>6282</v>
      </c>
      <c r="AV41" s="16" t="s">
        <v>6287</v>
      </c>
      <c r="AW41" s="12"/>
      <c r="AX41" s="12"/>
      <c r="AY41" s="12"/>
      <c r="AZ41" s="1" t="s">
        <v>6388</v>
      </c>
    </row>
    <row r="42" spans="1:52" ht="39.950000000000003" customHeight="1" x14ac:dyDescent="0.25">
      <c r="A42" s="9">
        <v>56</v>
      </c>
      <c r="B42" s="8">
        <v>80042000002947</v>
      </c>
      <c r="C42" s="10" t="s">
        <v>571</v>
      </c>
      <c r="D42" s="34" t="s">
        <v>241</v>
      </c>
      <c r="E42" s="8" t="s">
        <v>242</v>
      </c>
      <c r="F42" s="8" t="s">
        <v>242</v>
      </c>
      <c r="G42" s="8" t="s">
        <v>433</v>
      </c>
      <c r="H42" s="9" t="s">
        <v>6173</v>
      </c>
      <c r="I42" s="9" t="s">
        <v>111</v>
      </c>
      <c r="J42" s="9" t="s">
        <v>6175</v>
      </c>
      <c r="K42" s="9" t="s">
        <v>6175</v>
      </c>
      <c r="L42" s="8" t="s">
        <v>212</v>
      </c>
      <c r="M42" s="8" t="s">
        <v>572</v>
      </c>
      <c r="N42" s="8" t="s">
        <v>6175</v>
      </c>
      <c r="O42" s="8" t="s">
        <v>6175</v>
      </c>
      <c r="P42" s="8" t="s">
        <v>6175</v>
      </c>
      <c r="Q42" s="8" t="s">
        <v>108</v>
      </c>
      <c r="R42" s="8" t="s">
        <v>500</v>
      </c>
      <c r="S42" s="8" t="s">
        <v>573</v>
      </c>
      <c r="T42" s="9" t="s">
        <v>44</v>
      </c>
      <c r="U42" s="9" t="s">
        <v>502</v>
      </c>
      <c r="V42" s="9" t="s">
        <v>28</v>
      </c>
      <c r="W42" s="9" t="s">
        <v>29</v>
      </c>
      <c r="X42" s="9">
        <v>2013</v>
      </c>
      <c r="Y42" s="8" t="s">
        <v>574</v>
      </c>
      <c r="Z42" s="9" t="s">
        <v>96</v>
      </c>
      <c r="AA42" s="9">
        <v>1</v>
      </c>
      <c r="AB42" s="9">
        <v>1</v>
      </c>
      <c r="AC42" s="9">
        <f t="shared" si="4"/>
        <v>0</v>
      </c>
      <c r="AD42" s="33" t="s">
        <v>6175</v>
      </c>
      <c r="AE42" s="33" t="s">
        <v>6175</v>
      </c>
      <c r="AF42" s="33">
        <v>782</v>
      </c>
      <c r="AG42" s="33">
        <v>234.6</v>
      </c>
      <c r="AH42" s="33">
        <v>1017</v>
      </c>
      <c r="AI42" s="33">
        <f t="shared" si="5"/>
        <v>1017</v>
      </c>
      <c r="AJ42" s="33">
        <v>233.62499999999997</v>
      </c>
      <c r="AK42" s="33">
        <f t="shared" si="6"/>
        <v>233.62499999999997</v>
      </c>
      <c r="AL42" s="33">
        <f t="shared" si="0"/>
        <v>28.034999999999997</v>
      </c>
      <c r="AM42" s="33">
        <f t="shared" si="1"/>
        <v>261.65999999999997</v>
      </c>
      <c r="AN42" s="33">
        <f t="shared" si="2"/>
        <v>210.26249999999999</v>
      </c>
      <c r="AO42" s="33">
        <f t="shared" si="3"/>
        <v>210.26249999999999</v>
      </c>
      <c r="AP42" s="33">
        <f t="shared" si="7"/>
        <v>25.231499999999997</v>
      </c>
      <c r="AQ42" s="33">
        <f t="shared" si="8"/>
        <v>235.49399999999997</v>
      </c>
      <c r="AR42" s="35" t="s">
        <v>6295</v>
      </c>
      <c r="AS42" s="35" t="s">
        <v>6295</v>
      </c>
      <c r="AT42" s="15" t="s">
        <v>6282</v>
      </c>
      <c r="AU42" s="27" t="s">
        <v>6282</v>
      </c>
      <c r="AV42" s="16" t="s">
        <v>6283</v>
      </c>
      <c r="AW42" s="12"/>
      <c r="AX42" s="12"/>
      <c r="AY42" s="12"/>
      <c r="AZ42" s="1" t="s">
        <v>6388</v>
      </c>
    </row>
    <row r="43" spans="1:52" ht="39.950000000000003" customHeight="1" x14ac:dyDescent="0.25">
      <c r="A43" s="9">
        <v>57</v>
      </c>
      <c r="B43" s="8">
        <v>80042000000837</v>
      </c>
      <c r="C43" s="10" t="s">
        <v>180</v>
      </c>
      <c r="D43" s="34" t="s">
        <v>18</v>
      </c>
      <c r="E43" s="8" t="s">
        <v>149</v>
      </c>
      <c r="F43" s="8" t="s">
        <v>175</v>
      </c>
      <c r="G43" s="8" t="s">
        <v>18</v>
      </c>
      <c r="H43" s="9" t="s">
        <v>6173</v>
      </c>
      <c r="I43" s="9" t="s">
        <v>111</v>
      </c>
      <c r="J43" s="9" t="s">
        <v>6175</v>
      </c>
      <c r="K43" s="9" t="s">
        <v>6175</v>
      </c>
      <c r="L43" s="9" t="s">
        <v>150</v>
      </c>
      <c r="M43" s="8" t="s">
        <v>181</v>
      </c>
      <c r="N43" s="8" t="s">
        <v>6175</v>
      </c>
      <c r="O43" s="8" t="s">
        <v>6175</v>
      </c>
      <c r="P43" s="8" t="s">
        <v>6175</v>
      </c>
      <c r="Q43" s="9" t="s">
        <v>177</v>
      </c>
      <c r="R43" s="9" t="s">
        <v>178</v>
      </c>
      <c r="S43" s="9" t="s">
        <v>182</v>
      </c>
      <c r="T43" s="9" t="s">
        <v>137</v>
      </c>
      <c r="U43" s="9" t="s">
        <v>154</v>
      </c>
      <c r="V43" s="9" t="s">
        <v>28</v>
      </c>
      <c r="W43" s="9" t="s">
        <v>29</v>
      </c>
      <c r="X43" s="9">
        <v>2012</v>
      </c>
      <c r="Y43" s="9" t="s">
        <v>28</v>
      </c>
      <c r="Z43" s="9" t="s">
        <v>31</v>
      </c>
      <c r="AA43" s="9">
        <v>1</v>
      </c>
      <c r="AB43" s="9">
        <v>1</v>
      </c>
      <c r="AC43" s="9">
        <f t="shared" si="4"/>
        <v>0</v>
      </c>
      <c r="AD43" s="33" t="s">
        <v>6175</v>
      </c>
      <c r="AE43" s="33" t="s">
        <v>6175</v>
      </c>
      <c r="AF43" s="33">
        <v>486</v>
      </c>
      <c r="AG43" s="33">
        <v>145.80000000000001</v>
      </c>
      <c r="AH43" s="33">
        <v>1255</v>
      </c>
      <c r="AI43" s="33">
        <f t="shared" si="5"/>
        <v>1255</v>
      </c>
      <c r="AJ43" s="33">
        <v>209.62499999999997</v>
      </c>
      <c r="AK43" s="33">
        <f t="shared" si="6"/>
        <v>209.62499999999997</v>
      </c>
      <c r="AL43" s="33">
        <f t="shared" si="0"/>
        <v>25.154999999999994</v>
      </c>
      <c r="AM43" s="33">
        <f t="shared" si="1"/>
        <v>234.77999999999997</v>
      </c>
      <c r="AN43" s="33">
        <f t="shared" si="2"/>
        <v>188.66249999999997</v>
      </c>
      <c r="AO43" s="33">
        <f t="shared" si="3"/>
        <v>188.66249999999997</v>
      </c>
      <c r="AP43" s="33">
        <f t="shared" si="7"/>
        <v>22.639499999999995</v>
      </c>
      <c r="AQ43" s="33">
        <f t="shared" si="8"/>
        <v>211.30199999999996</v>
      </c>
      <c r="AR43" s="15" t="s">
        <v>6295</v>
      </c>
      <c r="AS43" s="35" t="s">
        <v>6295</v>
      </c>
      <c r="AT43" s="15" t="s">
        <v>6292</v>
      </c>
      <c r="AU43" s="27" t="s">
        <v>6278</v>
      </c>
      <c r="AV43" s="16"/>
      <c r="AW43" s="12">
        <v>1</v>
      </c>
      <c r="AX43" s="12"/>
      <c r="AY43" s="12"/>
      <c r="AZ43" s="1" t="s">
        <v>6388</v>
      </c>
    </row>
    <row r="44" spans="1:52" ht="39.950000000000003" customHeight="1" x14ac:dyDescent="0.25">
      <c r="A44" s="9">
        <v>58</v>
      </c>
      <c r="B44" s="8">
        <v>80042000006914</v>
      </c>
      <c r="C44" s="10" t="s">
        <v>186</v>
      </c>
      <c r="D44" s="34" t="s">
        <v>18</v>
      </c>
      <c r="E44" s="8" t="s">
        <v>156</v>
      </c>
      <c r="F44" s="8" t="s">
        <v>175</v>
      </c>
      <c r="G44" s="8" t="s">
        <v>18</v>
      </c>
      <c r="H44" s="9" t="s">
        <v>6173</v>
      </c>
      <c r="I44" s="9" t="s">
        <v>111</v>
      </c>
      <c r="J44" s="9" t="s">
        <v>6175</v>
      </c>
      <c r="K44" s="9" t="s">
        <v>6175</v>
      </c>
      <c r="L44" s="9" t="s">
        <v>150</v>
      </c>
      <c r="M44" s="8" t="s">
        <v>187</v>
      </c>
      <c r="N44" s="8" t="s">
        <v>6175</v>
      </c>
      <c r="O44" s="8" t="s">
        <v>6175</v>
      </c>
      <c r="P44" s="8" t="s">
        <v>6175</v>
      </c>
      <c r="Q44" s="9" t="s">
        <v>177</v>
      </c>
      <c r="R44" s="9" t="s">
        <v>178</v>
      </c>
      <c r="S44" s="9" t="s">
        <v>188</v>
      </c>
      <c r="T44" s="9" t="s">
        <v>137</v>
      </c>
      <c r="U44" s="9" t="s">
        <v>154</v>
      </c>
      <c r="V44" s="9" t="s">
        <v>28</v>
      </c>
      <c r="W44" s="9" t="s">
        <v>29</v>
      </c>
      <c r="X44" s="9">
        <v>2012</v>
      </c>
      <c r="Y44" s="9" t="s">
        <v>28</v>
      </c>
      <c r="Z44" s="9" t="s">
        <v>31</v>
      </c>
      <c r="AA44" s="9">
        <v>1</v>
      </c>
      <c r="AB44" s="9">
        <v>1</v>
      </c>
      <c r="AC44" s="9">
        <f t="shared" si="4"/>
        <v>0</v>
      </c>
      <c r="AD44" s="33" t="s">
        <v>6175</v>
      </c>
      <c r="AE44" s="33" t="s">
        <v>6175</v>
      </c>
      <c r="AF44" s="33">
        <v>301</v>
      </c>
      <c r="AG44" s="33">
        <v>90.1</v>
      </c>
      <c r="AH44" s="33">
        <v>1255</v>
      </c>
      <c r="AI44" s="33">
        <f t="shared" si="5"/>
        <v>1255</v>
      </c>
      <c r="AJ44" s="33">
        <v>209.62499999999997</v>
      </c>
      <c r="AK44" s="33">
        <f t="shared" si="6"/>
        <v>209.62499999999997</v>
      </c>
      <c r="AL44" s="33">
        <f t="shared" si="0"/>
        <v>25.154999999999994</v>
      </c>
      <c r="AM44" s="33">
        <f t="shared" si="1"/>
        <v>234.77999999999997</v>
      </c>
      <c r="AN44" s="33">
        <f t="shared" si="2"/>
        <v>188.66249999999997</v>
      </c>
      <c r="AO44" s="33">
        <f t="shared" si="3"/>
        <v>188.66249999999997</v>
      </c>
      <c r="AP44" s="33">
        <f t="shared" si="7"/>
        <v>22.639499999999995</v>
      </c>
      <c r="AQ44" s="33">
        <f t="shared" si="8"/>
        <v>211.30199999999996</v>
      </c>
      <c r="AR44" s="15" t="s">
        <v>6295</v>
      </c>
      <c r="AS44" s="35" t="s">
        <v>6295</v>
      </c>
      <c r="AT44" s="15" t="s">
        <v>6292</v>
      </c>
      <c r="AU44" s="27" t="s">
        <v>6278</v>
      </c>
      <c r="AV44" s="16"/>
      <c r="AW44" s="12">
        <v>1</v>
      </c>
      <c r="AX44" s="12"/>
      <c r="AY44" s="12"/>
      <c r="AZ44" s="1" t="s">
        <v>6388</v>
      </c>
    </row>
    <row r="45" spans="1:52" ht="39.950000000000003" customHeight="1" x14ac:dyDescent="0.25">
      <c r="A45" s="9">
        <v>59</v>
      </c>
      <c r="B45" s="8">
        <v>80042000007102</v>
      </c>
      <c r="C45" s="10" t="s">
        <v>189</v>
      </c>
      <c r="D45" s="34" t="s">
        <v>18</v>
      </c>
      <c r="E45" s="8" t="s">
        <v>149</v>
      </c>
      <c r="F45" s="8" t="s">
        <v>175</v>
      </c>
      <c r="G45" s="8" t="s">
        <v>18</v>
      </c>
      <c r="H45" s="9" t="s">
        <v>6173</v>
      </c>
      <c r="I45" s="9" t="s">
        <v>111</v>
      </c>
      <c r="J45" s="9" t="s">
        <v>6175</v>
      </c>
      <c r="K45" s="9" t="s">
        <v>6175</v>
      </c>
      <c r="L45" s="9" t="s">
        <v>150</v>
      </c>
      <c r="M45" s="8" t="s">
        <v>190</v>
      </c>
      <c r="N45" s="8" t="s">
        <v>6175</v>
      </c>
      <c r="O45" s="8" t="s">
        <v>6175</v>
      </c>
      <c r="P45" s="8" t="s">
        <v>6175</v>
      </c>
      <c r="Q45" s="9" t="s">
        <v>177</v>
      </c>
      <c r="R45" s="9" t="s">
        <v>178</v>
      </c>
      <c r="S45" s="9" t="s">
        <v>191</v>
      </c>
      <c r="T45" s="9" t="s">
        <v>137</v>
      </c>
      <c r="U45" s="9" t="s">
        <v>154</v>
      </c>
      <c r="V45" s="9" t="s">
        <v>28</v>
      </c>
      <c r="W45" s="9" t="s">
        <v>29</v>
      </c>
      <c r="X45" s="9">
        <v>2012</v>
      </c>
      <c r="Y45" s="9" t="s">
        <v>28</v>
      </c>
      <c r="Z45" s="9" t="s">
        <v>31</v>
      </c>
      <c r="AA45" s="9">
        <v>1</v>
      </c>
      <c r="AB45" s="9">
        <v>1</v>
      </c>
      <c r="AC45" s="9">
        <f t="shared" si="4"/>
        <v>0</v>
      </c>
      <c r="AD45" s="33" t="s">
        <v>6175</v>
      </c>
      <c r="AE45" s="33" t="s">
        <v>6175</v>
      </c>
      <c r="AF45" s="33">
        <v>313</v>
      </c>
      <c r="AG45" s="33">
        <v>93.7</v>
      </c>
      <c r="AH45" s="33">
        <v>1255</v>
      </c>
      <c r="AI45" s="33">
        <f t="shared" si="5"/>
        <v>1255</v>
      </c>
      <c r="AJ45" s="33">
        <v>209.62499999999997</v>
      </c>
      <c r="AK45" s="33">
        <f t="shared" si="6"/>
        <v>209.62499999999997</v>
      </c>
      <c r="AL45" s="33">
        <f t="shared" si="0"/>
        <v>25.154999999999994</v>
      </c>
      <c r="AM45" s="33">
        <f t="shared" si="1"/>
        <v>234.77999999999997</v>
      </c>
      <c r="AN45" s="33">
        <f t="shared" si="2"/>
        <v>188.66249999999997</v>
      </c>
      <c r="AO45" s="33">
        <f t="shared" si="3"/>
        <v>188.66249999999997</v>
      </c>
      <c r="AP45" s="33">
        <f t="shared" si="7"/>
        <v>22.639499999999995</v>
      </c>
      <c r="AQ45" s="33">
        <f t="shared" si="8"/>
        <v>211.30199999999996</v>
      </c>
      <c r="AR45" s="15" t="s">
        <v>6295</v>
      </c>
      <c r="AS45" s="35" t="s">
        <v>6295</v>
      </c>
      <c r="AT45" s="15" t="s">
        <v>6292</v>
      </c>
      <c r="AU45" s="27" t="s">
        <v>6278</v>
      </c>
      <c r="AV45" s="16"/>
      <c r="AW45" s="12">
        <v>1</v>
      </c>
      <c r="AX45" s="12"/>
      <c r="AY45" s="12"/>
      <c r="AZ45" s="1" t="s">
        <v>6388</v>
      </c>
    </row>
    <row r="46" spans="1:52" ht="39.950000000000003" customHeight="1" x14ac:dyDescent="0.25">
      <c r="A46" s="9">
        <v>60</v>
      </c>
      <c r="B46" s="8">
        <v>80042000003289</v>
      </c>
      <c r="C46" s="10" t="s">
        <v>498</v>
      </c>
      <c r="D46" s="34" t="s">
        <v>18</v>
      </c>
      <c r="E46" s="8" t="s">
        <v>211</v>
      </c>
      <c r="F46" s="8" t="s">
        <v>175</v>
      </c>
      <c r="G46" s="8" t="s">
        <v>18</v>
      </c>
      <c r="H46" s="9" t="s">
        <v>6173</v>
      </c>
      <c r="I46" s="9" t="s">
        <v>111</v>
      </c>
      <c r="J46" s="9" t="s">
        <v>6175</v>
      </c>
      <c r="K46" s="9" t="s">
        <v>6175</v>
      </c>
      <c r="L46" s="8" t="s">
        <v>212</v>
      </c>
      <c r="M46" s="8" t="s">
        <v>499</v>
      </c>
      <c r="N46" s="8" t="s">
        <v>6175</v>
      </c>
      <c r="O46" s="8" t="s">
        <v>6175</v>
      </c>
      <c r="P46" s="8" t="s">
        <v>6175</v>
      </c>
      <c r="Q46" s="8" t="s">
        <v>108</v>
      </c>
      <c r="R46" s="8" t="s">
        <v>500</v>
      </c>
      <c r="S46" s="8" t="s">
        <v>501</v>
      </c>
      <c r="T46" s="9" t="s">
        <v>44</v>
      </c>
      <c r="U46" s="9" t="s">
        <v>502</v>
      </c>
      <c r="V46" s="9" t="s">
        <v>28</v>
      </c>
      <c r="W46" s="9" t="s">
        <v>29</v>
      </c>
      <c r="X46" s="9">
        <v>2012</v>
      </c>
      <c r="Y46" s="8" t="s">
        <v>503</v>
      </c>
      <c r="Z46" s="9" t="s">
        <v>54</v>
      </c>
      <c r="AA46" s="9">
        <v>1</v>
      </c>
      <c r="AB46" s="9">
        <v>1</v>
      </c>
      <c r="AC46" s="9">
        <f t="shared" si="4"/>
        <v>0</v>
      </c>
      <c r="AD46" s="33" t="s">
        <v>6175</v>
      </c>
      <c r="AE46" s="33" t="s">
        <v>6175</v>
      </c>
      <c r="AF46" s="33">
        <v>638</v>
      </c>
      <c r="AG46" s="33">
        <v>191.4</v>
      </c>
      <c r="AH46" s="33">
        <v>1017</v>
      </c>
      <c r="AI46" s="33">
        <f t="shared" si="5"/>
        <v>1017</v>
      </c>
      <c r="AJ46" s="33">
        <v>213.5</v>
      </c>
      <c r="AK46" s="33">
        <f t="shared" si="6"/>
        <v>213.5</v>
      </c>
      <c r="AL46" s="33">
        <f t="shared" si="0"/>
        <v>25.619999999999997</v>
      </c>
      <c r="AM46" s="33">
        <f t="shared" si="1"/>
        <v>239.12</v>
      </c>
      <c r="AN46" s="33">
        <f t="shared" si="2"/>
        <v>192.15</v>
      </c>
      <c r="AO46" s="33">
        <f t="shared" si="3"/>
        <v>192.15</v>
      </c>
      <c r="AP46" s="33">
        <f t="shared" si="7"/>
        <v>23.058</v>
      </c>
      <c r="AQ46" s="33">
        <f t="shared" si="8"/>
        <v>215.208</v>
      </c>
      <c r="AR46" s="15" t="s">
        <v>6295</v>
      </c>
      <c r="AS46" s="15" t="s">
        <v>6296</v>
      </c>
      <c r="AT46" s="15" t="s">
        <v>6292</v>
      </c>
      <c r="AU46" s="27" t="s">
        <v>6278</v>
      </c>
      <c r="AV46" s="16"/>
      <c r="AW46" s="12"/>
      <c r="AX46" s="12"/>
      <c r="AY46" s="12"/>
      <c r="AZ46" s="1" t="s">
        <v>6388</v>
      </c>
    </row>
    <row r="47" spans="1:52" ht="39.950000000000003" customHeight="1" x14ac:dyDescent="0.25">
      <c r="A47" s="9">
        <v>61</v>
      </c>
      <c r="B47" s="8">
        <v>80042000005269</v>
      </c>
      <c r="C47" s="10" t="s">
        <v>504</v>
      </c>
      <c r="D47" s="34" t="s">
        <v>18</v>
      </c>
      <c r="E47" s="8" t="s">
        <v>149</v>
      </c>
      <c r="F47" s="8" t="s">
        <v>113</v>
      </c>
      <c r="G47" s="8" t="s">
        <v>18</v>
      </c>
      <c r="H47" s="9" t="s">
        <v>6173</v>
      </c>
      <c r="I47" s="9" t="s">
        <v>111</v>
      </c>
      <c r="J47" s="9" t="s">
        <v>6175</v>
      </c>
      <c r="K47" s="9" t="s">
        <v>6175</v>
      </c>
      <c r="L47" s="9" t="s">
        <v>212</v>
      </c>
      <c r="M47" s="8" t="s">
        <v>505</v>
      </c>
      <c r="N47" s="8" t="s">
        <v>6175</v>
      </c>
      <c r="O47" s="8" t="s">
        <v>6175</v>
      </c>
      <c r="P47" s="8" t="s">
        <v>6175</v>
      </c>
      <c r="Q47" s="9" t="s">
        <v>108</v>
      </c>
      <c r="R47" s="8" t="s">
        <v>500</v>
      </c>
      <c r="S47" s="9" t="s">
        <v>506</v>
      </c>
      <c r="T47" s="9" t="s">
        <v>44</v>
      </c>
      <c r="U47" s="9" t="s">
        <v>502</v>
      </c>
      <c r="V47" s="9" t="s">
        <v>28</v>
      </c>
      <c r="W47" s="9" t="s">
        <v>6162</v>
      </c>
      <c r="X47" s="9">
        <v>2012</v>
      </c>
      <c r="Y47" s="9" t="s">
        <v>28</v>
      </c>
      <c r="Z47" s="9" t="s">
        <v>54</v>
      </c>
      <c r="AA47" s="9">
        <v>1</v>
      </c>
      <c r="AB47" s="9">
        <v>1</v>
      </c>
      <c r="AC47" s="9">
        <f t="shared" si="4"/>
        <v>0</v>
      </c>
      <c r="AD47" s="33" t="s">
        <v>6175</v>
      </c>
      <c r="AE47" s="33" t="s">
        <v>6175</v>
      </c>
      <c r="AF47" s="33">
        <v>6464</v>
      </c>
      <c r="AG47" s="33">
        <v>1939.2</v>
      </c>
      <c r="AH47" s="33">
        <v>1017</v>
      </c>
      <c r="AI47" s="33">
        <f t="shared" si="5"/>
        <v>1017</v>
      </c>
      <c r="AJ47" s="33">
        <v>125</v>
      </c>
      <c r="AK47" s="33">
        <f t="shared" si="6"/>
        <v>125</v>
      </c>
      <c r="AL47" s="33">
        <f t="shared" si="0"/>
        <v>15</v>
      </c>
      <c r="AM47" s="33">
        <f t="shared" si="1"/>
        <v>140</v>
      </c>
      <c r="AN47" s="33">
        <f t="shared" si="2"/>
        <v>112.5</v>
      </c>
      <c r="AO47" s="33">
        <f t="shared" si="3"/>
        <v>112.5</v>
      </c>
      <c r="AP47" s="33">
        <f t="shared" si="7"/>
        <v>13.5</v>
      </c>
      <c r="AQ47" s="33">
        <f t="shared" si="8"/>
        <v>126</v>
      </c>
      <c r="AR47" s="15" t="s">
        <v>6295</v>
      </c>
      <c r="AS47" s="15" t="s">
        <v>6296</v>
      </c>
      <c r="AT47" s="15" t="s">
        <v>6292</v>
      </c>
      <c r="AU47" s="27" t="s">
        <v>6278</v>
      </c>
      <c r="AV47" s="16"/>
      <c r="AW47" s="12"/>
      <c r="AX47" s="12"/>
      <c r="AY47" s="12"/>
      <c r="AZ47" s="1" t="s">
        <v>6388</v>
      </c>
    </row>
    <row r="48" spans="1:52" ht="39.950000000000003" customHeight="1" x14ac:dyDescent="0.25">
      <c r="A48" s="9">
        <v>62</v>
      </c>
      <c r="B48" s="8">
        <v>80042000002602</v>
      </c>
      <c r="C48" s="10" t="s">
        <v>521</v>
      </c>
      <c r="D48" s="34" t="s">
        <v>18</v>
      </c>
      <c r="E48" s="8" t="s">
        <v>117</v>
      </c>
      <c r="F48" s="8" t="s">
        <v>20</v>
      </c>
      <c r="G48" s="8" t="s">
        <v>18</v>
      </c>
      <c r="H48" s="9" t="s">
        <v>6173</v>
      </c>
      <c r="I48" s="9" t="s">
        <v>111</v>
      </c>
      <c r="J48" s="9" t="s">
        <v>6175</v>
      </c>
      <c r="K48" s="9" t="s">
        <v>6175</v>
      </c>
      <c r="L48" s="9" t="s">
        <v>212</v>
      </c>
      <c r="M48" s="8" t="s">
        <v>522</v>
      </c>
      <c r="N48" s="8" t="s">
        <v>6175</v>
      </c>
      <c r="O48" s="8" t="s">
        <v>6175</v>
      </c>
      <c r="P48" s="8" t="s">
        <v>6175</v>
      </c>
      <c r="Q48" s="9" t="s">
        <v>108</v>
      </c>
      <c r="R48" s="9" t="s">
        <v>500</v>
      </c>
      <c r="S48" s="9" t="s">
        <v>523</v>
      </c>
      <c r="T48" s="9" t="s">
        <v>44</v>
      </c>
      <c r="U48" s="9" t="s">
        <v>502</v>
      </c>
      <c r="V48" s="9" t="s">
        <v>28</v>
      </c>
      <c r="W48" s="9" t="s">
        <v>6162</v>
      </c>
      <c r="X48" s="9">
        <v>2012</v>
      </c>
      <c r="Y48" s="9" t="s">
        <v>28</v>
      </c>
      <c r="Z48" s="9" t="s">
        <v>54</v>
      </c>
      <c r="AA48" s="9">
        <v>1</v>
      </c>
      <c r="AB48" s="9">
        <v>1</v>
      </c>
      <c r="AC48" s="9">
        <f t="shared" si="4"/>
        <v>0</v>
      </c>
      <c r="AD48" s="33" t="s">
        <v>6175</v>
      </c>
      <c r="AE48" s="33" t="s">
        <v>6175</v>
      </c>
      <c r="AF48" s="33">
        <v>10643</v>
      </c>
      <c r="AG48" s="33">
        <v>3192.7</v>
      </c>
      <c r="AH48" s="33">
        <v>1017</v>
      </c>
      <c r="AI48" s="33">
        <f t="shared" si="5"/>
        <v>1017</v>
      </c>
      <c r="AJ48" s="33">
        <v>125</v>
      </c>
      <c r="AK48" s="33">
        <f t="shared" si="6"/>
        <v>125</v>
      </c>
      <c r="AL48" s="33">
        <f t="shared" si="0"/>
        <v>15</v>
      </c>
      <c r="AM48" s="33">
        <f t="shared" si="1"/>
        <v>140</v>
      </c>
      <c r="AN48" s="33">
        <f t="shared" si="2"/>
        <v>112.5</v>
      </c>
      <c r="AO48" s="33">
        <f t="shared" si="3"/>
        <v>112.5</v>
      </c>
      <c r="AP48" s="33">
        <f t="shared" si="7"/>
        <v>13.5</v>
      </c>
      <c r="AQ48" s="33">
        <f t="shared" si="8"/>
        <v>126</v>
      </c>
      <c r="AR48" s="15" t="s">
        <v>6295</v>
      </c>
      <c r="AS48" s="15" t="s">
        <v>6296</v>
      </c>
      <c r="AT48" s="15" t="s">
        <v>6292</v>
      </c>
      <c r="AU48" s="27" t="s">
        <v>6278</v>
      </c>
      <c r="AV48" s="16"/>
      <c r="AW48" s="12"/>
      <c r="AX48" s="12"/>
      <c r="AY48" s="12"/>
      <c r="AZ48" s="1" t="s">
        <v>6388</v>
      </c>
    </row>
    <row r="49" spans="1:52" ht="39.950000000000003" customHeight="1" x14ac:dyDescent="0.25">
      <c r="A49" s="9">
        <v>63</v>
      </c>
      <c r="B49" s="8">
        <v>80042000004606</v>
      </c>
      <c r="C49" s="10" t="s">
        <v>524</v>
      </c>
      <c r="D49" s="34" t="s">
        <v>18</v>
      </c>
      <c r="E49" s="8" t="s">
        <v>117</v>
      </c>
      <c r="F49" s="8" t="s">
        <v>142</v>
      </c>
      <c r="G49" s="8" t="s">
        <v>18</v>
      </c>
      <c r="H49" s="9" t="s">
        <v>6173</v>
      </c>
      <c r="I49" s="9" t="s">
        <v>111</v>
      </c>
      <c r="J49" s="9" t="s">
        <v>6175</v>
      </c>
      <c r="K49" s="9" t="s">
        <v>6175</v>
      </c>
      <c r="L49" s="9" t="s">
        <v>212</v>
      </c>
      <c r="M49" s="8" t="s">
        <v>525</v>
      </c>
      <c r="N49" s="8" t="s">
        <v>6175</v>
      </c>
      <c r="O49" s="8" t="s">
        <v>6175</v>
      </c>
      <c r="P49" s="8" t="s">
        <v>6175</v>
      </c>
      <c r="Q49" s="9" t="s">
        <v>108</v>
      </c>
      <c r="R49" s="9" t="s">
        <v>500</v>
      </c>
      <c r="S49" s="9" t="s">
        <v>526</v>
      </c>
      <c r="T49" s="9" t="s">
        <v>44</v>
      </c>
      <c r="U49" s="9" t="s">
        <v>502</v>
      </c>
      <c r="V49" s="9" t="s">
        <v>28</v>
      </c>
      <c r="W49" s="9" t="s">
        <v>29</v>
      </c>
      <c r="X49" s="9">
        <v>2012</v>
      </c>
      <c r="Y49" s="9" t="s">
        <v>28</v>
      </c>
      <c r="Z49" s="9" t="s">
        <v>54</v>
      </c>
      <c r="AA49" s="9">
        <v>1</v>
      </c>
      <c r="AB49" s="9">
        <v>1</v>
      </c>
      <c r="AC49" s="9">
        <f t="shared" si="4"/>
        <v>0</v>
      </c>
      <c r="AD49" s="33" t="s">
        <v>6175</v>
      </c>
      <c r="AE49" s="33" t="s">
        <v>6175</v>
      </c>
      <c r="AF49" s="33">
        <v>638</v>
      </c>
      <c r="AG49" s="33">
        <v>191.4</v>
      </c>
      <c r="AH49" s="33">
        <v>1017</v>
      </c>
      <c r="AI49" s="33">
        <f t="shared" si="5"/>
        <v>1017</v>
      </c>
      <c r="AJ49" s="33">
        <v>213.5</v>
      </c>
      <c r="AK49" s="33">
        <f t="shared" si="6"/>
        <v>213.5</v>
      </c>
      <c r="AL49" s="33">
        <f t="shared" si="0"/>
        <v>25.619999999999997</v>
      </c>
      <c r="AM49" s="33">
        <f t="shared" si="1"/>
        <v>239.12</v>
      </c>
      <c r="AN49" s="33">
        <f t="shared" si="2"/>
        <v>192.15</v>
      </c>
      <c r="AO49" s="33">
        <f t="shared" si="3"/>
        <v>192.15</v>
      </c>
      <c r="AP49" s="33">
        <f t="shared" si="7"/>
        <v>23.058</v>
      </c>
      <c r="AQ49" s="33">
        <f t="shared" si="8"/>
        <v>215.208</v>
      </c>
      <c r="AR49" s="15" t="s">
        <v>6295</v>
      </c>
      <c r="AS49" s="15" t="s">
        <v>6296</v>
      </c>
      <c r="AT49" s="15" t="s">
        <v>6292</v>
      </c>
      <c r="AU49" s="27" t="s">
        <v>6278</v>
      </c>
      <c r="AV49" s="16"/>
      <c r="AW49" s="12"/>
      <c r="AX49" s="12"/>
      <c r="AY49" s="12"/>
      <c r="AZ49" s="1" t="s">
        <v>6388</v>
      </c>
    </row>
    <row r="50" spans="1:52" ht="39.950000000000003" customHeight="1" x14ac:dyDescent="0.25">
      <c r="A50" s="9">
        <v>64</v>
      </c>
      <c r="B50" s="8">
        <v>80042000009106</v>
      </c>
      <c r="C50" s="10" t="s">
        <v>534</v>
      </c>
      <c r="D50" s="34" t="s">
        <v>241</v>
      </c>
      <c r="E50" s="8" t="s">
        <v>242</v>
      </c>
      <c r="F50" s="8" t="s">
        <v>242</v>
      </c>
      <c r="G50" s="8" t="s">
        <v>396</v>
      </c>
      <c r="H50" s="9" t="s">
        <v>6173</v>
      </c>
      <c r="I50" s="9" t="s">
        <v>111</v>
      </c>
      <c r="J50" s="9" t="s">
        <v>6175</v>
      </c>
      <c r="K50" s="9" t="s">
        <v>6175</v>
      </c>
      <c r="L50" s="8" t="s">
        <v>212</v>
      </c>
      <c r="M50" s="8" t="s">
        <v>535</v>
      </c>
      <c r="N50" s="8" t="s">
        <v>6175</v>
      </c>
      <c r="O50" s="8" t="s">
        <v>6175</v>
      </c>
      <c r="P50" s="8" t="s">
        <v>6175</v>
      </c>
      <c r="Q50" s="8" t="s">
        <v>108</v>
      </c>
      <c r="R50" s="8" t="s">
        <v>500</v>
      </c>
      <c r="S50" s="8" t="s">
        <v>536</v>
      </c>
      <c r="T50" s="9" t="s">
        <v>44</v>
      </c>
      <c r="U50" s="9" t="s">
        <v>502</v>
      </c>
      <c r="V50" s="9" t="s">
        <v>28</v>
      </c>
      <c r="W50" s="9" t="s">
        <v>29</v>
      </c>
      <c r="X50" s="9">
        <v>2012</v>
      </c>
      <c r="Y50" s="8" t="s">
        <v>537</v>
      </c>
      <c r="Z50" s="9" t="s">
        <v>54</v>
      </c>
      <c r="AA50" s="9">
        <v>1</v>
      </c>
      <c r="AB50" s="9">
        <v>1</v>
      </c>
      <c r="AC50" s="9">
        <f t="shared" si="4"/>
        <v>0</v>
      </c>
      <c r="AD50" s="33" t="s">
        <v>6175</v>
      </c>
      <c r="AE50" s="33" t="s">
        <v>6175</v>
      </c>
      <c r="AF50" s="33">
        <v>417</v>
      </c>
      <c r="AG50" s="33">
        <v>124.9</v>
      </c>
      <c r="AH50" s="33">
        <v>1017</v>
      </c>
      <c r="AI50" s="33">
        <f t="shared" si="5"/>
        <v>1017</v>
      </c>
      <c r="AJ50" s="33">
        <v>213.5</v>
      </c>
      <c r="AK50" s="33">
        <f t="shared" si="6"/>
        <v>213.5</v>
      </c>
      <c r="AL50" s="33">
        <f t="shared" si="0"/>
        <v>25.619999999999997</v>
      </c>
      <c r="AM50" s="33">
        <f t="shared" si="1"/>
        <v>239.12</v>
      </c>
      <c r="AN50" s="33">
        <f t="shared" si="2"/>
        <v>192.15</v>
      </c>
      <c r="AO50" s="33">
        <f t="shared" si="3"/>
        <v>192.15</v>
      </c>
      <c r="AP50" s="33">
        <f t="shared" si="7"/>
        <v>23.058</v>
      </c>
      <c r="AQ50" s="33">
        <f t="shared" si="8"/>
        <v>215.208</v>
      </c>
      <c r="AR50" s="15" t="s">
        <v>6295</v>
      </c>
      <c r="AS50" s="15" t="s">
        <v>6295</v>
      </c>
      <c r="AT50" s="15" t="s">
        <v>6282</v>
      </c>
      <c r="AU50" s="27" t="s">
        <v>6282</v>
      </c>
      <c r="AV50" s="16" t="s">
        <v>6288</v>
      </c>
      <c r="AW50" s="12"/>
      <c r="AX50" s="12"/>
      <c r="AY50" s="12"/>
      <c r="AZ50" s="1" t="s">
        <v>6388</v>
      </c>
    </row>
    <row r="51" spans="1:52" ht="39.950000000000003" customHeight="1" x14ac:dyDescent="0.25">
      <c r="A51" s="9">
        <v>65</v>
      </c>
      <c r="B51" s="8">
        <v>80042000005184</v>
      </c>
      <c r="C51" s="10" t="s">
        <v>551</v>
      </c>
      <c r="D51" s="34" t="s">
        <v>18</v>
      </c>
      <c r="E51" s="8" t="s">
        <v>149</v>
      </c>
      <c r="F51" s="8" t="s">
        <v>113</v>
      </c>
      <c r="G51" s="8" t="s">
        <v>18</v>
      </c>
      <c r="H51" s="9" t="s">
        <v>6173</v>
      </c>
      <c r="I51" s="9" t="s">
        <v>111</v>
      </c>
      <c r="J51" s="9" t="s">
        <v>6175</v>
      </c>
      <c r="K51" s="9" t="s">
        <v>6175</v>
      </c>
      <c r="L51" s="9" t="s">
        <v>212</v>
      </c>
      <c r="M51" s="8" t="s">
        <v>552</v>
      </c>
      <c r="N51" s="8" t="s">
        <v>6175</v>
      </c>
      <c r="O51" s="8" t="s">
        <v>6175</v>
      </c>
      <c r="P51" s="8" t="s">
        <v>6175</v>
      </c>
      <c r="Q51" s="9" t="s">
        <v>108</v>
      </c>
      <c r="R51" s="9" t="s">
        <v>500</v>
      </c>
      <c r="S51" s="9" t="s">
        <v>553</v>
      </c>
      <c r="T51" s="9" t="s">
        <v>44</v>
      </c>
      <c r="U51" s="9" t="s">
        <v>502</v>
      </c>
      <c r="V51" s="9" t="s">
        <v>28</v>
      </c>
      <c r="W51" s="9" t="s">
        <v>6162</v>
      </c>
      <c r="X51" s="9">
        <v>2012</v>
      </c>
      <c r="Y51" s="9" t="s">
        <v>28</v>
      </c>
      <c r="Z51" s="9" t="s">
        <v>96</v>
      </c>
      <c r="AA51" s="9">
        <v>1</v>
      </c>
      <c r="AB51" s="9">
        <v>1</v>
      </c>
      <c r="AC51" s="9">
        <f t="shared" si="4"/>
        <v>0</v>
      </c>
      <c r="AD51" s="33" t="s">
        <v>6175</v>
      </c>
      <c r="AE51" s="33" t="s">
        <v>6175</v>
      </c>
      <c r="AF51" s="33">
        <v>5230</v>
      </c>
      <c r="AG51" s="33">
        <v>1569</v>
      </c>
      <c r="AH51" s="33">
        <v>1017</v>
      </c>
      <c r="AI51" s="33">
        <f t="shared" si="5"/>
        <v>1017</v>
      </c>
      <c r="AJ51" s="33">
        <v>125</v>
      </c>
      <c r="AK51" s="33">
        <f t="shared" si="6"/>
        <v>125</v>
      </c>
      <c r="AL51" s="33">
        <f t="shared" ref="AL51:AL114" si="9">AK51*0.12</f>
        <v>15</v>
      </c>
      <c r="AM51" s="33">
        <f t="shared" ref="AM51:AM114" si="10">AL51+AK51</f>
        <v>140</v>
      </c>
      <c r="AN51" s="33">
        <f t="shared" ref="AN51:AN114" si="11">AJ51*0.9</f>
        <v>112.5</v>
      </c>
      <c r="AO51" s="33">
        <f t="shared" ref="AO51:AO114" si="12">AN51*AB51</f>
        <v>112.5</v>
      </c>
      <c r="AP51" s="33">
        <f t="shared" si="7"/>
        <v>13.5</v>
      </c>
      <c r="AQ51" s="33">
        <f t="shared" si="8"/>
        <v>126</v>
      </c>
      <c r="AR51" s="15" t="s">
        <v>6295</v>
      </c>
      <c r="AS51" s="15" t="s">
        <v>6296</v>
      </c>
      <c r="AT51" s="15" t="s">
        <v>6292</v>
      </c>
      <c r="AU51" s="27" t="s">
        <v>6278</v>
      </c>
      <c r="AV51" s="16"/>
      <c r="AW51" s="12"/>
      <c r="AX51" s="12"/>
      <c r="AY51" s="12"/>
      <c r="AZ51" s="1" t="s">
        <v>6388</v>
      </c>
    </row>
    <row r="52" spans="1:52" ht="39.950000000000003" customHeight="1" x14ac:dyDescent="0.25">
      <c r="A52" s="9">
        <v>66</v>
      </c>
      <c r="B52" s="8">
        <v>80042000003012</v>
      </c>
      <c r="C52" s="10" t="s">
        <v>559</v>
      </c>
      <c r="D52" s="34" t="s">
        <v>18</v>
      </c>
      <c r="E52" s="8" t="s">
        <v>117</v>
      </c>
      <c r="F52" s="8" t="s">
        <v>20</v>
      </c>
      <c r="G52" s="8" t="s">
        <v>18</v>
      </c>
      <c r="H52" s="9" t="s">
        <v>6173</v>
      </c>
      <c r="I52" s="9" t="s">
        <v>111</v>
      </c>
      <c r="J52" s="9" t="s">
        <v>6175</v>
      </c>
      <c r="K52" s="9" t="s">
        <v>6175</v>
      </c>
      <c r="L52" s="9" t="s">
        <v>212</v>
      </c>
      <c r="M52" s="8" t="s">
        <v>560</v>
      </c>
      <c r="N52" s="8" t="s">
        <v>6175</v>
      </c>
      <c r="O52" s="8" t="s">
        <v>6175</v>
      </c>
      <c r="P52" s="8" t="s">
        <v>6175</v>
      </c>
      <c r="Q52" s="9" t="s">
        <v>108</v>
      </c>
      <c r="R52" s="9" t="s">
        <v>500</v>
      </c>
      <c r="S52" s="9" t="s">
        <v>561</v>
      </c>
      <c r="T52" s="9" t="s">
        <v>44</v>
      </c>
      <c r="U52" s="9" t="s">
        <v>502</v>
      </c>
      <c r="V52" s="9" t="s">
        <v>28</v>
      </c>
      <c r="W52" s="9" t="s">
        <v>29</v>
      </c>
      <c r="X52" s="9">
        <v>2012</v>
      </c>
      <c r="Y52" s="9" t="s">
        <v>28</v>
      </c>
      <c r="Z52" s="9" t="s">
        <v>96</v>
      </c>
      <c r="AA52" s="9">
        <v>1</v>
      </c>
      <c r="AB52" s="9">
        <v>1</v>
      </c>
      <c r="AC52" s="9">
        <f t="shared" ref="AC52:AC115" si="13">AA52-AB52</f>
        <v>0</v>
      </c>
      <c r="AD52" s="33" t="s">
        <v>6175</v>
      </c>
      <c r="AE52" s="33" t="s">
        <v>6175</v>
      </c>
      <c r="AF52" s="33">
        <v>417</v>
      </c>
      <c r="AG52" s="33">
        <v>124.9</v>
      </c>
      <c r="AH52" s="33">
        <v>1017</v>
      </c>
      <c r="AI52" s="33">
        <f t="shared" ref="AI52:AI115" si="14">AH52*AB52</f>
        <v>1017</v>
      </c>
      <c r="AJ52" s="33">
        <v>213.5</v>
      </c>
      <c r="AK52" s="33">
        <f t="shared" ref="AK52:AK115" si="15">AJ52*AB52</f>
        <v>213.5</v>
      </c>
      <c r="AL52" s="33">
        <f t="shared" si="9"/>
        <v>25.619999999999997</v>
      </c>
      <c r="AM52" s="33">
        <f t="shared" si="10"/>
        <v>239.12</v>
      </c>
      <c r="AN52" s="33">
        <f t="shared" si="11"/>
        <v>192.15</v>
      </c>
      <c r="AO52" s="33">
        <f t="shared" si="12"/>
        <v>192.15</v>
      </c>
      <c r="AP52" s="33">
        <f t="shared" ref="AP52:AP115" si="16">AO52*0.12</f>
        <v>23.058</v>
      </c>
      <c r="AQ52" s="33">
        <f t="shared" ref="AQ52:AQ115" si="17">AO52+AP52</f>
        <v>215.208</v>
      </c>
      <c r="AR52" s="15" t="s">
        <v>6295</v>
      </c>
      <c r="AS52" s="15" t="s">
        <v>6296</v>
      </c>
      <c r="AT52" s="15" t="s">
        <v>6292</v>
      </c>
      <c r="AU52" s="27" t="s">
        <v>6278</v>
      </c>
      <c r="AV52" s="16"/>
      <c r="AW52" s="12"/>
      <c r="AX52" s="12"/>
      <c r="AY52" s="12"/>
      <c r="AZ52" s="1" t="s">
        <v>6388</v>
      </c>
    </row>
    <row r="53" spans="1:52" ht="72" customHeight="1" x14ac:dyDescent="0.25">
      <c r="A53" s="9">
        <v>67</v>
      </c>
      <c r="B53" s="8">
        <v>80042000005108</v>
      </c>
      <c r="C53" s="10" t="s">
        <v>563</v>
      </c>
      <c r="D53" s="34" t="s">
        <v>241</v>
      </c>
      <c r="E53" s="8" t="s">
        <v>242</v>
      </c>
      <c r="F53" s="8" t="s">
        <v>242</v>
      </c>
      <c r="G53" s="8" t="s">
        <v>6285</v>
      </c>
      <c r="H53" s="9" t="s">
        <v>6173</v>
      </c>
      <c r="I53" s="9" t="s">
        <v>111</v>
      </c>
      <c r="J53" s="9" t="s">
        <v>6175</v>
      </c>
      <c r="K53" s="9" t="s">
        <v>6175</v>
      </c>
      <c r="L53" s="8" t="s">
        <v>212</v>
      </c>
      <c r="M53" s="8" t="s">
        <v>564</v>
      </c>
      <c r="N53" s="8" t="s">
        <v>6175</v>
      </c>
      <c r="O53" s="8" t="s">
        <v>6175</v>
      </c>
      <c r="P53" s="8" t="s">
        <v>6175</v>
      </c>
      <c r="Q53" s="8" t="s">
        <v>108</v>
      </c>
      <c r="R53" s="8" t="s">
        <v>500</v>
      </c>
      <c r="S53" s="8" t="s">
        <v>565</v>
      </c>
      <c r="T53" s="9" t="s">
        <v>44</v>
      </c>
      <c r="U53" s="9" t="s">
        <v>502</v>
      </c>
      <c r="V53" s="9" t="s">
        <v>28</v>
      </c>
      <c r="W53" s="9" t="s">
        <v>29</v>
      </c>
      <c r="X53" s="9">
        <v>2012</v>
      </c>
      <c r="Y53" s="8" t="s">
        <v>566</v>
      </c>
      <c r="Z53" s="9" t="s">
        <v>96</v>
      </c>
      <c r="AA53" s="9">
        <v>1</v>
      </c>
      <c r="AB53" s="9">
        <v>1</v>
      </c>
      <c r="AC53" s="9">
        <f t="shared" si="13"/>
        <v>0</v>
      </c>
      <c r="AD53" s="33" t="s">
        <v>6175</v>
      </c>
      <c r="AE53" s="33" t="s">
        <v>6175</v>
      </c>
      <c r="AF53" s="33">
        <v>417</v>
      </c>
      <c r="AG53" s="33">
        <v>124.9</v>
      </c>
      <c r="AH53" s="33">
        <v>1017</v>
      </c>
      <c r="AI53" s="33">
        <f t="shared" si="14"/>
        <v>1017</v>
      </c>
      <c r="AJ53" s="33">
        <v>213.5</v>
      </c>
      <c r="AK53" s="33">
        <f t="shared" si="15"/>
        <v>213.5</v>
      </c>
      <c r="AL53" s="33">
        <f t="shared" si="9"/>
        <v>25.619999999999997</v>
      </c>
      <c r="AM53" s="33">
        <f t="shared" si="10"/>
        <v>239.12</v>
      </c>
      <c r="AN53" s="33">
        <f t="shared" si="11"/>
        <v>192.15</v>
      </c>
      <c r="AO53" s="33">
        <f t="shared" si="12"/>
        <v>192.15</v>
      </c>
      <c r="AP53" s="33">
        <f t="shared" si="16"/>
        <v>23.058</v>
      </c>
      <c r="AQ53" s="33">
        <f t="shared" si="17"/>
        <v>215.208</v>
      </c>
      <c r="AR53" s="15" t="s">
        <v>6295</v>
      </c>
      <c r="AS53" s="15" t="s">
        <v>6295</v>
      </c>
      <c r="AT53" s="15" t="s">
        <v>6282</v>
      </c>
      <c r="AU53" s="27" t="s">
        <v>6282</v>
      </c>
      <c r="AV53" s="16" t="s">
        <v>6287</v>
      </c>
      <c r="AW53" s="12"/>
      <c r="AX53" s="12"/>
      <c r="AY53" s="12"/>
      <c r="AZ53" s="1" t="s">
        <v>6388</v>
      </c>
    </row>
    <row r="54" spans="1:52" ht="65.25" customHeight="1" x14ac:dyDescent="0.25">
      <c r="A54" s="9">
        <v>68</v>
      </c>
      <c r="B54" s="8">
        <v>80042000000752</v>
      </c>
      <c r="C54" s="10" t="s">
        <v>338</v>
      </c>
      <c r="D54" s="34" t="s">
        <v>18</v>
      </c>
      <c r="E54" s="8" t="s">
        <v>296</v>
      </c>
      <c r="F54" s="8" t="s">
        <v>296</v>
      </c>
      <c r="G54" s="8" t="s">
        <v>18</v>
      </c>
      <c r="H54" s="9" t="s">
        <v>6173</v>
      </c>
      <c r="I54" s="9" t="s">
        <v>111</v>
      </c>
      <c r="J54" s="9" t="s">
        <v>6175</v>
      </c>
      <c r="K54" s="9" t="s">
        <v>6175</v>
      </c>
      <c r="L54" s="8" t="s">
        <v>150</v>
      </c>
      <c r="M54" s="8" t="s">
        <v>339</v>
      </c>
      <c r="N54" s="8" t="s">
        <v>6175</v>
      </c>
      <c r="O54" s="8" t="s">
        <v>6175</v>
      </c>
      <c r="P54" s="8" t="s">
        <v>6175</v>
      </c>
      <c r="Q54" s="8" t="s">
        <v>177</v>
      </c>
      <c r="R54" s="9" t="s">
        <v>178</v>
      </c>
      <c r="S54" s="8" t="s">
        <v>340</v>
      </c>
      <c r="T54" s="9" t="s">
        <v>137</v>
      </c>
      <c r="U54" s="9" t="s">
        <v>154</v>
      </c>
      <c r="V54" s="9" t="s">
        <v>28</v>
      </c>
      <c r="W54" s="8" t="s">
        <v>78</v>
      </c>
      <c r="X54" s="9">
        <v>2014</v>
      </c>
      <c r="Y54" s="8" t="s">
        <v>341</v>
      </c>
      <c r="Z54" s="9" t="s">
        <v>31</v>
      </c>
      <c r="AA54" s="9">
        <v>1</v>
      </c>
      <c r="AB54" s="9">
        <v>1</v>
      </c>
      <c r="AC54" s="9">
        <f t="shared" si="13"/>
        <v>0</v>
      </c>
      <c r="AD54" s="33" t="s">
        <v>6175</v>
      </c>
      <c r="AE54" s="33" t="s">
        <v>6175</v>
      </c>
      <c r="AF54" s="33">
        <v>904</v>
      </c>
      <c r="AG54" s="33">
        <v>271.2</v>
      </c>
      <c r="AH54" s="33">
        <v>1255</v>
      </c>
      <c r="AI54" s="33">
        <f t="shared" si="14"/>
        <v>1255</v>
      </c>
      <c r="AJ54" s="33">
        <v>176.93</v>
      </c>
      <c r="AK54" s="33">
        <f t="shared" si="15"/>
        <v>176.93</v>
      </c>
      <c r="AL54" s="33">
        <f t="shared" si="9"/>
        <v>21.2316</v>
      </c>
      <c r="AM54" s="33">
        <f t="shared" si="10"/>
        <v>198.16160000000002</v>
      </c>
      <c r="AN54" s="33">
        <f t="shared" si="11"/>
        <v>159.23700000000002</v>
      </c>
      <c r="AO54" s="33">
        <f t="shared" si="12"/>
        <v>159.23700000000002</v>
      </c>
      <c r="AP54" s="33">
        <f t="shared" si="16"/>
        <v>19.108440000000002</v>
      </c>
      <c r="AQ54" s="33">
        <f t="shared" si="17"/>
        <v>178.34544000000002</v>
      </c>
      <c r="AR54" s="15" t="s">
        <v>6295</v>
      </c>
      <c r="AS54" s="15" t="s">
        <v>6295</v>
      </c>
      <c r="AT54" s="15" t="s">
        <v>6292</v>
      </c>
      <c r="AU54" s="27" t="s">
        <v>6278</v>
      </c>
      <c r="AV54" s="16"/>
      <c r="AW54" s="12">
        <v>1</v>
      </c>
      <c r="AX54" s="12"/>
      <c r="AY54" s="12"/>
      <c r="AZ54" s="1" t="s">
        <v>6388</v>
      </c>
    </row>
    <row r="55" spans="1:52" ht="39.950000000000003" customHeight="1" x14ac:dyDescent="0.25">
      <c r="A55" s="9">
        <v>69</v>
      </c>
      <c r="B55" s="8">
        <v>80042000001421</v>
      </c>
      <c r="C55" s="10" t="s">
        <v>350</v>
      </c>
      <c r="D55" s="34" t="s">
        <v>241</v>
      </c>
      <c r="E55" s="8" t="s">
        <v>242</v>
      </c>
      <c r="F55" s="8" t="s">
        <v>242</v>
      </c>
      <c r="G55" s="8" t="s">
        <v>6285</v>
      </c>
      <c r="H55" s="9" t="s">
        <v>6173</v>
      </c>
      <c r="I55" s="9" t="s">
        <v>111</v>
      </c>
      <c r="J55" s="9" t="s">
        <v>6175</v>
      </c>
      <c r="K55" s="9" t="s">
        <v>6175</v>
      </c>
      <c r="L55" s="8" t="s">
        <v>351</v>
      </c>
      <c r="M55" s="8" t="s">
        <v>352</v>
      </c>
      <c r="N55" s="8" t="s">
        <v>6175</v>
      </c>
      <c r="O55" s="8" t="s">
        <v>6175</v>
      </c>
      <c r="P55" s="8" t="s">
        <v>6175</v>
      </c>
      <c r="Q55" s="8" t="s">
        <v>353</v>
      </c>
      <c r="R55" s="8" t="s">
        <v>354</v>
      </c>
      <c r="S55" s="8" t="s">
        <v>28</v>
      </c>
      <c r="T55" s="9" t="s">
        <v>44</v>
      </c>
      <c r="U55" s="9" t="s">
        <v>28</v>
      </c>
      <c r="V55" s="9" t="s">
        <v>28</v>
      </c>
      <c r="W55" s="9" t="s">
        <v>29</v>
      </c>
      <c r="X55" s="9">
        <v>2012</v>
      </c>
      <c r="Y55" s="8" t="s">
        <v>355</v>
      </c>
      <c r="Z55" s="9" t="s">
        <v>31</v>
      </c>
      <c r="AA55" s="9">
        <v>1</v>
      </c>
      <c r="AB55" s="9">
        <v>1</v>
      </c>
      <c r="AC55" s="9">
        <f t="shared" si="13"/>
        <v>0</v>
      </c>
      <c r="AD55" s="33" t="s">
        <v>6175</v>
      </c>
      <c r="AE55" s="33" t="s">
        <v>6175</v>
      </c>
      <c r="AF55" s="33">
        <v>185</v>
      </c>
      <c r="AG55" s="33">
        <v>55.3</v>
      </c>
      <c r="AH55" s="33">
        <v>860</v>
      </c>
      <c r="AI55" s="33">
        <f t="shared" si="14"/>
        <v>860</v>
      </c>
      <c r="AJ55" s="33">
        <v>193.59375</v>
      </c>
      <c r="AK55" s="33">
        <f t="shared" si="15"/>
        <v>193.59375</v>
      </c>
      <c r="AL55" s="33">
        <f t="shared" si="9"/>
        <v>23.231249999999999</v>
      </c>
      <c r="AM55" s="33">
        <f t="shared" si="10"/>
        <v>216.82499999999999</v>
      </c>
      <c r="AN55" s="33">
        <f t="shared" si="11"/>
        <v>174.234375</v>
      </c>
      <c r="AO55" s="33">
        <f t="shared" si="12"/>
        <v>174.234375</v>
      </c>
      <c r="AP55" s="33">
        <f t="shared" si="16"/>
        <v>20.908124999999998</v>
      </c>
      <c r="AQ55" s="33">
        <f t="shared" si="17"/>
        <v>195.14249999999998</v>
      </c>
      <c r="AR55" s="15" t="s">
        <v>6295</v>
      </c>
      <c r="AS55" s="15" t="s">
        <v>6295</v>
      </c>
      <c r="AT55" s="15" t="s">
        <v>6282</v>
      </c>
      <c r="AU55" s="27" t="s">
        <v>6282</v>
      </c>
      <c r="AV55" s="16" t="s">
        <v>6287</v>
      </c>
      <c r="AW55" s="12"/>
      <c r="AX55" s="12"/>
      <c r="AY55" s="12"/>
      <c r="AZ55" s="1" t="s">
        <v>6388</v>
      </c>
    </row>
    <row r="56" spans="1:52" ht="87" customHeight="1" x14ac:dyDescent="0.25">
      <c r="A56" s="9">
        <v>70</v>
      </c>
      <c r="B56" s="8">
        <v>80042000003388</v>
      </c>
      <c r="C56" s="10" t="s">
        <v>548</v>
      </c>
      <c r="D56" s="34" t="s">
        <v>18</v>
      </c>
      <c r="E56" s="8" t="s">
        <v>149</v>
      </c>
      <c r="F56" s="8" t="s">
        <v>105</v>
      </c>
      <c r="G56" s="8" t="s">
        <v>18</v>
      </c>
      <c r="H56" s="9" t="s">
        <v>6173</v>
      </c>
      <c r="I56" s="9" t="s">
        <v>111</v>
      </c>
      <c r="J56" s="9" t="s">
        <v>6175</v>
      </c>
      <c r="K56" s="9" t="s">
        <v>6175</v>
      </c>
      <c r="L56" s="9" t="s">
        <v>150</v>
      </c>
      <c r="M56" s="8" t="s">
        <v>549</v>
      </c>
      <c r="N56" s="8" t="s">
        <v>6175</v>
      </c>
      <c r="O56" s="8" t="s">
        <v>6175</v>
      </c>
      <c r="P56" s="8" t="s">
        <v>6175</v>
      </c>
      <c r="Q56" s="9" t="s">
        <v>108</v>
      </c>
      <c r="R56" s="9" t="s">
        <v>484</v>
      </c>
      <c r="S56" s="9" t="s">
        <v>550</v>
      </c>
      <c r="T56" s="9" t="s">
        <v>137</v>
      </c>
      <c r="U56" s="9" t="s">
        <v>154</v>
      </c>
      <c r="V56" s="9" t="s">
        <v>28</v>
      </c>
      <c r="W56" s="9" t="s">
        <v>29</v>
      </c>
      <c r="X56" s="9">
        <v>2014</v>
      </c>
      <c r="Y56" s="9" t="s">
        <v>28</v>
      </c>
      <c r="Z56" s="9" t="s">
        <v>96</v>
      </c>
      <c r="AA56" s="9">
        <v>1</v>
      </c>
      <c r="AB56" s="9">
        <v>1</v>
      </c>
      <c r="AC56" s="9">
        <f t="shared" si="13"/>
        <v>0</v>
      </c>
      <c r="AD56" s="33" t="s">
        <v>6175</v>
      </c>
      <c r="AE56" s="33" t="s">
        <v>6175</v>
      </c>
      <c r="AF56" s="33">
        <v>1105</v>
      </c>
      <c r="AG56" s="33">
        <v>331.3</v>
      </c>
      <c r="AH56" s="33">
        <v>833</v>
      </c>
      <c r="AI56" s="33">
        <f t="shared" si="14"/>
        <v>833</v>
      </c>
      <c r="AJ56" s="33">
        <v>215.995</v>
      </c>
      <c r="AK56" s="33">
        <f t="shared" si="15"/>
        <v>215.995</v>
      </c>
      <c r="AL56" s="33">
        <f t="shared" si="9"/>
        <v>25.9194</v>
      </c>
      <c r="AM56" s="33">
        <f t="shared" si="10"/>
        <v>241.9144</v>
      </c>
      <c r="AN56" s="33">
        <f t="shared" si="11"/>
        <v>194.3955</v>
      </c>
      <c r="AO56" s="33">
        <f t="shared" si="12"/>
        <v>194.3955</v>
      </c>
      <c r="AP56" s="33">
        <f t="shared" si="16"/>
        <v>23.327459999999999</v>
      </c>
      <c r="AQ56" s="33">
        <f t="shared" si="17"/>
        <v>217.72296</v>
      </c>
      <c r="AR56" s="15" t="s">
        <v>6295</v>
      </c>
      <c r="AS56" s="15" t="s">
        <v>6295</v>
      </c>
      <c r="AT56" s="15" t="s">
        <v>6292</v>
      </c>
      <c r="AU56" s="27" t="s">
        <v>6278</v>
      </c>
      <c r="AV56" s="16"/>
      <c r="AW56" s="12">
        <v>1</v>
      </c>
      <c r="AX56" s="12"/>
      <c r="AY56" s="12"/>
      <c r="AZ56" s="1" t="s">
        <v>6388</v>
      </c>
    </row>
    <row r="57" spans="1:52" ht="74.25" customHeight="1" x14ac:dyDescent="0.25">
      <c r="A57" s="9">
        <v>71</v>
      </c>
      <c r="B57" s="8">
        <v>80042000006969</v>
      </c>
      <c r="C57" s="10" t="s">
        <v>406</v>
      </c>
      <c r="D57" s="34" t="s">
        <v>241</v>
      </c>
      <c r="E57" s="8" t="s">
        <v>242</v>
      </c>
      <c r="F57" s="8" t="s">
        <v>242</v>
      </c>
      <c r="G57" s="8" t="s">
        <v>402</v>
      </c>
      <c r="H57" s="9" t="s">
        <v>6173</v>
      </c>
      <c r="I57" s="9" t="s">
        <v>111</v>
      </c>
      <c r="J57" s="9" t="s">
        <v>6175</v>
      </c>
      <c r="K57" s="9" t="s">
        <v>6175</v>
      </c>
      <c r="L57" s="8" t="s">
        <v>150</v>
      </c>
      <c r="M57" s="8" t="s">
        <v>407</v>
      </c>
      <c r="N57" s="8" t="s">
        <v>6175</v>
      </c>
      <c r="O57" s="8" t="s">
        <v>6175</v>
      </c>
      <c r="P57" s="8" t="s">
        <v>6175</v>
      </c>
      <c r="Q57" s="8" t="s">
        <v>108</v>
      </c>
      <c r="R57" s="8" t="s">
        <v>408</v>
      </c>
      <c r="S57" s="8" t="s">
        <v>409</v>
      </c>
      <c r="T57" s="9" t="s">
        <v>137</v>
      </c>
      <c r="U57" s="9" t="s">
        <v>28</v>
      </c>
      <c r="V57" s="9" t="s">
        <v>28</v>
      </c>
      <c r="W57" s="9" t="s">
        <v>29</v>
      </c>
      <c r="X57" s="9">
        <v>2012</v>
      </c>
      <c r="Y57" s="8" t="s">
        <v>28</v>
      </c>
      <c r="Z57" s="9" t="s">
        <v>31</v>
      </c>
      <c r="AA57" s="9">
        <v>1</v>
      </c>
      <c r="AB57" s="9">
        <v>1</v>
      </c>
      <c r="AC57" s="9">
        <f t="shared" si="13"/>
        <v>0</v>
      </c>
      <c r="AD57" s="33" t="s">
        <v>6175</v>
      </c>
      <c r="AE57" s="33" t="s">
        <v>6175</v>
      </c>
      <c r="AF57" s="33">
        <v>232</v>
      </c>
      <c r="AG57" s="33">
        <v>69.599999999999994</v>
      </c>
      <c r="AH57" s="33">
        <v>918</v>
      </c>
      <c r="AI57" s="33">
        <f t="shared" si="14"/>
        <v>918</v>
      </c>
      <c r="AJ57" s="33">
        <v>153.56249999999997</v>
      </c>
      <c r="AK57" s="33">
        <f t="shared" si="15"/>
        <v>153.56249999999997</v>
      </c>
      <c r="AL57" s="33">
        <f t="shared" si="9"/>
        <v>18.427499999999995</v>
      </c>
      <c r="AM57" s="33">
        <f t="shared" si="10"/>
        <v>171.98999999999995</v>
      </c>
      <c r="AN57" s="33">
        <f t="shared" si="11"/>
        <v>138.20624999999998</v>
      </c>
      <c r="AO57" s="33">
        <f t="shared" si="12"/>
        <v>138.20624999999998</v>
      </c>
      <c r="AP57" s="33">
        <f t="shared" si="16"/>
        <v>16.584749999999996</v>
      </c>
      <c r="AQ57" s="33">
        <f t="shared" si="17"/>
        <v>154.79099999999997</v>
      </c>
      <c r="AR57" s="15" t="s">
        <v>6295</v>
      </c>
      <c r="AS57" s="15" t="s">
        <v>6295</v>
      </c>
      <c r="AT57" s="15" t="s">
        <v>6282</v>
      </c>
      <c r="AU57" s="27" t="s">
        <v>6282</v>
      </c>
      <c r="AV57" s="16" t="s">
        <v>6322</v>
      </c>
      <c r="AW57" s="12"/>
      <c r="AX57" s="12"/>
      <c r="AY57" s="12"/>
      <c r="AZ57" s="1" t="s">
        <v>6388</v>
      </c>
    </row>
    <row r="58" spans="1:52" ht="72" customHeight="1" x14ac:dyDescent="0.25">
      <c r="A58" s="9">
        <v>72</v>
      </c>
      <c r="B58" s="8">
        <v>80042000005412</v>
      </c>
      <c r="C58" s="10" t="s">
        <v>198</v>
      </c>
      <c r="D58" s="34" t="s">
        <v>18</v>
      </c>
      <c r="E58" s="8" t="s">
        <v>149</v>
      </c>
      <c r="F58" s="8" t="s">
        <v>105</v>
      </c>
      <c r="G58" s="8" t="s">
        <v>18</v>
      </c>
      <c r="H58" s="9" t="s">
        <v>6173</v>
      </c>
      <c r="I58" s="9" t="s">
        <v>111</v>
      </c>
      <c r="J58" s="9" t="s">
        <v>6175</v>
      </c>
      <c r="K58" s="9" t="s">
        <v>6175</v>
      </c>
      <c r="L58" s="9" t="s">
        <v>150</v>
      </c>
      <c r="M58" s="8" t="s">
        <v>199</v>
      </c>
      <c r="N58" s="8" t="s">
        <v>6175</v>
      </c>
      <c r="O58" s="8" t="s">
        <v>6175</v>
      </c>
      <c r="P58" s="8" t="s">
        <v>6175</v>
      </c>
      <c r="Q58" s="9" t="s">
        <v>108</v>
      </c>
      <c r="R58" s="9" t="s">
        <v>200</v>
      </c>
      <c r="S58" s="9" t="s">
        <v>201</v>
      </c>
      <c r="T58" s="9" t="s">
        <v>44</v>
      </c>
      <c r="U58" s="9" t="s">
        <v>154</v>
      </c>
      <c r="V58" s="9" t="s">
        <v>28</v>
      </c>
      <c r="W58" s="9" t="s">
        <v>29</v>
      </c>
      <c r="X58" s="9">
        <v>2013</v>
      </c>
      <c r="Y58" s="9" t="s">
        <v>28</v>
      </c>
      <c r="Z58" s="9" t="s">
        <v>31</v>
      </c>
      <c r="AA58" s="9">
        <v>1</v>
      </c>
      <c r="AB58" s="9">
        <v>1</v>
      </c>
      <c r="AC58" s="9">
        <f t="shared" si="13"/>
        <v>0</v>
      </c>
      <c r="AD58" s="33" t="s">
        <v>6175</v>
      </c>
      <c r="AE58" s="33" t="s">
        <v>6175</v>
      </c>
      <c r="AF58" s="33">
        <v>769</v>
      </c>
      <c r="AG58" s="33">
        <v>230.5</v>
      </c>
      <c r="AH58" s="33">
        <v>833</v>
      </c>
      <c r="AI58" s="33">
        <f t="shared" si="14"/>
        <v>833</v>
      </c>
      <c r="AJ58" s="33">
        <v>152.16964285714283</v>
      </c>
      <c r="AK58" s="33">
        <f t="shared" si="15"/>
        <v>152.16964285714283</v>
      </c>
      <c r="AL58" s="33">
        <f t="shared" si="9"/>
        <v>18.260357142857139</v>
      </c>
      <c r="AM58" s="33">
        <f t="shared" si="10"/>
        <v>170.42999999999998</v>
      </c>
      <c r="AN58" s="33">
        <f t="shared" si="11"/>
        <v>136.95267857142855</v>
      </c>
      <c r="AO58" s="33">
        <f t="shared" si="12"/>
        <v>136.95267857142855</v>
      </c>
      <c r="AP58" s="33">
        <f t="shared" si="16"/>
        <v>16.434321428571426</v>
      </c>
      <c r="AQ58" s="33">
        <f t="shared" si="17"/>
        <v>153.38699999999997</v>
      </c>
      <c r="AR58" s="15" t="s">
        <v>6295</v>
      </c>
      <c r="AS58" s="15" t="s">
        <v>6295</v>
      </c>
      <c r="AT58" s="15" t="s">
        <v>6292</v>
      </c>
      <c r="AU58" s="27" t="s">
        <v>6278</v>
      </c>
      <c r="AV58" s="16"/>
      <c r="AW58" s="12">
        <v>1</v>
      </c>
      <c r="AX58" s="12"/>
      <c r="AY58" s="12"/>
      <c r="AZ58" s="1" t="s">
        <v>6388</v>
      </c>
    </row>
    <row r="59" spans="1:52" ht="99" customHeight="1" x14ac:dyDescent="0.25">
      <c r="A59" s="9">
        <v>73</v>
      </c>
      <c r="B59" s="8">
        <v>80042000002688</v>
      </c>
      <c r="C59" s="10" t="s">
        <v>489</v>
      </c>
      <c r="D59" s="34" t="s">
        <v>18</v>
      </c>
      <c r="E59" s="8" t="s">
        <v>156</v>
      </c>
      <c r="F59" s="8" t="s">
        <v>142</v>
      </c>
      <c r="G59" s="8" t="s">
        <v>18</v>
      </c>
      <c r="H59" s="9" t="s">
        <v>6173</v>
      </c>
      <c r="I59" s="9" t="s">
        <v>111</v>
      </c>
      <c r="J59" s="9" t="s">
        <v>6175</v>
      </c>
      <c r="K59" s="9" t="s">
        <v>6175</v>
      </c>
      <c r="L59" s="9" t="s">
        <v>150</v>
      </c>
      <c r="M59" s="8" t="s">
        <v>490</v>
      </c>
      <c r="N59" s="8" t="s">
        <v>6175</v>
      </c>
      <c r="O59" s="8" t="s">
        <v>6175</v>
      </c>
      <c r="P59" s="8" t="s">
        <v>6175</v>
      </c>
      <c r="Q59" s="9" t="s">
        <v>108</v>
      </c>
      <c r="R59" s="9" t="s">
        <v>484</v>
      </c>
      <c r="S59" s="9" t="s">
        <v>491</v>
      </c>
      <c r="T59" s="9" t="s">
        <v>276</v>
      </c>
      <c r="U59" s="9" t="s">
        <v>154</v>
      </c>
      <c r="V59" s="9" t="s">
        <v>28</v>
      </c>
      <c r="W59" s="9" t="s">
        <v>29</v>
      </c>
      <c r="X59" s="9">
        <v>2013</v>
      </c>
      <c r="Y59" s="9" t="s">
        <v>28</v>
      </c>
      <c r="Z59" s="9" t="s">
        <v>54</v>
      </c>
      <c r="AA59" s="9">
        <v>1</v>
      </c>
      <c r="AB59" s="9">
        <v>1</v>
      </c>
      <c r="AC59" s="9">
        <f t="shared" si="13"/>
        <v>0</v>
      </c>
      <c r="AD59" s="33" t="s">
        <v>6175</v>
      </c>
      <c r="AE59" s="33" t="s">
        <v>6175</v>
      </c>
      <c r="AF59" s="33">
        <v>802</v>
      </c>
      <c r="AG59" s="33">
        <v>240.6</v>
      </c>
      <c r="AH59" s="33">
        <v>833</v>
      </c>
      <c r="AI59" s="33">
        <f t="shared" si="14"/>
        <v>833</v>
      </c>
      <c r="AJ59" s="33">
        <v>157.04</v>
      </c>
      <c r="AK59" s="33">
        <f t="shared" si="15"/>
        <v>157.04</v>
      </c>
      <c r="AL59" s="33">
        <f t="shared" si="9"/>
        <v>18.844799999999999</v>
      </c>
      <c r="AM59" s="33">
        <f t="shared" si="10"/>
        <v>175.88479999999998</v>
      </c>
      <c r="AN59" s="33">
        <f t="shared" si="11"/>
        <v>141.33599999999998</v>
      </c>
      <c r="AO59" s="33">
        <f t="shared" si="12"/>
        <v>141.33599999999998</v>
      </c>
      <c r="AP59" s="33">
        <f t="shared" si="16"/>
        <v>16.960319999999996</v>
      </c>
      <c r="AQ59" s="33">
        <f t="shared" si="17"/>
        <v>158.29631999999998</v>
      </c>
      <c r="AR59" s="15" t="s">
        <v>6295</v>
      </c>
      <c r="AS59" s="15" t="s">
        <v>6295</v>
      </c>
      <c r="AT59" s="15" t="s">
        <v>6292</v>
      </c>
      <c r="AU59" s="27" t="s">
        <v>6278</v>
      </c>
      <c r="AV59" s="16"/>
      <c r="AW59" s="12">
        <v>1</v>
      </c>
      <c r="AX59" s="12"/>
      <c r="AY59" s="12"/>
      <c r="AZ59" s="1" t="s">
        <v>6388</v>
      </c>
    </row>
    <row r="60" spans="1:52" ht="39.950000000000003" customHeight="1" x14ac:dyDescent="0.25">
      <c r="A60" s="9">
        <v>74</v>
      </c>
      <c r="B60" s="8">
        <v>80042000007126</v>
      </c>
      <c r="C60" s="10" t="s">
        <v>202</v>
      </c>
      <c r="D60" s="34" t="s">
        <v>18</v>
      </c>
      <c r="E60" s="8" t="s">
        <v>149</v>
      </c>
      <c r="F60" s="8" t="s">
        <v>105</v>
      </c>
      <c r="G60" s="8" t="s">
        <v>18</v>
      </c>
      <c r="H60" s="9" t="s">
        <v>6173</v>
      </c>
      <c r="I60" s="9" t="s">
        <v>111</v>
      </c>
      <c r="J60" s="9" t="s">
        <v>6175</v>
      </c>
      <c r="K60" s="9" t="s">
        <v>6175</v>
      </c>
      <c r="L60" s="9" t="s">
        <v>150</v>
      </c>
      <c r="M60" s="8" t="s">
        <v>203</v>
      </c>
      <c r="N60" s="8" t="s">
        <v>6175</v>
      </c>
      <c r="O60" s="8" t="s">
        <v>6175</v>
      </c>
      <c r="P60" s="8" t="s">
        <v>6175</v>
      </c>
      <c r="Q60" s="9" t="s">
        <v>108</v>
      </c>
      <c r="R60" s="9" t="s">
        <v>200</v>
      </c>
      <c r="S60" s="9" t="s">
        <v>204</v>
      </c>
      <c r="T60" s="9" t="s">
        <v>137</v>
      </c>
      <c r="U60" s="9" t="s">
        <v>28</v>
      </c>
      <c r="V60" s="9" t="s">
        <v>28</v>
      </c>
      <c r="W60" s="9" t="s">
        <v>29</v>
      </c>
      <c r="X60" s="9">
        <v>2012</v>
      </c>
      <c r="Y60" s="9" t="s">
        <v>28</v>
      </c>
      <c r="Z60" s="9" t="s">
        <v>31</v>
      </c>
      <c r="AA60" s="9">
        <v>1</v>
      </c>
      <c r="AB60" s="9">
        <v>1</v>
      </c>
      <c r="AC60" s="9">
        <f t="shared" si="13"/>
        <v>0</v>
      </c>
      <c r="AD60" s="33" t="s">
        <v>6175</v>
      </c>
      <c r="AE60" s="33" t="s">
        <v>6175</v>
      </c>
      <c r="AF60" s="33">
        <v>348</v>
      </c>
      <c r="AG60" s="33">
        <v>104.4</v>
      </c>
      <c r="AH60" s="33">
        <v>833</v>
      </c>
      <c r="AI60" s="33">
        <f t="shared" si="14"/>
        <v>833</v>
      </c>
      <c r="AJ60" s="33">
        <v>139.28571428571428</v>
      </c>
      <c r="AK60" s="33">
        <f t="shared" si="15"/>
        <v>139.28571428571428</v>
      </c>
      <c r="AL60" s="33">
        <f t="shared" si="9"/>
        <v>16.714285714285712</v>
      </c>
      <c r="AM60" s="33">
        <f t="shared" si="10"/>
        <v>156</v>
      </c>
      <c r="AN60" s="33">
        <f t="shared" si="11"/>
        <v>125.35714285714285</v>
      </c>
      <c r="AO60" s="33">
        <f t="shared" si="12"/>
        <v>125.35714285714285</v>
      </c>
      <c r="AP60" s="33">
        <f t="shared" si="16"/>
        <v>15.042857142857141</v>
      </c>
      <c r="AQ60" s="33">
        <f t="shared" si="17"/>
        <v>140.39999999999998</v>
      </c>
      <c r="AR60" s="15" t="s">
        <v>6295</v>
      </c>
      <c r="AS60" s="15" t="s">
        <v>6295</v>
      </c>
      <c r="AT60" s="15" t="s">
        <v>6292</v>
      </c>
      <c r="AU60" s="27" t="s">
        <v>6278</v>
      </c>
      <c r="AV60" s="16"/>
      <c r="AW60" s="12">
        <v>1</v>
      </c>
      <c r="AX60" s="12"/>
      <c r="AY60" s="12"/>
      <c r="AZ60" s="1" t="s">
        <v>6388</v>
      </c>
    </row>
    <row r="61" spans="1:52" ht="61.5" customHeight="1" x14ac:dyDescent="0.25">
      <c r="A61" s="9">
        <v>75</v>
      </c>
      <c r="B61" s="8">
        <v>80042000006921</v>
      </c>
      <c r="C61" s="10" t="s">
        <v>476</v>
      </c>
      <c r="D61" s="34" t="s">
        <v>18</v>
      </c>
      <c r="E61" s="8" t="s">
        <v>156</v>
      </c>
      <c r="F61" s="8" t="s">
        <v>105</v>
      </c>
      <c r="G61" s="8" t="s">
        <v>18</v>
      </c>
      <c r="H61" s="9" t="s">
        <v>6173</v>
      </c>
      <c r="I61" s="9" t="s">
        <v>111</v>
      </c>
      <c r="J61" s="9" t="s">
        <v>6175</v>
      </c>
      <c r="K61" s="9" t="s">
        <v>6175</v>
      </c>
      <c r="L61" s="9" t="s">
        <v>150</v>
      </c>
      <c r="M61" s="8" t="s">
        <v>477</v>
      </c>
      <c r="N61" s="8" t="s">
        <v>6175</v>
      </c>
      <c r="O61" s="8" t="s">
        <v>6175</v>
      </c>
      <c r="P61" s="8" t="s">
        <v>6175</v>
      </c>
      <c r="Q61" s="9" t="s">
        <v>108</v>
      </c>
      <c r="R61" s="9" t="s">
        <v>200</v>
      </c>
      <c r="S61" s="9" t="s">
        <v>478</v>
      </c>
      <c r="T61" s="9" t="s">
        <v>276</v>
      </c>
      <c r="U61" s="9" t="s">
        <v>154</v>
      </c>
      <c r="V61" s="9" t="s">
        <v>28</v>
      </c>
      <c r="W61" s="9" t="s">
        <v>29</v>
      </c>
      <c r="X61" s="9">
        <v>2012</v>
      </c>
      <c r="Y61" s="9" t="s">
        <v>28</v>
      </c>
      <c r="Z61" s="9" t="s">
        <v>54</v>
      </c>
      <c r="AA61" s="9">
        <v>1</v>
      </c>
      <c r="AB61" s="9">
        <v>1</v>
      </c>
      <c r="AC61" s="9">
        <f t="shared" si="13"/>
        <v>0</v>
      </c>
      <c r="AD61" s="33" t="s">
        <v>6175</v>
      </c>
      <c r="AE61" s="33" t="s">
        <v>6175</v>
      </c>
      <c r="AF61" s="33">
        <v>348</v>
      </c>
      <c r="AG61" s="33">
        <v>104.4</v>
      </c>
      <c r="AH61" s="33">
        <v>833</v>
      </c>
      <c r="AI61" s="33">
        <f t="shared" si="14"/>
        <v>833</v>
      </c>
      <c r="AJ61" s="33">
        <v>139.28571428571428</v>
      </c>
      <c r="AK61" s="33">
        <f t="shared" si="15"/>
        <v>139.28571428571428</v>
      </c>
      <c r="AL61" s="33">
        <f t="shared" si="9"/>
        <v>16.714285714285712</v>
      </c>
      <c r="AM61" s="33">
        <f t="shared" si="10"/>
        <v>156</v>
      </c>
      <c r="AN61" s="33">
        <f t="shared" si="11"/>
        <v>125.35714285714285</v>
      </c>
      <c r="AO61" s="33">
        <f t="shared" si="12"/>
        <v>125.35714285714285</v>
      </c>
      <c r="AP61" s="33">
        <f t="shared" si="16"/>
        <v>15.042857142857141</v>
      </c>
      <c r="AQ61" s="33">
        <f t="shared" si="17"/>
        <v>140.39999999999998</v>
      </c>
      <c r="AR61" s="15" t="s">
        <v>6295</v>
      </c>
      <c r="AS61" s="15" t="s">
        <v>6295</v>
      </c>
      <c r="AT61" s="15" t="s">
        <v>6292</v>
      </c>
      <c r="AU61" s="27" t="s">
        <v>6278</v>
      </c>
      <c r="AV61" s="16"/>
      <c r="AW61" s="12"/>
      <c r="AX61" s="12"/>
      <c r="AY61" s="12"/>
      <c r="AZ61" s="1" t="s">
        <v>6388</v>
      </c>
    </row>
    <row r="62" spans="1:52" ht="59.25" customHeight="1" x14ac:dyDescent="0.25">
      <c r="A62" s="9">
        <v>76</v>
      </c>
      <c r="B62" s="8">
        <v>80042000003227</v>
      </c>
      <c r="C62" s="10" t="s">
        <v>482</v>
      </c>
      <c r="D62" s="34" t="s">
        <v>18</v>
      </c>
      <c r="E62" s="8" t="s">
        <v>156</v>
      </c>
      <c r="F62" s="8" t="s">
        <v>105</v>
      </c>
      <c r="G62" s="8" t="s">
        <v>18</v>
      </c>
      <c r="H62" s="9" t="s">
        <v>6173</v>
      </c>
      <c r="I62" s="9" t="s">
        <v>111</v>
      </c>
      <c r="J62" s="9" t="s">
        <v>6175</v>
      </c>
      <c r="K62" s="9" t="s">
        <v>6175</v>
      </c>
      <c r="L62" s="9" t="s">
        <v>150</v>
      </c>
      <c r="M62" s="8" t="s">
        <v>483</v>
      </c>
      <c r="N62" s="8" t="s">
        <v>6175</v>
      </c>
      <c r="O62" s="8" t="s">
        <v>6175</v>
      </c>
      <c r="P62" s="8" t="s">
        <v>6175</v>
      </c>
      <c r="Q62" s="9" t="s">
        <v>108</v>
      </c>
      <c r="R62" s="9" t="s">
        <v>484</v>
      </c>
      <c r="S62" s="9" t="s">
        <v>485</v>
      </c>
      <c r="T62" s="9" t="s">
        <v>276</v>
      </c>
      <c r="U62" s="9" t="s">
        <v>154</v>
      </c>
      <c r="V62" s="9" t="s">
        <v>28</v>
      </c>
      <c r="W62" s="9" t="s">
        <v>29</v>
      </c>
      <c r="X62" s="9">
        <v>2012</v>
      </c>
      <c r="Y62" s="9" t="s">
        <v>28</v>
      </c>
      <c r="Z62" s="9" t="s">
        <v>54</v>
      </c>
      <c r="AA62" s="9">
        <v>1</v>
      </c>
      <c r="AB62" s="9">
        <v>1</v>
      </c>
      <c r="AC62" s="9">
        <f t="shared" si="13"/>
        <v>0</v>
      </c>
      <c r="AD62" s="33" t="s">
        <v>6175</v>
      </c>
      <c r="AE62" s="33" t="s">
        <v>6175</v>
      </c>
      <c r="AF62" s="33">
        <v>614</v>
      </c>
      <c r="AG62" s="33">
        <v>184.2</v>
      </c>
      <c r="AH62" s="33">
        <v>833</v>
      </c>
      <c r="AI62" s="33">
        <f t="shared" si="14"/>
        <v>833</v>
      </c>
      <c r="AJ62" s="33">
        <v>139.28571428571428</v>
      </c>
      <c r="AK62" s="33">
        <f t="shared" si="15"/>
        <v>139.28571428571428</v>
      </c>
      <c r="AL62" s="33">
        <f t="shared" si="9"/>
        <v>16.714285714285712</v>
      </c>
      <c r="AM62" s="33">
        <f t="shared" si="10"/>
        <v>156</v>
      </c>
      <c r="AN62" s="33">
        <f t="shared" si="11"/>
        <v>125.35714285714285</v>
      </c>
      <c r="AO62" s="33">
        <f t="shared" si="12"/>
        <v>125.35714285714285</v>
      </c>
      <c r="AP62" s="33">
        <f t="shared" si="16"/>
        <v>15.042857142857141</v>
      </c>
      <c r="AQ62" s="33">
        <f t="shared" si="17"/>
        <v>140.39999999999998</v>
      </c>
      <c r="AR62" s="15" t="s">
        <v>6295</v>
      </c>
      <c r="AS62" s="15" t="s">
        <v>6295</v>
      </c>
      <c r="AT62" s="15" t="s">
        <v>6292</v>
      </c>
      <c r="AU62" s="27" t="s">
        <v>6278</v>
      </c>
      <c r="AV62" s="16"/>
      <c r="AW62" s="12">
        <v>1</v>
      </c>
      <c r="AX62" s="12"/>
      <c r="AY62" s="12"/>
      <c r="AZ62" s="1" t="s">
        <v>6388</v>
      </c>
    </row>
    <row r="63" spans="1:52" ht="39.950000000000003" customHeight="1" x14ac:dyDescent="0.25">
      <c r="A63" s="9">
        <v>77</v>
      </c>
      <c r="B63" s="8">
        <v>80042000007089</v>
      </c>
      <c r="C63" s="10" t="s">
        <v>492</v>
      </c>
      <c r="D63" s="34" t="s">
        <v>18</v>
      </c>
      <c r="E63" s="8" t="s">
        <v>149</v>
      </c>
      <c r="F63" s="8" t="s">
        <v>105</v>
      </c>
      <c r="G63" s="8" t="s">
        <v>18</v>
      </c>
      <c r="H63" s="9" t="s">
        <v>6173</v>
      </c>
      <c r="I63" s="9" t="s">
        <v>111</v>
      </c>
      <c r="J63" s="9" t="s">
        <v>6175</v>
      </c>
      <c r="K63" s="9" t="s">
        <v>6175</v>
      </c>
      <c r="L63" s="9" t="s">
        <v>150</v>
      </c>
      <c r="M63" s="8" t="s">
        <v>493</v>
      </c>
      <c r="N63" s="8" t="s">
        <v>6175</v>
      </c>
      <c r="O63" s="8" t="s">
        <v>6175</v>
      </c>
      <c r="P63" s="8" t="s">
        <v>6175</v>
      </c>
      <c r="Q63" s="9" t="s">
        <v>108</v>
      </c>
      <c r="R63" s="9" t="s">
        <v>484</v>
      </c>
      <c r="S63" s="9" t="s">
        <v>494</v>
      </c>
      <c r="T63" s="9" t="s">
        <v>276</v>
      </c>
      <c r="U63" s="9" t="s">
        <v>154</v>
      </c>
      <c r="V63" s="9" t="s">
        <v>28</v>
      </c>
      <c r="W63" s="9" t="s">
        <v>29</v>
      </c>
      <c r="X63" s="9">
        <v>2012</v>
      </c>
      <c r="Y63" s="9" t="s">
        <v>28</v>
      </c>
      <c r="Z63" s="9" t="s">
        <v>54</v>
      </c>
      <c r="AA63" s="9">
        <v>1</v>
      </c>
      <c r="AB63" s="9">
        <v>1</v>
      </c>
      <c r="AC63" s="9">
        <f t="shared" si="13"/>
        <v>0</v>
      </c>
      <c r="AD63" s="33" t="s">
        <v>6175</v>
      </c>
      <c r="AE63" s="33" t="s">
        <v>6175</v>
      </c>
      <c r="AF63" s="33">
        <v>429</v>
      </c>
      <c r="AG63" s="33">
        <v>128.5</v>
      </c>
      <c r="AH63" s="33">
        <v>833</v>
      </c>
      <c r="AI63" s="33">
        <f t="shared" si="14"/>
        <v>833</v>
      </c>
      <c r="AJ63" s="33">
        <v>139.28571428571428</v>
      </c>
      <c r="AK63" s="33">
        <f t="shared" si="15"/>
        <v>139.28571428571428</v>
      </c>
      <c r="AL63" s="33">
        <f t="shared" si="9"/>
        <v>16.714285714285712</v>
      </c>
      <c r="AM63" s="33">
        <f t="shared" si="10"/>
        <v>156</v>
      </c>
      <c r="AN63" s="33">
        <f t="shared" si="11"/>
        <v>125.35714285714285</v>
      </c>
      <c r="AO63" s="33">
        <f t="shared" si="12"/>
        <v>125.35714285714285</v>
      </c>
      <c r="AP63" s="33">
        <f t="shared" si="16"/>
        <v>15.042857142857141</v>
      </c>
      <c r="AQ63" s="33">
        <f t="shared" si="17"/>
        <v>140.39999999999998</v>
      </c>
      <c r="AR63" s="15" t="s">
        <v>6295</v>
      </c>
      <c r="AS63" s="15" t="s">
        <v>6295</v>
      </c>
      <c r="AT63" s="15" t="s">
        <v>6292</v>
      </c>
      <c r="AU63" s="27" t="s">
        <v>6278</v>
      </c>
      <c r="AV63" s="16">
        <v>1</v>
      </c>
      <c r="AW63" s="12"/>
      <c r="AX63" s="12"/>
      <c r="AY63" s="12"/>
      <c r="AZ63" s="1" t="s">
        <v>6388</v>
      </c>
    </row>
    <row r="64" spans="1:52" ht="39.950000000000003" customHeight="1" x14ac:dyDescent="0.25">
      <c r="A64" s="9">
        <v>78</v>
      </c>
      <c r="B64" s="8">
        <v>80042000003050</v>
      </c>
      <c r="C64" s="10" t="s">
        <v>507</v>
      </c>
      <c r="D64" s="34" t="s">
        <v>18</v>
      </c>
      <c r="E64" s="8" t="s">
        <v>18</v>
      </c>
      <c r="F64" s="8" t="s">
        <v>18</v>
      </c>
      <c r="G64" s="8" t="s">
        <v>6285</v>
      </c>
      <c r="H64" s="9" t="s">
        <v>6173</v>
      </c>
      <c r="I64" s="9" t="s">
        <v>111</v>
      </c>
      <c r="J64" s="9" t="s">
        <v>6175</v>
      </c>
      <c r="K64" s="9" t="s">
        <v>6175</v>
      </c>
      <c r="L64" s="8" t="s">
        <v>150</v>
      </c>
      <c r="M64" s="8" t="s">
        <v>508</v>
      </c>
      <c r="N64" s="8" t="s">
        <v>6175</v>
      </c>
      <c r="O64" s="8" t="s">
        <v>6175</v>
      </c>
      <c r="P64" s="8" t="s">
        <v>6175</v>
      </c>
      <c r="Q64" s="8" t="s">
        <v>108</v>
      </c>
      <c r="R64" s="8" t="s">
        <v>484</v>
      </c>
      <c r="S64" s="8" t="s">
        <v>509</v>
      </c>
      <c r="T64" s="9" t="s">
        <v>137</v>
      </c>
      <c r="U64" s="9" t="s">
        <v>28</v>
      </c>
      <c r="V64" s="9" t="s">
        <v>28</v>
      </c>
      <c r="W64" s="9" t="s">
        <v>29</v>
      </c>
      <c r="X64" s="9">
        <v>2012</v>
      </c>
      <c r="Y64" s="8" t="s">
        <v>510</v>
      </c>
      <c r="Z64" s="9" t="s">
        <v>54</v>
      </c>
      <c r="AA64" s="9">
        <v>1</v>
      </c>
      <c r="AB64" s="9">
        <v>1</v>
      </c>
      <c r="AC64" s="9">
        <f t="shared" si="13"/>
        <v>0</v>
      </c>
      <c r="AD64" s="33" t="s">
        <v>6175</v>
      </c>
      <c r="AE64" s="33" t="s">
        <v>6175</v>
      </c>
      <c r="AF64" s="33">
        <v>614</v>
      </c>
      <c r="AG64" s="33">
        <v>184.2</v>
      </c>
      <c r="AH64" s="33">
        <v>833</v>
      </c>
      <c r="AI64" s="33">
        <f t="shared" si="14"/>
        <v>833</v>
      </c>
      <c r="AJ64" s="33">
        <v>139.28571428571428</v>
      </c>
      <c r="AK64" s="33">
        <f t="shared" si="15"/>
        <v>139.28571428571428</v>
      </c>
      <c r="AL64" s="33">
        <f t="shared" si="9"/>
        <v>16.714285714285712</v>
      </c>
      <c r="AM64" s="33">
        <f t="shared" si="10"/>
        <v>156</v>
      </c>
      <c r="AN64" s="33">
        <f t="shared" si="11"/>
        <v>125.35714285714285</v>
      </c>
      <c r="AO64" s="33">
        <f t="shared" si="12"/>
        <v>125.35714285714285</v>
      </c>
      <c r="AP64" s="33">
        <f t="shared" si="16"/>
        <v>15.042857142857141</v>
      </c>
      <c r="AQ64" s="33">
        <f t="shared" si="17"/>
        <v>140.39999999999998</v>
      </c>
      <c r="AR64" s="15" t="s">
        <v>6295</v>
      </c>
      <c r="AS64" s="15" t="s">
        <v>6295</v>
      </c>
      <c r="AT64" s="15" t="s">
        <v>6282</v>
      </c>
      <c r="AU64" s="27" t="s">
        <v>6282</v>
      </c>
      <c r="AV64" s="16" t="s">
        <v>6287</v>
      </c>
      <c r="AW64" s="12">
        <v>1</v>
      </c>
      <c r="AX64" s="12" t="s">
        <v>29</v>
      </c>
      <c r="AY64" s="12"/>
      <c r="AZ64" s="1" t="s">
        <v>6388</v>
      </c>
    </row>
    <row r="65" spans="1:52" ht="39.950000000000003" customHeight="1" x14ac:dyDescent="0.25">
      <c r="A65" s="9">
        <v>79</v>
      </c>
      <c r="B65" s="8">
        <v>80042000006945</v>
      </c>
      <c r="C65" s="10" t="s">
        <v>542</v>
      </c>
      <c r="D65" s="34" t="s">
        <v>18</v>
      </c>
      <c r="E65" s="8" t="s">
        <v>149</v>
      </c>
      <c r="F65" s="8" t="s">
        <v>105</v>
      </c>
      <c r="G65" s="8" t="s">
        <v>18</v>
      </c>
      <c r="H65" s="9" t="s">
        <v>6173</v>
      </c>
      <c r="I65" s="9" t="s">
        <v>111</v>
      </c>
      <c r="J65" s="9" t="s">
        <v>6175</v>
      </c>
      <c r="K65" s="9" t="s">
        <v>6175</v>
      </c>
      <c r="L65" s="9" t="s">
        <v>150</v>
      </c>
      <c r="M65" s="8" t="s">
        <v>543</v>
      </c>
      <c r="N65" s="8" t="s">
        <v>6175</v>
      </c>
      <c r="O65" s="8" t="s">
        <v>6175</v>
      </c>
      <c r="P65" s="8" t="s">
        <v>6175</v>
      </c>
      <c r="Q65" s="9" t="s">
        <v>108</v>
      </c>
      <c r="R65" s="9" t="s">
        <v>484</v>
      </c>
      <c r="S65" s="9" t="s">
        <v>544</v>
      </c>
      <c r="T65" s="9" t="s">
        <v>137</v>
      </c>
      <c r="U65" s="9" t="s">
        <v>154</v>
      </c>
      <c r="V65" s="9" t="s">
        <v>28</v>
      </c>
      <c r="W65" s="9" t="s">
        <v>29</v>
      </c>
      <c r="X65" s="9">
        <v>2012</v>
      </c>
      <c r="Y65" s="9" t="s">
        <v>28</v>
      </c>
      <c r="Z65" s="9" t="s">
        <v>96</v>
      </c>
      <c r="AA65" s="9">
        <v>1</v>
      </c>
      <c r="AB65" s="9">
        <v>1</v>
      </c>
      <c r="AC65" s="9">
        <f t="shared" si="13"/>
        <v>0</v>
      </c>
      <c r="AD65" s="33" t="s">
        <v>6175</v>
      </c>
      <c r="AE65" s="33" t="s">
        <v>6175</v>
      </c>
      <c r="AF65" s="33">
        <v>429</v>
      </c>
      <c r="AG65" s="33">
        <v>128.5</v>
      </c>
      <c r="AH65" s="33">
        <v>833</v>
      </c>
      <c r="AI65" s="33">
        <f t="shared" si="14"/>
        <v>833</v>
      </c>
      <c r="AJ65" s="33">
        <v>139.28571428571428</v>
      </c>
      <c r="AK65" s="33">
        <f t="shared" si="15"/>
        <v>139.28571428571428</v>
      </c>
      <c r="AL65" s="33">
        <f t="shared" si="9"/>
        <v>16.714285714285712</v>
      </c>
      <c r="AM65" s="33">
        <f t="shared" si="10"/>
        <v>156</v>
      </c>
      <c r="AN65" s="33">
        <f t="shared" si="11"/>
        <v>125.35714285714285</v>
      </c>
      <c r="AO65" s="33">
        <f t="shared" si="12"/>
        <v>125.35714285714285</v>
      </c>
      <c r="AP65" s="33">
        <f t="shared" si="16"/>
        <v>15.042857142857141</v>
      </c>
      <c r="AQ65" s="33">
        <f t="shared" si="17"/>
        <v>140.39999999999998</v>
      </c>
      <c r="AR65" s="15" t="s">
        <v>6295</v>
      </c>
      <c r="AS65" s="15" t="s">
        <v>6295</v>
      </c>
      <c r="AT65" s="15" t="s">
        <v>6292</v>
      </c>
      <c r="AU65" s="27" t="s">
        <v>6278</v>
      </c>
      <c r="AV65" s="16">
        <v>1</v>
      </c>
      <c r="AW65" s="12"/>
      <c r="AX65" s="12"/>
      <c r="AY65" s="12"/>
      <c r="AZ65" s="1" t="s">
        <v>6388</v>
      </c>
    </row>
    <row r="66" spans="1:52" ht="39.950000000000003" customHeight="1" x14ac:dyDescent="0.25">
      <c r="A66" s="9">
        <v>80</v>
      </c>
      <c r="B66" s="8">
        <v>80042000006938</v>
      </c>
      <c r="C66" s="10" t="s">
        <v>545</v>
      </c>
      <c r="D66" s="34" t="s">
        <v>18</v>
      </c>
      <c r="E66" s="8" t="s">
        <v>149</v>
      </c>
      <c r="F66" s="8" t="s">
        <v>105</v>
      </c>
      <c r="G66" s="8" t="s">
        <v>18</v>
      </c>
      <c r="H66" s="9" t="s">
        <v>6173</v>
      </c>
      <c r="I66" s="9" t="s">
        <v>111</v>
      </c>
      <c r="J66" s="9" t="s">
        <v>6175</v>
      </c>
      <c r="K66" s="9" t="s">
        <v>6175</v>
      </c>
      <c r="L66" s="9" t="s">
        <v>150</v>
      </c>
      <c r="M66" s="8" t="s">
        <v>546</v>
      </c>
      <c r="N66" s="8" t="s">
        <v>6175</v>
      </c>
      <c r="O66" s="8" t="s">
        <v>6175</v>
      </c>
      <c r="P66" s="8" t="s">
        <v>6175</v>
      </c>
      <c r="Q66" s="9" t="s">
        <v>108</v>
      </c>
      <c r="R66" s="9" t="s">
        <v>484</v>
      </c>
      <c r="S66" s="9" t="s">
        <v>547</v>
      </c>
      <c r="T66" s="9" t="s">
        <v>137</v>
      </c>
      <c r="U66" s="9" t="s">
        <v>154</v>
      </c>
      <c r="V66" s="9" t="s">
        <v>28</v>
      </c>
      <c r="W66" s="9" t="s">
        <v>29</v>
      </c>
      <c r="X66" s="9">
        <v>2012</v>
      </c>
      <c r="Y66" s="9" t="s">
        <v>28</v>
      </c>
      <c r="Z66" s="9" t="s">
        <v>96</v>
      </c>
      <c r="AA66" s="9">
        <v>1</v>
      </c>
      <c r="AB66" s="9">
        <v>1</v>
      </c>
      <c r="AC66" s="9">
        <f t="shared" si="13"/>
        <v>0</v>
      </c>
      <c r="AD66" s="33" t="s">
        <v>6175</v>
      </c>
      <c r="AE66" s="33" t="s">
        <v>6175</v>
      </c>
      <c r="AF66" s="33">
        <v>429</v>
      </c>
      <c r="AG66" s="33">
        <v>128.5</v>
      </c>
      <c r="AH66" s="33">
        <v>833</v>
      </c>
      <c r="AI66" s="33">
        <f t="shared" si="14"/>
        <v>833</v>
      </c>
      <c r="AJ66" s="33">
        <v>139.28571428571428</v>
      </c>
      <c r="AK66" s="33">
        <f t="shared" si="15"/>
        <v>139.28571428571428</v>
      </c>
      <c r="AL66" s="33">
        <f t="shared" si="9"/>
        <v>16.714285714285712</v>
      </c>
      <c r="AM66" s="33">
        <f t="shared" si="10"/>
        <v>156</v>
      </c>
      <c r="AN66" s="33">
        <f t="shared" si="11"/>
        <v>125.35714285714285</v>
      </c>
      <c r="AO66" s="33">
        <f t="shared" si="12"/>
        <v>125.35714285714285</v>
      </c>
      <c r="AP66" s="33">
        <f t="shared" si="16"/>
        <v>15.042857142857141</v>
      </c>
      <c r="AQ66" s="33">
        <f t="shared" si="17"/>
        <v>140.39999999999998</v>
      </c>
      <c r="AR66" s="15" t="s">
        <v>6295</v>
      </c>
      <c r="AS66" s="15" t="s">
        <v>6295</v>
      </c>
      <c r="AT66" s="15" t="s">
        <v>6292</v>
      </c>
      <c r="AU66" s="27" t="s">
        <v>6278</v>
      </c>
      <c r="AV66" s="16">
        <v>1</v>
      </c>
      <c r="AW66" s="12"/>
      <c r="AX66" s="12"/>
      <c r="AY66" s="12"/>
      <c r="AZ66" s="1" t="s">
        <v>6388</v>
      </c>
    </row>
    <row r="67" spans="1:52" ht="39.950000000000003" customHeight="1" x14ac:dyDescent="0.25">
      <c r="A67" s="9">
        <v>81</v>
      </c>
      <c r="B67" s="8">
        <v>80042000002848</v>
      </c>
      <c r="C67" s="10" t="s">
        <v>249</v>
      </c>
      <c r="D67" s="34" t="s">
        <v>18</v>
      </c>
      <c r="E67" s="8" t="s">
        <v>211</v>
      </c>
      <c r="F67" s="8" t="s">
        <v>20</v>
      </c>
      <c r="G67" s="8" t="s">
        <v>18</v>
      </c>
      <c r="H67" s="9" t="s">
        <v>6173</v>
      </c>
      <c r="I67" s="9" t="s">
        <v>111</v>
      </c>
      <c r="J67" s="9" t="s">
        <v>6175</v>
      </c>
      <c r="K67" s="9" t="s">
        <v>6175</v>
      </c>
      <c r="L67" s="8" t="s">
        <v>212</v>
      </c>
      <c r="M67" s="8" t="s">
        <v>250</v>
      </c>
      <c r="N67" s="8" t="s">
        <v>6175</v>
      </c>
      <c r="O67" s="8" t="s">
        <v>6175</v>
      </c>
      <c r="P67" s="8" t="s">
        <v>6175</v>
      </c>
      <c r="Q67" s="8" t="s">
        <v>108</v>
      </c>
      <c r="R67" s="8" t="s">
        <v>251</v>
      </c>
      <c r="S67" s="8" t="s">
        <v>252</v>
      </c>
      <c r="T67" s="9" t="s">
        <v>44</v>
      </c>
      <c r="U67" s="9" t="s">
        <v>216</v>
      </c>
      <c r="V67" s="9" t="s">
        <v>28</v>
      </c>
      <c r="W67" s="9" t="s">
        <v>29</v>
      </c>
      <c r="X67" s="9">
        <v>2013</v>
      </c>
      <c r="Y67" s="8" t="s">
        <v>253</v>
      </c>
      <c r="Z67" s="9" t="s">
        <v>31</v>
      </c>
      <c r="AA67" s="9">
        <v>1</v>
      </c>
      <c r="AB67" s="9">
        <v>1</v>
      </c>
      <c r="AC67" s="9">
        <f t="shared" si="13"/>
        <v>0</v>
      </c>
      <c r="AD67" s="33" t="s">
        <v>6175</v>
      </c>
      <c r="AE67" s="33" t="s">
        <v>6175</v>
      </c>
      <c r="AF67" s="33">
        <v>459</v>
      </c>
      <c r="AG67" s="33">
        <v>137.5</v>
      </c>
      <c r="AH67" s="33">
        <v>617</v>
      </c>
      <c r="AI67" s="33">
        <f t="shared" si="14"/>
        <v>617</v>
      </c>
      <c r="AJ67" s="33">
        <v>172.125</v>
      </c>
      <c r="AK67" s="33">
        <f t="shared" si="15"/>
        <v>172.125</v>
      </c>
      <c r="AL67" s="33">
        <f t="shared" si="9"/>
        <v>20.654999999999998</v>
      </c>
      <c r="AM67" s="33">
        <f t="shared" si="10"/>
        <v>192.78</v>
      </c>
      <c r="AN67" s="33">
        <f t="shared" si="11"/>
        <v>154.91249999999999</v>
      </c>
      <c r="AO67" s="33">
        <f t="shared" si="12"/>
        <v>154.91249999999999</v>
      </c>
      <c r="AP67" s="33">
        <f t="shared" si="16"/>
        <v>18.589499999999997</v>
      </c>
      <c r="AQ67" s="33">
        <f t="shared" si="17"/>
        <v>173.50199999999998</v>
      </c>
      <c r="AR67" s="15" t="s">
        <v>6295</v>
      </c>
      <c r="AS67" s="15" t="s">
        <v>6296</v>
      </c>
      <c r="AT67" s="15" t="s">
        <v>6292</v>
      </c>
      <c r="AU67" s="27" t="s">
        <v>6278</v>
      </c>
      <c r="AV67" s="16"/>
      <c r="AW67" s="12"/>
      <c r="AX67" s="12"/>
      <c r="AY67" s="12"/>
      <c r="AZ67" s="1" t="s">
        <v>6388</v>
      </c>
    </row>
    <row r="68" spans="1:52" ht="39.950000000000003" customHeight="1" x14ac:dyDescent="0.25">
      <c r="A68" s="9">
        <v>82</v>
      </c>
      <c r="B68" s="8">
        <v>80042000001902</v>
      </c>
      <c r="C68" s="10" t="s">
        <v>369</v>
      </c>
      <c r="D68" s="34" t="s">
        <v>241</v>
      </c>
      <c r="E68" s="8" t="s">
        <v>242</v>
      </c>
      <c r="F68" s="8" t="s">
        <v>242</v>
      </c>
      <c r="G68" s="8" t="s">
        <v>6285</v>
      </c>
      <c r="H68" s="9" t="s">
        <v>6173</v>
      </c>
      <c r="I68" s="9" t="s">
        <v>111</v>
      </c>
      <c r="J68" s="9" t="s">
        <v>6175</v>
      </c>
      <c r="K68" s="9" t="s">
        <v>6175</v>
      </c>
      <c r="L68" s="8" t="s">
        <v>212</v>
      </c>
      <c r="M68" s="8" t="s">
        <v>370</v>
      </c>
      <c r="N68" s="8" t="s">
        <v>6175</v>
      </c>
      <c r="O68" s="8" t="s">
        <v>6175</v>
      </c>
      <c r="P68" s="8" t="s">
        <v>6175</v>
      </c>
      <c r="Q68" s="8" t="s">
        <v>108</v>
      </c>
      <c r="R68" s="8" t="s">
        <v>251</v>
      </c>
      <c r="S68" s="8" t="s">
        <v>371</v>
      </c>
      <c r="T68" s="9" t="s">
        <v>44</v>
      </c>
      <c r="U68" s="9" t="s">
        <v>28</v>
      </c>
      <c r="V68" s="9" t="s">
        <v>28</v>
      </c>
      <c r="W68" s="9" t="s">
        <v>29</v>
      </c>
      <c r="X68" s="9">
        <v>2013</v>
      </c>
      <c r="Y68" s="8" t="s">
        <v>372</v>
      </c>
      <c r="Z68" s="9" t="s">
        <v>31</v>
      </c>
      <c r="AA68" s="9">
        <v>1</v>
      </c>
      <c r="AB68" s="9">
        <v>1</v>
      </c>
      <c r="AC68" s="9">
        <f t="shared" si="13"/>
        <v>0</v>
      </c>
      <c r="AD68" s="33" t="s">
        <v>6175</v>
      </c>
      <c r="AE68" s="33" t="s">
        <v>6175</v>
      </c>
      <c r="AF68" s="33">
        <v>459</v>
      </c>
      <c r="AG68" s="33">
        <v>137.5</v>
      </c>
      <c r="AH68" s="33">
        <v>617</v>
      </c>
      <c r="AI68" s="33">
        <f t="shared" si="14"/>
        <v>617</v>
      </c>
      <c r="AJ68" s="33">
        <v>172.125</v>
      </c>
      <c r="AK68" s="33">
        <f t="shared" si="15"/>
        <v>172.125</v>
      </c>
      <c r="AL68" s="33">
        <f t="shared" si="9"/>
        <v>20.654999999999998</v>
      </c>
      <c r="AM68" s="33">
        <f t="shared" si="10"/>
        <v>192.78</v>
      </c>
      <c r="AN68" s="33">
        <f t="shared" si="11"/>
        <v>154.91249999999999</v>
      </c>
      <c r="AO68" s="33">
        <f t="shared" si="12"/>
        <v>154.91249999999999</v>
      </c>
      <c r="AP68" s="33">
        <f t="shared" si="16"/>
        <v>18.589499999999997</v>
      </c>
      <c r="AQ68" s="33">
        <f t="shared" si="17"/>
        <v>173.50199999999998</v>
      </c>
      <c r="AR68" s="15" t="s">
        <v>6295</v>
      </c>
      <c r="AS68" s="15" t="s">
        <v>6295</v>
      </c>
      <c r="AT68" s="15" t="s">
        <v>6282</v>
      </c>
      <c r="AU68" s="27" t="s">
        <v>6282</v>
      </c>
      <c r="AV68" s="16" t="s">
        <v>6287</v>
      </c>
      <c r="AW68" s="12"/>
      <c r="AX68" s="12"/>
      <c r="AY68" s="12"/>
      <c r="AZ68" s="1" t="s">
        <v>6388</v>
      </c>
    </row>
    <row r="69" spans="1:52" ht="39.950000000000003" customHeight="1" x14ac:dyDescent="0.25">
      <c r="A69" s="9">
        <v>83</v>
      </c>
      <c r="B69" s="8">
        <v>80042000003838</v>
      </c>
      <c r="C69" s="10" t="s">
        <v>268</v>
      </c>
      <c r="D69" s="34" t="s">
        <v>18</v>
      </c>
      <c r="E69" s="8" t="s">
        <v>117</v>
      </c>
      <c r="F69" s="8" t="s">
        <v>20</v>
      </c>
      <c r="G69" s="8" t="s">
        <v>18</v>
      </c>
      <c r="H69" s="9" t="s">
        <v>6173</v>
      </c>
      <c r="I69" s="9" t="s">
        <v>111</v>
      </c>
      <c r="J69" s="9" t="s">
        <v>6175</v>
      </c>
      <c r="K69" s="9" t="s">
        <v>6175</v>
      </c>
      <c r="L69" s="9" t="s">
        <v>212</v>
      </c>
      <c r="M69" s="8" t="s">
        <v>269</v>
      </c>
      <c r="N69" s="8" t="s">
        <v>6175</v>
      </c>
      <c r="O69" s="8" t="s">
        <v>6175</v>
      </c>
      <c r="P69" s="8" t="s">
        <v>6175</v>
      </c>
      <c r="Q69" s="9" t="s">
        <v>108</v>
      </c>
      <c r="R69" s="9" t="s">
        <v>251</v>
      </c>
      <c r="S69" s="9" t="s">
        <v>270</v>
      </c>
      <c r="T69" s="9" t="s">
        <v>44</v>
      </c>
      <c r="U69" s="9" t="s">
        <v>216</v>
      </c>
      <c r="V69" s="9" t="s">
        <v>28</v>
      </c>
      <c r="W69" s="9" t="s">
        <v>29</v>
      </c>
      <c r="X69" s="9">
        <v>2012</v>
      </c>
      <c r="Y69" s="9" t="s">
        <v>28</v>
      </c>
      <c r="Z69" s="9" t="s">
        <v>31</v>
      </c>
      <c r="AA69" s="9">
        <v>1</v>
      </c>
      <c r="AB69" s="9">
        <v>1</v>
      </c>
      <c r="AC69" s="9">
        <f t="shared" si="13"/>
        <v>0</v>
      </c>
      <c r="AD69" s="33" t="s">
        <v>6175</v>
      </c>
      <c r="AE69" s="33" t="s">
        <v>6175</v>
      </c>
      <c r="AF69" s="33">
        <v>446</v>
      </c>
      <c r="AG69" s="33">
        <v>133.80000000000001</v>
      </c>
      <c r="AH69" s="33">
        <v>617</v>
      </c>
      <c r="AI69" s="33">
        <f t="shared" si="14"/>
        <v>617</v>
      </c>
      <c r="AJ69" s="33">
        <v>157.25</v>
      </c>
      <c r="AK69" s="33">
        <f t="shared" si="15"/>
        <v>157.25</v>
      </c>
      <c r="AL69" s="33">
        <f t="shared" si="9"/>
        <v>18.87</v>
      </c>
      <c r="AM69" s="33">
        <f t="shared" si="10"/>
        <v>176.12</v>
      </c>
      <c r="AN69" s="33">
        <f t="shared" si="11"/>
        <v>141.52500000000001</v>
      </c>
      <c r="AO69" s="33">
        <f t="shared" si="12"/>
        <v>141.52500000000001</v>
      </c>
      <c r="AP69" s="33">
        <f t="shared" si="16"/>
        <v>16.983000000000001</v>
      </c>
      <c r="AQ69" s="33">
        <f t="shared" si="17"/>
        <v>158.50800000000001</v>
      </c>
      <c r="AR69" s="15" t="s">
        <v>6295</v>
      </c>
      <c r="AS69" s="15" t="s">
        <v>6296</v>
      </c>
      <c r="AT69" s="15" t="s">
        <v>6292</v>
      </c>
      <c r="AU69" s="27" t="s">
        <v>6278</v>
      </c>
      <c r="AV69" s="16"/>
      <c r="AW69" s="12"/>
      <c r="AX69" s="12"/>
      <c r="AY69" s="12"/>
      <c r="AZ69" s="1" t="s">
        <v>6388</v>
      </c>
    </row>
    <row r="70" spans="1:52" ht="39.950000000000003" customHeight="1" x14ac:dyDescent="0.25">
      <c r="A70" s="9">
        <v>84</v>
      </c>
      <c r="B70" s="8">
        <v>80042000000530</v>
      </c>
      <c r="C70" s="10" t="s">
        <v>291</v>
      </c>
      <c r="D70" s="34" t="s">
        <v>241</v>
      </c>
      <c r="E70" s="8" t="s">
        <v>242</v>
      </c>
      <c r="F70" s="8" t="s">
        <v>242</v>
      </c>
      <c r="G70" s="8" t="s">
        <v>18</v>
      </c>
      <c r="H70" s="9" t="s">
        <v>6173</v>
      </c>
      <c r="I70" s="9" t="s">
        <v>111</v>
      </c>
      <c r="J70" s="9" t="s">
        <v>6175</v>
      </c>
      <c r="K70" s="9" t="s">
        <v>6175</v>
      </c>
      <c r="L70" s="8" t="s">
        <v>212</v>
      </c>
      <c r="M70" s="8" t="s">
        <v>292</v>
      </c>
      <c r="N70" s="8" t="s">
        <v>6175</v>
      </c>
      <c r="O70" s="8" t="s">
        <v>6175</v>
      </c>
      <c r="P70" s="8" t="s">
        <v>6175</v>
      </c>
      <c r="Q70" s="8" t="s">
        <v>108</v>
      </c>
      <c r="R70" s="8" t="s">
        <v>251</v>
      </c>
      <c r="S70" s="8" t="s">
        <v>293</v>
      </c>
      <c r="T70" s="9" t="s">
        <v>44</v>
      </c>
      <c r="U70" s="9" t="s">
        <v>28</v>
      </c>
      <c r="V70" s="9" t="s">
        <v>28</v>
      </c>
      <c r="W70" s="9" t="s">
        <v>29</v>
      </c>
      <c r="X70" s="9">
        <v>2012</v>
      </c>
      <c r="Y70" s="8" t="s">
        <v>294</v>
      </c>
      <c r="Z70" s="9" t="s">
        <v>31</v>
      </c>
      <c r="AA70" s="9">
        <v>1</v>
      </c>
      <c r="AB70" s="9">
        <v>1</v>
      </c>
      <c r="AC70" s="9">
        <f t="shared" si="13"/>
        <v>0</v>
      </c>
      <c r="AD70" s="33" t="s">
        <v>6175</v>
      </c>
      <c r="AE70" s="33" t="s">
        <v>6175</v>
      </c>
      <c r="AF70" s="33">
        <v>364</v>
      </c>
      <c r="AG70" s="33">
        <v>109.2</v>
      </c>
      <c r="AH70" s="33">
        <v>617</v>
      </c>
      <c r="AI70" s="33">
        <f t="shared" si="14"/>
        <v>617</v>
      </c>
      <c r="AJ70" s="33">
        <v>157.25</v>
      </c>
      <c r="AK70" s="33">
        <f t="shared" si="15"/>
        <v>157.25</v>
      </c>
      <c r="AL70" s="33">
        <f t="shared" si="9"/>
        <v>18.87</v>
      </c>
      <c r="AM70" s="33">
        <f t="shared" si="10"/>
        <v>176.12</v>
      </c>
      <c r="AN70" s="33">
        <f t="shared" si="11"/>
        <v>141.52500000000001</v>
      </c>
      <c r="AO70" s="33">
        <f t="shared" si="12"/>
        <v>141.52500000000001</v>
      </c>
      <c r="AP70" s="33">
        <f t="shared" si="16"/>
        <v>16.983000000000001</v>
      </c>
      <c r="AQ70" s="33">
        <f t="shared" si="17"/>
        <v>158.50800000000001</v>
      </c>
      <c r="AR70" s="15" t="s">
        <v>6295</v>
      </c>
      <c r="AS70" s="15" t="s">
        <v>6296</v>
      </c>
      <c r="AT70" s="15" t="s">
        <v>6292</v>
      </c>
      <c r="AU70" s="27" t="s">
        <v>6278</v>
      </c>
      <c r="AV70" s="16"/>
      <c r="AW70" s="12"/>
      <c r="AX70" s="12"/>
      <c r="AY70" s="12"/>
      <c r="AZ70" s="1" t="s">
        <v>6388</v>
      </c>
    </row>
    <row r="71" spans="1:52" ht="39.950000000000003" customHeight="1" x14ac:dyDescent="0.25">
      <c r="A71" s="9">
        <v>85</v>
      </c>
      <c r="B71" s="8">
        <v>80042000001292</v>
      </c>
      <c r="C71" s="10" t="s">
        <v>427</v>
      </c>
      <c r="D71" s="34" t="s">
        <v>241</v>
      </c>
      <c r="E71" s="8" t="s">
        <v>242</v>
      </c>
      <c r="F71" s="8" t="s">
        <v>242</v>
      </c>
      <c r="G71" s="8" t="s">
        <v>428</v>
      </c>
      <c r="H71" s="9" t="s">
        <v>6173</v>
      </c>
      <c r="I71" s="9" t="s">
        <v>111</v>
      </c>
      <c r="J71" s="9" t="s">
        <v>6175</v>
      </c>
      <c r="K71" s="9" t="s">
        <v>6175</v>
      </c>
      <c r="L71" s="8" t="s">
        <v>212</v>
      </c>
      <c r="M71" s="8" t="s">
        <v>429</v>
      </c>
      <c r="N71" s="8" t="s">
        <v>6175</v>
      </c>
      <c r="O71" s="8" t="s">
        <v>6175</v>
      </c>
      <c r="P71" s="8" t="s">
        <v>6175</v>
      </c>
      <c r="Q71" s="8" t="s">
        <v>108</v>
      </c>
      <c r="R71" s="8" t="s">
        <v>251</v>
      </c>
      <c r="S71" s="8" t="s">
        <v>430</v>
      </c>
      <c r="T71" s="9" t="s">
        <v>44</v>
      </c>
      <c r="U71" s="9" t="s">
        <v>216</v>
      </c>
      <c r="V71" s="9" t="s">
        <v>28</v>
      </c>
      <c r="W71" s="9" t="s">
        <v>29</v>
      </c>
      <c r="X71" s="9">
        <v>2012</v>
      </c>
      <c r="Y71" s="8" t="s">
        <v>431</v>
      </c>
      <c r="Z71" s="9" t="s">
        <v>31</v>
      </c>
      <c r="AA71" s="9">
        <v>1</v>
      </c>
      <c r="AB71" s="9">
        <v>1</v>
      </c>
      <c r="AC71" s="9">
        <f t="shared" si="13"/>
        <v>0</v>
      </c>
      <c r="AD71" s="33" t="s">
        <v>6175</v>
      </c>
      <c r="AE71" s="33" t="s">
        <v>6175</v>
      </c>
      <c r="AF71" s="33">
        <v>364</v>
      </c>
      <c r="AG71" s="33">
        <v>109.2</v>
      </c>
      <c r="AH71" s="33">
        <v>617</v>
      </c>
      <c r="AI71" s="33">
        <f t="shared" si="14"/>
        <v>617</v>
      </c>
      <c r="AJ71" s="33">
        <v>157.25</v>
      </c>
      <c r="AK71" s="33">
        <f t="shared" si="15"/>
        <v>157.25</v>
      </c>
      <c r="AL71" s="33">
        <f t="shared" si="9"/>
        <v>18.87</v>
      </c>
      <c r="AM71" s="33">
        <f t="shared" si="10"/>
        <v>176.12</v>
      </c>
      <c r="AN71" s="33">
        <f t="shared" si="11"/>
        <v>141.52500000000001</v>
      </c>
      <c r="AO71" s="33">
        <f t="shared" si="12"/>
        <v>141.52500000000001</v>
      </c>
      <c r="AP71" s="33">
        <f t="shared" si="16"/>
        <v>16.983000000000001</v>
      </c>
      <c r="AQ71" s="33">
        <f t="shared" si="17"/>
        <v>158.50800000000001</v>
      </c>
      <c r="AR71" s="15" t="s">
        <v>6295</v>
      </c>
      <c r="AS71" s="15" t="s">
        <v>6295</v>
      </c>
      <c r="AT71" s="15" t="s">
        <v>6282</v>
      </c>
      <c r="AU71" s="27" t="s">
        <v>6282</v>
      </c>
      <c r="AV71" s="16" t="s">
        <v>6322</v>
      </c>
      <c r="AW71" s="12"/>
      <c r="AX71" s="12"/>
      <c r="AY71" s="12"/>
      <c r="AZ71" s="1" t="s">
        <v>6388</v>
      </c>
    </row>
    <row r="72" spans="1:52" ht="39.950000000000003" customHeight="1" x14ac:dyDescent="0.25">
      <c r="A72" s="9">
        <v>86</v>
      </c>
      <c r="B72" s="8">
        <v>80042000007096</v>
      </c>
      <c r="C72" s="10" t="s">
        <v>205</v>
      </c>
      <c r="D72" s="34" t="s">
        <v>18</v>
      </c>
      <c r="E72" s="8" t="s">
        <v>149</v>
      </c>
      <c r="F72" s="8" t="s">
        <v>105</v>
      </c>
      <c r="G72" s="8" t="s">
        <v>18</v>
      </c>
      <c r="H72" s="9" t="s">
        <v>6173</v>
      </c>
      <c r="I72" s="9" t="s">
        <v>111</v>
      </c>
      <c r="J72" s="9" t="s">
        <v>6175</v>
      </c>
      <c r="K72" s="9" t="s">
        <v>6175</v>
      </c>
      <c r="L72" s="9" t="s">
        <v>150</v>
      </c>
      <c r="M72" s="8" t="s">
        <v>206</v>
      </c>
      <c r="N72" s="8" t="s">
        <v>6175</v>
      </c>
      <c r="O72" s="8" t="s">
        <v>6175</v>
      </c>
      <c r="P72" s="8" t="s">
        <v>6175</v>
      </c>
      <c r="Q72" s="9" t="s">
        <v>108</v>
      </c>
      <c r="R72" s="9" t="s">
        <v>207</v>
      </c>
      <c r="S72" s="9" t="s">
        <v>208</v>
      </c>
      <c r="T72" s="9" t="s">
        <v>137</v>
      </c>
      <c r="U72" s="9" t="s">
        <v>209</v>
      </c>
      <c r="V72" s="9" t="s">
        <v>28</v>
      </c>
      <c r="W72" s="9" t="s">
        <v>29</v>
      </c>
      <c r="X72" s="9">
        <v>2012</v>
      </c>
      <c r="Y72" s="9" t="s">
        <v>28</v>
      </c>
      <c r="Z72" s="9" t="s">
        <v>31</v>
      </c>
      <c r="AA72" s="9">
        <v>1</v>
      </c>
      <c r="AB72" s="9">
        <v>1</v>
      </c>
      <c r="AC72" s="9">
        <f t="shared" si="13"/>
        <v>0</v>
      </c>
      <c r="AD72" s="33" t="s">
        <v>6175</v>
      </c>
      <c r="AE72" s="33" t="s">
        <v>6175</v>
      </c>
      <c r="AF72" s="33">
        <v>197</v>
      </c>
      <c r="AG72" s="33">
        <v>58.9</v>
      </c>
      <c r="AH72" s="33">
        <v>633</v>
      </c>
      <c r="AI72" s="33">
        <f t="shared" si="14"/>
        <v>633</v>
      </c>
      <c r="AJ72" s="33">
        <v>105.85714285714285</v>
      </c>
      <c r="AK72" s="33">
        <f t="shared" si="15"/>
        <v>105.85714285714285</v>
      </c>
      <c r="AL72" s="33">
        <f t="shared" si="9"/>
        <v>12.702857142857141</v>
      </c>
      <c r="AM72" s="33">
        <f t="shared" si="10"/>
        <v>118.55999999999999</v>
      </c>
      <c r="AN72" s="33">
        <f t="shared" si="11"/>
        <v>95.271428571428558</v>
      </c>
      <c r="AO72" s="33">
        <f t="shared" si="12"/>
        <v>95.271428571428558</v>
      </c>
      <c r="AP72" s="33">
        <f t="shared" si="16"/>
        <v>11.432571428571427</v>
      </c>
      <c r="AQ72" s="33">
        <f t="shared" si="17"/>
        <v>106.70399999999998</v>
      </c>
      <c r="AR72" s="15" t="s">
        <v>6295</v>
      </c>
      <c r="AS72" s="15" t="s">
        <v>6295</v>
      </c>
      <c r="AT72" s="15" t="s">
        <v>6292</v>
      </c>
      <c r="AU72" s="27" t="s">
        <v>6278</v>
      </c>
      <c r="AV72" s="16">
        <v>1</v>
      </c>
      <c r="AW72" s="12"/>
      <c r="AX72" s="12"/>
      <c r="AY72" s="12"/>
      <c r="AZ72" s="1" t="s">
        <v>6388</v>
      </c>
    </row>
    <row r="73" spans="1:52" ht="39.950000000000003" customHeight="1" x14ac:dyDescent="0.25">
      <c r="A73" s="9">
        <v>87</v>
      </c>
      <c r="B73" s="8">
        <v>80042000002756</v>
      </c>
      <c r="C73" s="10" t="s">
        <v>218</v>
      </c>
      <c r="D73" s="34" t="s">
        <v>18</v>
      </c>
      <c r="E73" s="8" t="s">
        <v>211</v>
      </c>
      <c r="F73" s="8" t="s">
        <v>113</v>
      </c>
      <c r="G73" s="8" t="s">
        <v>18</v>
      </c>
      <c r="H73" s="9" t="s">
        <v>6173</v>
      </c>
      <c r="I73" s="9" t="s">
        <v>111</v>
      </c>
      <c r="J73" s="9" t="s">
        <v>6175</v>
      </c>
      <c r="K73" s="9" t="s">
        <v>6175</v>
      </c>
      <c r="L73" s="8" t="s">
        <v>212</v>
      </c>
      <c r="M73" s="8" t="s">
        <v>219</v>
      </c>
      <c r="N73" s="8" t="s">
        <v>6175</v>
      </c>
      <c r="O73" s="8" t="s">
        <v>6175</v>
      </c>
      <c r="P73" s="8" t="s">
        <v>6175</v>
      </c>
      <c r="Q73" s="8" t="s">
        <v>177</v>
      </c>
      <c r="R73" s="8" t="s">
        <v>214</v>
      </c>
      <c r="S73" s="8">
        <v>387613334173</v>
      </c>
      <c r="T73" s="9" t="s">
        <v>44</v>
      </c>
      <c r="U73" s="9" t="s">
        <v>216</v>
      </c>
      <c r="V73" s="8" t="s">
        <v>220</v>
      </c>
      <c r="W73" s="9" t="s">
        <v>29</v>
      </c>
      <c r="X73" s="9">
        <v>2013</v>
      </c>
      <c r="Y73" s="8" t="s">
        <v>28</v>
      </c>
      <c r="Z73" s="9" t="s">
        <v>31</v>
      </c>
      <c r="AA73" s="9">
        <v>1</v>
      </c>
      <c r="AB73" s="9">
        <v>1</v>
      </c>
      <c r="AC73" s="9">
        <f t="shared" si="13"/>
        <v>0</v>
      </c>
      <c r="AD73" s="33" t="s">
        <v>6175</v>
      </c>
      <c r="AE73" s="33" t="s">
        <v>6175</v>
      </c>
      <c r="AF73" s="33">
        <v>595</v>
      </c>
      <c r="AG73" s="33">
        <v>178.3</v>
      </c>
      <c r="AH73" s="33">
        <v>492</v>
      </c>
      <c r="AI73" s="33">
        <f t="shared" si="14"/>
        <v>492</v>
      </c>
      <c r="AJ73" s="33">
        <v>152.405</v>
      </c>
      <c r="AK73" s="33">
        <f t="shared" si="15"/>
        <v>152.405</v>
      </c>
      <c r="AL73" s="33">
        <f t="shared" si="9"/>
        <v>18.288599999999999</v>
      </c>
      <c r="AM73" s="33">
        <f t="shared" si="10"/>
        <v>170.6936</v>
      </c>
      <c r="AN73" s="33">
        <f t="shared" si="11"/>
        <v>137.1645</v>
      </c>
      <c r="AO73" s="33">
        <f t="shared" si="12"/>
        <v>137.1645</v>
      </c>
      <c r="AP73" s="33">
        <f t="shared" si="16"/>
        <v>16.45974</v>
      </c>
      <c r="AQ73" s="33">
        <f t="shared" si="17"/>
        <v>153.62424000000001</v>
      </c>
      <c r="AR73" s="15" t="s">
        <v>6295</v>
      </c>
      <c r="AS73" s="15" t="s">
        <v>6298</v>
      </c>
      <c r="AT73" s="15" t="s">
        <v>6292</v>
      </c>
      <c r="AU73" s="27" t="s">
        <v>6278</v>
      </c>
      <c r="AV73" s="16"/>
      <c r="AW73" s="12"/>
      <c r="AX73" s="12"/>
      <c r="AY73" s="12"/>
      <c r="AZ73" s="1" t="s">
        <v>6388</v>
      </c>
    </row>
    <row r="74" spans="1:52" ht="39.950000000000003" customHeight="1" x14ac:dyDescent="0.25">
      <c r="A74" s="9">
        <v>88</v>
      </c>
      <c r="B74" s="8">
        <v>80042000004736</v>
      </c>
      <c r="C74" s="10" t="s">
        <v>259</v>
      </c>
      <c r="D74" s="34" t="s">
        <v>18</v>
      </c>
      <c r="E74" s="8" t="s">
        <v>149</v>
      </c>
      <c r="F74" s="8" t="s">
        <v>20</v>
      </c>
      <c r="G74" s="8" t="s">
        <v>18</v>
      </c>
      <c r="H74" s="9" t="s">
        <v>6173</v>
      </c>
      <c r="I74" s="9" t="s">
        <v>111</v>
      </c>
      <c r="J74" s="9" t="s">
        <v>6175</v>
      </c>
      <c r="K74" s="9" t="s">
        <v>6175</v>
      </c>
      <c r="L74" s="9" t="s">
        <v>212</v>
      </c>
      <c r="M74" s="8" t="s">
        <v>260</v>
      </c>
      <c r="N74" s="8" t="s">
        <v>6175</v>
      </c>
      <c r="O74" s="8" t="s">
        <v>6175</v>
      </c>
      <c r="P74" s="8" t="s">
        <v>6175</v>
      </c>
      <c r="Q74" s="8" t="s">
        <v>177</v>
      </c>
      <c r="R74" s="8" t="s">
        <v>214</v>
      </c>
      <c r="S74" s="8">
        <v>22170920705</v>
      </c>
      <c r="T74" s="9" t="s">
        <v>44</v>
      </c>
      <c r="U74" s="9" t="s">
        <v>216</v>
      </c>
      <c r="V74" s="9" t="s">
        <v>28</v>
      </c>
      <c r="W74" s="9" t="s">
        <v>29</v>
      </c>
      <c r="X74" s="9">
        <v>2013</v>
      </c>
      <c r="Y74" s="8" t="s">
        <v>28</v>
      </c>
      <c r="Z74" s="9" t="s">
        <v>31</v>
      </c>
      <c r="AA74" s="9">
        <v>1</v>
      </c>
      <c r="AB74" s="9">
        <v>1</v>
      </c>
      <c r="AC74" s="9">
        <f t="shared" si="13"/>
        <v>0</v>
      </c>
      <c r="AD74" s="33" t="s">
        <v>6175</v>
      </c>
      <c r="AE74" s="33" t="s">
        <v>6175</v>
      </c>
      <c r="AF74" s="33">
        <v>374</v>
      </c>
      <c r="AG74" s="33">
        <v>112.2</v>
      </c>
      <c r="AH74" s="33">
        <v>492</v>
      </c>
      <c r="AI74" s="33">
        <f t="shared" si="14"/>
        <v>492</v>
      </c>
      <c r="AJ74" s="33">
        <v>137.0625</v>
      </c>
      <c r="AK74" s="33">
        <f t="shared" si="15"/>
        <v>137.0625</v>
      </c>
      <c r="AL74" s="33">
        <f t="shared" si="9"/>
        <v>16.447499999999998</v>
      </c>
      <c r="AM74" s="33">
        <f t="shared" si="10"/>
        <v>153.51</v>
      </c>
      <c r="AN74" s="33">
        <f t="shared" si="11"/>
        <v>123.35625</v>
      </c>
      <c r="AO74" s="33">
        <f t="shared" si="12"/>
        <v>123.35625</v>
      </c>
      <c r="AP74" s="33">
        <f t="shared" si="16"/>
        <v>14.80275</v>
      </c>
      <c r="AQ74" s="33">
        <f t="shared" si="17"/>
        <v>138.15899999999999</v>
      </c>
      <c r="AR74" s="15" t="s">
        <v>6295</v>
      </c>
      <c r="AS74" s="15" t="s">
        <v>6298</v>
      </c>
      <c r="AT74" s="15" t="s">
        <v>6292</v>
      </c>
      <c r="AU74" s="27" t="s">
        <v>6278</v>
      </c>
      <c r="AV74" s="16"/>
      <c r="AW74" s="12"/>
      <c r="AX74" s="12"/>
      <c r="AY74" s="12"/>
      <c r="AZ74" s="1" t="s">
        <v>6388</v>
      </c>
    </row>
    <row r="75" spans="1:52" ht="39.950000000000003" customHeight="1" x14ac:dyDescent="0.25">
      <c r="A75" s="9">
        <v>89</v>
      </c>
      <c r="B75" s="8">
        <v>80042000002039</v>
      </c>
      <c r="C75" s="10" t="s">
        <v>391</v>
      </c>
      <c r="D75" s="34" t="s">
        <v>18</v>
      </c>
      <c r="E75" s="8" t="s">
        <v>117</v>
      </c>
      <c r="F75" s="8" t="s">
        <v>142</v>
      </c>
      <c r="G75" s="8" t="s">
        <v>18</v>
      </c>
      <c r="H75" s="9" t="s">
        <v>6173</v>
      </c>
      <c r="I75" s="9" t="s">
        <v>111</v>
      </c>
      <c r="J75" s="9" t="s">
        <v>6175</v>
      </c>
      <c r="K75" s="9" t="s">
        <v>6175</v>
      </c>
      <c r="L75" s="8" t="s">
        <v>212</v>
      </c>
      <c r="M75" s="8" t="s">
        <v>392</v>
      </c>
      <c r="N75" s="8" t="s">
        <v>6175</v>
      </c>
      <c r="O75" s="8" t="s">
        <v>6175</v>
      </c>
      <c r="P75" s="8" t="s">
        <v>6175</v>
      </c>
      <c r="Q75" s="8" t="s">
        <v>177</v>
      </c>
      <c r="R75" s="8" t="s">
        <v>214</v>
      </c>
      <c r="S75" s="8" t="s">
        <v>393</v>
      </c>
      <c r="T75" s="9" t="s">
        <v>44</v>
      </c>
      <c r="U75" s="9" t="s">
        <v>216</v>
      </c>
      <c r="V75" s="8" t="s">
        <v>394</v>
      </c>
      <c r="W75" s="9" t="s">
        <v>29</v>
      </c>
      <c r="X75" s="9">
        <v>2013</v>
      </c>
      <c r="Y75" s="8" t="s">
        <v>28</v>
      </c>
      <c r="Z75" s="9" t="s">
        <v>31</v>
      </c>
      <c r="AA75" s="9">
        <v>1</v>
      </c>
      <c r="AB75" s="9">
        <v>1</v>
      </c>
      <c r="AC75" s="9">
        <f t="shared" si="13"/>
        <v>0</v>
      </c>
      <c r="AD75" s="33" t="s">
        <v>6175</v>
      </c>
      <c r="AE75" s="33" t="s">
        <v>6175</v>
      </c>
      <c r="AF75" s="33">
        <v>761</v>
      </c>
      <c r="AG75" s="33">
        <v>228.1</v>
      </c>
      <c r="AH75" s="33">
        <v>492</v>
      </c>
      <c r="AI75" s="33">
        <f t="shared" si="14"/>
        <v>492</v>
      </c>
      <c r="AJ75" s="33">
        <v>194.73499999999999</v>
      </c>
      <c r="AK75" s="33">
        <f t="shared" si="15"/>
        <v>194.73499999999999</v>
      </c>
      <c r="AL75" s="33">
        <f t="shared" si="9"/>
        <v>23.368199999999998</v>
      </c>
      <c r="AM75" s="33">
        <f t="shared" si="10"/>
        <v>218.10319999999999</v>
      </c>
      <c r="AN75" s="33">
        <f t="shared" si="11"/>
        <v>175.26149999999998</v>
      </c>
      <c r="AO75" s="33">
        <f t="shared" si="12"/>
        <v>175.26149999999998</v>
      </c>
      <c r="AP75" s="33">
        <f t="shared" si="16"/>
        <v>21.031379999999999</v>
      </c>
      <c r="AQ75" s="33">
        <f t="shared" si="17"/>
        <v>196.29287999999997</v>
      </c>
      <c r="AR75" s="15" t="s">
        <v>6295</v>
      </c>
      <c r="AS75" s="15" t="s">
        <v>6298</v>
      </c>
      <c r="AT75" s="15" t="s">
        <v>6292</v>
      </c>
      <c r="AU75" s="27" t="s">
        <v>6278</v>
      </c>
      <c r="AV75" s="16"/>
      <c r="AW75" s="12"/>
      <c r="AX75" s="12"/>
      <c r="AY75" s="12"/>
      <c r="AZ75" s="1" t="s">
        <v>6388</v>
      </c>
    </row>
    <row r="76" spans="1:52" ht="39.950000000000003" customHeight="1" x14ac:dyDescent="0.25">
      <c r="A76" s="9">
        <v>90</v>
      </c>
      <c r="B76" s="8">
        <v>80042000006341</v>
      </c>
      <c r="C76" s="10" t="s">
        <v>418</v>
      </c>
      <c r="D76" s="34" t="s">
        <v>18</v>
      </c>
      <c r="E76" s="8" t="s">
        <v>296</v>
      </c>
      <c r="F76" s="8" t="s">
        <v>296</v>
      </c>
      <c r="G76" s="8" t="s">
        <v>18</v>
      </c>
      <c r="H76" s="9" t="s">
        <v>6173</v>
      </c>
      <c r="I76" s="9" t="s">
        <v>111</v>
      </c>
      <c r="J76" s="9" t="s">
        <v>6175</v>
      </c>
      <c r="K76" s="9" t="s">
        <v>6175</v>
      </c>
      <c r="L76" s="8" t="s">
        <v>212</v>
      </c>
      <c r="M76" s="8" t="s">
        <v>419</v>
      </c>
      <c r="N76" s="8" t="s">
        <v>6175</v>
      </c>
      <c r="O76" s="8" t="s">
        <v>6175</v>
      </c>
      <c r="P76" s="8" t="s">
        <v>6175</v>
      </c>
      <c r="Q76" s="8" t="s">
        <v>177</v>
      </c>
      <c r="R76" s="8" t="s">
        <v>214</v>
      </c>
      <c r="S76" s="8" t="s">
        <v>420</v>
      </c>
      <c r="T76" s="9" t="s">
        <v>44</v>
      </c>
      <c r="U76" s="9" t="s">
        <v>216</v>
      </c>
      <c r="V76" s="8" t="s">
        <v>421</v>
      </c>
      <c r="W76" s="9" t="s">
        <v>29</v>
      </c>
      <c r="X76" s="9">
        <v>2013</v>
      </c>
      <c r="Y76" s="8" t="s">
        <v>28</v>
      </c>
      <c r="Z76" s="9" t="s">
        <v>31</v>
      </c>
      <c r="AA76" s="9">
        <v>1</v>
      </c>
      <c r="AB76" s="9">
        <v>1</v>
      </c>
      <c r="AC76" s="9">
        <f t="shared" si="13"/>
        <v>0</v>
      </c>
      <c r="AD76" s="33" t="s">
        <v>6175</v>
      </c>
      <c r="AE76" s="33" t="s">
        <v>6175</v>
      </c>
      <c r="AF76" s="33">
        <v>374</v>
      </c>
      <c r="AG76" s="33">
        <v>112.2</v>
      </c>
      <c r="AH76" s="33">
        <v>492</v>
      </c>
      <c r="AI76" s="33">
        <f t="shared" si="14"/>
        <v>492</v>
      </c>
      <c r="AJ76" s="33">
        <v>137.0625</v>
      </c>
      <c r="AK76" s="33">
        <f t="shared" si="15"/>
        <v>137.0625</v>
      </c>
      <c r="AL76" s="33">
        <f t="shared" si="9"/>
        <v>16.447499999999998</v>
      </c>
      <c r="AM76" s="33">
        <f t="shared" si="10"/>
        <v>153.51</v>
      </c>
      <c r="AN76" s="33">
        <f t="shared" si="11"/>
        <v>123.35625</v>
      </c>
      <c r="AO76" s="33">
        <f t="shared" si="12"/>
        <v>123.35625</v>
      </c>
      <c r="AP76" s="33">
        <f t="shared" si="16"/>
        <v>14.80275</v>
      </c>
      <c r="AQ76" s="33">
        <f t="shared" si="17"/>
        <v>138.15899999999999</v>
      </c>
      <c r="AR76" s="15" t="s">
        <v>6295</v>
      </c>
      <c r="AS76" s="15" t="s">
        <v>6295</v>
      </c>
      <c r="AT76" s="15" t="s">
        <v>6282</v>
      </c>
      <c r="AU76" s="27" t="s">
        <v>6282</v>
      </c>
      <c r="AV76" s="16" t="s">
        <v>6287</v>
      </c>
      <c r="AW76" s="12"/>
      <c r="AX76" s="12"/>
      <c r="AY76" s="12"/>
      <c r="AZ76" s="1" t="s">
        <v>6388</v>
      </c>
    </row>
    <row r="77" spans="1:52" ht="39.950000000000003" customHeight="1" x14ac:dyDescent="0.25">
      <c r="A77" s="9">
        <v>91</v>
      </c>
      <c r="B77" s="8">
        <v>80042000002336</v>
      </c>
      <c r="C77" s="10" t="s">
        <v>228</v>
      </c>
      <c r="D77" s="34" t="s">
        <v>18</v>
      </c>
      <c r="E77" s="8" t="s">
        <v>211</v>
      </c>
      <c r="F77" s="8" t="s">
        <v>113</v>
      </c>
      <c r="G77" s="8" t="s">
        <v>18</v>
      </c>
      <c r="H77" s="9" t="s">
        <v>6173</v>
      </c>
      <c r="I77" s="9" t="s">
        <v>111</v>
      </c>
      <c r="J77" s="9" t="s">
        <v>6175</v>
      </c>
      <c r="K77" s="9" t="s">
        <v>6175</v>
      </c>
      <c r="L77" s="8" t="s">
        <v>212</v>
      </c>
      <c r="M77" s="8" t="s">
        <v>229</v>
      </c>
      <c r="N77" s="8" t="s">
        <v>6175</v>
      </c>
      <c r="O77" s="8" t="s">
        <v>6175</v>
      </c>
      <c r="P77" s="8" t="s">
        <v>6175</v>
      </c>
      <c r="Q77" s="8" t="s">
        <v>108</v>
      </c>
      <c r="R77" s="8" t="s">
        <v>223</v>
      </c>
      <c r="S77" s="8" t="s">
        <v>230</v>
      </c>
      <c r="T77" s="9" t="s">
        <v>44</v>
      </c>
      <c r="U77" s="9" t="s">
        <v>154</v>
      </c>
      <c r="V77" s="9" t="s">
        <v>28</v>
      </c>
      <c r="W77" s="9" t="s">
        <v>29</v>
      </c>
      <c r="X77" s="9">
        <v>2013</v>
      </c>
      <c r="Y77" s="8" t="s">
        <v>231</v>
      </c>
      <c r="Z77" s="9" t="s">
        <v>31</v>
      </c>
      <c r="AA77" s="9">
        <v>1</v>
      </c>
      <c r="AB77" s="9">
        <v>1</v>
      </c>
      <c r="AC77" s="9">
        <f t="shared" si="13"/>
        <v>0</v>
      </c>
      <c r="AD77" s="33" t="s">
        <v>6175</v>
      </c>
      <c r="AE77" s="33" t="s">
        <v>6175</v>
      </c>
      <c r="AF77" s="33">
        <v>730</v>
      </c>
      <c r="AG77" s="33">
        <v>219</v>
      </c>
      <c r="AH77" s="33">
        <v>489</v>
      </c>
      <c r="AI77" s="33">
        <f t="shared" si="14"/>
        <v>489</v>
      </c>
      <c r="AJ77" s="33">
        <v>187</v>
      </c>
      <c r="AK77" s="33">
        <f t="shared" si="15"/>
        <v>187</v>
      </c>
      <c r="AL77" s="33">
        <f t="shared" si="9"/>
        <v>22.439999999999998</v>
      </c>
      <c r="AM77" s="33">
        <f t="shared" si="10"/>
        <v>209.44</v>
      </c>
      <c r="AN77" s="33">
        <f t="shared" si="11"/>
        <v>168.3</v>
      </c>
      <c r="AO77" s="33">
        <f t="shared" si="12"/>
        <v>168.3</v>
      </c>
      <c r="AP77" s="33">
        <f t="shared" si="16"/>
        <v>20.196000000000002</v>
      </c>
      <c r="AQ77" s="33">
        <f t="shared" si="17"/>
        <v>188.49600000000001</v>
      </c>
      <c r="AR77" s="15" t="s">
        <v>6295</v>
      </c>
      <c r="AS77" s="15" t="s">
        <v>6296</v>
      </c>
      <c r="AT77" s="15" t="s">
        <v>6292</v>
      </c>
      <c r="AU77" s="27" t="s">
        <v>6278</v>
      </c>
      <c r="AV77" s="16"/>
      <c r="AW77" s="12"/>
      <c r="AX77" s="12"/>
      <c r="AY77" s="12"/>
      <c r="AZ77" s="1" t="s">
        <v>6388</v>
      </c>
    </row>
    <row r="78" spans="1:52" ht="39.950000000000003" customHeight="1" x14ac:dyDescent="0.25">
      <c r="A78" s="9">
        <v>92</v>
      </c>
      <c r="B78" s="8">
        <v>80042000005719</v>
      </c>
      <c r="C78" s="10" t="s">
        <v>466</v>
      </c>
      <c r="D78" s="34" t="s">
        <v>18</v>
      </c>
      <c r="E78" s="8" t="s">
        <v>156</v>
      </c>
      <c r="F78" s="8" t="s">
        <v>105</v>
      </c>
      <c r="G78" s="8" t="s">
        <v>18</v>
      </c>
      <c r="H78" s="9" t="s">
        <v>6173</v>
      </c>
      <c r="I78" s="9" t="s">
        <v>111</v>
      </c>
      <c r="J78" s="9" t="s">
        <v>6175</v>
      </c>
      <c r="K78" s="9" t="s">
        <v>6175</v>
      </c>
      <c r="L78" s="9" t="s">
        <v>150</v>
      </c>
      <c r="M78" s="8" t="s">
        <v>467</v>
      </c>
      <c r="N78" s="8" t="s">
        <v>6175</v>
      </c>
      <c r="O78" s="8" t="s">
        <v>6175</v>
      </c>
      <c r="P78" s="8" t="s">
        <v>6175</v>
      </c>
      <c r="Q78" s="9" t="s">
        <v>108</v>
      </c>
      <c r="R78" s="9" t="s">
        <v>468</v>
      </c>
      <c r="S78" s="9" t="s">
        <v>469</v>
      </c>
      <c r="T78" s="9" t="s">
        <v>276</v>
      </c>
      <c r="U78" s="9" t="s">
        <v>28</v>
      </c>
      <c r="V78" s="9" t="s">
        <v>28</v>
      </c>
      <c r="W78" s="9" t="s">
        <v>29</v>
      </c>
      <c r="X78" s="9">
        <v>2013</v>
      </c>
      <c r="Y78" s="9" t="s">
        <v>28</v>
      </c>
      <c r="Z78" s="9" t="s">
        <v>54</v>
      </c>
      <c r="AA78" s="9">
        <v>1</v>
      </c>
      <c r="AB78" s="9">
        <v>1</v>
      </c>
      <c r="AC78" s="9">
        <f t="shared" si="13"/>
        <v>0</v>
      </c>
      <c r="AD78" s="33" t="s">
        <v>6175</v>
      </c>
      <c r="AE78" s="33" t="s">
        <v>6175</v>
      </c>
      <c r="AF78" s="33">
        <v>802</v>
      </c>
      <c r="AG78" s="33">
        <v>240.6</v>
      </c>
      <c r="AH78" s="33">
        <v>547</v>
      </c>
      <c r="AI78" s="33">
        <f t="shared" si="14"/>
        <v>547</v>
      </c>
      <c r="AJ78" s="33">
        <v>157.04</v>
      </c>
      <c r="AK78" s="33">
        <f t="shared" si="15"/>
        <v>157.04</v>
      </c>
      <c r="AL78" s="33">
        <f t="shared" si="9"/>
        <v>18.844799999999999</v>
      </c>
      <c r="AM78" s="33">
        <f t="shared" si="10"/>
        <v>175.88479999999998</v>
      </c>
      <c r="AN78" s="33">
        <f t="shared" si="11"/>
        <v>141.33599999999998</v>
      </c>
      <c r="AO78" s="33">
        <f t="shared" si="12"/>
        <v>141.33599999999998</v>
      </c>
      <c r="AP78" s="33">
        <f t="shared" si="16"/>
        <v>16.960319999999996</v>
      </c>
      <c r="AQ78" s="33">
        <f t="shared" si="17"/>
        <v>158.29631999999998</v>
      </c>
      <c r="AR78" s="15" t="s">
        <v>6295</v>
      </c>
      <c r="AS78" s="15" t="s">
        <v>6295</v>
      </c>
      <c r="AT78" s="15" t="s">
        <v>6292</v>
      </c>
      <c r="AU78" s="27" t="s">
        <v>6278</v>
      </c>
      <c r="AV78" s="16"/>
      <c r="AW78" s="12">
        <v>1</v>
      </c>
      <c r="AX78" s="12"/>
      <c r="AY78" s="12"/>
      <c r="AZ78" s="1" t="s">
        <v>6388</v>
      </c>
    </row>
    <row r="79" spans="1:52" ht="39.950000000000003" customHeight="1" x14ac:dyDescent="0.25">
      <c r="A79" s="9">
        <v>93</v>
      </c>
      <c r="B79" s="8">
        <v>80042000005078</v>
      </c>
      <c r="C79" s="10" t="s">
        <v>479</v>
      </c>
      <c r="D79" s="34" t="s">
        <v>18</v>
      </c>
      <c r="E79" s="8" t="s">
        <v>156</v>
      </c>
      <c r="F79" s="8" t="s">
        <v>105</v>
      </c>
      <c r="G79" s="8" t="s">
        <v>18</v>
      </c>
      <c r="H79" s="9" t="s">
        <v>6173</v>
      </c>
      <c r="I79" s="9" t="s">
        <v>111</v>
      </c>
      <c r="J79" s="9" t="s">
        <v>6175</v>
      </c>
      <c r="K79" s="9" t="s">
        <v>6175</v>
      </c>
      <c r="L79" s="9" t="s">
        <v>150</v>
      </c>
      <c r="M79" s="8" t="s">
        <v>480</v>
      </c>
      <c r="N79" s="8" t="s">
        <v>6175</v>
      </c>
      <c r="O79" s="8" t="s">
        <v>6175</v>
      </c>
      <c r="P79" s="8" t="s">
        <v>6175</v>
      </c>
      <c r="Q79" s="9" t="s">
        <v>108</v>
      </c>
      <c r="R79" s="9" t="s">
        <v>468</v>
      </c>
      <c r="S79" s="9" t="s">
        <v>481</v>
      </c>
      <c r="T79" s="9" t="s">
        <v>276</v>
      </c>
      <c r="U79" s="9" t="s">
        <v>154</v>
      </c>
      <c r="V79" s="9" t="s">
        <v>28</v>
      </c>
      <c r="W79" s="9" t="s">
        <v>29</v>
      </c>
      <c r="X79" s="9">
        <v>2013</v>
      </c>
      <c r="Y79" s="9" t="s">
        <v>28</v>
      </c>
      <c r="Z79" s="9" t="s">
        <v>54</v>
      </c>
      <c r="AA79" s="9">
        <v>1</v>
      </c>
      <c r="AB79" s="9">
        <v>1</v>
      </c>
      <c r="AC79" s="9">
        <f t="shared" si="13"/>
        <v>0</v>
      </c>
      <c r="AD79" s="33" t="s">
        <v>6175</v>
      </c>
      <c r="AE79" s="33" t="s">
        <v>6175</v>
      </c>
      <c r="AF79" s="33">
        <v>808</v>
      </c>
      <c r="AG79" s="33">
        <v>242.4</v>
      </c>
      <c r="AH79" s="33">
        <v>547</v>
      </c>
      <c r="AI79" s="33">
        <f t="shared" si="14"/>
        <v>547</v>
      </c>
      <c r="AJ79" s="33">
        <v>158.21</v>
      </c>
      <c r="AK79" s="33">
        <f t="shared" si="15"/>
        <v>158.21</v>
      </c>
      <c r="AL79" s="33">
        <f t="shared" si="9"/>
        <v>18.985199999999999</v>
      </c>
      <c r="AM79" s="33">
        <f t="shared" si="10"/>
        <v>177.1952</v>
      </c>
      <c r="AN79" s="33">
        <f t="shared" si="11"/>
        <v>142.38900000000001</v>
      </c>
      <c r="AO79" s="33">
        <f t="shared" si="12"/>
        <v>142.38900000000001</v>
      </c>
      <c r="AP79" s="33">
        <f t="shared" si="16"/>
        <v>17.086680000000001</v>
      </c>
      <c r="AQ79" s="33">
        <f t="shared" si="17"/>
        <v>159.47568000000001</v>
      </c>
      <c r="AR79" s="15" t="s">
        <v>6295</v>
      </c>
      <c r="AS79" s="15" t="s">
        <v>6295</v>
      </c>
      <c r="AT79" s="15" t="s">
        <v>6292</v>
      </c>
      <c r="AU79" s="27" t="s">
        <v>6278</v>
      </c>
      <c r="AV79" s="16"/>
      <c r="AW79" s="12">
        <v>1</v>
      </c>
      <c r="AX79" s="12"/>
      <c r="AY79" s="12"/>
      <c r="AZ79" s="1" t="s">
        <v>6388</v>
      </c>
    </row>
    <row r="80" spans="1:52" ht="39.950000000000003" customHeight="1" x14ac:dyDescent="0.25">
      <c r="A80" s="9">
        <v>94</v>
      </c>
      <c r="B80" s="8">
        <v>80042000001742</v>
      </c>
      <c r="C80" s="10" t="s">
        <v>210</v>
      </c>
      <c r="D80" s="34" t="s">
        <v>18</v>
      </c>
      <c r="E80" s="8" t="s">
        <v>211</v>
      </c>
      <c r="F80" s="8" t="s">
        <v>175</v>
      </c>
      <c r="G80" s="8" t="s">
        <v>18</v>
      </c>
      <c r="H80" s="9" t="s">
        <v>6173</v>
      </c>
      <c r="I80" s="9" t="s">
        <v>111</v>
      </c>
      <c r="J80" s="9" t="s">
        <v>6175</v>
      </c>
      <c r="K80" s="9" t="s">
        <v>6175</v>
      </c>
      <c r="L80" s="8" t="s">
        <v>212</v>
      </c>
      <c r="M80" s="8" t="s">
        <v>213</v>
      </c>
      <c r="N80" s="8" t="s">
        <v>6175</v>
      </c>
      <c r="O80" s="8" t="s">
        <v>6175</v>
      </c>
      <c r="P80" s="8" t="s">
        <v>6175</v>
      </c>
      <c r="Q80" s="8" t="s">
        <v>177</v>
      </c>
      <c r="R80" s="8" t="s">
        <v>214</v>
      </c>
      <c r="S80" s="8" t="s">
        <v>215</v>
      </c>
      <c r="T80" s="9" t="s">
        <v>44</v>
      </c>
      <c r="U80" s="9" t="s">
        <v>216</v>
      </c>
      <c r="V80" s="8" t="s">
        <v>217</v>
      </c>
      <c r="W80" s="9" t="s">
        <v>29</v>
      </c>
      <c r="X80" s="9">
        <v>2012</v>
      </c>
      <c r="Y80" s="8" t="s">
        <v>28</v>
      </c>
      <c r="Z80" s="9" t="s">
        <v>31</v>
      </c>
      <c r="AA80" s="9">
        <v>1</v>
      </c>
      <c r="AB80" s="9">
        <v>1</v>
      </c>
      <c r="AC80" s="9">
        <f t="shared" si="13"/>
        <v>0</v>
      </c>
      <c r="AD80" s="33" t="s">
        <v>6175</v>
      </c>
      <c r="AE80" s="33" t="s">
        <v>6175</v>
      </c>
      <c r="AF80" s="33">
        <v>305</v>
      </c>
      <c r="AG80" s="33">
        <v>91.3</v>
      </c>
      <c r="AH80" s="33">
        <v>492</v>
      </c>
      <c r="AI80" s="33">
        <f t="shared" si="14"/>
        <v>492</v>
      </c>
      <c r="AJ80" s="33">
        <v>125.375</v>
      </c>
      <c r="AK80" s="33">
        <f t="shared" si="15"/>
        <v>125.375</v>
      </c>
      <c r="AL80" s="33">
        <f t="shared" si="9"/>
        <v>15.045</v>
      </c>
      <c r="AM80" s="33">
        <f t="shared" si="10"/>
        <v>140.41999999999999</v>
      </c>
      <c r="AN80" s="33">
        <f t="shared" si="11"/>
        <v>112.83750000000001</v>
      </c>
      <c r="AO80" s="33">
        <f t="shared" si="12"/>
        <v>112.83750000000001</v>
      </c>
      <c r="AP80" s="33">
        <f t="shared" si="16"/>
        <v>13.5405</v>
      </c>
      <c r="AQ80" s="33">
        <f t="shared" si="17"/>
        <v>126.378</v>
      </c>
      <c r="AR80" s="15" t="s">
        <v>6295</v>
      </c>
      <c r="AS80" s="15" t="s">
        <v>6298</v>
      </c>
      <c r="AT80" s="15" t="s">
        <v>6292</v>
      </c>
      <c r="AU80" s="27" t="s">
        <v>6278</v>
      </c>
      <c r="AV80" s="16"/>
      <c r="AW80" s="12"/>
      <c r="AX80" s="12"/>
      <c r="AY80" s="12"/>
      <c r="AZ80" s="1" t="s">
        <v>6388</v>
      </c>
    </row>
    <row r="81" spans="1:52" ht="39.950000000000003" customHeight="1" x14ac:dyDescent="0.25">
      <c r="A81" s="9">
        <v>95</v>
      </c>
      <c r="B81" s="8">
        <v>80042000008291</v>
      </c>
      <c r="C81" s="10" t="s">
        <v>226</v>
      </c>
      <c r="D81" s="34" t="s">
        <v>18</v>
      </c>
      <c r="E81" s="8" t="s">
        <v>149</v>
      </c>
      <c r="F81" s="8" t="s">
        <v>113</v>
      </c>
      <c r="G81" s="8" t="s">
        <v>18</v>
      </c>
      <c r="H81" s="9" t="s">
        <v>6173</v>
      </c>
      <c r="I81" s="9" t="s">
        <v>111</v>
      </c>
      <c r="J81" s="9" t="s">
        <v>6175</v>
      </c>
      <c r="K81" s="9" t="s">
        <v>6175</v>
      </c>
      <c r="L81" s="8" t="s">
        <v>212</v>
      </c>
      <c r="M81" s="8" t="s">
        <v>227</v>
      </c>
      <c r="N81" s="8" t="s">
        <v>6175</v>
      </c>
      <c r="O81" s="8" t="s">
        <v>6175</v>
      </c>
      <c r="P81" s="8" t="s">
        <v>6175</v>
      </c>
      <c r="Q81" s="8" t="s">
        <v>177</v>
      </c>
      <c r="R81" s="8" t="s">
        <v>214</v>
      </c>
      <c r="S81" s="8">
        <v>38769685587</v>
      </c>
      <c r="T81" s="9" t="s">
        <v>44</v>
      </c>
      <c r="U81" s="9" t="s">
        <v>216</v>
      </c>
      <c r="V81" s="8" t="s">
        <v>28</v>
      </c>
      <c r="W81" s="9" t="s">
        <v>29</v>
      </c>
      <c r="X81" s="9">
        <v>2012</v>
      </c>
      <c r="Y81" s="8" t="s">
        <v>28</v>
      </c>
      <c r="Z81" s="9" t="s">
        <v>31</v>
      </c>
      <c r="AA81" s="9">
        <v>1</v>
      </c>
      <c r="AB81" s="9">
        <v>1</v>
      </c>
      <c r="AC81" s="9">
        <f t="shared" si="13"/>
        <v>0</v>
      </c>
      <c r="AD81" s="33" t="s">
        <v>6175</v>
      </c>
      <c r="AE81" s="33" t="s">
        <v>6175</v>
      </c>
      <c r="AF81" s="33">
        <v>223</v>
      </c>
      <c r="AG81" s="33">
        <v>66.7</v>
      </c>
      <c r="AH81" s="33">
        <v>492</v>
      </c>
      <c r="AI81" s="33">
        <f t="shared" si="14"/>
        <v>492</v>
      </c>
      <c r="AJ81" s="33">
        <v>125.375</v>
      </c>
      <c r="AK81" s="33">
        <f t="shared" si="15"/>
        <v>125.375</v>
      </c>
      <c r="AL81" s="33">
        <f t="shared" si="9"/>
        <v>15.045</v>
      </c>
      <c r="AM81" s="33">
        <f t="shared" si="10"/>
        <v>140.41999999999999</v>
      </c>
      <c r="AN81" s="33">
        <f t="shared" si="11"/>
        <v>112.83750000000001</v>
      </c>
      <c r="AO81" s="33">
        <f t="shared" si="12"/>
        <v>112.83750000000001</v>
      </c>
      <c r="AP81" s="33">
        <f t="shared" si="16"/>
        <v>13.5405</v>
      </c>
      <c r="AQ81" s="33">
        <f t="shared" si="17"/>
        <v>126.378</v>
      </c>
      <c r="AR81" s="15" t="s">
        <v>6295</v>
      </c>
      <c r="AS81" s="15" t="s">
        <v>6298</v>
      </c>
      <c r="AT81" s="15" t="s">
        <v>6292</v>
      </c>
      <c r="AU81" s="27" t="s">
        <v>6278</v>
      </c>
      <c r="AV81" s="16"/>
      <c r="AW81" s="12"/>
      <c r="AX81" s="12"/>
      <c r="AY81" s="12"/>
      <c r="AZ81" s="1" t="s">
        <v>6388</v>
      </c>
    </row>
    <row r="82" spans="1:52" ht="39.950000000000003" customHeight="1" x14ac:dyDescent="0.25">
      <c r="A82" s="9">
        <v>96</v>
      </c>
      <c r="B82" s="8">
        <v>80042000002534</v>
      </c>
      <c r="C82" s="10" t="s">
        <v>243</v>
      </c>
      <c r="D82" s="34" t="s">
        <v>18</v>
      </c>
      <c r="E82" s="8" t="s">
        <v>211</v>
      </c>
      <c r="F82" s="8" t="s">
        <v>175</v>
      </c>
      <c r="G82" s="8" t="s">
        <v>18</v>
      </c>
      <c r="H82" s="9" t="s">
        <v>6173</v>
      </c>
      <c r="I82" s="9" t="s">
        <v>111</v>
      </c>
      <c r="J82" s="9" t="s">
        <v>6175</v>
      </c>
      <c r="K82" s="9" t="s">
        <v>6175</v>
      </c>
      <c r="L82" s="8" t="s">
        <v>212</v>
      </c>
      <c r="M82" s="8" t="s">
        <v>244</v>
      </c>
      <c r="N82" s="8" t="s">
        <v>6175</v>
      </c>
      <c r="O82" s="8" t="s">
        <v>6175</v>
      </c>
      <c r="P82" s="8" t="s">
        <v>6175</v>
      </c>
      <c r="Q82" s="8" t="s">
        <v>177</v>
      </c>
      <c r="R82" s="8" t="s">
        <v>214</v>
      </c>
      <c r="S82" s="8">
        <v>38773044829</v>
      </c>
      <c r="T82" s="9" t="s">
        <v>44</v>
      </c>
      <c r="U82" s="9" t="s">
        <v>216</v>
      </c>
      <c r="V82" s="8" t="s">
        <v>245</v>
      </c>
      <c r="W82" s="9" t="s">
        <v>29</v>
      </c>
      <c r="X82" s="9">
        <v>2012</v>
      </c>
      <c r="Y82" s="8" t="s">
        <v>28</v>
      </c>
      <c r="Z82" s="9" t="s">
        <v>31</v>
      </c>
      <c r="AA82" s="9">
        <v>1</v>
      </c>
      <c r="AB82" s="9">
        <v>1</v>
      </c>
      <c r="AC82" s="9">
        <f t="shared" si="13"/>
        <v>0</v>
      </c>
      <c r="AD82" s="33" t="s">
        <v>6175</v>
      </c>
      <c r="AE82" s="33" t="s">
        <v>6175</v>
      </c>
      <c r="AF82" s="33">
        <v>223</v>
      </c>
      <c r="AG82" s="33">
        <v>66.7</v>
      </c>
      <c r="AH82" s="33">
        <v>492</v>
      </c>
      <c r="AI82" s="33">
        <f t="shared" si="14"/>
        <v>492</v>
      </c>
      <c r="AJ82" s="33">
        <v>125.375</v>
      </c>
      <c r="AK82" s="33">
        <f t="shared" si="15"/>
        <v>125.375</v>
      </c>
      <c r="AL82" s="33">
        <f t="shared" si="9"/>
        <v>15.045</v>
      </c>
      <c r="AM82" s="33">
        <f t="shared" si="10"/>
        <v>140.41999999999999</v>
      </c>
      <c r="AN82" s="33">
        <f t="shared" si="11"/>
        <v>112.83750000000001</v>
      </c>
      <c r="AO82" s="33">
        <f t="shared" si="12"/>
        <v>112.83750000000001</v>
      </c>
      <c r="AP82" s="33">
        <f t="shared" si="16"/>
        <v>13.5405</v>
      </c>
      <c r="AQ82" s="33">
        <f t="shared" si="17"/>
        <v>126.378</v>
      </c>
      <c r="AR82" s="15" t="s">
        <v>6295</v>
      </c>
      <c r="AS82" s="15" t="s">
        <v>6298</v>
      </c>
      <c r="AT82" s="15" t="s">
        <v>6292</v>
      </c>
      <c r="AU82" s="27" t="s">
        <v>6278</v>
      </c>
      <c r="AV82" s="16"/>
      <c r="AW82" s="12"/>
      <c r="AX82" s="12"/>
      <c r="AY82" s="12"/>
      <c r="AZ82" s="1" t="s">
        <v>6388</v>
      </c>
    </row>
    <row r="83" spans="1:52" ht="39.950000000000003" customHeight="1" x14ac:dyDescent="0.25">
      <c r="A83" s="9">
        <v>97</v>
      </c>
      <c r="B83" s="8">
        <v>80042000001162</v>
      </c>
      <c r="C83" s="10" t="s">
        <v>246</v>
      </c>
      <c r="D83" s="34" t="s">
        <v>18</v>
      </c>
      <c r="E83" s="8" t="s">
        <v>211</v>
      </c>
      <c r="F83" s="8" t="s">
        <v>20</v>
      </c>
      <c r="G83" s="8" t="s">
        <v>18</v>
      </c>
      <c r="H83" s="9" t="s">
        <v>6173</v>
      </c>
      <c r="I83" s="9" t="s">
        <v>111</v>
      </c>
      <c r="J83" s="9" t="s">
        <v>6175</v>
      </c>
      <c r="K83" s="9" t="s">
        <v>6175</v>
      </c>
      <c r="L83" s="8" t="s">
        <v>212</v>
      </c>
      <c r="M83" s="8" t="s">
        <v>247</v>
      </c>
      <c r="N83" s="8" t="s">
        <v>6175</v>
      </c>
      <c r="O83" s="8" t="s">
        <v>6175</v>
      </c>
      <c r="P83" s="8" t="s">
        <v>6175</v>
      </c>
      <c r="Q83" s="8" t="s">
        <v>177</v>
      </c>
      <c r="R83" s="8" t="s">
        <v>214</v>
      </c>
      <c r="S83" s="8" t="s">
        <v>248</v>
      </c>
      <c r="T83" s="9" t="s">
        <v>44</v>
      </c>
      <c r="U83" s="9" t="s">
        <v>216</v>
      </c>
      <c r="V83" s="8" t="s">
        <v>28</v>
      </c>
      <c r="W83" s="9" t="s">
        <v>29</v>
      </c>
      <c r="X83" s="9">
        <v>2012</v>
      </c>
      <c r="Y83" s="8" t="s">
        <v>28</v>
      </c>
      <c r="Z83" s="9" t="s">
        <v>31</v>
      </c>
      <c r="AA83" s="9">
        <v>1</v>
      </c>
      <c r="AB83" s="9">
        <v>1</v>
      </c>
      <c r="AC83" s="9">
        <f t="shared" si="13"/>
        <v>0</v>
      </c>
      <c r="AD83" s="33" t="s">
        <v>6175</v>
      </c>
      <c r="AE83" s="33" t="s">
        <v>6175</v>
      </c>
      <c r="AF83" s="33">
        <v>223</v>
      </c>
      <c r="AG83" s="33">
        <v>66.7</v>
      </c>
      <c r="AH83" s="33">
        <v>492</v>
      </c>
      <c r="AI83" s="33">
        <f t="shared" si="14"/>
        <v>492</v>
      </c>
      <c r="AJ83" s="33">
        <v>125.375</v>
      </c>
      <c r="AK83" s="33">
        <f t="shared" si="15"/>
        <v>125.375</v>
      </c>
      <c r="AL83" s="33">
        <f t="shared" si="9"/>
        <v>15.045</v>
      </c>
      <c r="AM83" s="33">
        <f t="shared" si="10"/>
        <v>140.41999999999999</v>
      </c>
      <c r="AN83" s="33">
        <f t="shared" si="11"/>
        <v>112.83750000000001</v>
      </c>
      <c r="AO83" s="33">
        <f t="shared" si="12"/>
        <v>112.83750000000001</v>
      </c>
      <c r="AP83" s="33">
        <f t="shared" si="16"/>
        <v>13.5405</v>
      </c>
      <c r="AQ83" s="33">
        <f t="shared" si="17"/>
        <v>126.378</v>
      </c>
      <c r="AR83" s="15" t="s">
        <v>6295</v>
      </c>
      <c r="AS83" s="15" t="s">
        <v>6298</v>
      </c>
      <c r="AT83" s="15" t="s">
        <v>6292</v>
      </c>
      <c r="AU83" s="27" t="s">
        <v>6278</v>
      </c>
      <c r="AV83" s="16"/>
      <c r="AW83" s="12"/>
      <c r="AX83" s="12"/>
      <c r="AY83" s="12"/>
      <c r="AZ83" s="1" t="s">
        <v>6388</v>
      </c>
    </row>
    <row r="84" spans="1:52" ht="39.950000000000003" customHeight="1" x14ac:dyDescent="0.25">
      <c r="A84" s="9">
        <v>98</v>
      </c>
      <c r="B84" s="8">
        <v>80042000003722</v>
      </c>
      <c r="C84" s="10" t="s">
        <v>265</v>
      </c>
      <c r="D84" s="34" t="s">
        <v>18</v>
      </c>
      <c r="E84" s="8" t="s">
        <v>117</v>
      </c>
      <c r="F84" s="8" t="s">
        <v>20</v>
      </c>
      <c r="G84" s="8" t="s">
        <v>18</v>
      </c>
      <c r="H84" s="9" t="s">
        <v>6173</v>
      </c>
      <c r="I84" s="9" t="s">
        <v>111</v>
      </c>
      <c r="J84" s="9" t="s">
        <v>6175</v>
      </c>
      <c r="K84" s="9" t="s">
        <v>6175</v>
      </c>
      <c r="L84" s="9" t="s">
        <v>212</v>
      </c>
      <c r="M84" s="8" t="s">
        <v>266</v>
      </c>
      <c r="N84" s="8" t="s">
        <v>6175</v>
      </c>
      <c r="O84" s="8" t="s">
        <v>6175</v>
      </c>
      <c r="P84" s="8" t="s">
        <v>6175</v>
      </c>
      <c r="Q84" s="9" t="s">
        <v>177</v>
      </c>
      <c r="R84" s="9" t="s">
        <v>214</v>
      </c>
      <c r="S84" s="9" t="s">
        <v>267</v>
      </c>
      <c r="T84" s="9" t="s">
        <v>44</v>
      </c>
      <c r="U84" s="9" t="s">
        <v>216</v>
      </c>
      <c r="V84" s="9" t="s">
        <v>28</v>
      </c>
      <c r="W84" s="9" t="s">
        <v>29</v>
      </c>
      <c r="X84" s="9">
        <v>2012</v>
      </c>
      <c r="Y84" s="8" t="s">
        <v>28</v>
      </c>
      <c r="Z84" s="9" t="s">
        <v>31</v>
      </c>
      <c r="AA84" s="9">
        <v>1</v>
      </c>
      <c r="AB84" s="9">
        <v>1</v>
      </c>
      <c r="AC84" s="9">
        <f t="shared" si="13"/>
        <v>0</v>
      </c>
      <c r="AD84" s="33" t="s">
        <v>6175</v>
      </c>
      <c r="AE84" s="33" t="s">
        <v>6175</v>
      </c>
      <c r="AF84" s="33">
        <v>362</v>
      </c>
      <c r="AG84" s="33">
        <v>108.6</v>
      </c>
      <c r="AH84" s="33">
        <v>492</v>
      </c>
      <c r="AI84" s="33">
        <f t="shared" si="14"/>
        <v>492</v>
      </c>
      <c r="AJ84" s="33">
        <v>125.375</v>
      </c>
      <c r="AK84" s="33">
        <f t="shared" si="15"/>
        <v>125.375</v>
      </c>
      <c r="AL84" s="33">
        <f t="shared" si="9"/>
        <v>15.045</v>
      </c>
      <c r="AM84" s="33">
        <f t="shared" si="10"/>
        <v>140.41999999999999</v>
      </c>
      <c r="AN84" s="33">
        <f t="shared" si="11"/>
        <v>112.83750000000001</v>
      </c>
      <c r="AO84" s="33">
        <f t="shared" si="12"/>
        <v>112.83750000000001</v>
      </c>
      <c r="AP84" s="33">
        <f t="shared" si="16"/>
        <v>13.5405</v>
      </c>
      <c r="AQ84" s="33">
        <f t="shared" si="17"/>
        <v>126.378</v>
      </c>
      <c r="AR84" s="15" t="s">
        <v>6295</v>
      </c>
      <c r="AS84" s="15" t="s">
        <v>6298</v>
      </c>
      <c r="AT84" s="15" t="s">
        <v>6292</v>
      </c>
      <c r="AU84" s="27" t="s">
        <v>6278</v>
      </c>
      <c r="AV84" s="16"/>
      <c r="AW84" s="12"/>
      <c r="AX84" s="12"/>
      <c r="AY84" s="12"/>
      <c r="AZ84" s="1" t="s">
        <v>6388</v>
      </c>
    </row>
    <row r="85" spans="1:52" ht="39.950000000000003" customHeight="1" x14ac:dyDescent="0.25">
      <c r="A85" s="9">
        <v>99</v>
      </c>
      <c r="B85" s="8">
        <v>80042000001254</v>
      </c>
      <c r="C85" s="10" t="s">
        <v>295</v>
      </c>
      <c r="D85" s="34" t="s">
        <v>18</v>
      </c>
      <c r="E85" s="8" t="s">
        <v>296</v>
      </c>
      <c r="F85" s="8" t="s">
        <v>296</v>
      </c>
      <c r="G85" s="8" t="s">
        <v>6285</v>
      </c>
      <c r="H85" s="9" t="s">
        <v>6173</v>
      </c>
      <c r="I85" s="9" t="s">
        <v>111</v>
      </c>
      <c r="J85" s="9" t="s">
        <v>6175</v>
      </c>
      <c r="K85" s="9" t="s">
        <v>6175</v>
      </c>
      <c r="L85" s="8" t="s">
        <v>212</v>
      </c>
      <c r="M85" s="8" t="s">
        <v>297</v>
      </c>
      <c r="N85" s="8" t="s">
        <v>6175</v>
      </c>
      <c r="O85" s="8" t="s">
        <v>6175</v>
      </c>
      <c r="P85" s="8" t="s">
        <v>6175</v>
      </c>
      <c r="Q85" s="8" t="s">
        <v>177</v>
      </c>
      <c r="R85" s="8" t="s">
        <v>214</v>
      </c>
      <c r="S85" s="8" t="s">
        <v>298</v>
      </c>
      <c r="T85" s="9" t="s">
        <v>44</v>
      </c>
      <c r="U85" s="9" t="s">
        <v>216</v>
      </c>
      <c r="V85" s="8" t="s">
        <v>299</v>
      </c>
      <c r="W85" s="9" t="s">
        <v>29</v>
      </c>
      <c r="X85" s="9">
        <v>2012</v>
      </c>
      <c r="Y85" s="8" t="s">
        <v>28</v>
      </c>
      <c r="Z85" s="9" t="s">
        <v>31</v>
      </c>
      <c r="AA85" s="9">
        <v>1</v>
      </c>
      <c r="AB85" s="9">
        <v>1</v>
      </c>
      <c r="AC85" s="9">
        <f t="shared" si="13"/>
        <v>0</v>
      </c>
      <c r="AD85" s="33" t="s">
        <v>6175</v>
      </c>
      <c r="AE85" s="33" t="s">
        <v>6175</v>
      </c>
      <c r="AF85" s="33">
        <v>444</v>
      </c>
      <c r="AG85" s="33">
        <v>133.19999999999999</v>
      </c>
      <c r="AH85" s="33">
        <v>492</v>
      </c>
      <c r="AI85" s="33">
        <f t="shared" si="14"/>
        <v>492</v>
      </c>
      <c r="AJ85" s="33">
        <v>125.375</v>
      </c>
      <c r="AK85" s="33">
        <f t="shared" si="15"/>
        <v>125.375</v>
      </c>
      <c r="AL85" s="33">
        <f t="shared" si="9"/>
        <v>15.045</v>
      </c>
      <c r="AM85" s="33">
        <f t="shared" si="10"/>
        <v>140.41999999999999</v>
      </c>
      <c r="AN85" s="33">
        <f t="shared" si="11"/>
        <v>112.83750000000001</v>
      </c>
      <c r="AO85" s="33">
        <f t="shared" si="12"/>
        <v>112.83750000000001</v>
      </c>
      <c r="AP85" s="33">
        <f t="shared" si="16"/>
        <v>13.5405</v>
      </c>
      <c r="AQ85" s="33">
        <f t="shared" si="17"/>
        <v>126.378</v>
      </c>
      <c r="AR85" s="15" t="s">
        <v>6295</v>
      </c>
      <c r="AS85" s="15" t="s">
        <v>6295</v>
      </c>
      <c r="AT85" s="15" t="s">
        <v>6282</v>
      </c>
      <c r="AU85" s="27" t="s">
        <v>6282</v>
      </c>
      <c r="AV85" s="16" t="s">
        <v>6287</v>
      </c>
      <c r="AW85" s="12"/>
      <c r="AX85" s="12"/>
      <c r="AY85" s="12"/>
      <c r="AZ85" s="1" t="s">
        <v>6388</v>
      </c>
    </row>
    <row r="86" spans="1:52" ht="39.950000000000003" customHeight="1" x14ac:dyDescent="0.25">
      <c r="A86" s="9">
        <v>100</v>
      </c>
      <c r="B86" s="8">
        <v>80042000000981</v>
      </c>
      <c r="C86" s="10" t="s">
        <v>300</v>
      </c>
      <c r="D86" s="34" t="s">
        <v>18</v>
      </c>
      <c r="E86" s="8" t="s">
        <v>296</v>
      </c>
      <c r="F86" s="8" t="s">
        <v>296</v>
      </c>
      <c r="G86" s="8" t="s">
        <v>18</v>
      </c>
      <c r="H86" s="9" t="s">
        <v>6173</v>
      </c>
      <c r="I86" s="9" t="s">
        <v>111</v>
      </c>
      <c r="J86" s="9" t="s">
        <v>6175</v>
      </c>
      <c r="K86" s="9" t="s">
        <v>6175</v>
      </c>
      <c r="L86" s="8" t="s">
        <v>212</v>
      </c>
      <c r="M86" s="8" t="s">
        <v>301</v>
      </c>
      <c r="N86" s="8" t="s">
        <v>6175</v>
      </c>
      <c r="O86" s="8" t="s">
        <v>6175</v>
      </c>
      <c r="P86" s="8" t="s">
        <v>6175</v>
      </c>
      <c r="Q86" s="8" t="s">
        <v>177</v>
      </c>
      <c r="R86" s="8" t="s">
        <v>214</v>
      </c>
      <c r="S86" s="8" t="s">
        <v>302</v>
      </c>
      <c r="T86" s="9" t="s">
        <v>44</v>
      </c>
      <c r="U86" s="9" t="s">
        <v>216</v>
      </c>
      <c r="V86" s="8" t="s">
        <v>303</v>
      </c>
      <c r="W86" s="9" t="s">
        <v>29</v>
      </c>
      <c r="X86" s="9">
        <v>2012</v>
      </c>
      <c r="Y86" s="8" t="s">
        <v>28</v>
      </c>
      <c r="Z86" s="9" t="s">
        <v>31</v>
      </c>
      <c r="AA86" s="9">
        <v>1</v>
      </c>
      <c r="AB86" s="9">
        <v>1</v>
      </c>
      <c r="AC86" s="9">
        <f t="shared" si="13"/>
        <v>0</v>
      </c>
      <c r="AD86" s="33" t="s">
        <v>6175</v>
      </c>
      <c r="AE86" s="33" t="s">
        <v>6175</v>
      </c>
      <c r="AF86" s="33">
        <v>362</v>
      </c>
      <c r="AG86" s="33">
        <v>108.6</v>
      </c>
      <c r="AH86" s="33">
        <v>492</v>
      </c>
      <c r="AI86" s="33">
        <f t="shared" si="14"/>
        <v>492</v>
      </c>
      <c r="AJ86" s="33">
        <v>125.375</v>
      </c>
      <c r="AK86" s="33">
        <f t="shared" si="15"/>
        <v>125.375</v>
      </c>
      <c r="AL86" s="33">
        <f t="shared" si="9"/>
        <v>15.045</v>
      </c>
      <c r="AM86" s="33">
        <f t="shared" si="10"/>
        <v>140.41999999999999</v>
      </c>
      <c r="AN86" s="33">
        <f t="shared" si="11"/>
        <v>112.83750000000001</v>
      </c>
      <c r="AO86" s="33">
        <f t="shared" si="12"/>
        <v>112.83750000000001</v>
      </c>
      <c r="AP86" s="33">
        <f t="shared" si="16"/>
        <v>13.5405</v>
      </c>
      <c r="AQ86" s="33">
        <f t="shared" si="17"/>
        <v>126.378</v>
      </c>
      <c r="AR86" s="15" t="s">
        <v>6295</v>
      </c>
      <c r="AS86" s="15" t="s">
        <v>6298</v>
      </c>
      <c r="AT86" s="15" t="s">
        <v>6292</v>
      </c>
      <c r="AU86" s="27" t="s">
        <v>6278</v>
      </c>
      <c r="AV86" s="16"/>
      <c r="AW86" s="12"/>
      <c r="AX86" s="12"/>
      <c r="AY86" s="12"/>
      <c r="AZ86" s="1" t="s">
        <v>6388</v>
      </c>
    </row>
    <row r="87" spans="1:52" ht="39.950000000000003" customHeight="1" x14ac:dyDescent="0.25">
      <c r="A87" s="9">
        <v>101</v>
      </c>
      <c r="B87" s="8">
        <v>80042000003425</v>
      </c>
      <c r="C87" s="10" t="s">
        <v>334</v>
      </c>
      <c r="D87" s="34" t="s">
        <v>18</v>
      </c>
      <c r="E87" s="8" t="s">
        <v>296</v>
      </c>
      <c r="F87" s="8" t="s">
        <v>296</v>
      </c>
      <c r="G87" s="8" t="s">
        <v>18</v>
      </c>
      <c r="H87" s="9" t="s">
        <v>6173</v>
      </c>
      <c r="I87" s="9" t="s">
        <v>111</v>
      </c>
      <c r="J87" s="9" t="s">
        <v>6175</v>
      </c>
      <c r="K87" s="9" t="s">
        <v>6175</v>
      </c>
      <c r="L87" s="8" t="s">
        <v>212</v>
      </c>
      <c r="M87" s="8" t="s">
        <v>335</v>
      </c>
      <c r="N87" s="8" t="s">
        <v>6175</v>
      </c>
      <c r="O87" s="8" t="s">
        <v>6175</v>
      </c>
      <c r="P87" s="8" t="s">
        <v>6175</v>
      </c>
      <c r="Q87" s="8" t="s">
        <v>177</v>
      </c>
      <c r="R87" s="8" t="s">
        <v>214</v>
      </c>
      <c r="S87" s="8" t="s">
        <v>336</v>
      </c>
      <c r="T87" s="9" t="s">
        <v>44</v>
      </c>
      <c r="U87" s="9" t="s">
        <v>216</v>
      </c>
      <c r="V87" s="8" t="s">
        <v>337</v>
      </c>
      <c r="W87" s="9" t="s">
        <v>29</v>
      </c>
      <c r="X87" s="9">
        <v>2012</v>
      </c>
      <c r="Y87" s="8" t="s">
        <v>28</v>
      </c>
      <c r="Z87" s="9" t="s">
        <v>31</v>
      </c>
      <c r="AA87" s="9">
        <v>1</v>
      </c>
      <c r="AB87" s="9">
        <v>1</v>
      </c>
      <c r="AC87" s="9">
        <f t="shared" si="13"/>
        <v>0</v>
      </c>
      <c r="AD87" s="33" t="s">
        <v>6175</v>
      </c>
      <c r="AE87" s="33" t="s">
        <v>6175</v>
      </c>
      <c r="AF87" s="33">
        <v>444</v>
      </c>
      <c r="AG87" s="33">
        <v>133.19999999999999</v>
      </c>
      <c r="AH87" s="33">
        <v>492</v>
      </c>
      <c r="AI87" s="33">
        <f t="shared" si="14"/>
        <v>492</v>
      </c>
      <c r="AJ87" s="33">
        <v>125.375</v>
      </c>
      <c r="AK87" s="33">
        <f t="shared" si="15"/>
        <v>125.375</v>
      </c>
      <c r="AL87" s="33">
        <f t="shared" si="9"/>
        <v>15.045</v>
      </c>
      <c r="AM87" s="33">
        <f t="shared" si="10"/>
        <v>140.41999999999999</v>
      </c>
      <c r="AN87" s="33">
        <f t="shared" si="11"/>
        <v>112.83750000000001</v>
      </c>
      <c r="AO87" s="33">
        <f t="shared" si="12"/>
        <v>112.83750000000001</v>
      </c>
      <c r="AP87" s="33">
        <f t="shared" si="16"/>
        <v>13.5405</v>
      </c>
      <c r="AQ87" s="33">
        <f t="shared" si="17"/>
        <v>126.378</v>
      </c>
      <c r="AR87" s="15" t="s">
        <v>6295</v>
      </c>
      <c r="AS87" s="15" t="s">
        <v>6298</v>
      </c>
      <c r="AT87" s="15" t="s">
        <v>6292</v>
      </c>
      <c r="AU87" s="27" t="s">
        <v>6278</v>
      </c>
      <c r="AV87" s="16"/>
      <c r="AW87" s="12"/>
      <c r="AX87" s="12"/>
      <c r="AY87" s="12"/>
      <c r="AZ87" s="1" t="s">
        <v>6388</v>
      </c>
    </row>
    <row r="88" spans="1:52" ht="39.950000000000003" customHeight="1" x14ac:dyDescent="0.25">
      <c r="A88" s="9">
        <v>102</v>
      </c>
      <c r="B88" s="8">
        <v>80042000003999</v>
      </c>
      <c r="C88" s="10" t="s">
        <v>373</v>
      </c>
      <c r="D88" s="34" t="s">
        <v>241</v>
      </c>
      <c r="E88" s="8" t="s">
        <v>242</v>
      </c>
      <c r="F88" s="8" t="s">
        <v>242</v>
      </c>
      <c r="G88" s="8" t="s">
        <v>6285</v>
      </c>
      <c r="H88" s="9" t="s">
        <v>6173</v>
      </c>
      <c r="I88" s="9" t="s">
        <v>111</v>
      </c>
      <c r="J88" s="9" t="s">
        <v>6175</v>
      </c>
      <c r="K88" s="9" t="s">
        <v>6175</v>
      </c>
      <c r="L88" s="8" t="s">
        <v>212</v>
      </c>
      <c r="M88" s="8" t="s">
        <v>374</v>
      </c>
      <c r="N88" s="8" t="s">
        <v>6175</v>
      </c>
      <c r="O88" s="8" t="s">
        <v>6175</v>
      </c>
      <c r="P88" s="8" t="s">
        <v>6175</v>
      </c>
      <c r="Q88" s="8" t="s">
        <v>177</v>
      </c>
      <c r="R88" s="8" t="s">
        <v>214</v>
      </c>
      <c r="S88" s="8" t="s">
        <v>375</v>
      </c>
      <c r="T88" s="9" t="s">
        <v>44</v>
      </c>
      <c r="U88" s="9" t="s">
        <v>216</v>
      </c>
      <c r="V88" s="8" t="s">
        <v>376</v>
      </c>
      <c r="W88" s="9" t="s">
        <v>29</v>
      </c>
      <c r="X88" s="9">
        <v>2012</v>
      </c>
      <c r="Y88" s="8" t="s">
        <v>28</v>
      </c>
      <c r="Z88" s="9" t="s">
        <v>31</v>
      </c>
      <c r="AA88" s="9">
        <v>1</v>
      </c>
      <c r="AB88" s="9">
        <v>1</v>
      </c>
      <c r="AC88" s="9">
        <f t="shared" si="13"/>
        <v>0</v>
      </c>
      <c r="AD88" s="33" t="s">
        <v>6175</v>
      </c>
      <c r="AE88" s="33" t="s">
        <v>6175</v>
      </c>
      <c r="AF88" s="33">
        <v>444</v>
      </c>
      <c r="AG88" s="33">
        <v>133.19999999999999</v>
      </c>
      <c r="AH88" s="33">
        <v>492</v>
      </c>
      <c r="AI88" s="33">
        <f t="shared" si="14"/>
        <v>492</v>
      </c>
      <c r="AJ88" s="33">
        <v>125.375</v>
      </c>
      <c r="AK88" s="33">
        <f t="shared" si="15"/>
        <v>125.375</v>
      </c>
      <c r="AL88" s="33">
        <f t="shared" si="9"/>
        <v>15.045</v>
      </c>
      <c r="AM88" s="33">
        <f t="shared" si="10"/>
        <v>140.41999999999999</v>
      </c>
      <c r="AN88" s="33">
        <f t="shared" si="11"/>
        <v>112.83750000000001</v>
      </c>
      <c r="AO88" s="33">
        <f t="shared" si="12"/>
        <v>112.83750000000001</v>
      </c>
      <c r="AP88" s="33">
        <f t="shared" si="16"/>
        <v>13.5405</v>
      </c>
      <c r="AQ88" s="33">
        <f t="shared" si="17"/>
        <v>126.378</v>
      </c>
      <c r="AR88" s="15" t="s">
        <v>6295</v>
      </c>
      <c r="AS88" s="15" t="s">
        <v>6295</v>
      </c>
      <c r="AT88" s="15" t="s">
        <v>6282</v>
      </c>
      <c r="AU88" s="27" t="s">
        <v>6282</v>
      </c>
      <c r="AV88" s="16" t="s">
        <v>6287</v>
      </c>
      <c r="AW88" s="12"/>
      <c r="AX88" s="12"/>
      <c r="AY88" s="12"/>
      <c r="AZ88" s="1" t="s">
        <v>6388</v>
      </c>
    </row>
    <row r="89" spans="1:52" ht="39.950000000000003" customHeight="1" x14ac:dyDescent="0.25">
      <c r="A89" s="9">
        <v>103</v>
      </c>
      <c r="B89" s="8">
        <v>80042000003623</v>
      </c>
      <c r="C89" s="10" t="s">
        <v>401</v>
      </c>
      <c r="D89" s="34" t="s">
        <v>241</v>
      </c>
      <c r="E89" s="8" t="s">
        <v>242</v>
      </c>
      <c r="F89" s="8" t="s">
        <v>242</v>
      </c>
      <c r="G89" s="8" t="s">
        <v>402</v>
      </c>
      <c r="H89" s="9" t="s">
        <v>6173</v>
      </c>
      <c r="I89" s="9" t="s">
        <v>111</v>
      </c>
      <c r="J89" s="9" t="s">
        <v>6175</v>
      </c>
      <c r="K89" s="9" t="s">
        <v>6175</v>
      </c>
      <c r="L89" s="8" t="s">
        <v>212</v>
      </c>
      <c r="M89" s="8" t="s">
        <v>403</v>
      </c>
      <c r="N89" s="8" t="s">
        <v>6175</v>
      </c>
      <c r="O89" s="8" t="s">
        <v>6175</v>
      </c>
      <c r="P89" s="8" t="s">
        <v>6175</v>
      </c>
      <c r="Q89" s="8" t="s">
        <v>177</v>
      </c>
      <c r="R89" s="8" t="s">
        <v>214</v>
      </c>
      <c r="S89" s="8" t="s">
        <v>404</v>
      </c>
      <c r="T89" s="9" t="s">
        <v>44</v>
      </c>
      <c r="U89" s="9" t="s">
        <v>216</v>
      </c>
      <c r="V89" s="8" t="s">
        <v>405</v>
      </c>
      <c r="W89" s="9" t="s">
        <v>29</v>
      </c>
      <c r="X89" s="9">
        <v>2012</v>
      </c>
      <c r="Y89" s="8" t="s">
        <v>28</v>
      </c>
      <c r="Z89" s="9" t="s">
        <v>31</v>
      </c>
      <c r="AA89" s="9">
        <v>1</v>
      </c>
      <c r="AB89" s="9">
        <v>1</v>
      </c>
      <c r="AC89" s="9">
        <f t="shared" si="13"/>
        <v>0</v>
      </c>
      <c r="AD89" s="33" t="s">
        <v>6175</v>
      </c>
      <c r="AE89" s="33" t="s">
        <v>6175</v>
      </c>
      <c r="AF89" s="33">
        <v>340</v>
      </c>
      <c r="AG89" s="33">
        <v>102</v>
      </c>
      <c r="AH89" s="33">
        <v>492</v>
      </c>
      <c r="AI89" s="33">
        <f t="shared" si="14"/>
        <v>492</v>
      </c>
      <c r="AJ89" s="33">
        <v>125.375</v>
      </c>
      <c r="AK89" s="33">
        <f t="shared" si="15"/>
        <v>125.375</v>
      </c>
      <c r="AL89" s="33">
        <f t="shared" si="9"/>
        <v>15.045</v>
      </c>
      <c r="AM89" s="33">
        <f t="shared" si="10"/>
        <v>140.41999999999999</v>
      </c>
      <c r="AN89" s="33">
        <f t="shared" si="11"/>
        <v>112.83750000000001</v>
      </c>
      <c r="AO89" s="33">
        <f t="shared" si="12"/>
        <v>112.83750000000001</v>
      </c>
      <c r="AP89" s="33">
        <f t="shared" si="16"/>
        <v>13.5405</v>
      </c>
      <c r="AQ89" s="33">
        <f t="shared" si="17"/>
        <v>126.378</v>
      </c>
      <c r="AR89" s="15" t="s">
        <v>6295</v>
      </c>
      <c r="AS89" s="15" t="s">
        <v>6295</v>
      </c>
      <c r="AT89" s="15" t="s">
        <v>6282</v>
      </c>
      <c r="AU89" s="27" t="s">
        <v>6282</v>
      </c>
      <c r="AV89" s="16" t="s">
        <v>6322</v>
      </c>
      <c r="AW89" s="12"/>
      <c r="AX89" s="12"/>
      <c r="AY89" s="12"/>
      <c r="AZ89" s="1" t="s">
        <v>6388</v>
      </c>
    </row>
    <row r="90" spans="1:52" ht="39.950000000000003" customHeight="1" x14ac:dyDescent="0.25">
      <c r="A90" s="9">
        <v>104</v>
      </c>
      <c r="B90" s="8">
        <v>80042000000035</v>
      </c>
      <c r="C90" s="10" t="s">
        <v>452</v>
      </c>
      <c r="D90" s="34" t="s">
        <v>241</v>
      </c>
      <c r="E90" s="8" t="s">
        <v>242</v>
      </c>
      <c r="F90" s="8" t="s">
        <v>242</v>
      </c>
      <c r="G90" s="8" t="s">
        <v>411</v>
      </c>
      <c r="H90" s="9" t="s">
        <v>6173</v>
      </c>
      <c r="I90" s="9" t="s">
        <v>111</v>
      </c>
      <c r="J90" s="9" t="s">
        <v>6175</v>
      </c>
      <c r="K90" s="9" t="s">
        <v>6175</v>
      </c>
      <c r="L90" s="9" t="s">
        <v>212</v>
      </c>
      <c r="M90" s="8" t="s">
        <v>453</v>
      </c>
      <c r="N90" s="8" t="s">
        <v>6175</v>
      </c>
      <c r="O90" s="8" t="s">
        <v>6175</v>
      </c>
      <c r="P90" s="8" t="s">
        <v>6175</v>
      </c>
      <c r="Q90" s="9" t="s">
        <v>108</v>
      </c>
      <c r="R90" s="9" t="s">
        <v>223</v>
      </c>
      <c r="S90" s="9" t="s">
        <v>454</v>
      </c>
      <c r="T90" s="9" t="s">
        <v>44</v>
      </c>
      <c r="U90" s="9" t="s">
        <v>154</v>
      </c>
      <c r="V90" s="9" t="s">
        <v>28</v>
      </c>
      <c r="W90" s="9" t="s">
        <v>29</v>
      </c>
      <c r="X90" s="9">
        <v>2012</v>
      </c>
      <c r="Y90" s="9" t="s">
        <v>28</v>
      </c>
      <c r="Z90" s="9" t="s">
        <v>31</v>
      </c>
      <c r="AA90" s="9">
        <v>1</v>
      </c>
      <c r="AB90" s="9">
        <v>1</v>
      </c>
      <c r="AC90" s="9">
        <f t="shared" si="13"/>
        <v>0</v>
      </c>
      <c r="AD90" s="33" t="s">
        <v>6175</v>
      </c>
      <c r="AE90" s="33" t="s">
        <v>6175</v>
      </c>
      <c r="AF90" s="33">
        <v>435</v>
      </c>
      <c r="AG90" s="33">
        <v>130.30000000000001</v>
      </c>
      <c r="AH90" s="33">
        <v>489</v>
      </c>
      <c r="AI90" s="33">
        <f t="shared" si="14"/>
        <v>489</v>
      </c>
      <c r="AJ90" s="33">
        <v>124.3125</v>
      </c>
      <c r="AK90" s="33">
        <f t="shared" si="15"/>
        <v>124.3125</v>
      </c>
      <c r="AL90" s="33">
        <f t="shared" si="9"/>
        <v>14.917499999999999</v>
      </c>
      <c r="AM90" s="33">
        <f t="shared" si="10"/>
        <v>139.22999999999999</v>
      </c>
      <c r="AN90" s="33">
        <f t="shared" si="11"/>
        <v>111.88125000000001</v>
      </c>
      <c r="AO90" s="33">
        <f t="shared" si="12"/>
        <v>111.88125000000001</v>
      </c>
      <c r="AP90" s="33">
        <f t="shared" si="16"/>
        <v>13.425750000000001</v>
      </c>
      <c r="AQ90" s="33">
        <f t="shared" si="17"/>
        <v>125.30700000000002</v>
      </c>
      <c r="AR90" s="26" t="s">
        <v>6295</v>
      </c>
      <c r="AS90" s="26" t="s">
        <v>6295</v>
      </c>
      <c r="AT90" s="15" t="s">
        <v>6282</v>
      </c>
      <c r="AU90" s="27" t="s">
        <v>6282</v>
      </c>
      <c r="AV90" s="16" t="s">
        <v>6289</v>
      </c>
      <c r="AW90" s="12"/>
      <c r="AX90" s="12"/>
      <c r="AY90" s="12"/>
      <c r="AZ90" s="1" t="s">
        <v>6388</v>
      </c>
    </row>
    <row r="91" spans="1:52" ht="39.950000000000003" customHeight="1" x14ac:dyDescent="0.25">
      <c r="A91" s="9">
        <v>105</v>
      </c>
      <c r="B91" s="8">
        <v>80042000002275</v>
      </c>
      <c r="C91" s="10" t="s">
        <v>461</v>
      </c>
      <c r="D91" s="34" t="s">
        <v>18</v>
      </c>
      <c r="E91" s="8" t="s">
        <v>296</v>
      </c>
      <c r="F91" s="8" t="s">
        <v>296</v>
      </c>
      <c r="G91" s="8" t="s">
        <v>18</v>
      </c>
      <c r="H91" s="9" t="s">
        <v>6173</v>
      </c>
      <c r="I91" s="9" t="s">
        <v>111</v>
      </c>
      <c r="J91" s="9" t="s">
        <v>6175</v>
      </c>
      <c r="K91" s="9" t="s">
        <v>6175</v>
      </c>
      <c r="L91" s="9" t="s">
        <v>143</v>
      </c>
      <c r="M91" s="8" t="s">
        <v>462</v>
      </c>
      <c r="N91" s="8" t="s">
        <v>6175</v>
      </c>
      <c r="O91" s="8" t="s">
        <v>6175</v>
      </c>
      <c r="P91" s="8" t="s">
        <v>6175</v>
      </c>
      <c r="Q91" s="9" t="s">
        <v>330</v>
      </c>
      <c r="R91" s="9" t="s">
        <v>463</v>
      </c>
      <c r="S91" s="9" t="s">
        <v>464</v>
      </c>
      <c r="T91" s="9" t="s">
        <v>465</v>
      </c>
      <c r="U91" s="9" t="s">
        <v>28</v>
      </c>
      <c r="V91" s="9" t="s">
        <v>28</v>
      </c>
      <c r="W91" s="9" t="s">
        <v>29</v>
      </c>
      <c r="X91" s="9">
        <v>2012</v>
      </c>
      <c r="Y91" s="9" t="s">
        <v>28</v>
      </c>
      <c r="Z91" s="9" t="s">
        <v>54</v>
      </c>
      <c r="AA91" s="9">
        <v>1</v>
      </c>
      <c r="AB91" s="9">
        <v>1</v>
      </c>
      <c r="AC91" s="9">
        <f t="shared" si="13"/>
        <v>0</v>
      </c>
      <c r="AD91" s="33" t="s">
        <v>6175</v>
      </c>
      <c r="AE91" s="33" t="s">
        <v>6175</v>
      </c>
      <c r="AF91" s="33">
        <v>232</v>
      </c>
      <c r="AG91" s="33">
        <v>69.599999999999994</v>
      </c>
      <c r="AH91" s="33">
        <v>667</v>
      </c>
      <c r="AI91" s="33">
        <f t="shared" si="14"/>
        <v>667</v>
      </c>
      <c r="AJ91" s="33">
        <v>100.0000000000001</v>
      </c>
      <c r="AK91" s="33">
        <f t="shared" si="15"/>
        <v>100.0000000000001</v>
      </c>
      <c r="AL91" s="33">
        <f t="shared" si="9"/>
        <v>12.000000000000011</v>
      </c>
      <c r="AM91" s="33">
        <f t="shared" si="10"/>
        <v>112.00000000000011</v>
      </c>
      <c r="AN91" s="33">
        <f t="shared" si="11"/>
        <v>90.000000000000085</v>
      </c>
      <c r="AO91" s="33">
        <f t="shared" si="12"/>
        <v>90.000000000000085</v>
      </c>
      <c r="AP91" s="33">
        <f t="shared" si="16"/>
        <v>10.80000000000001</v>
      </c>
      <c r="AQ91" s="33">
        <f t="shared" si="17"/>
        <v>100.8000000000001</v>
      </c>
      <c r="AR91" s="15" t="s">
        <v>6295</v>
      </c>
      <c r="AS91" s="15" t="s">
        <v>6295</v>
      </c>
      <c r="AT91" s="15" t="s">
        <v>6292</v>
      </c>
      <c r="AU91" s="27" t="s">
        <v>6278</v>
      </c>
      <c r="AV91" s="16"/>
      <c r="AW91" s="12"/>
      <c r="AX91" s="12"/>
      <c r="AY91" s="12"/>
      <c r="AZ91" s="1" t="s">
        <v>6388</v>
      </c>
    </row>
    <row r="92" spans="1:52" ht="39.950000000000003" customHeight="1" x14ac:dyDescent="0.25">
      <c r="A92" s="9">
        <v>106</v>
      </c>
      <c r="B92" s="8">
        <v>80042000007140</v>
      </c>
      <c r="C92" s="10" t="s">
        <v>495</v>
      </c>
      <c r="D92" s="34" t="s">
        <v>18</v>
      </c>
      <c r="E92" s="8" t="s">
        <v>149</v>
      </c>
      <c r="F92" s="8" t="s">
        <v>105</v>
      </c>
      <c r="G92" s="8" t="s">
        <v>18</v>
      </c>
      <c r="H92" s="9" t="s">
        <v>6173</v>
      </c>
      <c r="I92" s="9" t="s">
        <v>111</v>
      </c>
      <c r="J92" s="9" t="s">
        <v>6175</v>
      </c>
      <c r="K92" s="9" t="s">
        <v>6175</v>
      </c>
      <c r="L92" s="9" t="s">
        <v>150</v>
      </c>
      <c r="M92" s="8" t="s">
        <v>496</v>
      </c>
      <c r="N92" s="8" t="s">
        <v>6175</v>
      </c>
      <c r="O92" s="8" t="s">
        <v>6175</v>
      </c>
      <c r="P92" s="8" t="s">
        <v>6175</v>
      </c>
      <c r="Q92" s="9" t="s">
        <v>108</v>
      </c>
      <c r="R92" s="9" t="s">
        <v>468</v>
      </c>
      <c r="S92" s="9" t="s">
        <v>497</v>
      </c>
      <c r="T92" s="9" t="s">
        <v>276</v>
      </c>
      <c r="U92" s="9" t="s">
        <v>154</v>
      </c>
      <c r="V92" s="9" t="s">
        <v>28</v>
      </c>
      <c r="W92" s="9" t="s">
        <v>29</v>
      </c>
      <c r="X92" s="9">
        <v>2012</v>
      </c>
      <c r="Y92" s="9" t="s">
        <v>28</v>
      </c>
      <c r="Z92" s="9" t="s">
        <v>54</v>
      </c>
      <c r="AA92" s="9">
        <v>1</v>
      </c>
      <c r="AB92" s="9">
        <v>1</v>
      </c>
      <c r="AC92" s="9">
        <f t="shared" si="13"/>
        <v>0</v>
      </c>
      <c r="AD92" s="33" t="s">
        <v>6175</v>
      </c>
      <c r="AE92" s="33" t="s">
        <v>6175</v>
      </c>
      <c r="AF92" s="33">
        <v>380</v>
      </c>
      <c r="AG92" s="33">
        <v>114</v>
      </c>
      <c r="AH92" s="33">
        <v>547</v>
      </c>
      <c r="AI92" s="33">
        <f t="shared" si="14"/>
        <v>547</v>
      </c>
      <c r="AJ92" s="33">
        <v>91.232142857142847</v>
      </c>
      <c r="AK92" s="33">
        <f t="shared" si="15"/>
        <v>91.232142857142847</v>
      </c>
      <c r="AL92" s="33">
        <f t="shared" si="9"/>
        <v>10.947857142857142</v>
      </c>
      <c r="AM92" s="33">
        <f t="shared" si="10"/>
        <v>102.17999999999999</v>
      </c>
      <c r="AN92" s="33">
        <f t="shared" si="11"/>
        <v>82.108928571428564</v>
      </c>
      <c r="AO92" s="33">
        <f t="shared" si="12"/>
        <v>82.108928571428564</v>
      </c>
      <c r="AP92" s="33">
        <f t="shared" si="16"/>
        <v>9.8530714285714271</v>
      </c>
      <c r="AQ92" s="33">
        <f t="shared" si="17"/>
        <v>91.961999999999989</v>
      </c>
      <c r="AR92" s="15" t="s">
        <v>6295</v>
      </c>
      <c r="AS92" s="15" t="s">
        <v>6295</v>
      </c>
      <c r="AT92" s="15" t="s">
        <v>6292</v>
      </c>
      <c r="AU92" s="27" t="s">
        <v>6278</v>
      </c>
      <c r="AV92" s="16"/>
      <c r="AW92" s="12">
        <v>1</v>
      </c>
      <c r="AX92" s="12"/>
      <c r="AY92" s="12"/>
      <c r="AZ92" s="1" t="s">
        <v>6388</v>
      </c>
    </row>
    <row r="93" spans="1:52" ht="39.950000000000003" customHeight="1" x14ac:dyDescent="0.25">
      <c r="A93" s="9">
        <v>107</v>
      </c>
      <c r="B93" s="8">
        <v>80042000018023</v>
      </c>
      <c r="C93" s="10" t="s">
        <v>129</v>
      </c>
      <c r="D93" s="34" t="s">
        <v>18</v>
      </c>
      <c r="E93" s="8" t="s">
        <v>130</v>
      </c>
      <c r="F93" s="8" t="s">
        <v>131</v>
      </c>
      <c r="G93" s="8" t="s">
        <v>18</v>
      </c>
      <c r="H93" s="9" t="s">
        <v>6173</v>
      </c>
      <c r="I93" s="9" t="s">
        <v>111</v>
      </c>
      <c r="J93" s="9" t="s">
        <v>6175</v>
      </c>
      <c r="K93" s="9" t="s">
        <v>6175</v>
      </c>
      <c r="L93" s="9" t="s">
        <v>132</v>
      </c>
      <c r="M93" s="8" t="s">
        <v>133</v>
      </c>
      <c r="N93" s="8" t="s">
        <v>6175</v>
      </c>
      <c r="O93" s="8" t="s">
        <v>6175</v>
      </c>
      <c r="P93" s="8" t="s">
        <v>6175</v>
      </c>
      <c r="Q93" s="9" t="s">
        <v>134</v>
      </c>
      <c r="R93" s="9" t="s">
        <v>135</v>
      </c>
      <c r="S93" s="9" t="s">
        <v>136</v>
      </c>
      <c r="T93" s="9" t="s">
        <v>137</v>
      </c>
      <c r="U93" s="9" t="s">
        <v>28</v>
      </c>
      <c r="V93" s="9" t="s">
        <v>28</v>
      </c>
      <c r="W93" s="9" t="s">
        <v>29</v>
      </c>
      <c r="X93" s="9">
        <v>2014</v>
      </c>
      <c r="Y93" s="9" t="s">
        <v>28</v>
      </c>
      <c r="Z93" s="9" t="s">
        <v>31</v>
      </c>
      <c r="AA93" s="9">
        <v>1</v>
      </c>
      <c r="AB93" s="9">
        <v>1</v>
      </c>
      <c r="AC93" s="9">
        <f t="shared" si="13"/>
        <v>0</v>
      </c>
      <c r="AD93" s="33" t="s">
        <v>6175</v>
      </c>
      <c r="AE93" s="33" t="s">
        <v>6175</v>
      </c>
      <c r="AF93" s="33">
        <v>134</v>
      </c>
      <c r="AG93" s="33">
        <v>40.200000000000003</v>
      </c>
      <c r="AH93" s="33">
        <v>405</v>
      </c>
      <c r="AI93" s="33">
        <f t="shared" si="14"/>
        <v>405</v>
      </c>
      <c r="AJ93" s="33">
        <v>108.15729941291733</v>
      </c>
      <c r="AK93" s="33">
        <f t="shared" si="15"/>
        <v>108.15729941291733</v>
      </c>
      <c r="AL93" s="33">
        <f t="shared" si="9"/>
        <v>12.978875929550078</v>
      </c>
      <c r="AM93" s="33">
        <f t="shared" si="10"/>
        <v>121.1361753424674</v>
      </c>
      <c r="AN93" s="33">
        <f t="shared" si="11"/>
        <v>97.34156947162559</v>
      </c>
      <c r="AO93" s="33">
        <f t="shared" si="12"/>
        <v>97.34156947162559</v>
      </c>
      <c r="AP93" s="33">
        <f t="shared" si="16"/>
        <v>11.680988336595071</v>
      </c>
      <c r="AQ93" s="33">
        <f t="shared" si="17"/>
        <v>109.02255780822065</v>
      </c>
      <c r="AR93" s="15" t="s">
        <v>6295</v>
      </c>
      <c r="AS93" s="15" t="s">
        <v>6295</v>
      </c>
      <c r="AT93" s="15" t="s">
        <v>6292</v>
      </c>
      <c r="AU93" s="27" t="s">
        <v>6278</v>
      </c>
      <c r="AV93" s="16"/>
      <c r="AW93" s="12"/>
      <c r="AX93" s="12"/>
      <c r="AY93" s="12"/>
      <c r="AZ93" s="1" t="s">
        <v>6388</v>
      </c>
    </row>
    <row r="94" spans="1:52" ht="39.950000000000003" customHeight="1" x14ac:dyDescent="0.25">
      <c r="A94" s="9">
        <v>108</v>
      </c>
      <c r="B94" s="8">
        <v>80042000017194</v>
      </c>
      <c r="C94" s="10" t="s">
        <v>442</v>
      </c>
      <c r="D94" s="34" t="s">
        <v>241</v>
      </c>
      <c r="E94" s="8" t="s">
        <v>242</v>
      </c>
      <c r="F94" s="8" t="s">
        <v>242</v>
      </c>
      <c r="G94" s="8" t="s">
        <v>18</v>
      </c>
      <c r="H94" s="9" t="s">
        <v>6173</v>
      </c>
      <c r="I94" s="9" t="s">
        <v>111</v>
      </c>
      <c r="J94" s="9" t="s">
        <v>6175</v>
      </c>
      <c r="K94" s="9" t="s">
        <v>6175</v>
      </c>
      <c r="L94" s="9" t="s">
        <v>443</v>
      </c>
      <c r="M94" s="8" t="s">
        <v>444</v>
      </c>
      <c r="N94" s="8" t="s">
        <v>6175</v>
      </c>
      <c r="O94" s="8" t="s">
        <v>6175</v>
      </c>
      <c r="P94" s="8" t="s">
        <v>6175</v>
      </c>
      <c r="Q94" s="9" t="s">
        <v>445</v>
      </c>
      <c r="R94" s="9" t="s">
        <v>446</v>
      </c>
      <c r="S94" s="9" t="s">
        <v>447</v>
      </c>
      <c r="T94" s="9" t="s">
        <v>326</v>
      </c>
      <c r="U94" s="9" t="s">
        <v>28</v>
      </c>
      <c r="V94" s="9" t="s">
        <v>28</v>
      </c>
      <c r="W94" s="9" t="s">
        <v>29</v>
      </c>
      <c r="X94" s="9">
        <v>2012</v>
      </c>
      <c r="Y94" s="9" t="s">
        <v>28</v>
      </c>
      <c r="Z94" s="9" t="s">
        <v>31</v>
      </c>
      <c r="AA94" s="9">
        <v>1</v>
      </c>
      <c r="AB94" s="9">
        <v>1</v>
      </c>
      <c r="AC94" s="9">
        <f t="shared" si="13"/>
        <v>0</v>
      </c>
      <c r="AD94" s="33" t="s">
        <v>6175</v>
      </c>
      <c r="AE94" s="33" t="s">
        <v>6175</v>
      </c>
      <c r="AF94" s="33">
        <v>123</v>
      </c>
      <c r="AG94" s="33">
        <v>36.700000000000003</v>
      </c>
      <c r="AH94" s="33">
        <v>561.6</v>
      </c>
      <c r="AI94" s="33">
        <f t="shared" si="14"/>
        <v>561.6</v>
      </c>
      <c r="AJ94" s="33">
        <v>84.062500000000199</v>
      </c>
      <c r="AK94" s="33">
        <f t="shared" si="15"/>
        <v>84.062500000000199</v>
      </c>
      <c r="AL94" s="33">
        <f t="shared" si="9"/>
        <v>10.087500000000023</v>
      </c>
      <c r="AM94" s="33">
        <f t="shared" si="10"/>
        <v>94.150000000000219</v>
      </c>
      <c r="AN94" s="33">
        <f t="shared" si="11"/>
        <v>75.656250000000185</v>
      </c>
      <c r="AO94" s="33">
        <f t="shared" si="12"/>
        <v>75.656250000000185</v>
      </c>
      <c r="AP94" s="33">
        <f t="shared" si="16"/>
        <v>9.0787500000000225</v>
      </c>
      <c r="AQ94" s="33">
        <f t="shared" si="17"/>
        <v>84.735000000000213</v>
      </c>
      <c r="AR94" s="15" t="s">
        <v>6295</v>
      </c>
      <c r="AS94" s="15" t="s">
        <v>6295</v>
      </c>
      <c r="AT94" s="15" t="s">
        <v>6292</v>
      </c>
      <c r="AU94" s="27" t="s">
        <v>6278</v>
      </c>
      <c r="AV94" s="16"/>
      <c r="AW94" s="12"/>
      <c r="AX94" s="12"/>
      <c r="AY94" s="12"/>
      <c r="AZ94" s="1" t="s">
        <v>6388</v>
      </c>
    </row>
    <row r="95" spans="1:52" ht="39.950000000000003" customHeight="1" x14ac:dyDescent="0.25">
      <c r="A95" s="9">
        <v>109</v>
      </c>
      <c r="B95" s="8">
        <v>80042000000240</v>
      </c>
      <c r="C95" s="10" t="s">
        <v>221</v>
      </c>
      <c r="D95" s="34" t="s">
        <v>18</v>
      </c>
      <c r="E95" s="8" t="s">
        <v>211</v>
      </c>
      <c r="F95" s="8" t="s">
        <v>175</v>
      </c>
      <c r="G95" s="8" t="s">
        <v>18</v>
      </c>
      <c r="H95" s="9" t="s">
        <v>6173</v>
      </c>
      <c r="I95" s="9" t="s">
        <v>111</v>
      </c>
      <c r="J95" s="9" t="s">
        <v>6175</v>
      </c>
      <c r="K95" s="9" t="s">
        <v>6175</v>
      </c>
      <c r="L95" s="8" t="s">
        <v>212</v>
      </c>
      <c r="M95" s="8" t="s">
        <v>222</v>
      </c>
      <c r="N95" s="8" t="s">
        <v>6175</v>
      </c>
      <c r="O95" s="8" t="s">
        <v>6175</v>
      </c>
      <c r="P95" s="8" t="s">
        <v>6175</v>
      </c>
      <c r="Q95" s="8" t="s">
        <v>108</v>
      </c>
      <c r="R95" s="8" t="s">
        <v>223</v>
      </c>
      <c r="S95" s="8" t="s">
        <v>224</v>
      </c>
      <c r="T95" s="9" t="s">
        <v>44</v>
      </c>
      <c r="U95" s="9" t="s">
        <v>154</v>
      </c>
      <c r="V95" s="9" t="s">
        <v>28</v>
      </c>
      <c r="W95" s="9" t="s">
        <v>29</v>
      </c>
      <c r="X95" s="9">
        <v>2010</v>
      </c>
      <c r="Y95" s="8" t="s">
        <v>225</v>
      </c>
      <c r="Z95" s="9" t="s">
        <v>31</v>
      </c>
      <c r="AA95" s="9">
        <v>1</v>
      </c>
      <c r="AB95" s="9">
        <v>1</v>
      </c>
      <c r="AC95" s="9">
        <f t="shared" si="13"/>
        <v>0</v>
      </c>
      <c r="AD95" s="33" t="s">
        <v>6175</v>
      </c>
      <c r="AE95" s="33" t="s">
        <v>6175</v>
      </c>
      <c r="AF95" s="33">
        <v>234</v>
      </c>
      <c r="AG95" s="33">
        <v>70.2</v>
      </c>
      <c r="AH95" s="33">
        <v>489</v>
      </c>
      <c r="AI95" s="33">
        <f t="shared" si="14"/>
        <v>489</v>
      </c>
      <c r="AJ95" s="33">
        <v>100.9375</v>
      </c>
      <c r="AK95" s="33">
        <f t="shared" si="15"/>
        <v>100.9375</v>
      </c>
      <c r="AL95" s="33">
        <f t="shared" si="9"/>
        <v>12.112499999999999</v>
      </c>
      <c r="AM95" s="33">
        <f t="shared" si="10"/>
        <v>113.05</v>
      </c>
      <c r="AN95" s="33">
        <f t="shared" si="11"/>
        <v>90.84375</v>
      </c>
      <c r="AO95" s="33">
        <f t="shared" si="12"/>
        <v>90.84375</v>
      </c>
      <c r="AP95" s="33">
        <f t="shared" si="16"/>
        <v>10.901249999999999</v>
      </c>
      <c r="AQ95" s="33">
        <f t="shared" si="17"/>
        <v>101.745</v>
      </c>
      <c r="AR95" s="15" t="s">
        <v>6295</v>
      </c>
      <c r="AS95" s="15" t="s">
        <v>6296</v>
      </c>
      <c r="AT95" s="15" t="s">
        <v>6292</v>
      </c>
      <c r="AU95" s="27" t="s">
        <v>6278</v>
      </c>
      <c r="AV95" s="16"/>
      <c r="AW95" s="12"/>
      <c r="AX95" s="12"/>
      <c r="AY95" s="12"/>
      <c r="AZ95" s="1" t="s">
        <v>6388</v>
      </c>
    </row>
    <row r="96" spans="1:52" ht="39.950000000000003" customHeight="1" x14ac:dyDescent="0.25">
      <c r="A96" s="9">
        <v>110</v>
      </c>
      <c r="B96" s="8">
        <v>80042000001452</v>
      </c>
      <c r="C96" s="10" t="s">
        <v>361</v>
      </c>
      <c r="D96" s="34" t="s">
        <v>241</v>
      </c>
      <c r="E96" s="8" t="s">
        <v>242</v>
      </c>
      <c r="F96" s="8" t="s">
        <v>242</v>
      </c>
      <c r="G96" s="8" t="s">
        <v>6285</v>
      </c>
      <c r="H96" s="9" t="s">
        <v>6173</v>
      </c>
      <c r="I96" s="9" t="s">
        <v>111</v>
      </c>
      <c r="J96" s="9" t="s">
        <v>6175</v>
      </c>
      <c r="K96" s="9" t="s">
        <v>6175</v>
      </c>
      <c r="L96" s="8" t="s">
        <v>362</v>
      </c>
      <c r="M96" s="8" t="s">
        <v>363</v>
      </c>
      <c r="N96" s="8" t="s">
        <v>6175</v>
      </c>
      <c r="O96" s="8" t="s">
        <v>6175</v>
      </c>
      <c r="P96" s="8" t="s">
        <v>6175</v>
      </c>
      <c r="Q96" s="8" t="s">
        <v>364</v>
      </c>
      <c r="R96" s="8" t="s">
        <v>365</v>
      </c>
      <c r="S96" s="8" t="s">
        <v>366</v>
      </c>
      <c r="T96" s="9" t="s">
        <v>44</v>
      </c>
      <c r="U96" s="9" t="s">
        <v>367</v>
      </c>
      <c r="V96" s="9" t="s">
        <v>28</v>
      </c>
      <c r="W96" s="9" t="s">
        <v>29</v>
      </c>
      <c r="X96" s="9">
        <v>2012</v>
      </c>
      <c r="Y96" s="8" t="s">
        <v>368</v>
      </c>
      <c r="Z96" s="9" t="s">
        <v>31</v>
      </c>
      <c r="AA96" s="9">
        <v>1</v>
      </c>
      <c r="AB96" s="9">
        <v>1</v>
      </c>
      <c r="AC96" s="9">
        <f t="shared" si="13"/>
        <v>0</v>
      </c>
      <c r="AD96" s="33" t="s">
        <v>6175</v>
      </c>
      <c r="AE96" s="33" t="s">
        <v>6175</v>
      </c>
      <c r="AF96" s="33">
        <v>631</v>
      </c>
      <c r="AG96" s="33">
        <v>189.1</v>
      </c>
      <c r="AH96" s="33">
        <v>1500</v>
      </c>
      <c r="AI96" s="33">
        <f t="shared" si="14"/>
        <v>1500</v>
      </c>
      <c r="AJ96" s="33">
        <v>114.05999999999999</v>
      </c>
      <c r="AK96" s="33">
        <f t="shared" si="15"/>
        <v>114.05999999999999</v>
      </c>
      <c r="AL96" s="33">
        <f t="shared" si="9"/>
        <v>13.687199999999999</v>
      </c>
      <c r="AM96" s="33">
        <f t="shared" si="10"/>
        <v>127.74719999999999</v>
      </c>
      <c r="AN96" s="33">
        <f t="shared" si="11"/>
        <v>102.654</v>
      </c>
      <c r="AO96" s="33">
        <f t="shared" si="12"/>
        <v>102.654</v>
      </c>
      <c r="AP96" s="33">
        <f t="shared" si="16"/>
        <v>12.318479999999999</v>
      </c>
      <c r="AQ96" s="33">
        <f t="shared" si="17"/>
        <v>114.97247999999999</v>
      </c>
      <c r="AR96" s="15" t="s">
        <v>6295</v>
      </c>
      <c r="AS96" s="15" t="s">
        <v>6295</v>
      </c>
      <c r="AT96" s="15" t="s">
        <v>6282</v>
      </c>
      <c r="AU96" s="27" t="s">
        <v>6282</v>
      </c>
      <c r="AV96" s="16" t="s">
        <v>6287</v>
      </c>
      <c r="AW96" s="12"/>
      <c r="AX96" s="12"/>
      <c r="AY96" s="12"/>
      <c r="AZ96" s="1" t="s">
        <v>6388</v>
      </c>
    </row>
    <row r="97" spans="1:52" ht="39.950000000000003" customHeight="1" x14ac:dyDescent="0.25">
      <c r="A97" s="9">
        <v>111</v>
      </c>
      <c r="B97" s="8">
        <v>80042000008864</v>
      </c>
      <c r="C97" s="9" t="s">
        <v>6168</v>
      </c>
      <c r="D97" s="34" t="s">
        <v>241</v>
      </c>
      <c r="E97" s="8" t="s">
        <v>242</v>
      </c>
      <c r="F97" s="8" t="s">
        <v>242</v>
      </c>
      <c r="G97" s="8" t="s">
        <v>411</v>
      </c>
      <c r="H97" s="9" t="s">
        <v>6173</v>
      </c>
      <c r="I97" s="9" t="s">
        <v>111</v>
      </c>
      <c r="J97" s="9" t="s">
        <v>6175</v>
      </c>
      <c r="K97" s="9" t="s">
        <v>6175</v>
      </c>
      <c r="L97" s="8" t="s">
        <v>106</v>
      </c>
      <c r="M97" s="8" t="s">
        <v>458</v>
      </c>
      <c r="N97" s="8" t="s">
        <v>6175</v>
      </c>
      <c r="O97" s="8" t="s">
        <v>6175</v>
      </c>
      <c r="P97" s="8" t="s">
        <v>6175</v>
      </c>
      <c r="Q97" s="8" t="s">
        <v>108</v>
      </c>
      <c r="R97" s="8" t="s">
        <v>310</v>
      </c>
      <c r="S97" s="8" t="s">
        <v>459</v>
      </c>
      <c r="T97" s="9" t="s">
        <v>44</v>
      </c>
      <c r="U97" s="9" t="s">
        <v>28</v>
      </c>
      <c r="V97" s="9" t="s">
        <v>28</v>
      </c>
      <c r="W97" s="9" t="s">
        <v>29</v>
      </c>
      <c r="X97" s="9">
        <v>2013</v>
      </c>
      <c r="Y97" s="8" t="s">
        <v>460</v>
      </c>
      <c r="Z97" s="9" t="s">
        <v>31</v>
      </c>
      <c r="AA97" s="9">
        <v>1</v>
      </c>
      <c r="AB97" s="9">
        <v>1</v>
      </c>
      <c r="AC97" s="9">
        <f t="shared" si="13"/>
        <v>0</v>
      </c>
      <c r="AD97" s="33" t="s">
        <v>6175</v>
      </c>
      <c r="AE97" s="33" t="s">
        <v>6175</v>
      </c>
      <c r="AF97" s="33">
        <v>253</v>
      </c>
      <c r="AG97" s="33">
        <v>75.7</v>
      </c>
      <c r="AH97" s="33">
        <v>360</v>
      </c>
      <c r="AI97" s="33">
        <f t="shared" si="14"/>
        <v>360</v>
      </c>
      <c r="AJ97" s="33">
        <v>88.593749999999972</v>
      </c>
      <c r="AK97" s="33">
        <f t="shared" si="15"/>
        <v>88.593749999999972</v>
      </c>
      <c r="AL97" s="33">
        <f t="shared" si="9"/>
        <v>10.631249999999996</v>
      </c>
      <c r="AM97" s="33">
        <f t="shared" si="10"/>
        <v>99.224999999999966</v>
      </c>
      <c r="AN97" s="33">
        <f t="shared" si="11"/>
        <v>79.734374999999972</v>
      </c>
      <c r="AO97" s="33">
        <f t="shared" si="12"/>
        <v>79.734374999999972</v>
      </c>
      <c r="AP97" s="33">
        <f t="shared" si="16"/>
        <v>9.5681249999999967</v>
      </c>
      <c r="AQ97" s="33">
        <f t="shared" si="17"/>
        <v>89.302499999999966</v>
      </c>
      <c r="AR97" s="26" t="s">
        <v>6295</v>
      </c>
      <c r="AS97" s="26" t="s">
        <v>6295</v>
      </c>
      <c r="AT97" s="15" t="s">
        <v>6282</v>
      </c>
      <c r="AU97" s="27" t="s">
        <v>6282</v>
      </c>
      <c r="AV97" s="16" t="s">
        <v>6289</v>
      </c>
      <c r="AW97" s="12"/>
      <c r="AX97" s="12"/>
      <c r="AY97" s="12"/>
      <c r="AZ97" s="1" t="s">
        <v>6388</v>
      </c>
    </row>
    <row r="98" spans="1:52" ht="39.950000000000003" customHeight="1" x14ac:dyDescent="0.25">
      <c r="A98" s="9">
        <v>112</v>
      </c>
      <c r="B98" s="8">
        <v>80042000013882</v>
      </c>
      <c r="C98" s="10" t="s">
        <v>511</v>
      </c>
      <c r="D98" s="34" t="s">
        <v>18</v>
      </c>
      <c r="E98" s="8" t="s">
        <v>38</v>
      </c>
      <c r="F98" s="8" t="s">
        <v>39</v>
      </c>
      <c r="G98" s="8" t="s">
        <v>18</v>
      </c>
      <c r="H98" s="9" t="s">
        <v>6173</v>
      </c>
      <c r="I98" s="9" t="s">
        <v>111</v>
      </c>
      <c r="J98" s="9" t="s">
        <v>6175</v>
      </c>
      <c r="K98" s="9" t="s">
        <v>6175</v>
      </c>
      <c r="L98" s="9" t="s">
        <v>143</v>
      </c>
      <c r="M98" s="8" t="s">
        <v>512</v>
      </c>
      <c r="N98" s="8" t="s">
        <v>6175</v>
      </c>
      <c r="O98" s="8" t="s">
        <v>6175</v>
      </c>
      <c r="P98" s="8" t="s">
        <v>6175</v>
      </c>
      <c r="Q98" s="9" t="s">
        <v>513</v>
      </c>
      <c r="R98" s="9" t="s">
        <v>514</v>
      </c>
      <c r="S98" s="9" t="s">
        <v>515</v>
      </c>
      <c r="T98" s="9" t="s">
        <v>137</v>
      </c>
      <c r="U98" s="9" t="s">
        <v>28</v>
      </c>
      <c r="V98" s="9" t="s">
        <v>28</v>
      </c>
      <c r="W98" s="9" t="s">
        <v>771</v>
      </c>
      <c r="X98" s="9">
        <v>2012</v>
      </c>
      <c r="Y98" s="9" t="s">
        <v>4029</v>
      </c>
      <c r="Z98" s="9" t="s">
        <v>54</v>
      </c>
      <c r="AA98" s="9">
        <v>1</v>
      </c>
      <c r="AB98" s="9">
        <v>1</v>
      </c>
      <c r="AC98" s="9">
        <f t="shared" si="13"/>
        <v>0</v>
      </c>
      <c r="AD98" s="33" t="s">
        <v>6175</v>
      </c>
      <c r="AE98" s="33" t="s">
        <v>6175</v>
      </c>
      <c r="AF98" s="33">
        <v>109</v>
      </c>
      <c r="AG98" s="33">
        <v>32.5</v>
      </c>
      <c r="AH98" s="33">
        <v>525</v>
      </c>
      <c r="AI98" s="33">
        <f t="shared" si="14"/>
        <v>525</v>
      </c>
      <c r="AJ98" s="33">
        <f>AH98*0.01</f>
        <v>5.25</v>
      </c>
      <c r="AK98" s="33">
        <f t="shared" si="15"/>
        <v>5.25</v>
      </c>
      <c r="AL98" s="33">
        <f t="shared" si="9"/>
        <v>0.63</v>
      </c>
      <c r="AM98" s="33">
        <f t="shared" si="10"/>
        <v>5.88</v>
      </c>
      <c r="AN98" s="33">
        <f t="shared" si="11"/>
        <v>4.7250000000000005</v>
      </c>
      <c r="AO98" s="33">
        <f t="shared" si="12"/>
        <v>4.7250000000000005</v>
      </c>
      <c r="AP98" s="33">
        <f t="shared" si="16"/>
        <v>0.56700000000000006</v>
      </c>
      <c r="AQ98" s="33">
        <f t="shared" si="17"/>
        <v>5.2920000000000007</v>
      </c>
      <c r="AR98" s="15" t="s">
        <v>6295</v>
      </c>
      <c r="AS98" s="15" t="s">
        <v>6295</v>
      </c>
      <c r="AT98" s="15" t="s">
        <v>6292</v>
      </c>
      <c r="AU98" s="27" t="s">
        <v>6278</v>
      </c>
      <c r="AV98" s="16"/>
      <c r="AW98" s="12"/>
      <c r="AX98" s="12"/>
      <c r="AY98" s="12"/>
      <c r="AZ98" s="1" t="s">
        <v>6388</v>
      </c>
    </row>
    <row r="99" spans="1:52" ht="39.950000000000003" customHeight="1" x14ac:dyDescent="0.25">
      <c r="A99" s="9">
        <v>113</v>
      </c>
      <c r="B99" s="8">
        <v>80042000008994</v>
      </c>
      <c r="C99" s="10" t="s">
        <v>141</v>
      </c>
      <c r="D99" s="34" t="s">
        <v>18</v>
      </c>
      <c r="E99" s="8" t="s">
        <v>19</v>
      </c>
      <c r="F99" s="8" t="s">
        <v>142</v>
      </c>
      <c r="G99" s="8" t="s">
        <v>18</v>
      </c>
      <c r="H99" s="9" t="s">
        <v>6173</v>
      </c>
      <c r="I99" s="9" t="s">
        <v>111</v>
      </c>
      <c r="J99" s="9" t="s">
        <v>6175</v>
      </c>
      <c r="K99" s="9" t="s">
        <v>6175</v>
      </c>
      <c r="L99" s="8" t="s">
        <v>143</v>
      </c>
      <c r="M99" s="8" t="s">
        <v>144</v>
      </c>
      <c r="N99" s="8" t="s">
        <v>6175</v>
      </c>
      <c r="O99" s="8" t="s">
        <v>6175</v>
      </c>
      <c r="P99" s="8" t="s">
        <v>6175</v>
      </c>
      <c r="Q99" s="8" t="s">
        <v>145</v>
      </c>
      <c r="R99" s="8" t="s">
        <v>146</v>
      </c>
      <c r="S99" s="8" t="s">
        <v>147</v>
      </c>
      <c r="T99" s="9" t="s">
        <v>137</v>
      </c>
      <c r="U99" s="9" t="s">
        <v>28</v>
      </c>
      <c r="V99" s="9" t="s">
        <v>28</v>
      </c>
      <c r="W99" s="9" t="s">
        <v>29</v>
      </c>
      <c r="X99" s="9">
        <v>2012</v>
      </c>
      <c r="Y99" s="8" t="s">
        <v>28</v>
      </c>
      <c r="Z99" s="9" t="s">
        <v>31</v>
      </c>
      <c r="AA99" s="9">
        <v>1</v>
      </c>
      <c r="AB99" s="9">
        <v>1</v>
      </c>
      <c r="AC99" s="9">
        <f t="shared" si="13"/>
        <v>0</v>
      </c>
      <c r="AD99" s="33" t="s">
        <v>6175</v>
      </c>
      <c r="AE99" s="33" t="s">
        <v>6175</v>
      </c>
      <c r="AF99" s="33">
        <v>204</v>
      </c>
      <c r="AG99" s="33">
        <v>61.2</v>
      </c>
      <c r="AH99" s="33">
        <v>500</v>
      </c>
      <c r="AI99" s="33">
        <f t="shared" si="14"/>
        <v>500</v>
      </c>
      <c r="AJ99" s="33">
        <v>74.999999999999886</v>
      </c>
      <c r="AK99" s="33">
        <f t="shared" si="15"/>
        <v>74.999999999999886</v>
      </c>
      <c r="AL99" s="33">
        <f t="shared" si="9"/>
        <v>8.9999999999999858</v>
      </c>
      <c r="AM99" s="33">
        <f t="shared" si="10"/>
        <v>83.999999999999872</v>
      </c>
      <c r="AN99" s="33">
        <f t="shared" si="11"/>
        <v>67.499999999999901</v>
      </c>
      <c r="AO99" s="33">
        <f t="shared" si="12"/>
        <v>67.499999999999901</v>
      </c>
      <c r="AP99" s="33">
        <f t="shared" si="16"/>
        <v>8.0999999999999872</v>
      </c>
      <c r="AQ99" s="33">
        <f t="shared" si="17"/>
        <v>75.599999999999881</v>
      </c>
      <c r="AR99" s="15" t="s">
        <v>6295</v>
      </c>
      <c r="AS99" s="15" t="s">
        <v>6295</v>
      </c>
      <c r="AT99" s="15" t="s">
        <v>6292</v>
      </c>
      <c r="AU99" s="27" t="s">
        <v>6278</v>
      </c>
      <c r="AV99" s="16"/>
      <c r="AW99" s="12"/>
      <c r="AX99" s="12"/>
      <c r="AY99" s="12"/>
      <c r="AZ99" s="1" t="s">
        <v>6388</v>
      </c>
    </row>
    <row r="100" spans="1:52" ht="39.950000000000003" customHeight="1" x14ac:dyDescent="0.25">
      <c r="A100" s="9">
        <v>114</v>
      </c>
      <c r="B100" s="8">
        <v>80042000001391</v>
      </c>
      <c r="C100" s="10" t="s">
        <v>356</v>
      </c>
      <c r="D100" s="34" t="s">
        <v>241</v>
      </c>
      <c r="E100" s="8" t="s">
        <v>242</v>
      </c>
      <c r="F100" s="8" t="s">
        <v>242</v>
      </c>
      <c r="G100" s="8" t="s">
        <v>6285</v>
      </c>
      <c r="H100" s="9" t="s">
        <v>6173</v>
      </c>
      <c r="I100" s="9" t="s">
        <v>111</v>
      </c>
      <c r="J100" s="9" t="s">
        <v>6175</v>
      </c>
      <c r="K100" s="9" t="s">
        <v>6175</v>
      </c>
      <c r="L100" s="8" t="s">
        <v>357</v>
      </c>
      <c r="M100" s="8" t="s">
        <v>358</v>
      </c>
      <c r="N100" s="8" t="s">
        <v>6175</v>
      </c>
      <c r="O100" s="8" t="s">
        <v>6175</v>
      </c>
      <c r="P100" s="8" t="s">
        <v>6175</v>
      </c>
      <c r="Q100" s="8" t="s">
        <v>108</v>
      </c>
      <c r="R100" s="8" t="s">
        <v>359</v>
      </c>
      <c r="S100" s="8" t="s">
        <v>360</v>
      </c>
      <c r="T100" s="9" t="s">
        <v>137</v>
      </c>
      <c r="U100" s="9" t="s">
        <v>28</v>
      </c>
      <c r="V100" s="9" t="s">
        <v>28</v>
      </c>
      <c r="W100" s="9" t="s">
        <v>29</v>
      </c>
      <c r="X100" s="9">
        <v>2012</v>
      </c>
      <c r="Y100" s="8" t="s">
        <v>28</v>
      </c>
      <c r="Z100" s="9" t="s">
        <v>31</v>
      </c>
      <c r="AA100" s="9">
        <v>1</v>
      </c>
      <c r="AB100" s="9">
        <v>1</v>
      </c>
      <c r="AC100" s="9">
        <f t="shared" si="13"/>
        <v>0</v>
      </c>
      <c r="AD100" s="33" t="s">
        <v>6175</v>
      </c>
      <c r="AE100" s="33" t="s">
        <v>6175</v>
      </c>
      <c r="AF100" s="33">
        <v>136</v>
      </c>
      <c r="AG100" s="33">
        <v>40.799999999999997</v>
      </c>
      <c r="AH100" s="33">
        <v>340</v>
      </c>
      <c r="AI100" s="33">
        <f t="shared" si="14"/>
        <v>340</v>
      </c>
      <c r="AJ100" s="33">
        <v>71.312499999999986</v>
      </c>
      <c r="AK100" s="33">
        <f t="shared" si="15"/>
        <v>71.312499999999986</v>
      </c>
      <c r="AL100" s="33">
        <f t="shared" si="9"/>
        <v>8.5574999999999974</v>
      </c>
      <c r="AM100" s="33">
        <f t="shared" si="10"/>
        <v>79.869999999999976</v>
      </c>
      <c r="AN100" s="33">
        <f t="shared" si="11"/>
        <v>64.181249999999991</v>
      </c>
      <c r="AO100" s="33">
        <f t="shared" si="12"/>
        <v>64.181249999999991</v>
      </c>
      <c r="AP100" s="33">
        <f t="shared" si="16"/>
        <v>7.7017499999999988</v>
      </c>
      <c r="AQ100" s="33">
        <f t="shared" si="17"/>
        <v>71.882999999999996</v>
      </c>
      <c r="AR100" s="15" t="s">
        <v>6295</v>
      </c>
      <c r="AS100" s="15" t="s">
        <v>6295</v>
      </c>
      <c r="AT100" s="15" t="s">
        <v>6282</v>
      </c>
      <c r="AU100" s="27" t="s">
        <v>6282</v>
      </c>
      <c r="AV100" s="16" t="s">
        <v>6287</v>
      </c>
      <c r="AW100" s="12"/>
      <c r="AX100" s="12"/>
      <c r="AY100" s="12"/>
      <c r="AZ100" s="1" t="s">
        <v>6388</v>
      </c>
    </row>
    <row r="101" spans="1:52" ht="39.950000000000003" customHeight="1" x14ac:dyDescent="0.25">
      <c r="A101" s="9">
        <v>115</v>
      </c>
      <c r="B101" s="8">
        <v>80042000001407</v>
      </c>
      <c r="C101" s="10" t="s">
        <v>383</v>
      </c>
      <c r="D101" s="34" t="s">
        <v>241</v>
      </c>
      <c r="E101" s="8" t="s">
        <v>242</v>
      </c>
      <c r="F101" s="8" t="s">
        <v>242</v>
      </c>
      <c r="G101" s="8" t="s">
        <v>6285</v>
      </c>
      <c r="H101" s="9" t="s">
        <v>6173</v>
      </c>
      <c r="I101" s="9" t="s">
        <v>111</v>
      </c>
      <c r="J101" s="9" t="s">
        <v>6175</v>
      </c>
      <c r="K101" s="9" t="s">
        <v>6175</v>
      </c>
      <c r="L101" s="8" t="s">
        <v>357</v>
      </c>
      <c r="M101" s="8" t="s">
        <v>384</v>
      </c>
      <c r="N101" s="8" t="s">
        <v>6175</v>
      </c>
      <c r="O101" s="8" t="s">
        <v>6175</v>
      </c>
      <c r="P101" s="8" t="s">
        <v>6175</v>
      </c>
      <c r="Q101" s="8" t="s">
        <v>108</v>
      </c>
      <c r="R101" s="8" t="s">
        <v>359</v>
      </c>
      <c r="S101" s="8" t="s">
        <v>385</v>
      </c>
      <c r="T101" s="9" t="s">
        <v>137</v>
      </c>
      <c r="U101" s="9" t="s">
        <v>28</v>
      </c>
      <c r="V101" s="9" t="s">
        <v>28</v>
      </c>
      <c r="W101" s="9" t="s">
        <v>29</v>
      </c>
      <c r="X101" s="9">
        <v>2012</v>
      </c>
      <c r="Y101" s="8" t="s">
        <v>28</v>
      </c>
      <c r="Z101" s="9" t="s">
        <v>31</v>
      </c>
      <c r="AA101" s="9">
        <v>1</v>
      </c>
      <c r="AB101" s="9">
        <v>1</v>
      </c>
      <c r="AC101" s="9">
        <f t="shared" si="13"/>
        <v>0</v>
      </c>
      <c r="AD101" s="33" t="s">
        <v>6175</v>
      </c>
      <c r="AE101" s="33" t="s">
        <v>6175</v>
      </c>
      <c r="AF101" s="33">
        <v>136</v>
      </c>
      <c r="AG101" s="33">
        <v>40.799999999999997</v>
      </c>
      <c r="AH101" s="33">
        <v>340</v>
      </c>
      <c r="AI101" s="33">
        <f t="shared" si="14"/>
        <v>340</v>
      </c>
      <c r="AJ101" s="33">
        <v>71.312499999999986</v>
      </c>
      <c r="AK101" s="33">
        <f t="shared" si="15"/>
        <v>71.312499999999986</v>
      </c>
      <c r="AL101" s="33">
        <f t="shared" si="9"/>
        <v>8.5574999999999974</v>
      </c>
      <c r="AM101" s="33">
        <f t="shared" si="10"/>
        <v>79.869999999999976</v>
      </c>
      <c r="AN101" s="33">
        <f t="shared" si="11"/>
        <v>64.181249999999991</v>
      </c>
      <c r="AO101" s="33">
        <f t="shared" si="12"/>
        <v>64.181249999999991</v>
      </c>
      <c r="AP101" s="33">
        <f t="shared" si="16"/>
        <v>7.7017499999999988</v>
      </c>
      <c r="AQ101" s="33">
        <f t="shared" si="17"/>
        <v>71.882999999999996</v>
      </c>
      <c r="AR101" s="15" t="s">
        <v>6295</v>
      </c>
      <c r="AS101" s="15" t="s">
        <v>6295</v>
      </c>
      <c r="AT101" s="15" t="s">
        <v>6282</v>
      </c>
      <c r="AU101" s="27" t="s">
        <v>6282</v>
      </c>
      <c r="AV101" s="16" t="s">
        <v>6287</v>
      </c>
      <c r="AW101" s="12"/>
      <c r="AX101" s="12"/>
      <c r="AY101" s="12"/>
      <c r="AZ101" s="1" t="s">
        <v>6388</v>
      </c>
    </row>
    <row r="102" spans="1:52" ht="39.950000000000003" customHeight="1" x14ac:dyDescent="0.25">
      <c r="A102" s="9">
        <v>116</v>
      </c>
      <c r="B102" s="8">
        <v>80042000008857</v>
      </c>
      <c r="C102" s="10" t="s">
        <v>195</v>
      </c>
      <c r="D102" s="34" t="s">
        <v>18</v>
      </c>
      <c r="E102" s="8" t="s">
        <v>156</v>
      </c>
      <c r="F102" s="8" t="s">
        <v>20</v>
      </c>
      <c r="G102" s="8" t="s">
        <v>18</v>
      </c>
      <c r="H102" s="9" t="s">
        <v>6173</v>
      </c>
      <c r="I102" s="9" t="s">
        <v>111</v>
      </c>
      <c r="J102" s="9" t="s">
        <v>6175</v>
      </c>
      <c r="K102" s="9" t="s">
        <v>6175</v>
      </c>
      <c r="L102" s="9" t="s">
        <v>106</v>
      </c>
      <c r="M102" s="8" t="s">
        <v>196</v>
      </c>
      <c r="N102" s="8" t="s">
        <v>6175</v>
      </c>
      <c r="O102" s="8" t="s">
        <v>6175</v>
      </c>
      <c r="P102" s="8" t="s">
        <v>6175</v>
      </c>
      <c r="Q102" s="9" t="s">
        <v>108</v>
      </c>
      <c r="R102" s="9" t="s">
        <v>109</v>
      </c>
      <c r="S102" s="9" t="s">
        <v>197</v>
      </c>
      <c r="T102" s="9" t="s">
        <v>44</v>
      </c>
      <c r="U102" s="9" t="s">
        <v>28</v>
      </c>
      <c r="V102" s="9" t="s">
        <v>28</v>
      </c>
      <c r="W102" s="9" t="s">
        <v>29</v>
      </c>
      <c r="X102" s="9">
        <v>2013</v>
      </c>
      <c r="Y102" s="8" t="s">
        <v>28</v>
      </c>
      <c r="Z102" s="9" t="s">
        <v>31</v>
      </c>
      <c r="AA102" s="9">
        <v>1</v>
      </c>
      <c r="AB102" s="9">
        <v>1</v>
      </c>
      <c r="AC102" s="9">
        <f t="shared" si="13"/>
        <v>0</v>
      </c>
      <c r="AD102" s="33" t="s">
        <v>6175</v>
      </c>
      <c r="AE102" s="33" t="s">
        <v>6175</v>
      </c>
      <c r="AF102" s="33">
        <v>253</v>
      </c>
      <c r="AG102" s="33">
        <v>75.7</v>
      </c>
      <c r="AH102" s="33">
        <v>199.2</v>
      </c>
      <c r="AI102" s="33">
        <f t="shared" si="14"/>
        <v>199.2</v>
      </c>
      <c r="AJ102" s="33">
        <v>65.195000000000007</v>
      </c>
      <c r="AK102" s="33">
        <f t="shared" si="15"/>
        <v>65.195000000000007</v>
      </c>
      <c r="AL102" s="33">
        <f t="shared" si="9"/>
        <v>7.8234000000000004</v>
      </c>
      <c r="AM102" s="33">
        <f t="shared" si="10"/>
        <v>73.018400000000014</v>
      </c>
      <c r="AN102" s="33">
        <f t="shared" si="11"/>
        <v>58.675500000000007</v>
      </c>
      <c r="AO102" s="33">
        <f t="shared" si="12"/>
        <v>58.675500000000007</v>
      </c>
      <c r="AP102" s="33">
        <f t="shared" si="16"/>
        <v>7.0410600000000008</v>
      </c>
      <c r="AQ102" s="33">
        <f t="shared" si="17"/>
        <v>65.716560000000001</v>
      </c>
      <c r="AR102" s="15" t="s">
        <v>6295</v>
      </c>
      <c r="AS102" s="15" t="s">
        <v>6296</v>
      </c>
      <c r="AT102" s="15" t="s">
        <v>6292</v>
      </c>
      <c r="AU102" s="27" t="s">
        <v>6278</v>
      </c>
      <c r="AV102" s="16"/>
      <c r="AW102" s="12"/>
      <c r="AX102" s="12"/>
      <c r="AY102" s="12"/>
      <c r="AZ102" s="1" t="s">
        <v>6388</v>
      </c>
    </row>
    <row r="103" spans="1:52" ht="39.950000000000003" customHeight="1" x14ac:dyDescent="0.25">
      <c r="A103" s="9">
        <v>117</v>
      </c>
      <c r="B103" s="8">
        <v>80042000004125</v>
      </c>
      <c r="C103" s="10" t="s">
        <v>240</v>
      </c>
      <c r="D103" s="34" t="s">
        <v>241</v>
      </c>
      <c r="E103" s="8" t="s">
        <v>242</v>
      </c>
      <c r="F103" s="8" t="s">
        <v>242</v>
      </c>
      <c r="G103" s="8" t="s">
        <v>6285</v>
      </c>
      <c r="H103" s="9" t="s">
        <v>6173</v>
      </c>
      <c r="I103" s="9" t="s">
        <v>111</v>
      </c>
      <c r="J103" s="9" t="s">
        <v>6175</v>
      </c>
      <c r="K103" s="9" t="s">
        <v>6175</v>
      </c>
      <c r="L103" s="9" t="s">
        <v>234</v>
      </c>
      <c r="M103" s="8" t="s">
        <v>235</v>
      </c>
      <c r="N103" s="8" t="s">
        <v>6175</v>
      </c>
      <c r="O103" s="8" t="s">
        <v>6175</v>
      </c>
      <c r="P103" s="8" t="s">
        <v>6175</v>
      </c>
      <c r="Q103" s="8" t="s">
        <v>236</v>
      </c>
      <c r="R103" s="8" t="s">
        <v>237</v>
      </c>
      <c r="S103" s="8">
        <v>29439190050022</v>
      </c>
      <c r="T103" s="9" t="s">
        <v>137</v>
      </c>
      <c r="U103" s="9" t="s">
        <v>28</v>
      </c>
      <c r="V103" s="9" t="s">
        <v>28</v>
      </c>
      <c r="W103" s="9" t="s">
        <v>29</v>
      </c>
      <c r="X103" s="9">
        <v>2012</v>
      </c>
      <c r="Y103" s="8" t="s">
        <v>239</v>
      </c>
      <c r="Z103" s="9" t="s">
        <v>31</v>
      </c>
      <c r="AA103" s="9">
        <v>1</v>
      </c>
      <c r="AB103" s="9">
        <v>1</v>
      </c>
      <c r="AC103" s="9">
        <f t="shared" si="13"/>
        <v>0</v>
      </c>
      <c r="AD103" s="33" t="s">
        <v>6175</v>
      </c>
      <c r="AE103" s="33" t="s">
        <v>6175</v>
      </c>
      <c r="AF103" s="33">
        <v>165</v>
      </c>
      <c r="AG103" s="33">
        <v>49.3</v>
      </c>
      <c r="AH103" s="33">
        <v>190</v>
      </c>
      <c r="AI103" s="33">
        <f t="shared" si="14"/>
        <v>190</v>
      </c>
      <c r="AJ103" s="33">
        <v>42.754999999999995</v>
      </c>
      <c r="AK103" s="33">
        <f t="shared" si="15"/>
        <v>42.754999999999995</v>
      </c>
      <c r="AL103" s="33">
        <f t="shared" si="9"/>
        <v>5.1305999999999994</v>
      </c>
      <c r="AM103" s="33">
        <f t="shared" si="10"/>
        <v>47.885599999999997</v>
      </c>
      <c r="AN103" s="33">
        <f t="shared" si="11"/>
        <v>38.479499999999994</v>
      </c>
      <c r="AO103" s="33">
        <f t="shared" si="12"/>
        <v>38.479499999999994</v>
      </c>
      <c r="AP103" s="33">
        <f t="shared" si="16"/>
        <v>4.6175399999999991</v>
      </c>
      <c r="AQ103" s="33">
        <f t="shared" si="17"/>
        <v>43.097039999999993</v>
      </c>
      <c r="AR103" s="15" t="s">
        <v>6295</v>
      </c>
      <c r="AS103" s="15" t="s">
        <v>6295</v>
      </c>
      <c r="AT103" s="15" t="s">
        <v>6282</v>
      </c>
      <c r="AU103" s="27" t="s">
        <v>6282</v>
      </c>
      <c r="AV103" s="16" t="s">
        <v>6287</v>
      </c>
      <c r="AW103" s="12"/>
      <c r="AX103" s="12"/>
      <c r="AY103" s="12"/>
      <c r="AZ103" s="1" t="s">
        <v>6388</v>
      </c>
    </row>
    <row r="104" spans="1:52" ht="39.950000000000003" customHeight="1" x14ac:dyDescent="0.25">
      <c r="A104" s="9">
        <v>118</v>
      </c>
      <c r="B104" s="8">
        <v>80042000005191</v>
      </c>
      <c r="C104" s="10" t="s">
        <v>103</v>
      </c>
      <c r="D104" s="34" t="s">
        <v>18</v>
      </c>
      <c r="E104" s="8" t="s">
        <v>104</v>
      </c>
      <c r="F104" s="8" t="s">
        <v>105</v>
      </c>
      <c r="G104" s="8" t="s">
        <v>18</v>
      </c>
      <c r="H104" s="9" t="s">
        <v>6173</v>
      </c>
      <c r="I104" s="9" t="s">
        <v>111</v>
      </c>
      <c r="J104" s="9" t="s">
        <v>6175</v>
      </c>
      <c r="K104" s="9" t="s">
        <v>6175</v>
      </c>
      <c r="L104" s="9" t="s">
        <v>106</v>
      </c>
      <c r="M104" s="8" t="s">
        <v>107</v>
      </c>
      <c r="N104" s="8" t="s">
        <v>6175</v>
      </c>
      <c r="O104" s="8" t="s">
        <v>6175</v>
      </c>
      <c r="P104" s="8" t="s">
        <v>6175</v>
      </c>
      <c r="Q104" s="9" t="s">
        <v>108</v>
      </c>
      <c r="R104" s="9" t="s">
        <v>109</v>
      </c>
      <c r="S104" s="9" t="s">
        <v>110</v>
      </c>
      <c r="T104" s="9" t="s">
        <v>44</v>
      </c>
      <c r="U104" s="9" t="s">
        <v>28</v>
      </c>
      <c r="V104" s="9" t="s">
        <v>28</v>
      </c>
      <c r="W104" s="9" t="s">
        <v>29</v>
      </c>
      <c r="X104" s="9">
        <v>2012</v>
      </c>
      <c r="Y104" s="8" t="s">
        <v>28</v>
      </c>
      <c r="Z104" s="9" t="s">
        <v>31</v>
      </c>
      <c r="AA104" s="9">
        <v>1</v>
      </c>
      <c r="AB104" s="9">
        <v>1</v>
      </c>
      <c r="AC104" s="9">
        <f t="shared" si="13"/>
        <v>0</v>
      </c>
      <c r="AD104" s="33" t="s">
        <v>6175</v>
      </c>
      <c r="AE104" s="33" t="s">
        <v>6175</v>
      </c>
      <c r="AF104" s="33">
        <v>151</v>
      </c>
      <c r="AG104" s="33">
        <v>45.1</v>
      </c>
      <c r="AH104" s="33">
        <v>199.2</v>
      </c>
      <c r="AI104" s="33">
        <f t="shared" si="14"/>
        <v>199.2</v>
      </c>
      <c r="AJ104" s="33">
        <v>50.468749999999993</v>
      </c>
      <c r="AK104" s="33">
        <f t="shared" si="15"/>
        <v>50.468749999999993</v>
      </c>
      <c r="AL104" s="33">
        <f t="shared" si="9"/>
        <v>6.0562499999999986</v>
      </c>
      <c r="AM104" s="33">
        <f t="shared" si="10"/>
        <v>56.524999999999991</v>
      </c>
      <c r="AN104" s="33">
        <f t="shared" si="11"/>
        <v>45.421874999999993</v>
      </c>
      <c r="AO104" s="33">
        <f t="shared" si="12"/>
        <v>45.421874999999993</v>
      </c>
      <c r="AP104" s="33">
        <f t="shared" si="16"/>
        <v>5.4506249999999987</v>
      </c>
      <c r="AQ104" s="33">
        <f t="shared" si="17"/>
        <v>50.872499999999988</v>
      </c>
      <c r="AR104" s="15" t="s">
        <v>6295</v>
      </c>
      <c r="AS104" s="15" t="s">
        <v>6296</v>
      </c>
      <c r="AT104" s="15" t="s">
        <v>6292</v>
      </c>
      <c r="AU104" s="27" t="s">
        <v>6278</v>
      </c>
      <c r="AV104" s="16"/>
      <c r="AW104" s="12"/>
      <c r="AX104" s="12"/>
      <c r="AY104" s="12"/>
      <c r="AZ104" s="1" t="s">
        <v>6388</v>
      </c>
    </row>
    <row r="105" spans="1:52" ht="39.950000000000003" customHeight="1" x14ac:dyDescent="0.25">
      <c r="A105" s="9">
        <v>119</v>
      </c>
      <c r="B105" s="8">
        <v>80042000004620</v>
      </c>
      <c r="C105" s="10" t="s">
        <v>112</v>
      </c>
      <c r="D105" s="34" t="s">
        <v>18</v>
      </c>
      <c r="E105" s="8" t="s">
        <v>104</v>
      </c>
      <c r="F105" s="8" t="s">
        <v>113</v>
      </c>
      <c r="G105" s="8" t="s">
        <v>18</v>
      </c>
      <c r="H105" s="9" t="s">
        <v>6173</v>
      </c>
      <c r="I105" s="9" t="s">
        <v>111</v>
      </c>
      <c r="J105" s="9" t="s">
        <v>6175</v>
      </c>
      <c r="K105" s="9" t="s">
        <v>6175</v>
      </c>
      <c r="L105" s="9" t="s">
        <v>106</v>
      </c>
      <c r="M105" s="8" t="s">
        <v>114</v>
      </c>
      <c r="N105" s="8" t="s">
        <v>6175</v>
      </c>
      <c r="O105" s="8" t="s">
        <v>6175</v>
      </c>
      <c r="P105" s="8" t="s">
        <v>6175</v>
      </c>
      <c r="Q105" s="9" t="s">
        <v>108</v>
      </c>
      <c r="R105" s="9" t="s">
        <v>109</v>
      </c>
      <c r="S105" s="9" t="s">
        <v>115</v>
      </c>
      <c r="T105" s="9" t="s">
        <v>44</v>
      </c>
      <c r="U105" s="9" t="s">
        <v>28</v>
      </c>
      <c r="V105" s="9" t="s">
        <v>28</v>
      </c>
      <c r="W105" s="9" t="s">
        <v>29</v>
      </c>
      <c r="X105" s="9">
        <v>2012</v>
      </c>
      <c r="Y105" s="8" t="s">
        <v>28</v>
      </c>
      <c r="Z105" s="9" t="s">
        <v>31</v>
      </c>
      <c r="AA105" s="9">
        <v>1</v>
      </c>
      <c r="AB105" s="9">
        <v>1</v>
      </c>
      <c r="AC105" s="9">
        <f t="shared" si="13"/>
        <v>0</v>
      </c>
      <c r="AD105" s="33" t="s">
        <v>6175</v>
      </c>
      <c r="AE105" s="33" t="s">
        <v>6175</v>
      </c>
      <c r="AF105" s="33">
        <v>151</v>
      </c>
      <c r="AG105" s="33">
        <v>45.1</v>
      </c>
      <c r="AH105" s="33">
        <v>199.2</v>
      </c>
      <c r="AI105" s="33">
        <f t="shared" si="14"/>
        <v>199.2</v>
      </c>
      <c r="AJ105" s="33">
        <v>50.468749999999993</v>
      </c>
      <c r="AK105" s="33">
        <f t="shared" si="15"/>
        <v>50.468749999999993</v>
      </c>
      <c r="AL105" s="33">
        <f t="shared" si="9"/>
        <v>6.0562499999999986</v>
      </c>
      <c r="AM105" s="33">
        <f t="shared" si="10"/>
        <v>56.524999999999991</v>
      </c>
      <c r="AN105" s="33">
        <f t="shared" si="11"/>
        <v>45.421874999999993</v>
      </c>
      <c r="AO105" s="33">
        <f t="shared" si="12"/>
        <v>45.421874999999993</v>
      </c>
      <c r="AP105" s="33">
        <f t="shared" si="16"/>
        <v>5.4506249999999987</v>
      </c>
      <c r="AQ105" s="33">
        <f t="shared" si="17"/>
        <v>50.872499999999988</v>
      </c>
      <c r="AR105" s="15" t="s">
        <v>6295</v>
      </c>
      <c r="AS105" s="15" t="s">
        <v>6296</v>
      </c>
      <c r="AT105" s="15" t="s">
        <v>6292</v>
      </c>
      <c r="AU105" s="27" t="s">
        <v>6278</v>
      </c>
      <c r="AV105" s="16"/>
      <c r="AW105" s="12"/>
      <c r="AX105" s="12"/>
      <c r="AY105" s="12"/>
      <c r="AZ105" s="1" t="s">
        <v>6388</v>
      </c>
    </row>
    <row r="106" spans="1:52" ht="39.950000000000003" customHeight="1" x14ac:dyDescent="0.25">
      <c r="A106" s="9">
        <v>120</v>
      </c>
      <c r="B106" s="8">
        <v>80042000005283</v>
      </c>
      <c r="C106" s="10" t="s">
        <v>116</v>
      </c>
      <c r="D106" s="34" t="s">
        <v>18</v>
      </c>
      <c r="E106" s="8" t="s">
        <v>117</v>
      </c>
      <c r="F106" s="8" t="s">
        <v>113</v>
      </c>
      <c r="G106" s="8" t="s">
        <v>18</v>
      </c>
      <c r="H106" s="9" t="s">
        <v>6173</v>
      </c>
      <c r="I106" s="9" t="s">
        <v>111</v>
      </c>
      <c r="J106" s="9" t="s">
        <v>6175</v>
      </c>
      <c r="K106" s="9" t="s">
        <v>6175</v>
      </c>
      <c r="L106" s="9" t="s">
        <v>106</v>
      </c>
      <c r="M106" s="8" t="s">
        <v>118</v>
      </c>
      <c r="N106" s="8" t="s">
        <v>6175</v>
      </c>
      <c r="O106" s="8" t="s">
        <v>6175</v>
      </c>
      <c r="P106" s="8" t="s">
        <v>6175</v>
      </c>
      <c r="Q106" s="9" t="s">
        <v>108</v>
      </c>
      <c r="R106" s="9" t="s">
        <v>109</v>
      </c>
      <c r="S106" s="9" t="s">
        <v>119</v>
      </c>
      <c r="T106" s="9" t="s">
        <v>44</v>
      </c>
      <c r="U106" s="9" t="s">
        <v>28</v>
      </c>
      <c r="V106" s="9" t="s">
        <v>28</v>
      </c>
      <c r="W106" s="9" t="s">
        <v>29</v>
      </c>
      <c r="X106" s="9">
        <v>2012</v>
      </c>
      <c r="Y106" s="8" t="s">
        <v>28</v>
      </c>
      <c r="Z106" s="9" t="s">
        <v>31</v>
      </c>
      <c r="AA106" s="9">
        <v>1</v>
      </c>
      <c r="AB106" s="9">
        <v>1</v>
      </c>
      <c r="AC106" s="9">
        <f t="shared" si="13"/>
        <v>0</v>
      </c>
      <c r="AD106" s="33" t="s">
        <v>6175</v>
      </c>
      <c r="AE106" s="33" t="s">
        <v>6175</v>
      </c>
      <c r="AF106" s="33">
        <v>151</v>
      </c>
      <c r="AG106" s="33">
        <v>45.1</v>
      </c>
      <c r="AH106" s="33">
        <v>199.2</v>
      </c>
      <c r="AI106" s="33">
        <f t="shared" si="14"/>
        <v>199.2</v>
      </c>
      <c r="AJ106" s="33">
        <v>50.468749999999993</v>
      </c>
      <c r="AK106" s="33">
        <f t="shared" si="15"/>
        <v>50.468749999999993</v>
      </c>
      <c r="AL106" s="33">
        <f t="shared" si="9"/>
        <v>6.0562499999999986</v>
      </c>
      <c r="AM106" s="33">
        <f t="shared" si="10"/>
        <v>56.524999999999991</v>
      </c>
      <c r="AN106" s="33">
        <f t="shared" si="11"/>
        <v>45.421874999999993</v>
      </c>
      <c r="AO106" s="33">
        <f t="shared" si="12"/>
        <v>45.421874999999993</v>
      </c>
      <c r="AP106" s="33">
        <f t="shared" si="16"/>
        <v>5.4506249999999987</v>
      </c>
      <c r="AQ106" s="33">
        <f t="shared" si="17"/>
        <v>50.872499999999988</v>
      </c>
      <c r="AR106" s="15" t="s">
        <v>6295</v>
      </c>
      <c r="AS106" s="15" t="s">
        <v>6296</v>
      </c>
      <c r="AT106" s="15" t="s">
        <v>6292</v>
      </c>
      <c r="AU106" s="27" t="s">
        <v>6278</v>
      </c>
      <c r="AV106" s="16"/>
      <c r="AW106" s="12"/>
      <c r="AX106" s="12"/>
      <c r="AY106" s="12"/>
      <c r="AZ106" s="1" t="s">
        <v>6388</v>
      </c>
    </row>
    <row r="107" spans="1:52" ht="39.950000000000003" customHeight="1" x14ac:dyDescent="0.25">
      <c r="A107" s="9">
        <v>121</v>
      </c>
      <c r="B107" s="8">
        <v>80042000002619</v>
      </c>
      <c r="C107" s="10" t="s">
        <v>120</v>
      </c>
      <c r="D107" s="34" t="s">
        <v>18</v>
      </c>
      <c r="E107" s="8" t="s">
        <v>117</v>
      </c>
      <c r="F107" s="8" t="s">
        <v>113</v>
      </c>
      <c r="G107" s="8" t="s">
        <v>18</v>
      </c>
      <c r="H107" s="9" t="s">
        <v>6173</v>
      </c>
      <c r="I107" s="9" t="s">
        <v>111</v>
      </c>
      <c r="J107" s="9" t="s">
        <v>6175</v>
      </c>
      <c r="K107" s="9" t="s">
        <v>6175</v>
      </c>
      <c r="L107" s="9" t="s">
        <v>106</v>
      </c>
      <c r="M107" s="8" t="s">
        <v>121</v>
      </c>
      <c r="N107" s="8" t="s">
        <v>6175</v>
      </c>
      <c r="O107" s="8" t="s">
        <v>6175</v>
      </c>
      <c r="P107" s="8" t="s">
        <v>6175</v>
      </c>
      <c r="Q107" s="9" t="s">
        <v>108</v>
      </c>
      <c r="R107" s="9" t="s">
        <v>109</v>
      </c>
      <c r="S107" s="9" t="s">
        <v>122</v>
      </c>
      <c r="T107" s="9" t="s">
        <v>44</v>
      </c>
      <c r="U107" s="9" t="s">
        <v>28</v>
      </c>
      <c r="V107" s="9" t="s">
        <v>28</v>
      </c>
      <c r="W107" s="9" t="s">
        <v>29</v>
      </c>
      <c r="X107" s="9">
        <v>2012</v>
      </c>
      <c r="Y107" s="8" t="s">
        <v>28</v>
      </c>
      <c r="Z107" s="9" t="s">
        <v>31</v>
      </c>
      <c r="AA107" s="9">
        <v>1</v>
      </c>
      <c r="AB107" s="9">
        <v>1</v>
      </c>
      <c r="AC107" s="9">
        <f t="shared" si="13"/>
        <v>0</v>
      </c>
      <c r="AD107" s="33" t="s">
        <v>6175</v>
      </c>
      <c r="AE107" s="33" t="s">
        <v>6175</v>
      </c>
      <c r="AF107" s="33">
        <v>151</v>
      </c>
      <c r="AG107" s="33">
        <v>45.1</v>
      </c>
      <c r="AH107" s="33">
        <v>199.2</v>
      </c>
      <c r="AI107" s="33">
        <f t="shared" si="14"/>
        <v>199.2</v>
      </c>
      <c r="AJ107" s="33">
        <v>50.468749999999993</v>
      </c>
      <c r="AK107" s="33">
        <f t="shared" si="15"/>
        <v>50.468749999999993</v>
      </c>
      <c r="AL107" s="33">
        <f t="shared" si="9"/>
        <v>6.0562499999999986</v>
      </c>
      <c r="AM107" s="33">
        <f t="shared" si="10"/>
        <v>56.524999999999991</v>
      </c>
      <c r="AN107" s="33">
        <f t="shared" si="11"/>
        <v>45.421874999999993</v>
      </c>
      <c r="AO107" s="33">
        <f t="shared" si="12"/>
        <v>45.421874999999993</v>
      </c>
      <c r="AP107" s="33">
        <f t="shared" si="16"/>
        <v>5.4506249999999987</v>
      </c>
      <c r="AQ107" s="33">
        <f t="shared" si="17"/>
        <v>50.872499999999988</v>
      </c>
      <c r="AR107" s="15" t="s">
        <v>6295</v>
      </c>
      <c r="AS107" s="15" t="s">
        <v>6296</v>
      </c>
      <c r="AT107" s="15" t="s">
        <v>6292</v>
      </c>
      <c r="AU107" s="27" t="s">
        <v>6278</v>
      </c>
      <c r="AV107" s="16"/>
      <c r="AW107" s="12"/>
      <c r="AX107" s="12"/>
      <c r="AY107" s="12"/>
      <c r="AZ107" s="1" t="s">
        <v>6388</v>
      </c>
    </row>
    <row r="108" spans="1:52" ht="39.950000000000003" customHeight="1" x14ac:dyDescent="0.25">
      <c r="A108" s="9">
        <v>122</v>
      </c>
      <c r="B108" s="8">
        <v>80042000005276</v>
      </c>
      <c r="C108" s="10" t="s">
        <v>123</v>
      </c>
      <c r="D108" s="34" t="s">
        <v>18</v>
      </c>
      <c r="E108" s="8" t="s">
        <v>117</v>
      </c>
      <c r="F108" s="8" t="s">
        <v>113</v>
      </c>
      <c r="G108" s="8" t="s">
        <v>18</v>
      </c>
      <c r="H108" s="9" t="s">
        <v>6173</v>
      </c>
      <c r="I108" s="9" t="s">
        <v>111</v>
      </c>
      <c r="J108" s="9" t="s">
        <v>6175</v>
      </c>
      <c r="K108" s="9" t="s">
        <v>6175</v>
      </c>
      <c r="L108" s="9" t="s">
        <v>106</v>
      </c>
      <c r="M108" s="8" t="s">
        <v>124</v>
      </c>
      <c r="N108" s="8" t="s">
        <v>6175</v>
      </c>
      <c r="O108" s="8" t="s">
        <v>6175</v>
      </c>
      <c r="P108" s="8" t="s">
        <v>6175</v>
      </c>
      <c r="Q108" s="9" t="s">
        <v>108</v>
      </c>
      <c r="R108" s="9" t="s">
        <v>109</v>
      </c>
      <c r="S108" s="9" t="s">
        <v>125</v>
      </c>
      <c r="T108" s="9" t="s">
        <v>44</v>
      </c>
      <c r="U108" s="9" t="s">
        <v>28</v>
      </c>
      <c r="V108" s="9" t="s">
        <v>28</v>
      </c>
      <c r="W108" s="9" t="s">
        <v>29</v>
      </c>
      <c r="X108" s="9">
        <v>2012</v>
      </c>
      <c r="Y108" s="8" t="s">
        <v>28</v>
      </c>
      <c r="Z108" s="9" t="s">
        <v>31</v>
      </c>
      <c r="AA108" s="9">
        <v>1</v>
      </c>
      <c r="AB108" s="9">
        <v>1</v>
      </c>
      <c r="AC108" s="9">
        <f t="shared" si="13"/>
        <v>0</v>
      </c>
      <c r="AD108" s="33" t="s">
        <v>6175</v>
      </c>
      <c r="AE108" s="33" t="s">
        <v>6175</v>
      </c>
      <c r="AF108" s="33">
        <v>151</v>
      </c>
      <c r="AG108" s="33">
        <v>45.1</v>
      </c>
      <c r="AH108" s="33">
        <v>199.2</v>
      </c>
      <c r="AI108" s="33">
        <f t="shared" si="14"/>
        <v>199.2</v>
      </c>
      <c r="AJ108" s="33">
        <v>50.468749999999993</v>
      </c>
      <c r="AK108" s="33">
        <f t="shared" si="15"/>
        <v>50.468749999999993</v>
      </c>
      <c r="AL108" s="33">
        <f t="shared" si="9"/>
        <v>6.0562499999999986</v>
      </c>
      <c r="AM108" s="33">
        <f t="shared" si="10"/>
        <v>56.524999999999991</v>
      </c>
      <c r="AN108" s="33">
        <f t="shared" si="11"/>
        <v>45.421874999999993</v>
      </c>
      <c r="AO108" s="33">
        <f t="shared" si="12"/>
        <v>45.421874999999993</v>
      </c>
      <c r="AP108" s="33">
        <f t="shared" si="16"/>
        <v>5.4506249999999987</v>
      </c>
      <c r="AQ108" s="33">
        <f t="shared" si="17"/>
        <v>50.872499999999988</v>
      </c>
      <c r="AR108" s="15" t="s">
        <v>6295</v>
      </c>
      <c r="AS108" s="15" t="s">
        <v>6296</v>
      </c>
      <c r="AT108" s="15" t="s">
        <v>6292</v>
      </c>
      <c r="AU108" s="27" t="s">
        <v>6278</v>
      </c>
      <c r="AV108" s="16"/>
      <c r="AW108" s="12"/>
      <c r="AX108" s="12"/>
      <c r="AY108" s="12"/>
      <c r="AZ108" s="1" t="s">
        <v>6388</v>
      </c>
    </row>
    <row r="109" spans="1:52" ht="39.950000000000003" customHeight="1" x14ac:dyDescent="0.25">
      <c r="A109" s="9">
        <v>123</v>
      </c>
      <c r="B109" s="8">
        <v>80042000006457</v>
      </c>
      <c r="C109" s="10" t="s">
        <v>126</v>
      </c>
      <c r="D109" s="34" t="s">
        <v>18</v>
      </c>
      <c r="E109" s="8" t="s">
        <v>117</v>
      </c>
      <c r="F109" s="8" t="s">
        <v>113</v>
      </c>
      <c r="G109" s="8" t="s">
        <v>18</v>
      </c>
      <c r="H109" s="9" t="s">
        <v>6173</v>
      </c>
      <c r="I109" s="9" t="s">
        <v>111</v>
      </c>
      <c r="J109" s="9" t="s">
        <v>6175</v>
      </c>
      <c r="K109" s="9" t="s">
        <v>6175</v>
      </c>
      <c r="L109" s="9" t="s">
        <v>106</v>
      </c>
      <c r="M109" s="8" t="s">
        <v>127</v>
      </c>
      <c r="N109" s="8" t="s">
        <v>6175</v>
      </c>
      <c r="O109" s="8" t="s">
        <v>6175</v>
      </c>
      <c r="P109" s="8" t="s">
        <v>6175</v>
      </c>
      <c r="Q109" s="9" t="s">
        <v>108</v>
      </c>
      <c r="R109" s="9" t="s">
        <v>109</v>
      </c>
      <c r="S109" s="9" t="s">
        <v>128</v>
      </c>
      <c r="T109" s="9" t="s">
        <v>44</v>
      </c>
      <c r="U109" s="9" t="s">
        <v>28</v>
      </c>
      <c r="V109" s="9" t="s">
        <v>28</v>
      </c>
      <c r="W109" s="9" t="s">
        <v>29</v>
      </c>
      <c r="X109" s="9">
        <v>2012</v>
      </c>
      <c r="Y109" s="8" t="s">
        <v>28</v>
      </c>
      <c r="Z109" s="9" t="s">
        <v>31</v>
      </c>
      <c r="AA109" s="9">
        <v>1</v>
      </c>
      <c r="AB109" s="9">
        <v>1</v>
      </c>
      <c r="AC109" s="9">
        <f t="shared" si="13"/>
        <v>0</v>
      </c>
      <c r="AD109" s="33" t="s">
        <v>6175</v>
      </c>
      <c r="AE109" s="33" t="s">
        <v>6175</v>
      </c>
      <c r="AF109" s="33">
        <v>151</v>
      </c>
      <c r="AG109" s="33">
        <v>45.1</v>
      </c>
      <c r="AH109" s="33">
        <v>199.2</v>
      </c>
      <c r="AI109" s="33">
        <f t="shared" si="14"/>
        <v>199.2</v>
      </c>
      <c r="AJ109" s="33">
        <v>50.468749999999993</v>
      </c>
      <c r="AK109" s="33">
        <f t="shared" si="15"/>
        <v>50.468749999999993</v>
      </c>
      <c r="AL109" s="33">
        <f t="shared" si="9"/>
        <v>6.0562499999999986</v>
      </c>
      <c r="AM109" s="33">
        <f t="shared" si="10"/>
        <v>56.524999999999991</v>
      </c>
      <c r="AN109" s="33">
        <f t="shared" si="11"/>
        <v>45.421874999999993</v>
      </c>
      <c r="AO109" s="33">
        <f t="shared" si="12"/>
        <v>45.421874999999993</v>
      </c>
      <c r="AP109" s="33">
        <f t="shared" si="16"/>
        <v>5.4506249999999987</v>
      </c>
      <c r="AQ109" s="33">
        <f t="shared" si="17"/>
        <v>50.872499999999988</v>
      </c>
      <c r="AR109" s="15" t="s">
        <v>6295</v>
      </c>
      <c r="AS109" s="15" t="s">
        <v>6296</v>
      </c>
      <c r="AT109" s="15" t="s">
        <v>6292</v>
      </c>
      <c r="AU109" s="27" t="s">
        <v>6278</v>
      </c>
      <c r="AV109" s="16"/>
      <c r="AW109" s="12"/>
      <c r="AX109" s="12"/>
      <c r="AY109" s="12"/>
      <c r="AZ109" s="1" t="s">
        <v>6388</v>
      </c>
    </row>
    <row r="110" spans="1:52" ht="39.950000000000003" customHeight="1" x14ac:dyDescent="0.25">
      <c r="A110" s="9">
        <v>124</v>
      </c>
      <c r="B110" s="8">
        <v>80042000003302</v>
      </c>
      <c r="C110" s="10" t="s">
        <v>192</v>
      </c>
      <c r="D110" s="34" t="s">
        <v>18</v>
      </c>
      <c r="E110" s="8" t="s">
        <v>156</v>
      </c>
      <c r="F110" s="8" t="s">
        <v>20</v>
      </c>
      <c r="G110" s="8" t="s">
        <v>18</v>
      </c>
      <c r="H110" s="9" t="s">
        <v>6173</v>
      </c>
      <c r="I110" s="9" t="s">
        <v>111</v>
      </c>
      <c r="J110" s="9" t="s">
        <v>6175</v>
      </c>
      <c r="K110" s="9" t="s">
        <v>6175</v>
      </c>
      <c r="L110" s="9" t="s">
        <v>106</v>
      </c>
      <c r="M110" s="8" t="s">
        <v>193</v>
      </c>
      <c r="N110" s="8" t="s">
        <v>6175</v>
      </c>
      <c r="O110" s="8" t="s">
        <v>6175</v>
      </c>
      <c r="P110" s="8" t="s">
        <v>6175</v>
      </c>
      <c r="Q110" s="9" t="s">
        <v>108</v>
      </c>
      <c r="R110" s="9" t="s">
        <v>109</v>
      </c>
      <c r="S110" s="9" t="s">
        <v>194</v>
      </c>
      <c r="T110" s="9" t="s">
        <v>44</v>
      </c>
      <c r="U110" s="9" t="s">
        <v>28</v>
      </c>
      <c r="V110" s="9" t="s">
        <v>28</v>
      </c>
      <c r="W110" s="9" t="s">
        <v>29</v>
      </c>
      <c r="X110" s="9">
        <v>2012</v>
      </c>
      <c r="Y110" s="8" t="s">
        <v>28</v>
      </c>
      <c r="Z110" s="9" t="s">
        <v>31</v>
      </c>
      <c r="AA110" s="9">
        <v>1</v>
      </c>
      <c r="AB110" s="9">
        <v>1</v>
      </c>
      <c r="AC110" s="9">
        <f t="shared" si="13"/>
        <v>0</v>
      </c>
      <c r="AD110" s="33" t="s">
        <v>6175</v>
      </c>
      <c r="AE110" s="33" t="s">
        <v>6175</v>
      </c>
      <c r="AF110" s="33">
        <v>151</v>
      </c>
      <c r="AG110" s="33">
        <v>45.1</v>
      </c>
      <c r="AH110" s="33">
        <v>199.2</v>
      </c>
      <c r="AI110" s="33">
        <f t="shared" si="14"/>
        <v>199.2</v>
      </c>
      <c r="AJ110" s="33">
        <v>50.468749999999993</v>
      </c>
      <c r="AK110" s="33">
        <f t="shared" si="15"/>
        <v>50.468749999999993</v>
      </c>
      <c r="AL110" s="33">
        <f t="shared" si="9"/>
        <v>6.0562499999999986</v>
      </c>
      <c r="AM110" s="33">
        <f t="shared" si="10"/>
        <v>56.524999999999991</v>
      </c>
      <c r="AN110" s="33">
        <f t="shared" si="11"/>
        <v>45.421874999999993</v>
      </c>
      <c r="AO110" s="33">
        <f t="shared" si="12"/>
        <v>45.421874999999993</v>
      </c>
      <c r="AP110" s="33">
        <f t="shared" si="16"/>
        <v>5.4506249999999987</v>
      </c>
      <c r="AQ110" s="33">
        <f t="shared" si="17"/>
        <v>50.872499999999988</v>
      </c>
      <c r="AR110" s="15" t="s">
        <v>6295</v>
      </c>
      <c r="AS110" s="15" t="s">
        <v>6296</v>
      </c>
      <c r="AT110" s="15" t="s">
        <v>6292</v>
      </c>
      <c r="AU110" s="27" t="s">
        <v>6278</v>
      </c>
      <c r="AV110" s="16"/>
      <c r="AW110" s="12"/>
      <c r="AX110" s="12"/>
      <c r="AY110" s="12"/>
      <c r="AZ110" s="1" t="s">
        <v>6388</v>
      </c>
    </row>
    <row r="111" spans="1:52" ht="39.950000000000003" customHeight="1" x14ac:dyDescent="0.25">
      <c r="A111" s="9">
        <v>125</v>
      </c>
      <c r="B111" s="8">
        <v>80042000002428</v>
      </c>
      <c r="C111" s="10" t="s">
        <v>312</v>
      </c>
      <c r="D111" s="34" t="s">
        <v>18</v>
      </c>
      <c r="E111" s="8" t="s">
        <v>296</v>
      </c>
      <c r="F111" s="8" t="s">
        <v>296</v>
      </c>
      <c r="G111" s="8" t="s">
        <v>428</v>
      </c>
      <c r="H111" s="9" t="s">
        <v>6173</v>
      </c>
      <c r="I111" s="9" t="s">
        <v>111</v>
      </c>
      <c r="J111" s="9" t="s">
        <v>6175</v>
      </c>
      <c r="K111" s="9" t="s">
        <v>6175</v>
      </c>
      <c r="L111" s="8" t="s">
        <v>106</v>
      </c>
      <c r="M111" s="8" t="s">
        <v>313</v>
      </c>
      <c r="N111" s="8" t="s">
        <v>6175</v>
      </c>
      <c r="O111" s="8" t="s">
        <v>6175</v>
      </c>
      <c r="P111" s="8" t="s">
        <v>6175</v>
      </c>
      <c r="Q111" s="8" t="s">
        <v>108</v>
      </c>
      <c r="R111" s="8" t="s">
        <v>109</v>
      </c>
      <c r="S111" s="8" t="s">
        <v>314</v>
      </c>
      <c r="T111" s="9" t="s">
        <v>44</v>
      </c>
      <c r="U111" s="9" t="s">
        <v>28</v>
      </c>
      <c r="V111" s="9" t="s">
        <v>28</v>
      </c>
      <c r="W111" s="9" t="s">
        <v>29</v>
      </c>
      <c r="X111" s="9">
        <v>2012</v>
      </c>
      <c r="Y111" s="8" t="s">
        <v>28</v>
      </c>
      <c r="Z111" s="9" t="s">
        <v>31</v>
      </c>
      <c r="AA111" s="9">
        <v>1</v>
      </c>
      <c r="AB111" s="9">
        <v>1</v>
      </c>
      <c r="AC111" s="9">
        <f t="shared" si="13"/>
        <v>0</v>
      </c>
      <c r="AD111" s="33" t="s">
        <v>6175</v>
      </c>
      <c r="AE111" s="33" t="s">
        <v>6175</v>
      </c>
      <c r="AF111" s="33">
        <v>151</v>
      </c>
      <c r="AG111" s="33">
        <v>45.1</v>
      </c>
      <c r="AH111" s="33">
        <v>199.2</v>
      </c>
      <c r="AI111" s="33">
        <f t="shared" si="14"/>
        <v>199.2</v>
      </c>
      <c r="AJ111" s="33">
        <v>50.468749999999993</v>
      </c>
      <c r="AK111" s="33">
        <f t="shared" si="15"/>
        <v>50.468749999999993</v>
      </c>
      <c r="AL111" s="33">
        <f t="shared" si="9"/>
        <v>6.0562499999999986</v>
      </c>
      <c r="AM111" s="33">
        <f t="shared" si="10"/>
        <v>56.524999999999991</v>
      </c>
      <c r="AN111" s="33">
        <f t="shared" si="11"/>
        <v>45.421874999999993</v>
      </c>
      <c r="AO111" s="33">
        <f t="shared" si="12"/>
        <v>45.421874999999993</v>
      </c>
      <c r="AP111" s="33">
        <f t="shared" si="16"/>
        <v>5.4506249999999987</v>
      </c>
      <c r="AQ111" s="33">
        <f t="shared" si="17"/>
        <v>50.872499999999988</v>
      </c>
      <c r="AR111" s="15" t="s">
        <v>6295</v>
      </c>
      <c r="AS111" s="15" t="s">
        <v>6295</v>
      </c>
      <c r="AT111" s="15" t="s">
        <v>6282</v>
      </c>
      <c r="AU111" s="27" t="s">
        <v>6282</v>
      </c>
      <c r="AV111" s="16" t="s">
        <v>6322</v>
      </c>
      <c r="AW111" s="12"/>
      <c r="AX111" s="12"/>
      <c r="AY111" s="12"/>
      <c r="AZ111" s="1" t="s">
        <v>6388</v>
      </c>
    </row>
    <row r="112" spans="1:52" ht="39.950000000000003" customHeight="1" x14ac:dyDescent="0.25">
      <c r="A112" s="9">
        <v>126</v>
      </c>
      <c r="B112" s="8">
        <v>80042000002954</v>
      </c>
      <c r="C112" s="10" t="s">
        <v>432</v>
      </c>
      <c r="D112" s="34" t="s">
        <v>241</v>
      </c>
      <c r="E112" s="8" t="s">
        <v>242</v>
      </c>
      <c r="F112" s="8" t="s">
        <v>242</v>
      </c>
      <c r="G112" s="8" t="s">
        <v>433</v>
      </c>
      <c r="H112" s="9" t="s">
        <v>6173</v>
      </c>
      <c r="I112" s="9" t="s">
        <v>111</v>
      </c>
      <c r="J112" s="9" t="s">
        <v>6175</v>
      </c>
      <c r="K112" s="9" t="s">
        <v>6175</v>
      </c>
      <c r="L112" s="8" t="s">
        <v>106</v>
      </c>
      <c r="M112" s="8" t="s">
        <v>434</v>
      </c>
      <c r="N112" s="8" t="s">
        <v>6175</v>
      </c>
      <c r="O112" s="8" t="s">
        <v>6175</v>
      </c>
      <c r="P112" s="8" t="s">
        <v>6175</v>
      </c>
      <c r="Q112" s="8" t="s">
        <v>108</v>
      </c>
      <c r="R112" s="8" t="s">
        <v>109</v>
      </c>
      <c r="S112" s="8" t="s">
        <v>435</v>
      </c>
      <c r="T112" s="9" t="s">
        <v>44</v>
      </c>
      <c r="U112" s="9" t="s">
        <v>28</v>
      </c>
      <c r="V112" s="9" t="s">
        <v>28</v>
      </c>
      <c r="W112" s="9" t="s">
        <v>29</v>
      </c>
      <c r="X112" s="9">
        <v>2012</v>
      </c>
      <c r="Y112" s="8" t="s">
        <v>436</v>
      </c>
      <c r="Z112" s="9" t="s">
        <v>31</v>
      </c>
      <c r="AA112" s="9">
        <v>1</v>
      </c>
      <c r="AB112" s="9">
        <v>1</v>
      </c>
      <c r="AC112" s="9">
        <f t="shared" si="13"/>
        <v>0</v>
      </c>
      <c r="AD112" s="33" t="s">
        <v>6175</v>
      </c>
      <c r="AE112" s="33" t="s">
        <v>6175</v>
      </c>
      <c r="AF112" s="33">
        <v>151</v>
      </c>
      <c r="AG112" s="33">
        <v>45.1</v>
      </c>
      <c r="AH112" s="33">
        <v>199.2</v>
      </c>
      <c r="AI112" s="33">
        <f t="shared" si="14"/>
        <v>199.2</v>
      </c>
      <c r="AJ112" s="33">
        <v>50.468749999999993</v>
      </c>
      <c r="AK112" s="33">
        <f t="shared" si="15"/>
        <v>50.468749999999993</v>
      </c>
      <c r="AL112" s="33">
        <f t="shared" si="9"/>
        <v>6.0562499999999986</v>
      </c>
      <c r="AM112" s="33">
        <f t="shared" si="10"/>
        <v>56.524999999999991</v>
      </c>
      <c r="AN112" s="33">
        <f t="shared" si="11"/>
        <v>45.421874999999993</v>
      </c>
      <c r="AO112" s="33">
        <f t="shared" si="12"/>
        <v>45.421874999999993</v>
      </c>
      <c r="AP112" s="33">
        <f t="shared" si="16"/>
        <v>5.4506249999999987</v>
      </c>
      <c r="AQ112" s="33">
        <f t="shared" si="17"/>
        <v>50.872499999999988</v>
      </c>
      <c r="AR112" s="35" t="s">
        <v>6295</v>
      </c>
      <c r="AS112" s="35" t="s">
        <v>6295</v>
      </c>
      <c r="AT112" s="15" t="s">
        <v>6282</v>
      </c>
      <c r="AU112" s="27" t="s">
        <v>6282</v>
      </c>
      <c r="AV112" s="16" t="s">
        <v>6283</v>
      </c>
      <c r="AW112" s="12"/>
      <c r="AX112" s="12"/>
      <c r="AY112" s="12"/>
      <c r="AZ112" s="1" t="s">
        <v>6388</v>
      </c>
    </row>
    <row r="113" spans="1:52" ht="39.950000000000003" customHeight="1" x14ac:dyDescent="0.25">
      <c r="A113" s="9">
        <v>127</v>
      </c>
      <c r="B113" s="8">
        <v>80042000009120</v>
      </c>
      <c r="C113" s="10" t="s">
        <v>538</v>
      </c>
      <c r="D113" s="34" t="s">
        <v>241</v>
      </c>
      <c r="E113" s="8" t="s">
        <v>242</v>
      </c>
      <c r="F113" s="8" t="s">
        <v>242</v>
      </c>
      <c r="G113" s="8" t="s">
        <v>396</v>
      </c>
      <c r="H113" s="9" t="s">
        <v>6173</v>
      </c>
      <c r="I113" s="9" t="s">
        <v>111</v>
      </c>
      <c r="J113" s="9" t="s">
        <v>6175</v>
      </c>
      <c r="K113" s="9" t="s">
        <v>6175</v>
      </c>
      <c r="L113" s="8" t="s">
        <v>106</v>
      </c>
      <c r="M113" s="8" t="s">
        <v>539</v>
      </c>
      <c r="N113" s="8" t="s">
        <v>6175</v>
      </c>
      <c r="O113" s="8" t="s">
        <v>6175</v>
      </c>
      <c r="P113" s="8" t="s">
        <v>6175</v>
      </c>
      <c r="Q113" s="8" t="s">
        <v>108</v>
      </c>
      <c r="R113" s="8" t="s">
        <v>109</v>
      </c>
      <c r="S113" s="8" t="s">
        <v>540</v>
      </c>
      <c r="T113" s="9" t="s">
        <v>44</v>
      </c>
      <c r="U113" s="9" t="s">
        <v>28</v>
      </c>
      <c r="V113" s="9" t="s">
        <v>28</v>
      </c>
      <c r="W113" s="9" t="s">
        <v>29</v>
      </c>
      <c r="X113" s="9">
        <v>2012</v>
      </c>
      <c r="Y113" s="8" t="s">
        <v>541</v>
      </c>
      <c r="Z113" s="9" t="s">
        <v>54</v>
      </c>
      <c r="AA113" s="9">
        <v>1</v>
      </c>
      <c r="AB113" s="9">
        <v>1</v>
      </c>
      <c r="AC113" s="9">
        <f t="shared" si="13"/>
        <v>0</v>
      </c>
      <c r="AD113" s="33" t="s">
        <v>6175</v>
      </c>
      <c r="AE113" s="33" t="s">
        <v>6175</v>
      </c>
      <c r="AF113" s="33">
        <v>151</v>
      </c>
      <c r="AG113" s="33">
        <v>45.1</v>
      </c>
      <c r="AH113" s="33">
        <v>199.2</v>
      </c>
      <c r="AI113" s="33">
        <f t="shared" si="14"/>
        <v>199.2</v>
      </c>
      <c r="AJ113" s="33">
        <v>50.468749999999993</v>
      </c>
      <c r="AK113" s="33">
        <f t="shared" si="15"/>
        <v>50.468749999999993</v>
      </c>
      <c r="AL113" s="33">
        <f t="shared" si="9"/>
        <v>6.0562499999999986</v>
      </c>
      <c r="AM113" s="33">
        <f t="shared" si="10"/>
        <v>56.524999999999991</v>
      </c>
      <c r="AN113" s="33">
        <f t="shared" si="11"/>
        <v>45.421874999999993</v>
      </c>
      <c r="AO113" s="33">
        <f t="shared" si="12"/>
        <v>45.421874999999993</v>
      </c>
      <c r="AP113" s="33">
        <f t="shared" si="16"/>
        <v>5.4506249999999987</v>
      </c>
      <c r="AQ113" s="33">
        <f t="shared" si="17"/>
        <v>50.872499999999988</v>
      </c>
      <c r="AR113" s="15" t="s">
        <v>6295</v>
      </c>
      <c r="AS113" s="15" t="s">
        <v>6295</v>
      </c>
      <c r="AT113" s="15" t="s">
        <v>6282</v>
      </c>
      <c r="AU113" s="27" t="s">
        <v>6282</v>
      </c>
      <c r="AV113" s="16" t="s">
        <v>6288</v>
      </c>
      <c r="AW113" s="12"/>
      <c r="AX113" s="12"/>
      <c r="AY113" s="12"/>
      <c r="AZ113" s="1" t="s">
        <v>6388</v>
      </c>
    </row>
    <row r="114" spans="1:52" ht="39.950000000000003" customHeight="1" x14ac:dyDescent="0.25">
      <c r="A114" s="9">
        <v>128</v>
      </c>
      <c r="B114" s="8">
        <v>80042000004132</v>
      </c>
      <c r="C114" s="10" t="s">
        <v>232</v>
      </c>
      <c r="D114" s="34" t="s">
        <v>18</v>
      </c>
      <c r="E114" s="8" t="s">
        <v>233</v>
      </c>
      <c r="F114" s="8" t="s">
        <v>142</v>
      </c>
      <c r="G114" s="8" t="s">
        <v>18</v>
      </c>
      <c r="H114" s="9" t="s">
        <v>6173</v>
      </c>
      <c r="I114" s="9" t="s">
        <v>111</v>
      </c>
      <c r="J114" s="9" t="s">
        <v>6175</v>
      </c>
      <c r="K114" s="9" t="s">
        <v>6175</v>
      </c>
      <c r="L114" s="9" t="s">
        <v>234</v>
      </c>
      <c r="M114" s="8" t="s">
        <v>235</v>
      </c>
      <c r="N114" s="8" t="s">
        <v>6175</v>
      </c>
      <c r="O114" s="8" t="s">
        <v>6175</v>
      </c>
      <c r="P114" s="8" t="s">
        <v>6175</v>
      </c>
      <c r="Q114" s="8" t="s">
        <v>236</v>
      </c>
      <c r="R114" s="8" t="s">
        <v>237</v>
      </c>
      <c r="S114" s="8">
        <v>21439190050066</v>
      </c>
      <c r="T114" s="9" t="s">
        <v>137</v>
      </c>
      <c r="U114" s="9" t="s">
        <v>28</v>
      </c>
      <c r="V114" s="9" t="s">
        <v>28</v>
      </c>
      <c r="W114" s="8" t="s">
        <v>78</v>
      </c>
      <c r="X114" s="9">
        <v>2012</v>
      </c>
      <c r="Y114" s="8" t="s">
        <v>239</v>
      </c>
      <c r="Z114" s="9" t="s">
        <v>31</v>
      </c>
      <c r="AA114" s="9">
        <v>1</v>
      </c>
      <c r="AB114" s="9">
        <v>1</v>
      </c>
      <c r="AC114" s="9">
        <f t="shared" si="13"/>
        <v>0</v>
      </c>
      <c r="AD114" s="33" t="s">
        <v>6175</v>
      </c>
      <c r="AE114" s="33" t="s">
        <v>6175</v>
      </c>
      <c r="AF114" s="33">
        <v>165</v>
      </c>
      <c r="AG114" s="33">
        <v>49.3</v>
      </c>
      <c r="AH114" s="33">
        <v>190</v>
      </c>
      <c r="AI114" s="33">
        <f t="shared" si="14"/>
        <v>190</v>
      </c>
      <c r="AJ114" s="33">
        <v>42.754999999999995</v>
      </c>
      <c r="AK114" s="33">
        <f t="shared" si="15"/>
        <v>42.754999999999995</v>
      </c>
      <c r="AL114" s="33">
        <f t="shared" si="9"/>
        <v>5.1305999999999994</v>
      </c>
      <c r="AM114" s="33">
        <f t="shared" si="10"/>
        <v>47.885599999999997</v>
      </c>
      <c r="AN114" s="33">
        <f t="shared" si="11"/>
        <v>38.479499999999994</v>
      </c>
      <c r="AO114" s="33">
        <f t="shared" si="12"/>
        <v>38.479499999999994</v>
      </c>
      <c r="AP114" s="33">
        <f t="shared" si="16"/>
        <v>4.6175399999999991</v>
      </c>
      <c r="AQ114" s="33">
        <f t="shared" si="17"/>
        <v>43.097039999999993</v>
      </c>
      <c r="AR114" s="15" t="s">
        <v>6295</v>
      </c>
      <c r="AS114" s="15" t="s">
        <v>6295</v>
      </c>
      <c r="AT114" s="15" t="s">
        <v>6292</v>
      </c>
      <c r="AU114" s="27" t="s">
        <v>6278</v>
      </c>
      <c r="AV114" s="16"/>
      <c r="AW114" s="12"/>
      <c r="AX114" s="12"/>
      <c r="AY114" s="12"/>
      <c r="AZ114" s="1" t="s">
        <v>6388</v>
      </c>
    </row>
    <row r="115" spans="1:52" ht="39.950000000000003" customHeight="1" x14ac:dyDescent="0.25">
      <c r="A115" s="9">
        <v>129</v>
      </c>
      <c r="B115" s="8">
        <v>80042000004378</v>
      </c>
      <c r="C115" s="10" t="s">
        <v>261</v>
      </c>
      <c r="D115" s="34" t="s">
        <v>18</v>
      </c>
      <c r="E115" s="8" t="s">
        <v>233</v>
      </c>
      <c r="F115" s="8" t="s">
        <v>142</v>
      </c>
      <c r="G115" s="8" t="s">
        <v>18</v>
      </c>
      <c r="H115" s="9" t="s">
        <v>6173</v>
      </c>
      <c r="I115" s="9" t="s">
        <v>111</v>
      </c>
      <c r="J115" s="9" t="s">
        <v>6175</v>
      </c>
      <c r="K115" s="9" t="s">
        <v>6175</v>
      </c>
      <c r="L115" s="9" t="s">
        <v>234</v>
      </c>
      <c r="M115" s="8" t="s">
        <v>235</v>
      </c>
      <c r="N115" s="8" t="s">
        <v>6175</v>
      </c>
      <c r="O115" s="8" t="s">
        <v>6175</v>
      </c>
      <c r="P115" s="8" t="s">
        <v>6175</v>
      </c>
      <c r="Q115" s="8" t="s">
        <v>262</v>
      </c>
      <c r="R115" s="8" t="s">
        <v>263</v>
      </c>
      <c r="S115" s="9" t="s">
        <v>237</v>
      </c>
      <c r="T115" s="9" t="s">
        <v>137</v>
      </c>
      <c r="U115" s="9" t="s">
        <v>28</v>
      </c>
      <c r="V115" s="9" t="s">
        <v>28</v>
      </c>
      <c r="W115" s="9" t="s">
        <v>29</v>
      </c>
      <c r="X115" s="9">
        <v>2012</v>
      </c>
      <c r="Y115" s="9" t="s">
        <v>28</v>
      </c>
      <c r="Z115" s="9" t="s">
        <v>31</v>
      </c>
      <c r="AA115" s="9">
        <v>1</v>
      </c>
      <c r="AB115" s="9">
        <v>1</v>
      </c>
      <c r="AC115" s="9">
        <f t="shared" si="13"/>
        <v>0</v>
      </c>
      <c r="AD115" s="33" t="s">
        <v>6175</v>
      </c>
      <c r="AE115" s="33" t="s">
        <v>6175</v>
      </c>
      <c r="AF115" s="33">
        <v>165</v>
      </c>
      <c r="AG115" s="33">
        <v>49.3</v>
      </c>
      <c r="AH115" s="33">
        <v>90</v>
      </c>
      <c r="AI115" s="33">
        <f t="shared" si="14"/>
        <v>90</v>
      </c>
      <c r="AJ115" s="33">
        <v>42.754999999999995</v>
      </c>
      <c r="AK115" s="33">
        <f t="shared" si="15"/>
        <v>42.754999999999995</v>
      </c>
      <c r="AL115" s="33">
        <f t="shared" ref="AL115:AL147" si="18">AK115*0.12</f>
        <v>5.1305999999999994</v>
      </c>
      <c r="AM115" s="33">
        <f t="shared" ref="AM115:AM147" si="19">AL115+AK115</f>
        <v>47.885599999999997</v>
      </c>
      <c r="AN115" s="33">
        <f t="shared" ref="AN115:AN147" si="20">AJ115*0.9</f>
        <v>38.479499999999994</v>
      </c>
      <c r="AO115" s="33">
        <f t="shared" ref="AO115:AO147" si="21">AN115*AB115</f>
        <v>38.479499999999994</v>
      </c>
      <c r="AP115" s="33">
        <f t="shared" si="16"/>
        <v>4.6175399999999991</v>
      </c>
      <c r="AQ115" s="33">
        <f t="shared" si="17"/>
        <v>43.097039999999993</v>
      </c>
      <c r="AR115" s="15" t="s">
        <v>6295</v>
      </c>
      <c r="AS115" s="15" t="s">
        <v>6295</v>
      </c>
      <c r="AT115" s="15" t="s">
        <v>6292</v>
      </c>
      <c r="AU115" s="27" t="s">
        <v>6278</v>
      </c>
      <c r="AV115" s="16"/>
      <c r="AW115" s="12"/>
      <c r="AX115" s="12"/>
      <c r="AY115" s="12"/>
      <c r="AZ115" s="1" t="s">
        <v>6388</v>
      </c>
    </row>
    <row r="116" spans="1:52" ht="39.950000000000003" customHeight="1" x14ac:dyDescent="0.25">
      <c r="A116" s="9">
        <v>130</v>
      </c>
      <c r="B116" s="8">
        <v>80042000004170</v>
      </c>
      <c r="C116" s="10" t="s">
        <v>264</v>
      </c>
      <c r="D116" s="34" t="s">
        <v>18</v>
      </c>
      <c r="E116" s="8" t="s">
        <v>233</v>
      </c>
      <c r="F116" s="8" t="s">
        <v>142</v>
      </c>
      <c r="G116" s="8" t="s">
        <v>18</v>
      </c>
      <c r="H116" s="9" t="s">
        <v>6173</v>
      </c>
      <c r="I116" s="9" t="s">
        <v>111</v>
      </c>
      <c r="J116" s="9" t="s">
        <v>6175</v>
      </c>
      <c r="K116" s="9" t="s">
        <v>6175</v>
      </c>
      <c r="L116" s="9" t="s">
        <v>234</v>
      </c>
      <c r="M116" s="8" t="s">
        <v>235</v>
      </c>
      <c r="N116" s="8" t="s">
        <v>6175</v>
      </c>
      <c r="O116" s="8" t="s">
        <v>6175</v>
      </c>
      <c r="P116" s="8" t="s">
        <v>6175</v>
      </c>
      <c r="Q116" s="9" t="s">
        <v>28</v>
      </c>
      <c r="R116" s="8" t="s">
        <v>28</v>
      </c>
      <c r="S116" s="8" t="s">
        <v>28</v>
      </c>
      <c r="T116" s="9" t="s">
        <v>137</v>
      </c>
      <c r="U116" s="9" t="s">
        <v>28</v>
      </c>
      <c r="V116" s="9" t="s">
        <v>28</v>
      </c>
      <c r="W116" s="9" t="s">
        <v>29</v>
      </c>
      <c r="X116" s="9">
        <v>2012</v>
      </c>
      <c r="Y116" s="9" t="s">
        <v>28</v>
      </c>
      <c r="Z116" s="9" t="s">
        <v>31</v>
      </c>
      <c r="AA116" s="9">
        <v>1</v>
      </c>
      <c r="AB116" s="9">
        <v>1</v>
      </c>
      <c r="AC116" s="9">
        <f t="shared" ref="AC116:AC147" si="22">AA116-AB116</f>
        <v>0</v>
      </c>
      <c r="AD116" s="33" t="s">
        <v>6175</v>
      </c>
      <c r="AE116" s="33" t="s">
        <v>6175</v>
      </c>
      <c r="AF116" s="33">
        <v>165</v>
      </c>
      <c r="AG116" s="33">
        <v>49.3</v>
      </c>
      <c r="AH116" s="33">
        <v>90</v>
      </c>
      <c r="AI116" s="33">
        <f t="shared" ref="AI116:AI147" si="23">AH116*AB116</f>
        <v>90</v>
      </c>
      <c r="AJ116" s="33">
        <v>42.754999999999995</v>
      </c>
      <c r="AK116" s="33">
        <f t="shared" ref="AK116:AK147" si="24">AJ116*AB116</f>
        <v>42.754999999999995</v>
      </c>
      <c r="AL116" s="33">
        <f t="shared" si="18"/>
        <v>5.1305999999999994</v>
      </c>
      <c r="AM116" s="33">
        <f t="shared" si="19"/>
        <v>47.885599999999997</v>
      </c>
      <c r="AN116" s="33">
        <f t="shared" si="20"/>
        <v>38.479499999999994</v>
      </c>
      <c r="AO116" s="33">
        <f t="shared" si="21"/>
        <v>38.479499999999994</v>
      </c>
      <c r="AP116" s="33">
        <f t="shared" ref="AP116:AP147" si="25">AO116*0.12</f>
        <v>4.6175399999999991</v>
      </c>
      <c r="AQ116" s="33">
        <f t="shared" ref="AQ116:AQ147" si="26">AO116+AP116</f>
        <v>43.097039999999993</v>
      </c>
      <c r="AR116" s="15" t="s">
        <v>6295</v>
      </c>
      <c r="AS116" s="15" t="s">
        <v>6295</v>
      </c>
      <c r="AT116" s="15" t="s">
        <v>6292</v>
      </c>
      <c r="AU116" s="27" t="s">
        <v>6278</v>
      </c>
      <c r="AV116" s="16"/>
      <c r="AW116" s="12"/>
      <c r="AX116" s="12"/>
      <c r="AY116" s="12"/>
      <c r="AZ116" s="1" t="s">
        <v>6388</v>
      </c>
    </row>
    <row r="117" spans="1:52" ht="39.950000000000003" customHeight="1" x14ac:dyDescent="0.25">
      <c r="A117" s="9">
        <v>131</v>
      </c>
      <c r="B117" s="8">
        <v>80042000000417</v>
      </c>
      <c r="C117" s="10" t="s">
        <v>689</v>
      </c>
      <c r="D117" s="34" t="s">
        <v>241</v>
      </c>
      <c r="E117" s="8" t="s">
        <v>242</v>
      </c>
      <c r="F117" s="8" t="s">
        <v>242</v>
      </c>
      <c r="G117" s="5" t="s">
        <v>6285</v>
      </c>
      <c r="H117" s="9" t="s">
        <v>6173</v>
      </c>
      <c r="I117" s="9" t="s">
        <v>238</v>
      </c>
      <c r="J117" s="9" t="s">
        <v>6175</v>
      </c>
      <c r="K117" s="9" t="s">
        <v>6175</v>
      </c>
      <c r="L117" s="8" t="s">
        <v>620</v>
      </c>
      <c r="M117" s="8" t="s">
        <v>691</v>
      </c>
      <c r="N117" s="8" t="s">
        <v>6175</v>
      </c>
      <c r="O117" s="8" t="s">
        <v>6175</v>
      </c>
      <c r="P117" s="8" t="s">
        <v>6175</v>
      </c>
      <c r="Q117" s="8" t="s">
        <v>108</v>
      </c>
      <c r="R117" s="8" t="s">
        <v>626</v>
      </c>
      <c r="S117" s="8" t="s">
        <v>692</v>
      </c>
      <c r="T117" s="9" t="s">
        <v>628</v>
      </c>
      <c r="U117" s="9" t="s">
        <v>28</v>
      </c>
      <c r="V117" s="9" t="s">
        <v>28</v>
      </c>
      <c r="W117" s="9" t="s">
        <v>29</v>
      </c>
      <c r="X117" s="9">
        <v>2014</v>
      </c>
      <c r="Y117" s="8" t="s">
        <v>28</v>
      </c>
      <c r="Z117" s="9" t="s">
        <v>96</v>
      </c>
      <c r="AA117" s="9">
        <v>1</v>
      </c>
      <c r="AB117" s="9">
        <v>1</v>
      </c>
      <c r="AC117" s="9">
        <f t="shared" si="22"/>
        <v>0</v>
      </c>
      <c r="AD117" s="33" t="s">
        <v>6175</v>
      </c>
      <c r="AE117" s="33" t="s">
        <v>6175</v>
      </c>
      <c r="AF117" s="33">
        <v>3808</v>
      </c>
      <c r="AG117" s="33">
        <v>2284.8000000000002</v>
      </c>
      <c r="AH117" s="33">
        <v>3780</v>
      </c>
      <c r="AI117" s="33">
        <f t="shared" si="23"/>
        <v>3780</v>
      </c>
      <c r="AJ117" s="33">
        <v>1371.48</v>
      </c>
      <c r="AK117" s="33">
        <f t="shared" si="24"/>
        <v>1371.48</v>
      </c>
      <c r="AL117" s="33">
        <f t="shared" si="18"/>
        <v>164.57759999999999</v>
      </c>
      <c r="AM117" s="33">
        <f t="shared" si="19"/>
        <v>1536.0576000000001</v>
      </c>
      <c r="AN117" s="33">
        <f t="shared" si="20"/>
        <v>1234.3320000000001</v>
      </c>
      <c r="AO117" s="33">
        <f t="shared" si="21"/>
        <v>1234.3320000000001</v>
      </c>
      <c r="AP117" s="33">
        <f t="shared" si="25"/>
        <v>148.11984000000001</v>
      </c>
      <c r="AQ117" s="33">
        <f t="shared" si="26"/>
        <v>1382.4518400000002</v>
      </c>
      <c r="AR117" s="15" t="s">
        <v>6295</v>
      </c>
      <c r="AS117" s="15" t="s">
        <v>6295</v>
      </c>
      <c r="AT117" s="15" t="s">
        <v>6282</v>
      </c>
      <c r="AU117" s="27" t="s">
        <v>6282</v>
      </c>
      <c r="AV117" s="16" t="s">
        <v>6287</v>
      </c>
      <c r="AW117" s="12"/>
      <c r="AX117" s="12"/>
      <c r="AY117" s="12"/>
      <c r="AZ117" s="1" t="s">
        <v>6388</v>
      </c>
    </row>
    <row r="118" spans="1:52" ht="39.950000000000003" customHeight="1" x14ac:dyDescent="0.25">
      <c r="A118" s="9">
        <v>132</v>
      </c>
      <c r="B118" s="8">
        <v>80042000008253</v>
      </c>
      <c r="C118" s="10" t="s">
        <v>634</v>
      </c>
      <c r="D118" s="34" t="s">
        <v>18</v>
      </c>
      <c r="E118" s="8" t="s">
        <v>138</v>
      </c>
      <c r="F118" s="8" t="s">
        <v>175</v>
      </c>
      <c r="G118" s="8" t="s">
        <v>18</v>
      </c>
      <c r="H118" s="9" t="s">
        <v>6173</v>
      </c>
      <c r="I118" s="9" t="s">
        <v>238</v>
      </c>
      <c r="J118" s="9" t="s">
        <v>6175</v>
      </c>
      <c r="K118" s="9" t="s">
        <v>6175</v>
      </c>
      <c r="L118" s="8" t="s">
        <v>635</v>
      </c>
      <c r="M118" s="8" t="s">
        <v>636</v>
      </c>
      <c r="N118" s="8" t="s">
        <v>6175</v>
      </c>
      <c r="O118" s="8" t="s">
        <v>6175</v>
      </c>
      <c r="P118" s="8" t="s">
        <v>6175</v>
      </c>
      <c r="Q118" s="8" t="s">
        <v>600</v>
      </c>
      <c r="R118" s="8" t="s">
        <v>637</v>
      </c>
      <c r="S118" s="8" t="s">
        <v>638</v>
      </c>
      <c r="T118" s="9" t="s">
        <v>137</v>
      </c>
      <c r="U118" s="9" t="s">
        <v>28</v>
      </c>
      <c r="V118" s="9" t="s">
        <v>28</v>
      </c>
      <c r="W118" s="9" t="s">
        <v>29</v>
      </c>
      <c r="X118" s="9">
        <v>2012</v>
      </c>
      <c r="Y118" s="8" t="s">
        <v>603</v>
      </c>
      <c r="Z118" s="9" t="s">
        <v>31</v>
      </c>
      <c r="AA118" s="9">
        <v>1</v>
      </c>
      <c r="AB118" s="9">
        <v>1</v>
      </c>
      <c r="AC118" s="9">
        <f t="shared" si="22"/>
        <v>0</v>
      </c>
      <c r="AD118" s="33" t="s">
        <v>6175</v>
      </c>
      <c r="AE118" s="33" t="s">
        <v>6175</v>
      </c>
      <c r="AF118" s="33">
        <v>5643</v>
      </c>
      <c r="AG118" s="33">
        <v>1692.7</v>
      </c>
      <c r="AH118" s="33">
        <v>4152</v>
      </c>
      <c r="AI118" s="33">
        <f t="shared" si="23"/>
        <v>4152</v>
      </c>
      <c r="AJ118" s="33">
        <v>1280.3571428571427</v>
      </c>
      <c r="AK118" s="33">
        <f t="shared" si="24"/>
        <v>1280.3571428571427</v>
      </c>
      <c r="AL118" s="33">
        <f t="shared" si="18"/>
        <v>153.64285714285711</v>
      </c>
      <c r="AM118" s="33">
        <f t="shared" si="19"/>
        <v>1433.9999999999998</v>
      </c>
      <c r="AN118" s="33">
        <f t="shared" si="20"/>
        <v>1152.3214285714284</v>
      </c>
      <c r="AO118" s="33">
        <f t="shared" si="21"/>
        <v>1152.3214285714284</v>
      </c>
      <c r="AP118" s="33">
        <f t="shared" si="25"/>
        <v>138.27857142857141</v>
      </c>
      <c r="AQ118" s="33">
        <f t="shared" si="26"/>
        <v>1290.5999999999999</v>
      </c>
      <c r="AR118" s="15" t="s">
        <v>6295</v>
      </c>
      <c r="AS118" s="15" t="s">
        <v>6295</v>
      </c>
      <c r="AT118" s="15" t="s">
        <v>6292</v>
      </c>
      <c r="AU118" s="27" t="s">
        <v>6278</v>
      </c>
      <c r="AV118" s="16"/>
      <c r="AW118" s="12"/>
      <c r="AX118" s="12"/>
      <c r="AY118" s="12"/>
      <c r="AZ118" s="1" t="s">
        <v>6388</v>
      </c>
    </row>
    <row r="119" spans="1:52" ht="39.950000000000003" customHeight="1" x14ac:dyDescent="0.25">
      <c r="A119" s="9">
        <v>133</v>
      </c>
      <c r="B119" s="8">
        <v>80042000000790</v>
      </c>
      <c r="C119" s="10" t="s">
        <v>624</v>
      </c>
      <c r="D119" s="34" t="s">
        <v>18</v>
      </c>
      <c r="E119" s="8" t="s">
        <v>38</v>
      </c>
      <c r="F119" s="8" t="s">
        <v>39</v>
      </c>
      <c r="G119" s="8" t="s">
        <v>18</v>
      </c>
      <c r="H119" s="9" t="s">
        <v>6173</v>
      </c>
      <c r="I119" s="9" t="s">
        <v>238</v>
      </c>
      <c r="J119" s="9" t="s">
        <v>6175</v>
      </c>
      <c r="K119" s="9" t="s">
        <v>6175</v>
      </c>
      <c r="L119" s="8" t="s">
        <v>620</v>
      </c>
      <c r="M119" s="8" t="s">
        <v>625</v>
      </c>
      <c r="N119" s="8" t="s">
        <v>6175</v>
      </c>
      <c r="O119" s="8" t="s">
        <v>6175</v>
      </c>
      <c r="P119" s="8" t="s">
        <v>6175</v>
      </c>
      <c r="Q119" s="8" t="s">
        <v>108</v>
      </c>
      <c r="R119" s="8" t="s">
        <v>626</v>
      </c>
      <c r="S119" s="8" t="s">
        <v>627</v>
      </c>
      <c r="T119" s="9" t="s">
        <v>628</v>
      </c>
      <c r="U119" s="9" t="s">
        <v>28</v>
      </c>
      <c r="V119" s="9" t="s">
        <v>28</v>
      </c>
      <c r="W119" s="9" t="s">
        <v>29</v>
      </c>
      <c r="X119" s="9">
        <v>2012</v>
      </c>
      <c r="Y119" s="8" t="s">
        <v>28</v>
      </c>
      <c r="Z119" s="9" t="s">
        <v>31</v>
      </c>
      <c r="AA119" s="9">
        <v>1</v>
      </c>
      <c r="AB119" s="9">
        <v>1</v>
      </c>
      <c r="AC119" s="9">
        <f t="shared" si="22"/>
        <v>0</v>
      </c>
      <c r="AD119" s="33" t="s">
        <v>6175</v>
      </c>
      <c r="AE119" s="33" t="s">
        <v>6175</v>
      </c>
      <c r="AF119" s="33">
        <v>2633</v>
      </c>
      <c r="AG119" s="33">
        <v>1579.7</v>
      </c>
      <c r="AH119" s="33">
        <v>3780</v>
      </c>
      <c r="AI119" s="33">
        <f t="shared" si="23"/>
        <v>3780</v>
      </c>
      <c r="AJ119" s="33">
        <v>1165.1785714285713</v>
      </c>
      <c r="AK119" s="33">
        <f t="shared" si="24"/>
        <v>1165.1785714285713</v>
      </c>
      <c r="AL119" s="33">
        <f t="shared" si="18"/>
        <v>139.82142857142856</v>
      </c>
      <c r="AM119" s="33">
        <f t="shared" si="19"/>
        <v>1305</v>
      </c>
      <c r="AN119" s="33">
        <f t="shared" si="20"/>
        <v>1048.6607142857142</v>
      </c>
      <c r="AO119" s="33">
        <f t="shared" si="21"/>
        <v>1048.6607142857142</v>
      </c>
      <c r="AP119" s="33">
        <f t="shared" si="25"/>
        <v>125.83928571428571</v>
      </c>
      <c r="AQ119" s="33">
        <f t="shared" si="26"/>
        <v>1174.5</v>
      </c>
      <c r="AR119" s="15" t="s">
        <v>6295</v>
      </c>
      <c r="AS119" s="15" t="s">
        <v>6295</v>
      </c>
      <c r="AT119" s="15" t="s">
        <v>6292</v>
      </c>
      <c r="AU119" s="27" t="s">
        <v>6278</v>
      </c>
      <c r="AV119" s="16"/>
      <c r="AW119" s="12"/>
      <c r="AX119" s="12"/>
      <c r="AY119" s="12"/>
      <c r="AZ119" s="1" t="s">
        <v>6388</v>
      </c>
    </row>
    <row r="120" spans="1:52" ht="39.950000000000003" customHeight="1" x14ac:dyDescent="0.25">
      <c r="A120" s="9">
        <v>134</v>
      </c>
      <c r="B120" s="8">
        <v>80042000005047</v>
      </c>
      <c r="C120" s="10" t="s">
        <v>693</v>
      </c>
      <c r="D120" s="34" t="s">
        <v>241</v>
      </c>
      <c r="E120" s="8" t="s">
        <v>242</v>
      </c>
      <c r="F120" s="8" t="s">
        <v>242</v>
      </c>
      <c r="G120" s="8" t="s">
        <v>6285</v>
      </c>
      <c r="H120" s="9" t="s">
        <v>6173</v>
      </c>
      <c r="I120" s="9" t="s">
        <v>238</v>
      </c>
      <c r="J120" s="9" t="s">
        <v>6175</v>
      </c>
      <c r="K120" s="9" t="s">
        <v>6175</v>
      </c>
      <c r="L120" s="8" t="s">
        <v>620</v>
      </c>
      <c r="M120" s="8" t="s">
        <v>694</v>
      </c>
      <c r="N120" s="8" t="s">
        <v>6175</v>
      </c>
      <c r="O120" s="8" t="s">
        <v>6175</v>
      </c>
      <c r="P120" s="8" t="s">
        <v>6175</v>
      </c>
      <c r="Q120" s="8" t="s">
        <v>330</v>
      </c>
      <c r="R120" s="8" t="s">
        <v>695</v>
      </c>
      <c r="S120" s="8" t="s">
        <v>696</v>
      </c>
      <c r="T120" s="9" t="s">
        <v>326</v>
      </c>
      <c r="U120" s="9" t="s">
        <v>28</v>
      </c>
      <c r="V120" s="9" t="s">
        <v>28</v>
      </c>
      <c r="W120" s="9" t="s">
        <v>6162</v>
      </c>
      <c r="X120" s="9">
        <v>2013</v>
      </c>
      <c r="Y120" s="8" t="s">
        <v>28</v>
      </c>
      <c r="Z120" s="9" t="s">
        <v>96</v>
      </c>
      <c r="AA120" s="9">
        <v>1</v>
      </c>
      <c r="AB120" s="9">
        <v>1</v>
      </c>
      <c r="AC120" s="9">
        <f t="shared" si="22"/>
        <v>0</v>
      </c>
      <c r="AD120" s="33" t="s">
        <v>6175</v>
      </c>
      <c r="AE120" s="33" t="s">
        <v>6175</v>
      </c>
      <c r="AF120" s="33">
        <v>4591</v>
      </c>
      <c r="AG120" s="33">
        <v>2754.7</v>
      </c>
      <c r="AH120" s="33">
        <v>2760</v>
      </c>
      <c r="AI120" s="33">
        <f t="shared" si="23"/>
        <v>2760</v>
      </c>
      <c r="AJ120" s="33">
        <v>750</v>
      </c>
      <c r="AK120" s="33">
        <f t="shared" si="24"/>
        <v>750</v>
      </c>
      <c r="AL120" s="33">
        <f t="shared" si="18"/>
        <v>90</v>
      </c>
      <c r="AM120" s="33">
        <f t="shared" si="19"/>
        <v>840</v>
      </c>
      <c r="AN120" s="33">
        <f t="shared" si="20"/>
        <v>675</v>
      </c>
      <c r="AO120" s="33">
        <f t="shared" si="21"/>
        <v>675</v>
      </c>
      <c r="AP120" s="33">
        <f t="shared" si="25"/>
        <v>81</v>
      </c>
      <c r="AQ120" s="33">
        <f t="shared" si="26"/>
        <v>756</v>
      </c>
      <c r="AR120" s="15" t="s">
        <v>6295</v>
      </c>
      <c r="AS120" s="15" t="s">
        <v>6295</v>
      </c>
      <c r="AT120" s="15" t="s">
        <v>6282</v>
      </c>
      <c r="AU120" s="27" t="s">
        <v>6282</v>
      </c>
      <c r="AV120" s="16" t="s">
        <v>6287</v>
      </c>
      <c r="AW120" s="12"/>
      <c r="AX120" s="12"/>
      <c r="AY120" s="12"/>
      <c r="AZ120" s="1" t="s">
        <v>6388</v>
      </c>
    </row>
    <row r="121" spans="1:52" ht="39.950000000000003" customHeight="1" x14ac:dyDescent="0.25">
      <c r="A121" s="9">
        <v>135</v>
      </c>
      <c r="B121" s="8">
        <v>80042000003128</v>
      </c>
      <c r="C121" s="10" t="s">
        <v>675</v>
      </c>
      <c r="D121" s="34" t="s">
        <v>241</v>
      </c>
      <c r="E121" s="8" t="s">
        <v>242</v>
      </c>
      <c r="F121" s="8" t="s">
        <v>242</v>
      </c>
      <c r="G121" s="8" t="s">
        <v>316</v>
      </c>
      <c r="H121" s="9" t="s">
        <v>6173</v>
      </c>
      <c r="I121" s="9" t="s">
        <v>238</v>
      </c>
      <c r="J121" s="9" t="s">
        <v>6175</v>
      </c>
      <c r="K121" s="9" t="s">
        <v>6175</v>
      </c>
      <c r="L121" s="8" t="s">
        <v>620</v>
      </c>
      <c r="M121" s="8" t="s">
        <v>676</v>
      </c>
      <c r="N121" s="8" t="s">
        <v>6175</v>
      </c>
      <c r="O121" s="8" t="s">
        <v>6175</v>
      </c>
      <c r="P121" s="8" t="s">
        <v>6175</v>
      </c>
      <c r="Q121" s="8" t="s">
        <v>108</v>
      </c>
      <c r="R121" s="8" t="s">
        <v>677</v>
      </c>
      <c r="S121" s="8" t="s">
        <v>678</v>
      </c>
      <c r="T121" s="9" t="s">
        <v>326</v>
      </c>
      <c r="U121" s="9" t="s">
        <v>28</v>
      </c>
      <c r="V121" s="9" t="s">
        <v>28</v>
      </c>
      <c r="W121" s="9" t="s">
        <v>29</v>
      </c>
      <c r="X121" s="9">
        <v>2013</v>
      </c>
      <c r="Y121" s="8" t="s">
        <v>28</v>
      </c>
      <c r="Z121" s="9" t="s">
        <v>54</v>
      </c>
      <c r="AA121" s="9">
        <v>1</v>
      </c>
      <c r="AB121" s="9">
        <v>1</v>
      </c>
      <c r="AC121" s="9">
        <f t="shared" si="22"/>
        <v>0</v>
      </c>
      <c r="AD121" s="33" t="s">
        <v>6175</v>
      </c>
      <c r="AE121" s="33" t="s">
        <v>6175</v>
      </c>
      <c r="AF121" s="33">
        <v>1607</v>
      </c>
      <c r="AG121" s="33">
        <v>964.3</v>
      </c>
      <c r="AH121" s="33">
        <v>1800</v>
      </c>
      <c r="AI121" s="33">
        <f t="shared" si="23"/>
        <v>1800</v>
      </c>
      <c r="AJ121" s="33">
        <v>585.53571428571422</v>
      </c>
      <c r="AK121" s="33">
        <f t="shared" si="24"/>
        <v>585.53571428571422</v>
      </c>
      <c r="AL121" s="33">
        <f t="shared" si="18"/>
        <v>70.264285714285705</v>
      </c>
      <c r="AM121" s="33">
        <f t="shared" si="19"/>
        <v>655.8</v>
      </c>
      <c r="AN121" s="33">
        <f t="shared" si="20"/>
        <v>526.98214285714278</v>
      </c>
      <c r="AO121" s="33">
        <f t="shared" si="21"/>
        <v>526.98214285714278</v>
      </c>
      <c r="AP121" s="33">
        <f t="shared" si="25"/>
        <v>63.237857142857131</v>
      </c>
      <c r="AQ121" s="33">
        <f t="shared" si="26"/>
        <v>590.21999999999991</v>
      </c>
      <c r="AR121" s="15" t="s">
        <v>6295</v>
      </c>
      <c r="AS121" s="15" t="s">
        <v>6295</v>
      </c>
      <c r="AT121" s="15" t="s">
        <v>6282</v>
      </c>
      <c r="AU121" s="27" t="s">
        <v>6282</v>
      </c>
      <c r="AV121" s="16" t="s">
        <v>6284</v>
      </c>
      <c r="AW121" s="12"/>
      <c r="AX121" s="12"/>
      <c r="AY121" s="12"/>
      <c r="AZ121" s="1" t="s">
        <v>6388</v>
      </c>
    </row>
    <row r="122" spans="1:52" ht="39.950000000000003" customHeight="1" x14ac:dyDescent="0.25">
      <c r="A122" s="9">
        <v>136</v>
      </c>
      <c r="B122" s="8">
        <v>80042000004958</v>
      </c>
      <c r="C122" s="10" t="s">
        <v>611</v>
      </c>
      <c r="D122" s="34" t="s">
        <v>18</v>
      </c>
      <c r="E122" s="8" t="s">
        <v>138</v>
      </c>
      <c r="F122" s="8" t="s">
        <v>20</v>
      </c>
      <c r="G122" s="8" t="s">
        <v>18</v>
      </c>
      <c r="H122" s="9" t="s">
        <v>6173</v>
      </c>
      <c r="I122" s="9" t="s">
        <v>238</v>
      </c>
      <c r="J122" s="9" t="s">
        <v>6175</v>
      </c>
      <c r="K122" s="9" t="s">
        <v>6175</v>
      </c>
      <c r="L122" s="9" t="s">
        <v>612</v>
      </c>
      <c r="M122" s="8" t="s">
        <v>613</v>
      </c>
      <c r="N122" s="8" t="s">
        <v>6175</v>
      </c>
      <c r="O122" s="8" t="s">
        <v>6175</v>
      </c>
      <c r="P122" s="8" t="s">
        <v>6175</v>
      </c>
      <c r="Q122" s="9" t="s">
        <v>262</v>
      </c>
      <c r="R122" s="9" t="s">
        <v>614</v>
      </c>
      <c r="S122" s="9">
        <v>412038</v>
      </c>
      <c r="T122" s="9" t="s">
        <v>44</v>
      </c>
      <c r="U122" s="9" t="s">
        <v>28</v>
      </c>
      <c r="V122" s="9" t="s">
        <v>28</v>
      </c>
      <c r="W122" s="9" t="s">
        <v>29</v>
      </c>
      <c r="X122" s="9">
        <v>2010</v>
      </c>
      <c r="Y122" s="9" t="s">
        <v>28</v>
      </c>
      <c r="Z122" s="9" t="s">
        <v>31</v>
      </c>
      <c r="AA122" s="9">
        <v>1</v>
      </c>
      <c r="AB122" s="9">
        <v>1</v>
      </c>
      <c r="AC122" s="9">
        <f t="shared" si="22"/>
        <v>0</v>
      </c>
      <c r="AD122" s="33" t="s">
        <v>6175</v>
      </c>
      <c r="AE122" s="33" t="s">
        <v>6175</v>
      </c>
      <c r="AF122" s="33">
        <v>1080</v>
      </c>
      <c r="AG122" s="33">
        <v>648</v>
      </c>
      <c r="AH122" s="33">
        <v>2085</v>
      </c>
      <c r="AI122" s="33">
        <f t="shared" si="23"/>
        <v>2085</v>
      </c>
      <c r="AJ122" s="33">
        <v>572.142857142857</v>
      </c>
      <c r="AK122" s="33">
        <f t="shared" si="24"/>
        <v>572.142857142857</v>
      </c>
      <c r="AL122" s="33">
        <f t="shared" si="18"/>
        <v>68.657142857142844</v>
      </c>
      <c r="AM122" s="33">
        <f t="shared" si="19"/>
        <v>640.79999999999984</v>
      </c>
      <c r="AN122" s="33">
        <f t="shared" si="20"/>
        <v>514.92857142857133</v>
      </c>
      <c r="AO122" s="33">
        <f t="shared" si="21"/>
        <v>514.92857142857133</v>
      </c>
      <c r="AP122" s="33">
        <f t="shared" si="25"/>
        <v>61.791428571428554</v>
      </c>
      <c r="AQ122" s="33">
        <f t="shared" si="26"/>
        <v>576.71999999999991</v>
      </c>
      <c r="AR122" s="15" t="s">
        <v>6295</v>
      </c>
      <c r="AS122" s="15" t="s">
        <v>6295</v>
      </c>
      <c r="AT122" s="15" t="s">
        <v>6292</v>
      </c>
      <c r="AU122" s="27" t="s">
        <v>6278</v>
      </c>
      <c r="AV122" s="16"/>
      <c r="AW122" s="12"/>
      <c r="AX122" s="12"/>
      <c r="AY122" s="12"/>
      <c r="AZ122" s="1" t="s">
        <v>6388</v>
      </c>
    </row>
    <row r="123" spans="1:52" ht="39.950000000000003" customHeight="1" x14ac:dyDescent="0.25">
      <c r="A123" s="9">
        <v>137</v>
      </c>
      <c r="B123" s="8">
        <v>80042000001803</v>
      </c>
      <c r="C123" s="10" t="s">
        <v>619</v>
      </c>
      <c r="D123" s="34" t="s">
        <v>18</v>
      </c>
      <c r="E123" s="8" t="s">
        <v>296</v>
      </c>
      <c r="F123" s="8" t="s">
        <v>296</v>
      </c>
      <c r="G123" s="8" t="s">
        <v>18</v>
      </c>
      <c r="H123" s="9" t="s">
        <v>6173</v>
      </c>
      <c r="I123" s="9" t="s">
        <v>238</v>
      </c>
      <c r="J123" s="9" t="s">
        <v>6175</v>
      </c>
      <c r="K123" s="9" t="s">
        <v>6175</v>
      </c>
      <c r="L123" s="9" t="s">
        <v>620</v>
      </c>
      <c r="M123" s="8" t="s">
        <v>621</v>
      </c>
      <c r="N123" s="8" t="s">
        <v>6175</v>
      </c>
      <c r="O123" s="8" t="s">
        <v>6175</v>
      </c>
      <c r="P123" s="8" t="s">
        <v>6175</v>
      </c>
      <c r="Q123" s="9" t="s">
        <v>108</v>
      </c>
      <c r="R123" s="9" t="s">
        <v>622</v>
      </c>
      <c r="S123" s="9" t="s">
        <v>623</v>
      </c>
      <c r="T123" s="9" t="s">
        <v>326</v>
      </c>
      <c r="U123" s="9" t="s">
        <v>28</v>
      </c>
      <c r="V123" s="9" t="s">
        <v>28</v>
      </c>
      <c r="W123" s="9" t="s">
        <v>29</v>
      </c>
      <c r="X123" s="9">
        <v>2012</v>
      </c>
      <c r="Y123" s="9" t="s">
        <v>28</v>
      </c>
      <c r="Z123" s="9" t="s">
        <v>31</v>
      </c>
      <c r="AA123" s="9">
        <v>1</v>
      </c>
      <c r="AB123" s="9">
        <v>1</v>
      </c>
      <c r="AC123" s="9">
        <f t="shared" si="22"/>
        <v>0</v>
      </c>
      <c r="AD123" s="33" t="s">
        <v>6175</v>
      </c>
      <c r="AE123" s="33" t="s">
        <v>6175</v>
      </c>
      <c r="AF123" s="33">
        <v>2116</v>
      </c>
      <c r="AG123" s="33">
        <v>1269.5999999999999</v>
      </c>
      <c r="AH123" s="33">
        <v>1800</v>
      </c>
      <c r="AI123" s="33">
        <f t="shared" si="23"/>
        <v>1800</v>
      </c>
      <c r="AJ123" s="33">
        <v>762.3599999999999</v>
      </c>
      <c r="AK123" s="33">
        <f t="shared" si="24"/>
        <v>762.3599999999999</v>
      </c>
      <c r="AL123" s="33">
        <f t="shared" si="18"/>
        <v>91.483199999999982</v>
      </c>
      <c r="AM123" s="33">
        <f t="shared" si="19"/>
        <v>853.84319999999991</v>
      </c>
      <c r="AN123" s="33">
        <f t="shared" si="20"/>
        <v>686.12399999999991</v>
      </c>
      <c r="AO123" s="33">
        <f t="shared" si="21"/>
        <v>686.12399999999991</v>
      </c>
      <c r="AP123" s="33">
        <f t="shared" si="25"/>
        <v>82.334879999999984</v>
      </c>
      <c r="AQ123" s="33">
        <f t="shared" si="26"/>
        <v>768.45887999999991</v>
      </c>
      <c r="AR123" s="15" t="s">
        <v>6295</v>
      </c>
      <c r="AS123" s="15" t="s">
        <v>6295</v>
      </c>
      <c r="AT123" s="15" t="s">
        <v>6292</v>
      </c>
      <c r="AU123" s="27" t="s">
        <v>6278</v>
      </c>
      <c r="AV123" s="16"/>
      <c r="AW123" s="12"/>
      <c r="AX123" s="12"/>
      <c r="AY123" s="12"/>
      <c r="AZ123" s="1" t="s">
        <v>6388</v>
      </c>
    </row>
    <row r="124" spans="1:52" ht="39.950000000000003" customHeight="1" x14ac:dyDescent="0.25">
      <c r="A124" s="9">
        <v>138</v>
      </c>
      <c r="B124" s="8">
        <v>80042000008277</v>
      </c>
      <c r="C124" s="10" t="s">
        <v>639</v>
      </c>
      <c r="D124" s="34" t="s">
        <v>18</v>
      </c>
      <c r="E124" s="8" t="s">
        <v>517</v>
      </c>
      <c r="F124" s="8" t="s">
        <v>175</v>
      </c>
      <c r="G124" s="8" t="s">
        <v>18</v>
      </c>
      <c r="H124" s="9" t="s">
        <v>6173</v>
      </c>
      <c r="I124" s="9" t="s">
        <v>238</v>
      </c>
      <c r="J124" s="9" t="s">
        <v>6175</v>
      </c>
      <c r="K124" s="9" t="s">
        <v>6175</v>
      </c>
      <c r="L124" s="8" t="s">
        <v>640</v>
      </c>
      <c r="M124" s="8" t="s">
        <v>641</v>
      </c>
      <c r="N124" s="8" t="s">
        <v>6175</v>
      </c>
      <c r="O124" s="8" t="s">
        <v>6175</v>
      </c>
      <c r="P124" s="8" t="s">
        <v>6175</v>
      </c>
      <c r="Q124" s="8" t="s">
        <v>600</v>
      </c>
      <c r="R124" s="8" t="s">
        <v>642</v>
      </c>
      <c r="S124" s="8" t="s">
        <v>643</v>
      </c>
      <c r="T124" s="9" t="s">
        <v>137</v>
      </c>
      <c r="U124" s="9" t="s">
        <v>28</v>
      </c>
      <c r="V124" s="9" t="s">
        <v>28</v>
      </c>
      <c r="W124" s="9" t="s">
        <v>29</v>
      </c>
      <c r="X124" s="9">
        <v>2012</v>
      </c>
      <c r="Y124" s="8" t="s">
        <v>603</v>
      </c>
      <c r="Z124" s="9" t="s">
        <v>31</v>
      </c>
      <c r="AA124" s="9">
        <v>1</v>
      </c>
      <c r="AB124" s="9">
        <v>1</v>
      </c>
      <c r="AC124" s="9">
        <f t="shared" si="22"/>
        <v>0</v>
      </c>
      <c r="AD124" s="33" t="s">
        <v>6175</v>
      </c>
      <c r="AE124" s="33" t="s">
        <v>6175</v>
      </c>
      <c r="AF124" s="33">
        <v>1213</v>
      </c>
      <c r="AG124" s="33">
        <v>727.7</v>
      </c>
      <c r="AH124" s="33">
        <v>2350.7999999999997</v>
      </c>
      <c r="AI124" s="33">
        <f t="shared" si="23"/>
        <v>2350.7999999999997</v>
      </c>
      <c r="AJ124" s="33">
        <v>591.93749999999989</v>
      </c>
      <c r="AK124" s="33">
        <f t="shared" si="24"/>
        <v>591.93749999999989</v>
      </c>
      <c r="AL124" s="33">
        <f t="shared" si="18"/>
        <v>71.032499999999985</v>
      </c>
      <c r="AM124" s="33">
        <f t="shared" si="19"/>
        <v>662.96999999999991</v>
      </c>
      <c r="AN124" s="33">
        <f t="shared" si="20"/>
        <v>532.74374999999986</v>
      </c>
      <c r="AO124" s="33">
        <f t="shared" si="21"/>
        <v>532.74374999999986</v>
      </c>
      <c r="AP124" s="33">
        <f t="shared" si="25"/>
        <v>63.929249999999982</v>
      </c>
      <c r="AQ124" s="33">
        <f t="shared" si="26"/>
        <v>596.67299999999989</v>
      </c>
      <c r="AR124" s="15" t="s">
        <v>6295</v>
      </c>
      <c r="AS124" s="15" t="s">
        <v>6295</v>
      </c>
      <c r="AT124" s="15" t="s">
        <v>6292</v>
      </c>
      <c r="AU124" s="27" t="s">
        <v>6278</v>
      </c>
      <c r="AV124" s="16"/>
      <c r="AW124" s="12"/>
      <c r="AX124" s="12"/>
      <c r="AY124" s="12"/>
      <c r="AZ124" s="1" t="s">
        <v>6388</v>
      </c>
    </row>
    <row r="125" spans="1:52" ht="39.950000000000003" customHeight="1" x14ac:dyDescent="0.25">
      <c r="A125" s="9">
        <v>139</v>
      </c>
      <c r="B125" s="8">
        <v>80042000008260</v>
      </c>
      <c r="C125" s="10" t="s">
        <v>597</v>
      </c>
      <c r="D125" s="34" t="s">
        <v>18</v>
      </c>
      <c r="E125" s="8" t="s">
        <v>138</v>
      </c>
      <c r="F125" s="8" t="s">
        <v>175</v>
      </c>
      <c r="G125" s="8" t="s">
        <v>18</v>
      </c>
      <c r="H125" s="9" t="s">
        <v>6173</v>
      </c>
      <c r="I125" s="9" t="s">
        <v>238</v>
      </c>
      <c r="J125" s="9" t="s">
        <v>6175</v>
      </c>
      <c r="K125" s="9" t="s">
        <v>6175</v>
      </c>
      <c r="L125" s="9" t="s">
        <v>598</v>
      </c>
      <c r="M125" s="8" t="s">
        <v>599</v>
      </c>
      <c r="N125" s="8" t="s">
        <v>6175</v>
      </c>
      <c r="O125" s="8" t="s">
        <v>6175</v>
      </c>
      <c r="P125" s="8" t="s">
        <v>6175</v>
      </c>
      <c r="Q125" s="9" t="s">
        <v>600</v>
      </c>
      <c r="R125" s="9" t="s">
        <v>601</v>
      </c>
      <c r="S125" s="9" t="s">
        <v>602</v>
      </c>
      <c r="T125" s="9" t="s">
        <v>137</v>
      </c>
      <c r="U125" s="9" t="s">
        <v>28</v>
      </c>
      <c r="V125" s="9" t="s">
        <v>28</v>
      </c>
      <c r="W125" s="9" t="s">
        <v>29</v>
      </c>
      <c r="X125" s="9">
        <v>2012</v>
      </c>
      <c r="Y125" s="8" t="s">
        <v>603</v>
      </c>
      <c r="Z125" s="9" t="s">
        <v>31</v>
      </c>
      <c r="AA125" s="9">
        <v>1</v>
      </c>
      <c r="AB125" s="9">
        <v>1</v>
      </c>
      <c r="AC125" s="9">
        <f t="shared" si="22"/>
        <v>0</v>
      </c>
      <c r="AD125" s="33" t="s">
        <v>6175</v>
      </c>
      <c r="AE125" s="33" t="s">
        <v>6175</v>
      </c>
      <c r="AF125" s="33">
        <v>1213</v>
      </c>
      <c r="AG125" s="33">
        <v>727.7</v>
      </c>
      <c r="AH125" s="33">
        <v>1587.5</v>
      </c>
      <c r="AI125" s="33">
        <f t="shared" si="23"/>
        <v>1587.5</v>
      </c>
      <c r="AJ125" s="33">
        <v>570.62499999999989</v>
      </c>
      <c r="AK125" s="33">
        <f t="shared" si="24"/>
        <v>570.62499999999989</v>
      </c>
      <c r="AL125" s="33">
        <f t="shared" si="18"/>
        <v>68.47499999999998</v>
      </c>
      <c r="AM125" s="33">
        <f t="shared" si="19"/>
        <v>639.09999999999991</v>
      </c>
      <c r="AN125" s="33">
        <f t="shared" si="20"/>
        <v>513.56249999999989</v>
      </c>
      <c r="AO125" s="33">
        <f t="shared" si="21"/>
        <v>513.56249999999989</v>
      </c>
      <c r="AP125" s="33">
        <f t="shared" si="25"/>
        <v>61.627499999999984</v>
      </c>
      <c r="AQ125" s="33">
        <f t="shared" si="26"/>
        <v>575.18999999999983</v>
      </c>
      <c r="AR125" s="15" t="s">
        <v>6295</v>
      </c>
      <c r="AS125" s="15" t="s">
        <v>6295</v>
      </c>
      <c r="AT125" s="15" t="s">
        <v>6292</v>
      </c>
      <c r="AU125" s="27" t="s">
        <v>6278</v>
      </c>
      <c r="AV125" s="16"/>
      <c r="AW125" s="12"/>
      <c r="AX125" s="12"/>
      <c r="AY125" s="12"/>
      <c r="AZ125" s="1" t="s">
        <v>6388</v>
      </c>
    </row>
    <row r="126" spans="1:52" ht="39.950000000000003" customHeight="1" x14ac:dyDescent="0.25">
      <c r="A126" s="9">
        <v>140</v>
      </c>
      <c r="B126" s="8">
        <v>80042000008178</v>
      </c>
      <c r="C126" s="10" t="s">
        <v>644</v>
      </c>
      <c r="D126" s="34" t="s">
        <v>241</v>
      </c>
      <c r="E126" s="8" t="s">
        <v>242</v>
      </c>
      <c r="F126" s="8" t="s">
        <v>242</v>
      </c>
      <c r="G126" s="8" t="s">
        <v>6285</v>
      </c>
      <c r="H126" s="9" t="s">
        <v>6173</v>
      </c>
      <c r="I126" s="9" t="s">
        <v>238</v>
      </c>
      <c r="J126" s="9" t="s">
        <v>6175</v>
      </c>
      <c r="K126" s="9" t="s">
        <v>6175</v>
      </c>
      <c r="L126" s="8" t="s">
        <v>582</v>
      </c>
      <c r="M126" s="8" t="s">
        <v>645</v>
      </c>
      <c r="N126" s="8" t="s">
        <v>6175</v>
      </c>
      <c r="O126" s="8" t="s">
        <v>6175</v>
      </c>
      <c r="P126" s="8" t="s">
        <v>6175</v>
      </c>
      <c r="Q126" s="8" t="s">
        <v>513</v>
      </c>
      <c r="R126" s="8" t="s">
        <v>646</v>
      </c>
      <c r="S126" s="8" t="s">
        <v>647</v>
      </c>
      <c r="T126" s="9" t="s">
        <v>326</v>
      </c>
      <c r="U126" s="9" t="s">
        <v>28</v>
      </c>
      <c r="V126" s="9" t="s">
        <v>28</v>
      </c>
      <c r="W126" s="9" t="s">
        <v>29</v>
      </c>
      <c r="X126" s="9">
        <v>2012</v>
      </c>
      <c r="Y126" s="8" t="s">
        <v>648</v>
      </c>
      <c r="Z126" s="9" t="s">
        <v>31</v>
      </c>
      <c r="AA126" s="9">
        <v>1</v>
      </c>
      <c r="AB126" s="9">
        <v>1</v>
      </c>
      <c r="AC126" s="9">
        <f t="shared" si="22"/>
        <v>0</v>
      </c>
      <c r="AD126" s="33" t="s">
        <v>6175</v>
      </c>
      <c r="AE126" s="33" t="s">
        <v>6175</v>
      </c>
      <c r="AF126" s="33">
        <v>464</v>
      </c>
      <c r="AG126" s="33">
        <v>278.39999999999998</v>
      </c>
      <c r="AH126" s="33">
        <v>1899</v>
      </c>
      <c r="AI126" s="33">
        <f t="shared" si="23"/>
        <v>1899</v>
      </c>
      <c r="AJ126" s="33">
        <v>409.87499999999994</v>
      </c>
      <c r="AK126" s="33">
        <f t="shared" si="24"/>
        <v>409.87499999999994</v>
      </c>
      <c r="AL126" s="33">
        <f t="shared" si="18"/>
        <v>49.184999999999988</v>
      </c>
      <c r="AM126" s="33">
        <f t="shared" si="19"/>
        <v>459.05999999999995</v>
      </c>
      <c r="AN126" s="33">
        <f t="shared" si="20"/>
        <v>368.88749999999993</v>
      </c>
      <c r="AO126" s="33">
        <f t="shared" si="21"/>
        <v>368.88749999999993</v>
      </c>
      <c r="AP126" s="33">
        <f t="shared" si="25"/>
        <v>44.266499999999994</v>
      </c>
      <c r="AQ126" s="33">
        <f t="shared" si="26"/>
        <v>413.15399999999994</v>
      </c>
      <c r="AR126" s="15" t="s">
        <v>6295</v>
      </c>
      <c r="AS126" s="15" t="s">
        <v>6295</v>
      </c>
      <c r="AT126" s="15" t="s">
        <v>6282</v>
      </c>
      <c r="AU126" s="27" t="s">
        <v>6282</v>
      </c>
      <c r="AV126" s="16" t="s">
        <v>6287</v>
      </c>
      <c r="AW126" s="12"/>
      <c r="AX126" s="12"/>
      <c r="AY126" s="12"/>
      <c r="AZ126" s="1" t="s">
        <v>6388</v>
      </c>
    </row>
    <row r="127" spans="1:52" ht="39.950000000000003" customHeight="1" x14ac:dyDescent="0.25">
      <c r="A127" s="9">
        <v>141</v>
      </c>
      <c r="B127" s="8">
        <v>80042000018580</v>
      </c>
      <c r="C127" s="10" t="s">
        <v>663</v>
      </c>
      <c r="D127" s="34" t="s">
        <v>241</v>
      </c>
      <c r="E127" s="8" t="s">
        <v>242</v>
      </c>
      <c r="F127" s="8" t="s">
        <v>242</v>
      </c>
      <c r="G127" s="8" t="s">
        <v>411</v>
      </c>
      <c r="H127" s="9" t="s">
        <v>6173</v>
      </c>
      <c r="I127" s="9" t="s">
        <v>238</v>
      </c>
      <c r="J127" s="9" t="s">
        <v>6175</v>
      </c>
      <c r="K127" s="9" t="s">
        <v>6175</v>
      </c>
      <c r="L127" s="9" t="s">
        <v>555</v>
      </c>
      <c r="M127" s="9" t="s">
        <v>555</v>
      </c>
      <c r="N127" s="8" t="s">
        <v>6175</v>
      </c>
      <c r="O127" s="8" t="s">
        <v>6175</v>
      </c>
      <c r="P127" s="8" t="s">
        <v>6175</v>
      </c>
      <c r="Q127" s="9" t="s">
        <v>330</v>
      </c>
      <c r="R127" s="9" t="s">
        <v>664</v>
      </c>
      <c r="S127" s="9" t="s">
        <v>665</v>
      </c>
      <c r="T127" s="9" t="s">
        <v>326</v>
      </c>
      <c r="U127" s="9" t="s">
        <v>28</v>
      </c>
      <c r="V127" s="9" t="s">
        <v>28</v>
      </c>
      <c r="W127" s="9" t="s">
        <v>29</v>
      </c>
      <c r="X127" s="9">
        <v>2017</v>
      </c>
      <c r="Y127" s="9" t="s">
        <v>28</v>
      </c>
      <c r="Z127" s="9" t="s">
        <v>31</v>
      </c>
      <c r="AA127" s="9">
        <v>1</v>
      </c>
      <c r="AB127" s="9">
        <v>1</v>
      </c>
      <c r="AC127" s="9">
        <f t="shared" si="22"/>
        <v>0</v>
      </c>
      <c r="AD127" s="33" t="s">
        <v>6175</v>
      </c>
      <c r="AE127" s="33" t="s">
        <v>6175</v>
      </c>
      <c r="AF127" s="33">
        <v>1461</v>
      </c>
      <c r="AG127" s="33">
        <v>438.42</v>
      </c>
      <c r="AH127" s="33">
        <v>594</v>
      </c>
      <c r="AI127" s="33">
        <f t="shared" si="23"/>
        <v>594</v>
      </c>
      <c r="AJ127" s="33">
        <v>263.65199999999999</v>
      </c>
      <c r="AK127" s="33">
        <f t="shared" si="24"/>
        <v>263.65199999999999</v>
      </c>
      <c r="AL127" s="33">
        <f t="shared" si="18"/>
        <v>31.638239999999996</v>
      </c>
      <c r="AM127" s="33">
        <f t="shared" si="19"/>
        <v>295.29023999999998</v>
      </c>
      <c r="AN127" s="33">
        <f t="shared" si="20"/>
        <v>237.2868</v>
      </c>
      <c r="AO127" s="33">
        <f t="shared" si="21"/>
        <v>237.2868</v>
      </c>
      <c r="AP127" s="33">
        <f t="shared" si="25"/>
        <v>28.474415999999998</v>
      </c>
      <c r="AQ127" s="33">
        <f t="shared" si="26"/>
        <v>265.76121599999999</v>
      </c>
      <c r="AR127" s="26" t="s">
        <v>6295</v>
      </c>
      <c r="AS127" s="26" t="s">
        <v>6295</v>
      </c>
      <c r="AT127" s="15" t="s">
        <v>6282</v>
      </c>
      <c r="AU127" s="27" t="s">
        <v>6282</v>
      </c>
      <c r="AV127" s="16" t="s">
        <v>6289</v>
      </c>
      <c r="AW127" s="12"/>
      <c r="AX127" s="12"/>
      <c r="AY127" s="12"/>
      <c r="AZ127" s="1" t="s">
        <v>6388</v>
      </c>
    </row>
    <row r="128" spans="1:52" ht="39.950000000000003" customHeight="1" x14ac:dyDescent="0.25">
      <c r="A128" s="9">
        <v>142</v>
      </c>
      <c r="B128" s="8">
        <v>80042000018603</v>
      </c>
      <c r="C128" s="10" t="s">
        <v>666</v>
      </c>
      <c r="D128" s="34" t="s">
        <v>241</v>
      </c>
      <c r="E128" s="8" t="s">
        <v>242</v>
      </c>
      <c r="F128" s="8" t="s">
        <v>242</v>
      </c>
      <c r="G128" s="8" t="s">
        <v>396</v>
      </c>
      <c r="H128" s="9" t="s">
        <v>6173</v>
      </c>
      <c r="I128" s="9" t="s">
        <v>238</v>
      </c>
      <c r="J128" s="9" t="s">
        <v>6175</v>
      </c>
      <c r="K128" s="9" t="s">
        <v>6175</v>
      </c>
      <c r="L128" s="9" t="s">
        <v>555</v>
      </c>
      <c r="M128" s="9" t="s">
        <v>555</v>
      </c>
      <c r="N128" s="8" t="s">
        <v>6175</v>
      </c>
      <c r="O128" s="8" t="s">
        <v>6175</v>
      </c>
      <c r="P128" s="8" t="s">
        <v>6175</v>
      </c>
      <c r="Q128" s="9" t="s">
        <v>330</v>
      </c>
      <c r="R128" s="9" t="s">
        <v>664</v>
      </c>
      <c r="S128" s="9" t="s">
        <v>667</v>
      </c>
      <c r="T128" s="9" t="s">
        <v>326</v>
      </c>
      <c r="U128" s="9" t="s">
        <v>28</v>
      </c>
      <c r="V128" s="9" t="s">
        <v>28</v>
      </c>
      <c r="W128" s="9" t="s">
        <v>29</v>
      </c>
      <c r="X128" s="9">
        <v>2017</v>
      </c>
      <c r="Y128" s="9" t="s">
        <v>28</v>
      </c>
      <c r="Z128" s="9" t="s">
        <v>31</v>
      </c>
      <c r="AA128" s="9">
        <v>1</v>
      </c>
      <c r="AB128" s="9">
        <v>1</v>
      </c>
      <c r="AC128" s="9">
        <f t="shared" si="22"/>
        <v>0</v>
      </c>
      <c r="AD128" s="33" t="s">
        <v>6175</v>
      </c>
      <c r="AE128" s="33" t="s">
        <v>6175</v>
      </c>
      <c r="AF128" s="33">
        <v>1461</v>
      </c>
      <c r="AG128" s="33">
        <v>438.42</v>
      </c>
      <c r="AH128" s="33">
        <v>594</v>
      </c>
      <c r="AI128" s="33">
        <f t="shared" si="23"/>
        <v>594</v>
      </c>
      <c r="AJ128" s="33">
        <v>263.65199999999999</v>
      </c>
      <c r="AK128" s="33">
        <f t="shared" si="24"/>
        <v>263.65199999999999</v>
      </c>
      <c r="AL128" s="33">
        <f t="shared" si="18"/>
        <v>31.638239999999996</v>
      </c>
      <c r="AM128" s="33">
        <f t="shared" si="19"/>
        <v>295.29023999999998</v>
      </c>
      <c r="AN128" s="33">
        <f t="shared" si="20"/>
        <v>237.2868</v>
      </c>
      <c r="AO128" s="33">
        <f t="shared" si="21"/>
        <v>237.2868</v>
      </c>
      <c r="AP128" s="33">
        <f t="shared" si="25"/>
        <v>28.474415999999998</v>
      </c>
      <c r="AQ128" s="33">
        <f t="shared" si="26"/>
        <v>265.76121599999999</v>
      </c>
      <c r="AR128" s="15" t="s">
        <v>6295</v>
      </c>
      <c r="AS128" s="15" t="s">
        <v>6295</v>
      </c>
      <c r="AT128" s="15" t="s">
        <v>6282</v>
      </c>
      <c r="AU128" s="27" t="s">
        <v>6282</v>
      </c>
      <c r="AV128" s="16" t="s">
        <v>6288</v>
      </c>
      <c r="AW128" s="12"/>
      <c r="AX128" s="12"/>
      <c r="AY128" s="12"/>
      <c r="AZ128" s="1" t="s">
        <v>6388</v>
      </c>
    </row>
    <row r="129" spans="1:52" ht="39.950000000000003" customHeight="1" x14ac:dyDescent="0.25">
      <c r="A129" s="9">
        <v>143</v>
      </c>
      <c r="B129" s="8">
        <v>80042000018597</v>
      </c>
      <c r="C129" s="10" t="s">
        <v>668</v>
      </c>
      <c r="D129" s="34" t="s">
        <v>241</v>
      </c>
      <c r="E129" s="8" t="s">
        <v>242</v>
      </c>
      <c r="F129" s="8" t="s">
        <v>242</v>
      </c>
      <c r="G129" s="8" t="s">
        <v>428</v>
      </c>
      <c r="H129" s="9" t="s">
        <v>6173</v>
      </c>
      <c r="I129" s="9" t="s">
        <v>238</v>
      </c>
      <c r="J129" s="9" t="s">
        <v>6175</v>
      </c>
      <c r="K129" s="9" t="s">
        <v>6175</v>
      </c>
      <c r="L129" s="9" t="s">
        <v>555</v>
      </c>
      <c r="M129" s="9" t="s">
        <v>555</v>
      </c>
      <c r="N129" s="8" t="s">
        <v>6175</v>
      </c>
      <c r="O129" s="8" t="s">
        <v>6175</v>
      </c>
      <c r="P129" s="8" t="s">
        <v>6175</v>
      </c>
      <c r="Q129" s="9" t="s">
        <v>330</v>
      </c>
      <c r="R129" s="9" t="s">
        <v>664</v>
      </c>
      <c r="S129" s="9" t="s">
        <v>669</v>
      </c>
      <c r="T129" s="9" t="s">
        <v>326</v>
      </c>
      <c r="U129" s="9" t="s">
        <v>28</v>
      </c>
      <c r="V129" s="9" t="s">
        <v>28</v>
      </c>
      <c r="W129" s="9" t="s">
        <v>29</v>
      </c>
      <c r="X129" s="9">
        <v>2017</v>
      </c>
      <c r="Y129" s="9" t="s">
        <v>28</v>
      </c>
      <c r="Z129" s="9" t="s">
        <v>31</v>
      </c>
      <c r="AA129" s="9">
        <v>1</v>
      </c>
      <c r="AB129" s="9">
        <v>1</v>
      </c>
      <c r="AC129" s="9">
        <f t="shared" si="22"/>
        <v>0</v>
      </c>
      <c r="AD129" s="33" t="s">
        <v>6175</v>
      </c>
      <c r="AE129" s="33" t="s">
        <v>6175</v>
      </c>
      <c r="AF129" s="33">
        <v>1461</v>
      </c>
      <c r="AG129" s="33">
        <v>438.42</v>
      </c>
      <c r="AH129" s="33">
        <v>594</v>
      </c>
      <c r="AI129" s="33">
        <f t="shared" si="23"/>
        <v>594</v>
      </c>
      <c r="AJ129" s="33">
        <v>263.65199999999999</v>
      </c>
      <c r="AK129" s="33">
        <f t="shared" si="24"/>
        <v>263.65199999999999</v>
      </c>
      <c r="AL129" s="33">
        <f t="shared" si="18"/>
        <v>31.638239999999996</v>
      </c>
      <c r="AM129" s="33">
        <f t="shared" si="19"/>
        <v>295.29023999999998</v>
      </c>
      <c r="AN129" s="33">
        <f t="shared" si="20"/>
        <v>237.2868</v>
      </c>
      <c r="AO129" s="33">
        <f t="shared" si="21"/>
        <v>237.2868</v>
      </c>
      <c r="AP129" s="33">
        <f t="shared" si="25"/>
        <v>28.474415999999998</v>
      </c>
      <c r="AQ129" s="33">
        <f t="shared" si="26"/>
        <v>265.76121599999999</v>
      </c>
      <c r="AR129" s="15" t="s">
        <v>6295</v>
      </c>
      <c r="AS129" s="15" t="s">
        <v>6295</v>
      </c>
      <c r="AT129" s="15" t="s">
        <v>6282</v>
      </c>
      <c r="AU129" s="27" t="s">
        <v>6282</v>
      </c>
      <c r="AV129" s="16" t="s">
        <v>6322</v>
      </c>
      <c r="AW129" s="12"/>
      <c r="AX129" s="12"/>
      <c r="AY129" s="12"/>
      <c r="AZ129" s="1" t="s">
        <v>6388</v>
      </c>
    </row>
    <row r="130" spans="1:52" ht="39.950000000000003" customHeight="1" x14ac:dyDescent="0.25">
      <c r="A130" s="9">
        <v>144</v>
      </c>
      <c r="B130" s="8">
        <v>80042000004910</v>
      </c>
      <c r="C130" s="10" t="s">
        <v>586</v>
      </c>
      <c r="D130" s="34" t="s">
        <v>18</v>
      </c>
      <c r="E130" s="8" t="s">
        <v>138</v>
      </c>
      <c r="F130" s="8" t="s">
        <v>20</v>
      </c>
      <c r="G130" s="8" t="s">
        <v>18</v>
      </c>
      <c r="H130" s="9" t="s">
        <v>6173</v>
      </c>
      <c r="I130" s="9" t="s">
        <v>238</v>
      </c>
      <c r="J130" s="9" t="s">
        <v>6175</v>
      </c>
      <c r="K130" s="9" t="s">
        <v>6175</v>
      </c>
      <c r="L130" s="9" t="s">
        <v>587</v>
      </c>
      <c r="M130" s="8" t="s">
        <v>588</v>
      </c>
      <c r="N130" s="8" t="s">
        <v>6175</v>
      </c>
      <c r="O130" s="8" t="s">
        <v>6175</v>
      </c>
      <c r="P130" s="8" t="s">
        <v>6175</v>
      </c>
      <c r="Q130" s="9" t="s">
        <v>262</v>
      </c>
      <c r="R130" s="9" t="s">
        <v>589</v>
      </c>
      <c r="S130" s="9">
        <v>310599</v>
      </c>
      <c r="T130" s="9" t="s">
        <v>44</v>
      </c>
      <c r="U130" s="9" t="s">
        <v>28</v>
      </c>
      <c r="V130" s="9" t="s">
        <v>28</v>
      </c>
      <c r="W130" s="9" t="s">
        <v>29</v>
      </c>
      <c r="X130" s="9">
        <v>2012</v>
      </c>
      <c r="Y130" s="9" t="s">
        <v>28</v>
      </c>
      <c r="Z130" s="9" t="s">
        <v>31</v>
      </c>
      <c r="AA130" s="9">
        <v>1</v>
      </c>
      <c r="AB130" s="9">
        <v>1</v>
      </c>
      <c r="AC130" s="9">
        <f t="shared" si="22"/>
        <v>0</v>
      </c>
      <c r="AD130" s="33" t="s">
        <v>6175</v>
      </c>
      <c r="AE130" s="33" t="s">
        <v>6175</v>
      </c>
      <c r="AF130" s="33">
        <v>458</v>
      </c>
      <c r="AG130" s="33">
        <v>274.60000000000002</v>
      </c>
      <c r="AH130" s="33">
        <v>645.6</v>
      </c>
      <c r="AI130" s="33">
        <f t="shared" si="23"/>
        <v>645.6</v>
      </c>
      <c r="AJ130" s="33">
        <v>231.87499999999994</v>
      </c>
      <c r="AK130" s="33">
        <f t="shared" si="24"/>
        <v>231.87499999999994</v>
      </c>
      <c r="AL130" s="33">
        <f t="shared" si="18"/>
        <v>27.824999999999992</v>
      </c>
      <c r="AM130" s="33">
        <f t="shared" si="19"/>
        <v>259.69999999999993</v>
      </c>
      <c r="AN130" s="33">
        <f t="shared" si="20"/>
        <v>208.68749999999994</v>
      </c>
      <c r="AO130" s="33">
        <f t="shared" si="21"/>
        <v>208.68749999999994</v>
      </c>
      <c r="AP130" s="33">
        <f t="shared" si="25"/>
        <v>25.042499999999993</v>
      </c>
      <c r="AQ130" s="33">
        <f t="shared" si="26"/>
        <v>233.72999999999993</v>
      </c>
      <c r="AR130" s="15" t="s">
        <v>6295</v>
      </c>
      <c r="AS130" s="15" t="s">
        <v>6295</v>
      </c>
      <c r="AT130" s="15" t="s">
        <v>6292</v>
      </c>
      <c r="AU130" s="27" t="s">
        <v>6278</v>
      </c>
      <c r="AV130" s="16"/>
      <c r="AW130" s="12"/>
      <c r="AX130" s="12"/>
      <c r="AY130" s="12"/>
      <c r="AZ130" s="1" t="s">
        <v>6388</v>
      </c>
    </row>
    <row r="131" spans="1:52" ht="39.950000000000003" customHeight="1" x14ac:dyDescent="0.25">
      <c r="A131" s="9">
        <v>145</v>
      </c>
      <c r="B131" s="8">
        <v>80042000004927</v>
      </c>
      <c r="C131" s="10" t="s">
        <v>595</v>
      </c>
      <c r="D131" s="34" t="s">
        <v>18</v>
      </c>
      <c r="E131" s="8" t="s">
        <v>138</v>
      </c>
      <c r="F131" s="8" t="s">
        <v>20</v>
      </c>
      <c r="G131" s="8" t="s">
        <v>18</v>
      </c>
      <c r="H131" s="9" t="s">
        <v>6173</v>
      </c>
      <c r="I131" s="9" t="s">
        <v>238</v>
      </c>
      <c r="J131" s="9" t="s">
        <v>6175</v>
      </c>
      <c r="K131" s="9" t="s">
        <v>6175</v>
      </c>
      <c r="L131" s="9" t="s">
        <v>587</v>
      </c>
      <c r="M131" s="8" t="s">
        <v>596</v>
      </c>
      <c r="N131" s="8" t="s">
        <v>6175</v>
      </c>
      <c r="O131" s="8" t="s">
        <v>6175</v>
      </c>
      <c r="P131" s="8" t="s">
        <v>6175</v>
      </c>
      <c r="Q131" s="9" t="s">
        <v>262</v>
      </c>
      <c r="R131" s="9" t="s">
        <v>589</v>
      </c>
      <c r="S131" s="9">
        <v>2517334</v>
      </c>
      <c r="T131" s="9" t="s">
        <v>44</v>
      </c>
      <c r="U131" s="9" t="s">
        <v>28</v>
      </c>
      <c r="V131" s="9" t="s">
        <v>28</v>
      </c>
      <c r="W131" s="9" t="s">
        <v>29</v>
      </c>
      <c r="X131" s="9">
        <v>2012</v>
      </c>
      <c r="Y131" s="9" t="s">
        <v>28</v>
      </c>
      <c r="Z131" s="9" t="s">
        <v>31</v>
      </c>
      <c r="AA131" s="9">
        <v>1</v>
      </c>
      <c r="AB131" s="9">
        <v>1</v>
      </c>
      <c r="AC131" s="9">
        <f t="shared" si="22"/>
        <v>0</v>
      </c>
      <c r="AD131" s="33" t="s">
        <v>6175</v>
      </c>
      <c r="AE131" s="33" t="s">
        <v>6175</v>
      </c>
      <c r="AF131" s="33">
        <v>458</v>
      </c>
      <c r="AG131" s="33">
        <v>274.60000000000002</v>
      </c>
      <c r="AH131" s="33">
        <v>645.6</v>
      </c>
      <c r="AI131" s="33">
        <f t="shared" si="23"/>
        <v>645.6</v>
      </c>
      <c r="AJ131" s="33">
        <v>231.87499999999994</v>
      </c>
      <c r="AK131" s="33">
        <f t="shared" si="24"/>
        <v>231.87499999999994</v>
      </c>
      <c r="AL131" s="33">
        <f t="shared" si="18"/>
        <v>27.824999999999992</v>
      </c>
      <c r="AM131" s="33">
        <f t="shared" si="19"/>
        <v>259.69999999999993</v>
      </c>
      <c r="AN131" s="33">
        <f t="shared" si="20"/>
        <v>208.68749999999994</v>
      </c>
      <c r="AO131" s="33">
        <f t="shared" si="21"/>
        <v>208.68749999999994</v>
      </c>
      <c r="AP131" s="33">
        <f t="shared" si="25"/>
        <v>25.042499999999993</v>
      </c>
      <c r="AQ131" s="33">
        <f t="shared" si="26"/>
        <v>233.72999999999993</v>
      </c>
      <c r="AR131" s="15" t="s">
        <v>6295</v>
      </c>
      <c r="AS131" s="15" t="s">
        <v>6295</v>
      </c>
      <c r="AT131" s="15" t="s">
        <v>6292</v>
      </c>
      <c r="AU131" s="27" t="s">
        <v>6278</v>
      </c>
      <c r="AV131" s="16"/>
      <c r="AW131" s="12"/>
      <c r="AX131" s="12"/>
      <c r="AY131" s="12"/>
      <c r="AZ131" s="1" t="s">
        <v>6388</v>
      </c>
    </row>
    <row r="132" spans="1:52" ht="39.950000000000003" customHeight="1" x14ac:dyDescent="0.25">
      <c r="A132" s="9">
        <v>146</v>
      </c>
      <c r="B132" s="8">
        <v>80042000006952</v>
      </c>
      <c r="C132" s="10" t="s">
        <v>581</v>
      </c>
      <c r="D132" s="34" t="s">
        <v>18</v>
      </c>
      <c r="E132" s="8" t="s">
        <v>138</v>
      </c>
      <c r="F132" s="8" t="s">
        <v>142</v>
      </c>
      <c r="G132" s="8" t="s">
        <v>18</v>
      </c>
      <c r="H132" s="9" t="s">
        <v>6173</v>
      </c>
      <c r="I132" s="9" t="s">
        <v>238</v>
      </c>
      <c r="J132" s="9" t="s">
        <v>6175</v>
      </c>
      <c r="K132" s="9" t="s">
        <v>6175</v>
      </c>
      <c r="L132" s="9" t="s">
        <v>582</v>
      </c>
      <c r="M132" s="8" t="s">
        <v>583</v>
      </c>
      <c r="N132" s="8" t="s">
        <v>6175</v>
      </c>
      <c r="O132" s="8" t="s">
        <v>6175</v>
      </c>
      <c r="P132" s="8" t="s">
        <v>6175</v>
      </c>
      <c r="Q132" s="9" t="s">
        <v>513</v>
      </c>
      <c r="R132" s="9" t="s">
        <v>584</v>
      </c>
      <c r="S132" s="9" t="s">
        <v>585</v>
      </c>
      <c r="T132" s="9" t="s">
        <v>326</v>
      </c>
      <c r="U132" s="9" t="s">
        <v>28</v>
      </c>
      <c r="V132" s="9" t="s">
        <v>28</v>
      </c>
      <c r="W132" s="9" t="s">
        <v>29</v>
      </c>
      <c r="X132" s="9">
        <v>2012</v>
      </c>
      <c r="Y132" s="9" t="s">
        <v>140</v>
      </c>
      <c r="Z132" s="9" t="s">
        <v>31</v>
      </c>
      <c r="AA132" s="9">
        <v>1</v>
      </c>
      <c r="AB132" s="9">
        <v>1</v>
      </c>
      <c r="AC132" s="9">
        <f t="shared" si="22"/>
        <v>0</v>
      </c>
      <c r="AD132" s="33" t="s">
        <v>6175</v>
      </c>
      <c r="AE132" s="33" t="s">
        <v>6175</v>
      </c>
      <c r="AF132" s="33">
        <v>220</v>
      </c>
      <c r="AG132" s="33">
        <v>132</v>
      </c>
      <c r="AH132" s="33">
        <v>768</v>
      </c>
      <c r="AI132" s="33">
        <f t="shared" si="23"/>
        <v>768</v>
      </c>
      <c r="AJ132" s="33">
        <v>165.74999999999997</v>
      </c>
      <c r="AK132" s="33">
        <f t="shared" si="24"/>
        <v>165.74999999999997</v>
      </c>
      <c r="AL132" s="33">
        <f t="shared" si="18"/>
        <v>19.889999999999997</v>
      </c>
      <c r="AM132" s="33">
        <f t="shared" si="19"/>
        <v>185.63999999999996</v>
      </c>
      <c r="AN132" s="33">
        <f t="shared" si="20"/>
        <v>149.17499999999998</v>
      </c>
      <c r="AO132" s="33">
        <f t="shared" si="21"/>
        <v>149.17499999999998</v>
      </c>
      <c r="AP132" s="33">
        <f t="shared" si="25"/>
        <v>17.900999999999996</v>
      </c>
      <c r="AQ132" s="33">
        <f t="shared" si="26"/>
        <v>167.07599999999996</v>
      </c>
      <c r="AR132" s="15" t="s">
        <v>6295</v>
      </c>
      <c r="AS132" s="15" t="s">
        <v>6295</v>
      </c>
      <c r="AT132" s="15" t="s">
        <v>6294</v>
      </c>
      <c r="AU132" s="27" t="s">
        <v>6279</v>
      </c>
      <c r="AV132" s="16"/>
      <c r="AW132" s="12"/>
      <c r="AX132" s="12"/>
      <c r="AY132" s="12"/>
      <c r="AZ132" s="1" t="s">
        <v>6388</v>
      </c>
    </row>
    <row r="133" spans="1:52" ht="39.950000000000003" customHeight="1" x14ac:dyDescent="0.25">
      <c r="A133" s="9">
        <v>147</v>
      </c>
      <c r="B133" s="8">
        <v>80042000007829</v>
      </c>
      <c r="C133" s="10" t="s">
        <v>682</v>
      </c>
      <c r="D133" s="34" t="s">
        <v>18</v>
      </c>
      <c r="E133" s="8" t="s">
        <v>138</v>
      </c>
      <c r="F133" s="8" t="s">
        <v>20</v>
      </c>
      <c r="G133" s="8" t="s">
        <v>18</v>
      </c>
      <c r="H133" s="9" t="s">
        <v>6173</v>
      </c>
      <c r="I133" s="9" t="s">
        <v>238</v>
      </c>
      <c r="J133" s="9" t="s">
        <v>6175</v>
      </c>
      <c r="K133" s="9" t="s">
        <v>6175</v>
      </c>
      <c r="L133" s="9" t="s">
        <v>587</v>
      </c>
      <c r="M133" s="8" t="s">
        <v>683</v>
      </c>
      <c r="N133" s="8" t="s">
        <v>6175</v>
      </c>
      <c r="O133" s="8" t="s">
        <v>6175</v>
      </c>
      <c r="P133" s="8" t="s">
        <v>6175</v>
      </c>
      <c r="Q133" s="9" t="s">
        <v>684</v>
      </c>
      <c r="R133" s="9" t="s">
        <v>685</v>
      </c>
      <c r="S133" s="9">
        <v>30004852</v>
      </c>
      <c r="T133" s="9" t="s">
        <v>44</v>
      </c>
      <c r="U133" s="9" t="s">
        <v>28</v>
      </c>
      <c r="V133" s="9" t="s">
        <v>28</v>
      </c>
      <c r="W133" s="9" t="s">
        <v>29</v>
      </c>
      <c r="X133" s="9">
        <v>2013</v>
      </c>
      <c r="Y133" s="9" t="s">
        <v>28</v>
      </c>
      <c r="Z133" s="9" t="s">
        <v>96</v>
      </c>
      <c r="AA133" s="9">
        <v>1</v>
      </c>
      <c r="AB133" s="9">
        <v>1</v>
      </c>
      <c r="AC133" s="9">
        <f t="shared" si="22"/>
        <v>0</v>
      </c>
      <c r="AD133" s="33" t="s">
        <v>6175</v>
      </c>
      <c r="AE133" s="33" t="s">
        <v>6175</v>
      </c>
      <c r="AF133" s="33">
        <v>316</v>
      </c>
      <c r="AG133" s="33">
        <v>189.6</v>
      </c>
      <c r="AH133" s="33">
        <v>504</v>
      </c>
      <c r="AI133" s="33">
        <f t="shared" si="23"/>
        <v>504</v>
      </c>
      <c r="AJ133" s="33">
        <v>191.24999999999994</v>
      </c>
      <c r="AK133" s="33">
        <f t="shared" si="24"/>
        <v>191.24999999999994</v>
      </c>
      <c r="AL133" s="33">
        <f t="shared" si="18"/>
        <v>22.949999999999992</v>
      </c>
      <c r="AM133" s="33">
        <f t="shared" si="19"/>
        <v>214.19999999999993</v>
      </c>
      <c r="AN133" s="33">
        <f t="shared" si="20"/>
        <v>172.12499999999994</v>
      </c>
      <c r="AO133" s="33">
        <f t="shared" si="21"/>
        <v>172.12499999999994</v>
      </c>
      <c r="AP133" s="33">
        <f t="shared" si="25"/>
        <v>20.654999999999994</v>
      </c>
      <c r="AQ133" s="33">
        <f t="shared" si="26"/>
        <v>192.77999999999994</v>
      </c>
      <c r="AR133" s="15" t="s">
        <v>6295</v>
      </c>
      <c r="AS133" s="15" t="s">
        <v>6295</v>
      </c>
      <c r="AT133" s="15" t="s">
        <v>6292</v>
      </c>
      <c r="AU133" s="27" t="s">
        <v>6278</v>
      </c>
      <c r="AV133" s="16"/>
      <c r="AW133" s="12"/>
      <c r="AX133" s="12"/>
      <c r="AY133" s="12"/>
      <c r="AZ133" s="1" t="s">
        <v>6388</v>
      </c>
    </row>
    <row r="134" spans="1:52" ht="39.950000000000003" customHeight="1" x14ac:dyDescent="0.25">
      <c r="A134" s="9">
        <v>148</v>
      </c>
      <c r="B134" s="8">
        <v>80042000001445</v>
      </c>
      <c r="C134" s="10" t="s">
        <v>656</v>
      </c>
      <c r="D134" s="34" t="s">
        <v>241</v>
      </c>
      <c r="E134" s="8" t="s">
        <v>242</v>
      </c>
      <c r="F134" s="8" t="s">
        <v>242</v>
      </c>
      <c r="G134" s="8" t="s">
        <v>6285</v>
      </c>
      <c r="H134" s="9" t="s">
        <v>6173</v>
      </c>
      <c r="I134" s="9" t="s">
        <v>238</v>
      </c>
      <c r="J134" s="9" t="s">
        <v>6175</v>
      </c>
      <c r="K134" s="9" t="s">
        <v>6175</v>
      </c>
      <c r="L134" s="8" t="s">
        <v>657</v>
      </c>
      <c r="M134" s="8" t="s">
        <v>658</v>
      </c>
      <c r="N134" s="8" t="s">
        <v>6175</v>
      </c>
      <c r="O134" s="8" t="s">
        <v>6175</v>
      </c>
      <c r="P134" s="8" t="s">
        <v>6175</v>
      </c>
      <c r="Q134" s="8" t="s">
        <v>652</v>
      </c>
      <c r="R134" s="8" t="s">
        <v>659</v>
      </c>
      <c r="S134" s="8" t="s">
        <v>660</v>
      </c>
      <c r="T134" s="9" t="s">
        <v>661</v>
      </c>
      <c r="U134" s="9" t="s">
        <v>28</v>
      </c>
      <c r="V134" s="9" t="s">
        <v>28</v>
      </c>
      <c r="W134" s="9" t="s">
        <v>29</v>
      </c>
      <c r="X134" s="9">
        <v>2012</v>
      </c>
      <c r="Y134" s="8" t="s">
        <v>662</v>
      </c>
      <c r="Z134" s="9" t="s">
        <v>31</v>
      </c>
      <c r="AA134" s="9">
        <v>1</v>
      </c>
      <c r="AB134" s="9">
        <v>1</v>
      </c>
      <c r="AC134" s="9">
        <f t="shared" si="22"/>
        <v>0</v>
      </c>
      <c r="AD134" s="33" t="s">
        <v>6175</v>
      </c>
      <c r="AE134" s="33" t="s">
        <v>6175</v>
      </c>
      <c r="AF134" s="33">
        <v>329</v>
      </c>
      <c r="AG134" s="33">
        <v>197.3</v>
      </c>
      <c r="AH134" s="33">
        <v>667</v>
      </c>
      <c r="AI134" s="33">
        <f t="shared" si="23"/>
        <v>667</v>
      </c>
      <c r="AJ134" s="33">
        <v>167.56249999999994</v>
      </c>
      <c r="AK134" s="33">
        <f t="shared" si="24"/>
        <v>167.56249999999994</v>
      </c>
      <c r="AL134" s="33">
        <f t="shared" si="18"/>
        <v>20.107499999999991</v>
      </c>
      <c r="AM134" s="33">
        <f t="shared" si="19"/>
        <v>187.66999999999993</v>
      </c>
      <c r="AN134" s="33">
        <f t="shared" si="20"/>
        <v>150.80624999999995</v>
      </c>
      <c r="AO134" s="33">
        <f t="shared" si="21"/>
        <v>150.80624999999995</v>
      </c>
      <c r="AP134" s="33">
        <f t="shared" si="25"/>
        <v>18.096749999999993</v>
      </c>
      <c r="AQ134" s="33">
        <f t="shared" si="26"/>
        <v>168.90299999999993</v>
      </c>
      <c r="AR134" s="15" t="s">
        <v>6295</v>
      </c>
      <c r="AS134" s="15" t="s">
        <v>6295</v>
      </c>
      <c r="AT134" s="15" t="s">
        <v>6282</v>
      </c>
      <c r="AU134" s="27" t="s">
        <v>6282</v>
      </c>
      <c r="AV134" s="16" t="s">
        <v>6287</v>
      </c>
      <c r="AW134" s="12"/>
      <c r="AX134" s="12"/>
      <c r="AY134" s="12"/>
      <c r="AZ134" s="1" t="s">
        <v>6388</v>
      </c>
    </row>
    <row r="135" spans="1:52" ht="39.950000000000003" customHeight="1" x14ac:dyDescent="0.25">
      <c r="A135" s="9">
        <v>149</v>
      </c>
      <c r="B135" s="8">
        <v>80042000001636</v>
      </c>
      <c r="C135" s="10" t="s">
        <v>686</v>
      </c>
      <c r="D135" s="34" t="s">
        <v>18</v>
      </c>
      <c r="E135" s="8" t="s">
        <v>138</v>
      </c>
      <c r="F135" s="8" t="s">
        <v>142</v>
      </c>
      <c r="G135" s="8" t="s">
        <v>18</v>
      </c>
      <c r="H135" s="9" t="s">
        <v>6173</v>
      </c>
      <c r="I135" s="9" t="s">
        <v>238</v>
      </c>
      <c r="J135" s="9" t="s">
        <v>6175</v>
      </c>
      <c r="K135" s="9" t="s">
        <v>6175</v>
      </c>
      <c r="L135" s="9" t="s">
        <v>582</v>
      </c>
      <c r="M135" s="8" t="s">
        <v>687</v>
      </c>
      <c r="N135" s="8" t="s">
        <v>6175</v>
      </c>
      <c r="O135" s="8" t="s">
        <v>6175</v>
      </c>
      <c r="P135" s="8" t="s">
        <v>6175</v>
      </c>
      <c r="Q135" s="9" t="s">
        <v>262</v>
      </c>
      <c r="R135" s="9" t="s">
        <v>688</v>
      </c>
      <c r="S135" s="9">
        <v>5000741</v>
      </c>
      <c r="T135" s="9" t="s">
        <v>326</v>
      </c>
      <c r="U135" s="9" t="s">
        <v>28</v>
      </c>
      <c r="V135" s="9" t="s">
        <v>28</v>
      </c>
      <c r="W135" s="9" t="s">
        <v>29</v>
      </c>
      <c r="X135" s="9">
        <v>2012</v>
      </c>
      <c r="Y135" s="9" t="s">
        <v>140</v>
      </c>
      <c r="Z135" s="9" t="s">
        <v>96</v>
      </c>
      <c r="AA135" s="9">
        <v>1</v>
      </c>
      <c r="AB135" s="9">
        <v>1</v>
      </c>
      <c r="AC135" s="9">
        <f t="shared" si="22"/>
        <v>0</v>
      </c>
      <c r="AD135" s="33" t="s">
        <v>6175</v>
      </c>
      <c r="AE135" s="33" t="s">
        <v>6175</v>
      </c>
      <c r="AF135" s="33">
        <v>243</v>
      </c>
      <c r="AG135" s="33">
        <v>145.9</v>
      </c>
      <c r="AH135" s="33">
        <v>640</v>
      </c>
      <c r="AI135" s="33">
        <f t="shared" si="23"/>
        <v>640</v>
      </c>
      <c r="AJ135" s="33">
        <v>137.99999999999997</v>
      </c>
      <c r="AK135" s="33">
        <f t="shared" si="24"/>
        <v>137.99999999999997</v>
      </c>
      <c r="AL135" s="33">
        <f t="shared" si="18"/>
        <v>16.559999999999995</v>
      </c>
      <c r="AM135" s="33">
        <f t="shared" si="19"/>
        <v>154.55999999999997</v>
      </c>
      <c r="AN135" s="33">
        <f t="shared" si="20"/>
        <v>124.19999999999997</v>
      </c>
      <c r="AO135" s="33">
        <f t="shared" si="21"/>
        <v>124.19999999999997</v>
      </c>
      <c r="AP135" s="33">
        <f t="shared" si="25"/>
        <v>14.903999999999996</v>
      </c>
      <c r="AQ135" s="33">
        <f t="shared" si="26"/>
        <v>139.10399999999998</v>
      </c>
      <c r="AR135" s="15" t="s">
        <v>6295</v>
      </c>
      <c r="AS135" s="15" t="s">
        <v>6295</v>
      </c>
      <c r="AT135" s="15" t="s">
        <v>6292</v>
      </c>
      <c r="AU135" s="27" t="s">
        <v>6278</v>
      </c>
      <c r="AV135" s="16"/>
      <c r="AW135" s="12"/>
      <c r="AX135" s="12"/>
      <c r="AY135" s="12"/>
      <c r="AZ135" s="1" t="s">
        <v>6388</v>
      </c>
    </row>
    <row r="136" spans="1:52" ht="39.950000000000003" customHeight="1" x14ac:dyDescent="0.25">
      <c r="A136" s="9">
        <v>150</v>
      </c>
      <c r="B136" s="8">
        <v>80042000004934</v>
      </c>
      <c r="C136" s="10" t="s">
        <v>590</v>
      </c>
      <c r="D136" s="34" t="s">
        <v>18</v>
      </c>
      <c r="E136" s="8" t="s">
        <v>138</v>
      </c>
      <c r="F136" s="8" t="s">
        <v>591</v>
      </c>
      <c r="G136" s="8" t="s">
        <v>18</v>
      </c>
      <c r="H136" s="9" t="s">
        <v>6173</v>
      </c>
      <c r="I136" s="9" t="s">
        <v>238</v>
      </c>
      <c r="J136" s="9" t="s">
        <v>6175</v>
      </c>
      <c r="K136" s="9" t="s">
        <v>6175</v>
      </c>
      <c r="L136" s="9" t="s">
        <v>592</v>
      </c>
      <c r="M136" s="8" t="s">
        <v>593</v>
      </c>
      <c r="N136" s="8" t="s">
        <v>6175</v>
      </c>
      <c r="O136" s="8" t="s">
        <v>6175</v>
      </c>
      <c r="P136" s="8" t="s">
        <v>6175</v>
      </c>
      <c r="Q136" s="9" t="s">
        <v>262</v>
      </c>
      <c r="R136" s="9" t="s">
        <v>594</v>
      </c>
      <c r="S136" s="9">
        <v>1926898</v>
      </c>
      <c r="T136" s="9" t="s">
        <v>44</v>
      </c>
      <c r="U136" s="9" t="s">
        <v>28</v>
      </c>
      <c r="V136" s="9" t="s">
        <v>28</v>
      </c>
      <c r="W136" s="9" t="s">
        <v>29</v>
      </c>
      <c r="X136" s="9">
        <v>2013</v>
      </c>
      <c r="Y136" s="9" t="s">
        <v>28</v>
      </c>
      <c r="Z136" s="9" t="s">
        <v>31</v>
      </c>
      <c r="AA136" s="9">
        <v>1</v>
      </c>
      <c r="AB136" s="9">
        <v>1</v>
      </c>
      <c r="AC136" s="9">
        <f t="shared" si="22"/>
        <v>0</v>
      </c>
      <c r="AD136" s="33" t="s">
        <v>6175</v>
      </c>
      <c r="AE136" s="33" t="s">
        <v>6175</v>
      </c>
      <c r="AF136" s="33">
        <v>292</v>
      </c>
      <c r="AG136" s="33">
        <v>175.2</v>
      </c>
      <c r="AH136" s="33">
        <v>300</v>
      </c>
      <c r="AI136" s="33">
        <f t="shared" si="23"/>
        <v>300</v>
      </c>
      <c r="AJ136" s="33">
        <v>113.03571428571428</v>
      </c>
      <c r="AK136" s="33">
        <f t="shared" si="24"/>
        <v>113.03571428571428</v>
      </c>
      <c r="AL136" s="33">
        <f t="shared" si="18"/>
        <v>13.564285714285713</v>
      </c>
      <c r="AM136" s="33">
        <f t="shared" si="19"/>
        <v>126.6</v>
      </c>
      <c r="AN136" s="33">
        <f t="shared" si="20"/>
        <v>101.73214285714285</v>
      </c>
      <c r="AO136" s="33">
        <f t="shared" si="21"/>
        <v>101.73214285714285</v>
      </c>
      <c r="AP136" s="33">
        <f t="shared" si="25"/>
        <v>12.207857142857142</v>
      </c>
      <c r="AQ136" s="33">
        <f t="shared" si="26"/>
        <v>113.93999999999998</v>
      </c>
      <c r="AR136" s="15" t="s">
        <v>6295</v>
      </c>
      <c r="AS136" s="15" t="s">
        <v>6295</v>
      </c>
      <c r="AT136" s="15" t="s">
        <v>6292</v>
      </c>
      <c r="AU136" s="27" t="s">
        <v>6278</v>
      </c>
      <c r="AV136" s="16"/>
      <c r="AW136" s="12"/>
      <c r="AX136" s="12"/>
      <c r="AY136" s="12"/>
      <c r="AZ136" s="1" t="s">
        <v>6388</v>
      </c>
    </row>
    <row r="137" spans="1:52" ht="39.950000000000003" customHeight="1" x14ac:dyDescent="0.25">
      <c r="A137" s="9">
        <v>151</v>
      </c>
      <c r="B137" s="8">
        <v>80042000005030</v>
      </c>
      <c r="C137" s="10" t="s">
        <v>615</v>
      </c>
      <c r="D137" s="34" t="s">
        <v>18</v>
      </c>
      <c r="E137" s="8" t="s">
        <v>130</v>
      </c>
      <c r="F137" s="8" t="s">
        <v>131</v>
      </c>
      <c r="G137" s="8" t="s">
        <v>18</v>
      </c>
      <c r="H137" s="9" t="s">
        <v>6173</v>
      </c>
      <c r="I137" s="9" t="s">
        <v>238</v>
      </c>
      <c r="J137" s="9" t="s">
        <v>6175</v>
      </c>
      <c r="K137" s="9" t="s">
        <v>6175</v>
      </c>
      <c r="L137" s="9" t="s">
        <v>616</v>
      </c>
      <c r="M137" s="8" t="s">
        <v>617</v>
      </c>
      <c r="N137" s="8" t="s">
        <v>6175</v>
      </c>
      <c r="O137" s="8" t="s">
        <v>6175</v>
      </c>
      <c r="P137" s="8" t="s">
        <v>6175</v>
      </c>
      <c r="Q137" s="9" t="s">
        <v>262</v>
      </c>
      <c r="R137" s="9" t="s">
        <v>618</v>
      </c>
      <c r="S137" s="9">
        <v>2021186</v>
      </c>
      <c r="T137" s="9" t="s">
        <v>44</v>
      </c>
      <c r="U137" s="9" t="s">
        <v>28</v>
      </c>
      <c r="V137" s="9" t="s">
        <v>28</v>
      </c>
      <c r="W137" s="9" t="s">
        <v>29</v>
      </c>
      <c r="X137" s="9">
        <v>2013</v>
      </c>
      <c r="Y137" s="9" t="s">
        <v>28</v>
      </c>
      <c r="Z137" s="9" t="s">
        <v>31</v>
      </c>
      <c r="AA137" s="9">
        <v>1</v>
      </c>
      <c r="AB137" s="9">
        <v>1</v>
      </c>
      <c r="AC137" s="9">
        <f t="shared" si="22"/>
        <v>0</v>
      </c>
      <c r="AD137" s="33" t="s">
        <v>6175</v>
      </c>
      <c r="AE137" s="33" t="s">
        <v>6175</v>
      </c>
      <c r="AF137" s="33">
        <v>175</v>
      </c>
      <c r="AG137" s="33">
        <v>105.1</v>
      </c>
      <c r="AH137" s="33">
        <v>477.6</v>
      </c>
      <c r="AI137" s="33">
        <f t="shared" si="23"/>
        <v>477.6</v>
      </c>
      <c r="AJ137" s="33">
        <v>126.87499999999997</v>
      </c>
      <c r="AK137" s="33">
        <f t="shared" si="24"/>
        <v>126.87499999999997</v>
      </c>
      <c r="AL137" s="33">
        <f t="shared" si="18"/>
        <v>15.224999999999996</v>
      </c>
      <c r="AM137" s="33">
        <f t="shared" si="19"/>
        <v>142.09999999999997</v>
      </c>
      <c r="AN137" s="33">
        <f t="shared" si="20"/>
        <v>114.18749999999997</v>
      </c>
      <c r="AO137" s="33">
        <f t="shared" si="21"/>
        <v>114.18749999999997</v>
      </c>
      <c r="AP137" s="33">
        <f t="shared" si="25"/>
        <v>13.702499999999995</v>
      </c>
      <c r="AQ137" s="33">
        <f t="shared" si="26"/>
        <v>127.88999999999997</v>
      </c>
      <c r="AR137" s="15" t="s">
        <v>6295</v>
      </c>
      <c r="AS137" s="15" t="s">
        <v>6295</v>
      </c>
      <c r="AT137" s="15" t="s">
        <v>6292</v>
      </c>
      <c r="AU137" s="27" t="s">
        <v>6278</v>
      </c>
      <c r="AV137" s="16"/>
      <c r="AW137" s="12"/>
      <c r="AX137" s="12"/>
      <c r="AY137" s="12"/>
      <c r="AZ137" s="1" t="s">
        <v>6388</v>
      </c>
    </row>
    <row r="138" spans="1:52" ht="39.950000000000003" customHeight="1" x14ac:dyDescent="0.25">
      <c r="A138" s="9">
        <v>152</v>
      </c>
      <c r="B138" s="8">
        <v>80042000004941</v>
      </c>
      <c r="C138" s="10" t="s">
        <v>679</v>
      </c>
      <c r="D138" s="34" t="s">
        <v>18</v>
      </c>
      <c r="E138" s="8" t="s">
        <v>138</v>
      </c>
      <c r="F138" s="8" t="s">
        <v>20</v>
      </c>
      <c r="G138" s="8" t="s">
        <v>18</v>
      </c>
      <c r="H138" s="9" t="s">
        <v>6173</v>
      </c>
      <c r="I138" s="9" t="s">
        <v>238</v>
      </c>
      <c r="J138" s="9" t="s">
        <v>6175</v>
      </c>
      <c r="K138" s="9" t="s">
        <v>6175</v>
      </c>
      <c r="L138" s="9" t="s">
        <v>612</v>
      </c>
      <c r="M138" s="8" t="s">
        <v>680</v>
      </c>
      <c r="N138" s="8" t="s">
        <v>6175</v>
      </c>
      <c r="O138" s="8" t="s">
        <v>6175</v>
      </c>
      <c r="P138" s="8" t="s">
        <v>6175</v>
      </c>
      <c r="Q138" s="9" t="s">
        <v>262</v>
      </c>
      <c r="R138" s="9" t="s">
        <v>681</v>
      </c>
      <c r="S138" s="9">
        <v>3963993</v>
      </c>
      <c r="T138" s="9" t="s">
        <v>44</v>
      </c>
      <c r="U138" s="9" t="s">
        <v>28</v>
      </c>
      <c r="V138" s="9" t="s">
        <v>28</v>
      </c>
      <c r="W138" s="9" t="s">
        <v>29</v>
      </c>
      <c r="X138" s="9">
        <v>2010</v>
      </c>
      <c r="Y138" s="9" t="s">
        <v>28</v>
      </c>
      <c r="Z138" s="9" t="s">
        <v>96</v>
      </c>
      <c r="AA138" s="9">
        <v>1</v>
      </c>
      <c r="AB138" s="9">
        <v>1</v>
      </c>
      <c r="AC138" s="9">
        <f t="shared" si="22"/>
        <v>0</v>
      </c>
      <c r="AD138" s="33" t="s">
        <v>6175</v>
      </c>
      <c r="AE138" s="33" t="s">
        <v>6175</v>
      </c>
      <c r="AF138" s="33">
        <v>122</v>
      </c>
      <c r="AG138" s="33">
        <v>73</v>
      </c>
      <c r="AH138" s="33">
        <v>514.79999999999995</v>
      </c>
      <c r="AI138" s="33">
        <f t="shared" si="23"/>
        <v>514.79999999999995</v>
      </c>
      <c r="AJ138" s="33">
        <v>98.624999999999986</v>
      </c>
      <c r="AK138" s="33">
        <f t="shared" si="24"/>
        <v>98.624999999999986</v>
      </c>
      <c r="AL138" s="33">
        <f t="shared" si="18"/>
        <v>11.834999999999997</v>
      </c>
      <c r="AM138" s="33">
        <f t="shared" si="19"/>
        <v>110.45999999999998</v>
      </c>
      <c r="AN138" s="33">
        <f t="shared" si="20"/>
        <v>88.762499999999989</v>
      </c>
      <c r="AO138" s="33">
        <f t="shared" si="21"/>
        <v>88.762499999999989</v>
      </c>
      <c r="AP138" s="33">
        <f t="shared" si="25"/>
        <v>10.651499999999999</v>
      </c>
      <c r="AQ138" s="33">
        <f t="shared" si="26"/>
        <v>99.413999999999987</v>
      </c>
      <c r="AR138" s="15" t="s">
        <v>6295</v>
      </c>
      <c r="AS138" s="15" t="s">
        <v>6295</v>
      </c>
      <c r="AT138" s="15" t="s">
        <v>6292</v>
      </c>
      <c r="AU138" s="27" t="s">
        <v>6278</v>
      </c>
      <c r="AV138" s="16"/>
      <c r="AW138" s="12"/>
      <c r="AX138" s="12"/>
      <c r="AY138" s="12"/>
      <c r="AZ138" s="1" t="s">
        <v>6388</v>
      </c>
    </row>
    <row r="139" spans="1:52" ht="39.950000000000003" customHeight="1" x14ac:dyDescent="0.25">
      <c r="A139" s="9">
        <v>153</v>
      </c>
      <c r="B139" s="8">
        <v>80042000004972</v>
      </c>
      <c r="C139" s="10" t="s">
        <v>604</v>
      </c>
      <c r="D139" s="34" t="s">
        <v>18</v>
      </c>
      <c r="E139" s="8" t="s">
        <v>138</v>
      </c>
      <c r="F139" s="8" t="s">
        <v>142</v>
      </c>
      <c r="G139" s="8" t="s">
        <v>18</v>
      </c>
      <c r="H139" s="9" t="s">
        <v>6173</v>
      </c>
      <c r="I139" s="9" t="s">
        <v>238</v>
      </c>
      <c r="J139" s="9" t="s">
        <v>6175</v>
      </c>
      <c r="K139" s="9" t="s">
        <v>6175</v>
      </c>
      <c r="L139" s="9" t="s">
        <v>605</v>
      </c>
      <c r="M139" s="8" t="s">
        <v>606</v>
      </c>
      <c r="N139" s="8" t="s">
        <v>6175</v>
      </c>
      <c r="O139" s="8" t="s">
        <v>6175</v>
      </c>
      <c r="P139" s="8" t="s">
        <v>6175</v>
      </c>
      <c r="Q139" s="9" t="s">
        <v>262</v>
      </c>
      <c r="R139" s="9" t="s">
        <v>607</v>
      </c>
      <c r="S139" s="9">
        <v>100615</v>
      </c>
      <c r="T139" s="9" t="s">
        <v>44</v>
      </c>
      <c r="U139" s="9" t="s">
        <v>28</v>
      </c>
      <c r="V139" s="9" t="s">
        <v>28</v>
      </c>
      <c r="W139" s="9" t="s">
        <v>29</v>
      </c>
      <c r="X139" s="9">
        <v>2012</v>
      </c>
      <c r="Y139" s="9" t="s">
        <v>28</v>
      </c>
      <c r="Z139" s="9" t="s">
        <v>31</v>
      </c>
      <c r="AA139" s="9">
        <v>1</v>
      </c>
      <c r="AB139" s="9">
        <v>1</v>
      </c>
      <c r="AC139" s="9">
        <f t="shared" si="22"/>
        <v>0</v>
      </c>
      <c r="AD139" s="33" t="s">
        <v>6175</v>
      </c>
      <c r="AE139" s="33" t="s">
        <v>6175</v>
      </c>
      <c r="AF139" s="33">
        <v>188</v>
      </c>
      <c r="AG139" s="33">
        <v>112.8</v>
      </c>
      <c r="AH139" s="33">
        <v>393.6</v>
      </c>
      <c r="AI139" s="33">
        <f t="shared" si="23"/>
        <v>393.6</v>
      </c>
      <c r="AJ139" s="33">
        <v>91.812499999999986</v>
      </c>
      <c r="AK139" s="33">
        <f t="shared" si="24"/>
        <v>91.812499999999986</v>
      </c>
      <c r="AL139" s="33">
        <f t="shared" si="18"/>
        <v>11.017499999999998</v>
      </c>
      <c r="AM139" s="33">
        <f t="shared" si="19"/>
        <v>102.82999999999998</v>
      </c>
      <c r="AN139" s="33">
        <f t="shared" si="20"/>
        <v>82.631249999999994</v>
      </c>
      <c r="AO139" s="33">
        <f t="shared" si="21"/>
        <v>82.631249999999994</v>
      </c>
      <c r="AP139" s="33">
        <f t="shared" si="25"/>
        <v>9.9157499999999992</v>
      </c>
      <c r="AQ139" s="33">
        <f t="shared" si="26"/>
        <v>92.546999999999997</v>
      </c>
      <c r="AR139" s="15" t="s">
        <v>6295</v>
      </c>
      <c r="AS139" s="15" t="s">
        <v>6295</v>
      </c>
      <c r="AT139" s="15" t="s">
        <v>6292</v>
      </c>
      <c r="AU139" s="27" t="s">
        <v>6278</v>
      </c>
      <c r="AV139" s="16"/>
      <c r="AW139" s="12"/>
      <c r="AX139" s="12"/>
      <c r="AY139" s="12"/>
      <c r="AZ139" s="1" t="s">
        <v>6388</v>
      </c>
    </row>
    <row r="140" spans="1:52" ht="39.950000000000003" customHeight="1" x14ac:dyDescent="0.25">
      <c r="A140" s="9">
        <v>154</v>
      </c>
      <c r="B140" s="8">
        <v>80042000004989</v>
      </c>
      <c r="C140" s="10" t="s">
        <v>608</v>
      </c>
      <c r="D140" s="34" t="s">
        <v>18</v>
      </c>
      <c r="E140" s="8" t="s">
        <v>138</v>
      </c>
      <c r="F140" s="8" t="s">
        <v>142</v>
      </c>
      <c r="G140" s="8" t="s">
        <v>18</v>
      </c>
      <c r="H140" s="9" t="s">
        <v>6173</v>
      </c>
      <c r="I140" s="9" t="s">
        <v>238</v>
      </c>
      <c r="J140" s="9" t="s">
        <v>6175</v>
      </c>
      <c r="K140" s="9" t="s">
        <v>6175</v>
      </c>
      <c r="L140" s="9" t="s">
        <v>605</v>
      </c>
      <c r="M140" s="8" t="s">
        <v>609</v>
      </c>
      <c r="N140" s="8" t="s">
        <v>6175</v>
      </c>
      <c r="O140" s="8" t="s">
        <v>6175</v>
      </c>
      <c r="P140" s="8" t="s">
        <v>6175</v>
      </c>
      <c r="Q140" s="9" t="s">
        <v>262</v>
      </c>
      <c r="R140" s="9" t="s">
        <v>610</v>
      </c>
      <c r="S140" s="9">
        <v>123134</v>
      </c>
      <c r="T140" s="9" t="s">
        <v>44</v>
      </c>
      <c r="U140" s="9" t="s">
        <v>28</v>
      </c>
      <c r="V140" s="9" t="s">
        <v>28</v>
      </c>
      <c r="W140" s="9" t="s">
        <v>29</v>
      </c>
      <c r="X140" s="9">
        <v>2012</v>
      </c>
      <c r="Y140" s="9" t="s">
        <v>28</v>
      </c>
      <c r="Z140" s="9" t="s">
        <v>31</v>
      </c>
      <c r="AA140" s="9">
        <v>1</v>
      </c>
      <c r="AB140" s="9">
        <v>1</v>
      </c>
      <c r="AC140" s="9">
        <f t="shared" si="22"/>
        <v>0</v>
      </c>
      <c r="AD140" s="33" t="s">
        <v>6175</v>
      </c>
      <c r="AE140" s="33" t="s">
        <v>6175</v>
      </c>
      <c r="AF140" s="33">
        <v>193</v>
      </c>
      <c r="AG140" s="33">
        <v>115.7</v>
      </c>
      <c r="AH140" s="33">
        <v>393.6</v>
      </c>
      <c r="AI140" s="33">
        <f t="shared" si="23"/>
        <v>393.6</v>
      </c>
      <c r="AJ140" s="33">
        <v>91.812499999999986</v>
      </c>
      <c r="AK140" s="33">
        <f t="shared" si="24"/>
        <v>91.812499999999986</v>
      </c>
      <c r="AL140" s="33">
        <f t="shared" si="18"/>
        <v>11.017499999999998</v>
      </c>
      <c r="AM140" s="33">
        <f t="shared" si="19"/>
        <v>102.82999999999998</v>
      </c>
      <c r="AN140" s="33">
        <f t="shared" si="20"/>
        <v>82.631249999999994</v>
      </c>
      <c r="AO140" s="33">
        <f t="shared" si="21"/>
        <v>82.631249999999994</v>
      </c>
      <c r="AP140" s="33">
        <f t="shared" si="25"/>
        <v>9.9157499999999992</v>
      </c>
      <c r="AQ140" s="33">
        <f t="shared" si="26"/>
        <v>92.546999999999997</v>
      </c>
      <c r="AR140" s="15" t="s">
        <v>6295</v>
      </c>
      <c r="AS140" s="15" t="s">
        <v>6295</v>
      </c>
      <c r="AT140" s="15" t="s">
        <v>6292</v>
      </c>
      <c r="AU140" s="27" t="s">
        <v>6278</v>
      </c>
      <c r="AV140" s="16"/>
      <c r="AW140" s="12"/>
      <c r="AX140" s="12"/>
      <c r="AY140" s="12"/>
      <c r="AZ140" s="1" t="s">
        <v>6388</v>
      </c>
    </row>
    <row r="141" spans="1:52" ht="39.950000000000003" customHeight="1" x14ac:dyDescent="0.25">
      <c r="A141" s="9">
        <v>155</v>
      </c>
      <c r="B141" s="8">
        <v>80042000004026</v>
      </c>
      <c r="C141" s="10" t="s">
        <v>649</v>
      </c>
      <c r="D141" s="34" t="s">
        <v>241</v>
      </c>
      <c r="E141" s="8" t="s">
        <v>242</v>
      </c>
      <c r="F141" s="8" t="s">
        <v>242</v>
      </c>
      <c r="G141" s="8" t="s">
        <v>316</v>
      </c>
      <c r="H141" s="9" t="s">
        <v>6173</v>
      </c>
      <c r="I141" s="9" t="s">
        <v>238</v>
      </c>
      <c r="J141" s="9" t="s">
        <v>6175</v>
      </c>
      <c r="K141" s="9" t="s">
        <v>6175</v>
      </c>
      <c r="L141" s="8" t="s">
        <v>650</v>
      </c>
      <c r="M141" s="8" t="s">
        <v>651</v>
      </c>
      <c r="N141" s="8" t="s">
        <v>6175</v>
      </c>
      <c r="O141" s="8" t="s">
        <v>6175</v>
      </c>
      <c r="P141" s="8" t="s">
        <v>6175</v>
      </c>
      <c r="Q141" s="8" t="s">
        <v>652</v>
      </c>
      <c r="R141" s="8" t="s">
        <v>653</v>
      </c>
      <c r="S141" s="8" t="s">
        <v>654</v>
      </c>
      <c r="T141" s="9" t="s">
        <v>326</v>
      </c>
      <c r="U141" s="8" t="s">
        <v>655</v>
      </c>
      <c r="V141" s="9" t="s">
        <v>28</v>
      </c>
      <c r="W141" s="9" t="s">
        <v>29</v>
      </c>
      <c r="X141" s="9">
        <v>2012</v>
      </c>
      <c r="Y141" s="8" t="s">
        <v>28</v>
      </c>
      <c r="Z141" s="9" t="s">
        <v>31</v>
      </c>
      <c r="AA141" s="9">
        <v>1</v>
      </c>
      <c r="AB141" s="9">
        <v>1</v>
      </c>
      <c r="AC141" s="9">
        <f t="shared" si="22"/>
        <v>0</v>
      </c>
      <c r="AD141" s="33" t="s">
        <v>6175</v>
      </c>
      <c r="AE141" s="33" t="s">
        <v>6175</v>
      </c>
      <c r="AF141" s="33">
        <v>150</v>
      </c>
      <c r="AG141" s="33">
        <v>89.8</v>
      </c>
      <c r="AH141" s="33">
        <v>236.4</v>
      </c>
      <c r="AI141" s="33">
        <f t="shared" si="23"/>
        <v>236.4</v>
      </c>
      <c r="AJ141" s="33">
        <v>84.999999999999986</v>
      </c>
      <c r="AK141" s="33">
        <f t="shared" si="24"/>
        <v>84.999999999999986</v>
      </c>
      <c r="AL141" s="33">
        <f t="shared" si="18"/>
        <v>10.199999999999998</v>
      </c>
      <c r="AM141" s="33">
        <f t="shared" si="19"/>
        <v>95.199999999999989</v>
      </c>
      <c r="AN141" s="33">
        <f t="shared" si="20"/>
        <v>76.499999999999986</v>
      </c>
      <c r="AO141" s="33">
        <f t="shared" si="21"/>
        <v>76.499999999999986</v>
      </c>
      <c r="AP141" s="33">
        <f t="shared" si="25"/>
        <v>9.1799999999999979</v>
      </c>
      <c r="AQ141" s="33">
        <f t="shared" si="26"/>
        <v>85.679999999999978</v>
      </c>
      <c r="AR141" s="15" t="s">
        <v>6295</v>
      </c>
      <c r="AS141" s="35" t="s">
        <v>6316</v>
      </c>
      <c r="AT141" s="15" t="s">
        <v>6282</v>
      </c>
      <c r="AU141" s="27" t="s">
        <v>6282</v>
      </c>
      <c r="AV141" s="16" t="s">
        <v>6284</v>
      </c>
      <c r="AW141" s="12"/>
      <c r="AX141" s="12"/>
      <c r="AY141" s="12"/>
      <c r="AZ141" s="1" t="s">
        <v>6388</v>
      </c>
    </row>
    <row r="142" spans="1:52" ht="39.950000000000003" customHeight="1" x14ac:dyDescent="0.25">
      <c r="A142" s="9">
        <v>156</v>
      </c>
      <c r="B142" s="8">
        <v>80042000004118</v>
      </c>
      <c r="C142" s="10" t="s">
        <v>629</v>
      </c>
      <c r="D142" s="34" t="s">
        <v>18</v>
      </c>
      <c r="E142" s="8" t="s">
        <v>296</v>
      </c>
      <c r="F142" s="8" t="s">
        <v>296</v>
      </c>
      <c r="G142" s="8" t="s">
        <v>18</v>
      </c>
      <c r="H142" s="9" t="s">
        <v>6173</v>
      </c>
      <c r="I142" s="9" t="s">
        <v>238</v>
      </c>
      <c r="J142" s="9" t="s">
        <v>6175</v>
      </c>
      <c r="K142" s="9" t="s">
        <v>6175</v>
      </c>
      <c r="L142" s="8" t="s">
        <v>630</v>
      </c>
      <c r="M142" s="8" t="s">
        <v>631</v>
      </c>
      <c r="N142" s="8" t="s">
        <v>6175</v>
      </c>
      <c r="O142" s="8" t="s">
        <v>6175</v>
      </c>
      <c r="P142" s="8" t="s">
        <v>6175</v>
      </c>
      <c r="Q142" s="8" t="s">
        <v>632</v>
      </c>
      <c r="R142" s="8" t="s">
        <v>633</v>
      </c>
      <c r="S142" s="8">
        <v>958512160043</v>
      </c>
      <c r="T142" s="9" t="s">
        <v>44</v>
      </c>
      <c r="U142" s="9" t="s">
        <v>28</v>
      </c>
      <c r="V142" s="9" t="s">
        <v>28</v>
      </c>
      <c r="W142" s="9" t="s">
        <v>29</v>
      </c>
      <c r="X142" s="9">
        <v>2012</v>
      </c>
      <c r="Y142" s="8" t="s">
        <v>28</v>
      </c>
      <c r="Z142" s="9" t="s">
        <v>31</v>
      </c>
      <c r="AA142" s="9">
        <v>1</v>
      </c>
      <c r="AB142" s="9">
        <v>1</v>
      </c>
      <c r="AC142" s="9">
        <f t="shared" si="22"/>
        <v>0</v>
      </c>
      <c r="AD142" s="33" t="s">
        <v>6175</v>
      </c>
      <c r="AE142" s="33" t="s">
        <v>6175</v>
      </c>
      <c r="AF142" s="33">
        <v>132</v>
      </c>
      <c r="AG142" s="33">
        <v>79.2</v>
      </c>
      <c r="AH142" s="33">
        <v>150</v>
      </c>
      <c r="AI142" s="33">
        <f t="shared" si="23"/>
        <v>150</v>
      </c>
      <c r="AJ142" s="33">
        <v>56.14</v>
      </c>
      <c r="AK142" s="33">
        <f t="shared" si="24"/>
        <v>56.14</v>
      </c>
      <c r="AL142" s="33">
        <f t="shared" si="18"/>
        <v>6.7367999999999997</v>
      </c>
      <c r="AM142" s="33">
        <f t="shared" si="19"/>
        <v>62.876800000000003</v>
      </c>
      <c r="AN142" s="33">
        <f t="shared" si="20"/>
        <v>50.526000000000003</v>
      </c>
      <c r="AO142" s="33">
        <f t="shared" si="21"/>
        <v>50.526000000000003</v>
      </c>
      <c r="AP142" s="33">
        <f t="shared" si="25"/>
        <v>6.0631200000000005</v>
      </c>
      <c r="AQ142" s="33">
        <f t="shared" si="26"/>
        <v>56.589120000000001</v>
      </c>
      <c r="AR142" s="15" t="s">
        <v>6295</v>
      </c>
      <c r="AS142" s="15" t="s">
        <v>6316</v>
      </c>
      <c r="AT142" s="15" t="s">
        <v>6294</v>
      </c>
      <c r="AU142" s="27" t="s">
        <v>6279</v>
      </c>
      <c r="AV142" s="16"/>
      <c r="AW142" s="12"/>
      <c r="AX142" s="12"/>
      <c r="AY142" s="12"/>
      <c r="AZ142" s="1" t="s">
        <v>6388</v>
      </c>
    </row>
    <row r="143" spans="1:52" ht="39.950000000000003" customHeight="1" x14ac:dyDescent="0.25">
      <c r="A143" s="9">
        <v>157</v>
      </c>
      <c r="B143" s="8">
        <v>80042000013929</v>
      </c>
      <c r="C143" s="10" t="s">
        <v>670</v>
      </c>
      <c r="D143" s="34" t="s">
        <v>18</v>
      </c>
      <c r="E143" s="8" t="s">
        <v>38</v>
      </c>
      <c r="F143" s="8" t="s">
        <v>39</v>
      </c>
      <c r="G143" s="8" t="s">
        <v>18</v>
      </c>
      <c r="H143" s="9" t="s">
        <v>6173</v>
      </c>
      <c r="I143" s="9" t="s">
        <v>238</v>
      </c>
      <c r="J143" s="9" t="s">
        <v>6175</v>
      </c>
      <c r="K143" s="9" t="s">
        <v>6175</v>
      </c>
      <c r="L143" s="8" t="s">
        <v>671</v>
      </c>
      <c r="M143" s="8" t="s">
        <v>672</v>
      </c>
      <c r="N143" s="8" t="s">
        <v>6175</v>
      </c>
      <c r="O143" s="8" t="s">
        <v>6175</v>
      </c>
      <c r="P143" s="8" t="s">
        <v>6175</v>
      </c>
      <c r="Q143" s="8" t="s">
        <v>262</v>
      </c>
      <c r="R143" s="8" t="s">
        <v>673</v>
      </c>
      <c r="S143" s="8">
        <v>5251080</v>
      </c>
      <c r="T143" s="9" t="s">
        <v>27</v>
      </c>
      <c r="U143" s="9" t="s">
        <v>28</v>
      </c>
      <c r="V143" s="9" t="s">
        <v>28</v>
      </c>
      <c r="W143" s="9" t="s">
        <v>29</v>
      </c>
      <c r="X143" s="9">
        <v>2013</v>
      </c>
      <c r="Y143" s="8" t="s">
        <v>674</v>
      </c>
      <c r="Z143" s="9" t="s">
        <v>54</v>
      </c>
      <c r="AA143" s="9">
        <v>1</v>
      </c>
      <c r="AB143" s="9">
        <v>1</v>
      </c>
      <c r="AC143" s="9">
        <f t="shared" si="22"/>
        <v>0</v>
      </c>
      <c r="AD143" s="33" t="s">
        <v>6175</v>
      </c>
      <c r="AE143" s="33" t="s">
        <v>6175</v>
      </c>
      <c r="AF143" s="33">
        <v>109</v>
      </c>
      <c r="AG143" s="33">
        <v>65.3</v>
      </c>
      <c r="AH143" s="33">
        <v>115</v>
      </c>
      <c r="AI143" s="33">
        <f t="shared" si="23"/>
        <v>115</v>
      </c>
      <c r="AJ143" s="33">
        <v>46.41</v>
      </c>
      <c r="AK143" s="33">
        <f t="shared" si="24"/>
        <v>46.41</v>
      </c>
      <c r="AL143" s="33">
        <f t="shared" si="18"/>
        <v>5.5691999999999995</v>
      </c>
      <c r="AM143" s="33">
        <f t="shared" si="19"/>
        <v>51.979199999999999</v>
      </c>
      <c r="AN143" s="33">
        <f t="shared" si="20"/>
        <v>41.768999999999998</v>
      </c>
      <c r="AO143" s="33">
        <f t="shared" si="21"/>
        <v>41.768999999999998</v>
      </c>
      <c r="AP143" s="33">
        <f t="shared" si="25"/>
        <v>5.0122799999999996</v>
      </c>
      <c r="AQ143" s="33">
        <f t="shared" si="26"/>
        <v>46.781279999999995</v>
      </c>
      <c r="AR143" s="15" t="s">
        <v>6295</v>
      </c>
      <c r="AS143" s="15" t="s">
        <v>6295</v>
      </c>
      <c r="AT143" s="15" t="s">
        <v>6292</v>
      </c>
      <c r="AU143" s="27" t="s">
        <v>6278</v>
      </c>
      <c r="AV143" s="16"/>
      <c r="AW143" s="12"/>
      <c r="AX143" s="12"/>
      <c r="AY143" s="12"/>
      <c r="AZ143" s="1" t="s">
        <v>6388</v>
      </c>
    </row>
    <row r="144" spans="1:52" ht="39.950000000000003" customHeight="1" x14ac:dyDescent="0.25">
      <c r="A144" s="9">
        <v>169</v>
      </c>
      <c r="B144" s="8">
        <v>80042000000813</v>
      </c>
      <c r="C144" s="10" t="s">
        <v>843</v>
      </c>
      <c r="D144" s="34" t="s">
        <v>18</v>
      </c>
      <c r="E144" s="8" t="s">
        <v>130</v>
      </c>
      <c r="F144" s="8" t="s">
        <v>20</v>
      </c>
      <c r="G144" s="8" t="s">
        <v>18</v>
      </c>
      <c r="H144" s="9" t="s">
        <v>6173</v>
      </c>
      <c r="I144" s="9" t="s">
        <v>71</v>
      </c>
      <c r="J144" s="9" t="s">
        <v>6175</v>
      </c>
      <c r="K144" s="9" t="s">
        <v>6175</v>
      </c>
      <c r="L144" s="9" t="s">
        <v>844</v>
      </c>
      <c r="M144" s="8" t="s">
        <v>845</v>
      </c>
      <c r="N144" s="8" t="s">
        <v>6175</v>
      </c>
      <c r="O144" s="8" t="s">
        <v>6175</v>
      </c>
      <c r="P144" s="8" t="s">
        <v>6175</v>
      </c>
      <c r="Q144" s="9" t="s">
        <v>846</v>
      </c>
      <c r="R144" s="9" t="s">
        <v>847</v>
      </c>
      <c r="S144" s="9">
        <v>13041643112</v>
      </c>
      <c r="T144" s="9" t="s">
        <v>848</v>
      </c>
      <c r="U144" s="9" t="s">
        <v>28</v>
      </c>
      <c r="V144" s="9" t="s">
        <v>28</v>
      </c>
      <c r="W144" s="9" t="s">
        <v>29</v>
      </c>
      <c r="X144" s="9">
        <v>2013</v>
      </c>
      <c r="Y144" s="9" t="s">
        <v>28</v>
      </c>
      <c r="Z144" s="9" t="s">
        <v>96</v>
      </c>
      <c r="AA144" s="9">
        <v>1</v>
      </c>
      <c r="AB144" s="9">
        <v>1</v>
      </c>
      <c r="AC144" s="9">
        <f t="shared" si="22"/>
        <v>0</v>
      </c>
      <c r="AD144" s="33" t="s">
        <v>6175</v>
      </c>
      <c r="AE144" s="33" t="s">
        <v>6175</v>
      </c>
      <c r="AF144" s="33">
        <v>3546</v>
      </c>
      <c r="AG144" s="33">
        <v>2482.1999999999998</v>
      </c>
      <c r="AH144" s="33">
        <v>3072</v>
      </c>
      <c r="AI144" s="33">
        <f t="shared" si="23"/>
        <v>3072</v>
      </c>
      <c r="AJ144" s="33">
        <v>1986.56</v>
      </c>
      <c r="AK144" s="33">
        <f t="shared" si="24"/>
        <v>1986.56</v>
      </c>
      <c r="AL144" s="33">
        <f t="shared" si="18"/>
        <v>238.38719999999998</v>
      </c>
      <c r="AM144" s="33">
        <f t="shared" si="19"/>
        <v>2224.9472000000001</v>
      </c>
      <c r="AN144" s="33">
        <f t="shared" si="20"/>
        <v>1787.904</v>
      </c>
      <c r="AO144" s="33">
        <f t="shared" si="21"/>
        <v>1787.904</v>
      </c>
      <c r="AP144" s="33">
        <f t="shared" si="25"/>
        <v>214.54847999999998</v>
      </c>
      <c r="AQ144" s="33">
        <f t="shared" si="26"/>
        <v>2002.4524799999999</v>
      </c>
      <c r="AR144" s="15" t="s">
        <v>6303</v>
      </c>
      <c r="AS144" s="15" t="s">
        <v>6304</v>
      </c>
      <c r="AT144" s="15" t="s">
        <v>6294</v>
      </c>
      <c r="AU144" s="27" t="s">
        <v>6279</v>
      </c>
      <c r="AV144" s="16"/>
      <c r="AW144" s="12"/>
      <c r="AX144" s="12"/>
      <c r="AY144" s="12"/>
      <c r="AZ144" s="1" t="s">
        <v>6388</v>
      </c>
    </row>
    <row r="145" spans="1:52" ht="39.950000000000003" customHeight="1" x14ac:dyDescent="0.25">
      <c r="A145" s="9">
        <v>171</v>
      </c>
      <c r="B145" s="8">
        <v>80042000017170</v>
      </c>
      <c r="C145" s="10" t="s">
        <v>741</v>
      </c>
      <c r="D145" s="34" t="s">
        <v>18</v>
      </c>
      <c r="E145" s="8" t="s">
        <v>38</v>
      </c>
      <c r="F145" s="8" t="s">
        <v>39</v>
      </c>
      <c r="G145" s="8" t="s">
        <v>18</v>
      </c>
      <c r="H145" s="9" t="s">
        <v>6173</v>
      </c>
      <c r="I145" s="9" t="s">
        <v>71</v>
      </c>
      <c r="J145" s="9" t="s">
        <v>6175</v>
      </c>
      <c r="K145" s="9" t="s">
        <v>6175</v>
      </c>
      <c r="L145" s="8" t="s">
        <v>742</v>
      </c>
      <c r="M145" s="8" t="s">
        <v>743</v>
      </c>
      <c r="N145" s="8" t="s">
        <v>6175</v>
      </c>
      <c r="O145" s="8" t="s">
        <v>6175</v>
      </c>
      <c r="P145" s="8" t="s">
        <v>6175</v>
      </c>
      <c r="Q145" s="8" t="s">
        <v>744</v>
      </c>
      <c r="R145" s="8" t="s">
        <v>745</v>
      </c>
      <c r="S145" s="8">
        <v>106220</v>
      </c>
      <c r="T145" s="9" t="s">
        <v>707</v>
      </c>
      <c r="U145" s="9" t="s">
        <v>28</v>
      </c>
      <c r="V145" s="9" t="s">
        <v>28</v>
      </c>
      <c r="W145" s="9" t="s">
        <v>29</v>
      </c>
      <c r="X145" s="9">
        <v>2012</v>
      </c>
      <c r="Y145" s="8" t="s">
        <v>28</v>
      </c>
      <c r="Z145" s="9" t="s">
        <v>54</v>
      </c>
      <c r="AA145" s="9">
        <v>1</v>
      </c>
      <c r="AB145" s="9">
        <v>1</v>
      </c>
      <c r="AC145" s="9">
        <f t="shared" si="22"/>
        <v>0</v>
      </c>
      <c r="AD145" s="33" t="s">
        <v>6175</v>
      </c>
      <c r="AE145" s="33" t="s">
        <v>6175</v>
      </c>
      <c r="AF145" s="33">
        <v>1260</v>
      </c>
      <c r="AG145" s="33">
        <v>882</v>
      </c>
      <c r="AH145" s="33">
        <v>2650</v>
      </c>
      <c r="AI145" s="33">
        <f t="shared" si="23"/>
        <v>2650</v>
      </c>
      <c r="AJ145" s="33">
        <v>616.49999999999989</v>
      </c>
      <c r="AK145" s="33">
        <f t="shared" si="24"/>
        <v>616.49999999999989</v>
      </c>
      <c r="AL145" s="33">
        <f t="shared" si="18"/>
        <v>73.97999999999999</v>
      </c>
      <c r="AM145" s="33">
        <f t="shared" si="19"/>
        <v>690.4799999999999</v>
      </c>
      <c r="AN145" s="33">
        <f t="shared" si="20"/>
        <v>554.84999999999991</v>
      </c>
      <c r="AO145" s="33">
        <f t="shared" si="21"/>
        <v>554.84999999999991</v>
      </c>
      <c r="AP145" s="33">
        <f t="shared" si="25"/>
        <v>66.581999999999994</v>
      </c>
      <c r="AQ145" s="33">
        <f t="shared" si="26"/>
        <v>621.4319999999999</v>
      </c>
      <c r="AR145" s="15" t="s">
        <v>6290</v>
      </c>
      <c r="AS145" s="15" t="s">
        <v>6291</v>
      </c>
      <c r="AT145" s="15" t="s">
        <v>6292</v>
      </c>
      <c r="AU145" s="27" t="s">
        <v>6277</v>
      </c>
      <c r="AV145" s="16"/>
      <c r="AW145" s="12"/>
      <c r="AX145" s="12"/>
      <c r="AY145" s="12"/>
      <c r="AZ145" s="1" t="s">
        <v>6388</v>
      </c>
    </row>
    <row r="146" spans="1:52" ht="39.950000000000003" customHeight="1" x14ac:dyDescent="0.25">
      <c r="A146" s="9">
        <v>172</v>
      </c>
      <c r="B146" s="8">
        <v>80042000017187</v>
      </c>
      <c r="C146" s="10" t="s">
        <v>849</v>
      </c>
      <c r="D146" s="34" t="s">
        <v>18</v>
      </c>
      <c r="E146" s="8" t="s">
        <v>38</v>
      </c>
      <c r="F146" s="8" t="s">
        <v>39</v>
      </c>
      <c r="G146" s="8" t="s">
        <v>18</v>
      </c>
      <c r="H146" s="9" t="s">
        <v>6173</v>
      </c>
      <c r="I146" s="9" t="s">
        <v>71</v>
      </c>
      <c r="J146" s="9" t="s">
        <v>6175</v>
      </c>
      <c r="K146" s="9" t="s">
        <v>6175</v>
      </c>
      <c r="L146" s="8" t="s">
        <v>742</v>
      </c>
      <c r="M146" s="8" t="s">
        <v>850</v>
      </c>
      <c r="N146" s="8" t="s">
        <v>6175</v>
      </c>
      <c r="O146" s="8" t="s">
        <v>6175</v>
      </c>
      <c r="P146" s="8" t="s">
        <v>6175</v>
      </c>
      <c r="Q146" s="8" t="s">
        <v>744</v>
      </c>
      <c r="R146" s="8" t="s">
        <v>745</v>
      </c>
      <c r="S146" s="8">
        <v>106221</v>
      </c>
      <c r="T146" s="9" t="s">
        <v>707</v>
      </c>
      <c r="U146" s="9" t="s">
        <v>28</v>
      </c>
      <c r="V146" s="9" t="s">
        <v>28</v>
      </c>
      <c r="W146" s="9" t="s">
        <v>29</v>
      </c>
      <c r="X146" s="9">
        <v>2012</v>
      </c>
      <c r="Y146" s="8" t="s">
        <v>28</v>
      </c>
      <c r="Z146" s="9" t="s">
        <v>96</v>
      </c>
      <c r="AA146" s="9">
        <v>1</v>
      </c>
      <c r="AB146" s="9">
        <v>1</v>
      </c>
      <c r="AC146" s="9">
        <f t="shared" si="22"/>
        <v>0</v>
      </c>
      <c r="AD146" s="33" t="s">
        <v>6175</v>
      </c>
      <c r="AE146" s="33" t="s">
        <v>6175</v>
      </c>
      <c r="AF146" s="33">
        <v>1260</v>
      </c>
      <c r="AG146" s="33">
        <v>882</v>
      </c>
      <c r="AH146" s="33">
        <v>2650</v>
      </c>
      <c r="AI146" s="33">
        <f t="shared" si="23"/>
        <v>2650</v>
      </c>
      <c r="AJ146" s="33">
        <v>616.49999999999989</v>
      </c>
      <c r="AK146" s="33">
        <f t="shared" si="24"/>
        <v>616.49999999999989</v>
      </c>
      <c r="AL146" s="33">
        <f t="shared" si="18"/>
        <v>73.97999999999999</v>
      </c>
      <c r="AM146" s="33">
        <f t="shared" si="19"/>
        <v>690.4799999999999</v>
      </c>
      <c r="AN146" s="33">
        <f t="shared" si="20"/>
        <v>554.84999999999991</v>
      </c>
      <c r="AO146" s="33">
        <f t="shared" si="21"/>
        <v>554.84999999999991</v>
      </c>
      <c r="AP146" s="33">
        <f t="shared" si="25"/>
        <v>66.581999999999994</v>
      </c>
      <c r="AQ146" s="33">
        <f t="shared" si="26"/>
        <v>621.4319999999999</v>
      </c>
      <c r="AR146" s="15" t="s">
        <v>6290</v>
      </c>
      <c r="AS146" s="15" t="s">
        <v>6291</v>
      </c>
      <c r="AT146" s="15" t="s">
        <v>6292</v>
      </c>
      <c r="AU146" s="27" t="s">
        <v>6277</v>
      </c>
      <c r="AV146" s="16"/>
      <c r="AW146" s="12"/>
      <c r="AX146" s="12"/>
      <c r="AY146" s="12"/>
      <c r="AZ146" s="1" t="s">
        <v>6388</v>
      </c>
    </row>
    <row r="147" spans="1:52" ht="39.950000000000003" customHeight="1" x14ac:dyDescent="0.25">
      <c r="A147" s="9">
        <v>173</v>
      </c>
      <c r="B147" s="8">
        <v>80042000018368</v>
      </c>
      <c r="C147" s="10" t="s">
        <v>697</v>
      </c>
      <c r="D147" s="34" t="s">
        <v>18</v>
      </c>
      <c r="E147" s="8" t="s">
        <v>38</v>
      </c>
      <c r="F147" s="8" t="s">
        <v>39</v>
      </c>
      <c r="G147" s="8" t="s">
        <v>18</v>
      </c>
      <c r="H147" s="9" t="s">
        <v>6173</v>
      </c>
      <c r="I147" s="9" t="s">
        <v>71</v>
      </c>
      <c r="J147" s="9" t="s">
        <v>6175</v>
      </c>
      <c r="K147" s="9" t="s">
        <v>6175</v>
      </c>
      <c r="L147" s="9" t="s">
        <v>698</v>
      </c>
      <c r="M147" s="9" t="s">
        <v>698</v>
      </c>
      <c r="N147" s="8" t="s">
        <v>6175</v>
      </c>
      <c r="O147" s="8" t="s">
        <v>6175</v>
      </c>
      <c r="P147" s="8" t="s">
        <v>6175</v>
      </c>
      <c r="Q147" s="8" t="s">
        <v>699</v>
      </c>
      <c r="R147" s="8" t="s">
        <v>700</v>
      </c>
      <c r="S147" s="8">
        <v>10229030042</v>
      </c>
      <c r="T147" s="9" t="s">
        <v>137</v>
      </c>
      <c r="U147" s="9" t="s">
        <v>701</v>
      </c>
      <c r="V147" s="9" t="s">
        <v>28</v>
      </c>
      <c r="W147" s="9" t="s">
        <v>29</v>
      </c>
      <c r="X147" s="9">
        <v>2017</v>
      </c>
      <c r="Y147" s="9" t="s">
        <v>28</v>
      </c>
      <c r="Z147" s="9" t="s">
        <v>31</v>
      </c>
      <c r="AA147" s="9">
        <v>1</v>
      </c>
      <c r="AB147" s="9">
        <v>1</v>
      </c>
      <c r="AC147" s="9">
        <f t="shared" si="22"/>
        <v>0</v>
      </c>
      <c r="AD147" s="33" t="s">
        <v>6175</v>
      </c>
      <c r="AE147" s="33" t="s">
        <v>6175</v>
      </c>
      <c r="AF147" s="33">
        <v>1376.84</v>
      </c>
      <c r="AG147" s="33">
        <v>949.92</v>
      </c>
      <c r="AH147" s="33">
        <v>1500</v>
      </c>
      <c r="AI147" s="33">
        <f t="shared" si="23"/>
        <v>1500</v>
      </c>
      <c r="AJ147" s="33">
        <v>800</v>
      </c>
      <c r="AK147" s="33">
        <f t="shared" si="24"/>
        <v>800</v>
      </c>
      <c r="AL147" s="33">
        <f t="shared" si="18"/>
        <v>96</v>
      </c>
      <c r="AM147" s="33">
        <f t="shared" si="19"/>
        <v>896</v>
      </c>
      <c r="AN147" s="33">
        <f t="shared" si="20"/>
        <v>720</v>
      </c>
      <c r="AO147" s="33">
        <f t="shared" si="21"/>
        <v>720</v>
      </c>
      <c r="AP147" s="33">
        <f t="shared" si="25"/>
        <v>86.399999999999991</v>
      </c>
      <c r="AQ147" s="33">
        <f t="shared" si="26"/>
        <v>806.4</v>
      </c>
      <c r="AR147" s="15" t="s">
        <v>6290</v>
      </c>
      <c r="AS147" s="15" t="s">
        <v>6302</v>
      </c>
      <c r="AT147" s="15" t="s">
        <v>6292</v>
      </c>
      <c r="AU147" s="27" t="s">
        <v>6277</v>
      </c>
      <c r="AV147" s="16"/>
      <c r="AW147" s="12"/>
      <c r="AX147" s="12"/>
      <c r="AY147" s="12"/>
      <c r="AZ147" s="1" t="s">
        <v>6388</v>
      </c>
    </row>
    <row r="148" spans="1:52" ht="39.950000000000003" customHeight="1" x14ac:dyDescent="0.25">
      <c r="A148" s="9">
        <v>201</v>
      </c>
      <c r="B148" s="8">
        <v>80042000010669</v>
      </c>
      <c r="C148" s="10" t="s">
        <v>1120</v>
      </c>
      <c r="D148" s="34" t="s">
        <v>241</v>
      </c>
      <c r="E148" s="8" t="s">
        <v>242</v>
      </c>
      <c r="F148" s="8" t="s">
        <v>242</v>
      </c>
      <c r="G148" s="8" t="s">
        <v>6285</v>
      </c>
      <c r="H148" s="9" t="s">
        <v>6173</v>
      </c>
      <c r="I148" s="9" t="s">
        <v>881</v>
      </c>
      <c r="J148" s="9" t="s">
        <v>6175</v>
      </c>
      <c r="K148" s="9" t="s">
        <v>6175</v>
      </c>
      <c r="L148" s="8" t="s">
        <v>1121</v>
      </c>
      <c r="M148" s="8" t="s">
        <v>1122</v>
      </c>
      <c r="N148" s="8" t="s">
        <v>6175</v>
      </c>
      <c r="O148" s="8" t="s">
        <v>6175</v>
      </c>
      <c r="P148" s="8" t="s">
        <v>6175</v>
      </c>
      <c r="Q148" s="8" t="s">
        <v>1123</v>
      </c>
      <c r="R148" s="8" t="s">
        <v>1124</v>
      </c>
      <c r="S148" s="8">
        <v>20463570312</v>
      </c>
      <c r="T148" s="9" t="s">
        <v>44</v>
      </c>
      <c r="U148" s="9" t="s">
        <v>28</v>
      </c>
      <c r="V148" s="9" t="s">
        <v>28</v>
      </c>
      <c r="W148" s="9" t="s">
        <v>29</v>
      </c>
      <c r="X148" s="9">
        <v>2013</v>
      </c>
      <c r="Y148" s="8" t="s">
        <v>28</v>
      </c>
      <c r="Z148" s="9" t="s">
        <v>31</v>
      </c>
      <c r="AA148" s="9">
        <v>1</v>
      </c>
      <c r="AB148" s="9">
        <v>1</v>
      </c>
      <c r="AC148" s="9">
        <f t="shared" ref="AC148:AC158" si="27">AA148-AB148</f>
        <v>0</v>
      </c>
      <c r="AD148" s="33" t="s">
        <v>6175</v>
      </c>
      <c r="AE148" s="33" t="s">
        <v>6175</v>
      </c>
      <c r="AF148" s="33">
        <v>1148</v>
      </c>
      <c r="AG148" s="33">
        <v>688.8</v>
      </c>
      <c r="AH148" s="33">
        <v>1630.8</v>
      </c>
      <c r="AI148" s="33">
        <f t="shared" ref="AI148:AI158" si="28">AH148*AB148</f>
        <v>1630.8</v>
      </c>
      <c r="AJ148" s="33">
        <v>756.42857142857144</v>
      </c>
      <c r="AK148" s="33">
        <f t="shared" ref="AK148:AK158" si="29">AJ148*AB148</f>
        <v>756.42857142857144</v>
      </c>
      <c r="AL148" s="33">
        <f t="shared" ref="AL148:AL158" si="30">AK148*0.12</f>
        <v>90.771428571428572</v>
      </c>
      <c r="AM148" s="33">
        <f t="shared" ref="AM148:AM158" si="31">AL148+AK148</f>
        <v>847.2</v>
      </c>
      <c r="AN148" s="33">
        <f t="shared" ref="AN148:AN158" si="32">AJ148*0.9</f>
        <v>680.78571428571433</v>
      </c>
      <c r="AO148" s="33">
        <f t="shared" ref="AO148:AO158" si="33">AN148*AB148</f>
        <v>680.78571428571433</v>
      </c>
      <c r="AP148" s="33">
        <f t="shared" ref="AP148:AP158" si="34">AO148*0.12</f>
        <v>81.694285714285712</v>
      </c>
      <c r="AQ148" s="33">
        <f t="shared" ref="AQ148:AQ158" si="35">AO148+AP148</f>
        <v>762.48</v>
      </c>
      <c r="AR148" s="15" t="s">
        <v>6295</v>
      </c>
      <c r="AS148" s="15" t="s">
        <v>6316</v>
      </c>
      <c r="AT148" s="15" t="s">
        <v>6282</v>
      </c>
      <c r="AU148" s="27" t="s">
        <v>6282</v>
      </c>
      <c r="AV148" s="16" t="s">
        <v>6287</v>
      </c>
      <c r="AW148" s="12"/>
      <c r="AX148" s="12"/>
      <c r="AY148" s="12"/>
      <c r="AZ148" s="1" t="s">
        <v>6388</v>
      </c>
    </row>
    <row r="149" spans="1:52" ht="39.950000000000003" customHeight="1" x14ac:dyDescent="0.25">
      <c r="A149" s="9">
        <v>204</v>
      </c>
      <c r="B149" s="8">
        <v>80042000004415</v>
      </c>
      <c r="C149" s="9" t="s">
        <v>1144</v>
      </c>
      <c r="D149" s="34" t="s">
        <v>18</v>
      </c>
      <c r="E149" s="8" t="s">
        <v>64</v>
      </c>
      <c r="F149" s="8" t="s">
        <v>703</v>
      </c>
      <c r="G149" s="8" t="s">
        <v>18</v>
      </c>
      <c r="H149" s="9" t="s">
        <v>6173</v>
      </c>
      <c r="I149" s="9" t="s">
        <v>881</v>
      </c>
      <c r="J149" s="9" t="s">
        <v>6175</v>
      </c>
      <c r="K149" s="9" t="s">
        <v>6175</v>
      </c>
      <c r="L149" s="8" t="s">
        <v>1121</v>
      </c>
      <c r="M149" s="8" t="s">
        <v>1145</v>
      </c>
      <c r="N149" s="8" t="s">
        <v>6175</v>
      </c>
      <c r="O149" s="8" t="s">
        <v>6175</v>
      </c>
      <c r="P149" s="8" t="s">
        <v>6175</v>
      </c>
      <c r="Q149" s="8" t="s">
        <v>1123</v>
      </c>
      <c r="R149" s="8" t="s">
        <v>1124</v>
      </c>
      <c r="S149" s="8">
        <v>20446990312</v>
      </c>
      <c r="T149" s="9" t="s">
        <v>44</v>
      </c>
      <c r="U149" s="9" t="s">
        <v>28</v>
      </c>
      <c r="V149" s="9" t="s">
        <v>28</v>
      </c>
      <c r="W149" s="9" t="s">
        <v>29</v>
      </c>
      <c r="X149" s="9">
        <v>2012</v>
      </c>
      <c r="Y149" s="8" t="s">
        <v>28</v>
      </c>
      <c r="Z149" s="9" t="s">
        <v>31</v>
      </c>
      <c r="AA149" s="9">
        <v>1</v>
      </c>
      <c r="AB149" s="9">
        <v>1</v>
      </c>
      <c r="AC149" s="9">
        <f t="shared" si="27"/>
        <v>0</v>
      </c>
      <c r="AD149" s="33" t="s">
        <v>6175</v>
      </c>
      <c r="AE149" s="33" t="s">
        <v>6175</v>
      </c>
      <c r="AF149" s="33">
        <v>941</v>
      </c>
      <c r="AG149" s="33">
        <v>564.5</v>
      </c>
      <c r="AH149" s="33">
        <v>1630.8</v>
      </c>
      <c r="AI149" s="33">
        <f t="shared" si="28"/>
        <v>1630.8</v>
      </c>
      <c r="AJ149" s="33">
        <v>509.49999999999994</v>
      </c>
      <c r="AK149" s="33">
        <f t="shared" si="29"/>
        <v>509.49999999999994</v>
      </c>
      <c r="AL149" s="33">
        <f t="shared" si="30"/>
        <v>61.139999999999993</v>
      </c>
      <c r="AM149" s="33">
        <f t="shared" si="31"/>
        <v>570.64</v>
      </c>
      <c r="AN149" s="33">
        <f t="shared" si="32"/>
        <v>458.54999999999995</v>
      </c>
      <c r="AO149" s="33">
        <f t="shared" si="33"/>
        <v>458.54999999999995</v>
      </c>
      <c r="AP149" s="33">
        <f t="shared" si="34"/>
        <v>55.025999999999989</v>
      </c>
      <c r="AQ149" s="33">
        <f t="shared" si="35"/>
        <v>513.57599999999991</v>
      </c>
      <c r="AR149" s="15" t="s">
        <v>6325</v>
      </c>
      <c r="AS149" s="15" t="s">
        <v>6325</v>
      </c>
      <c r="AT149" s="15" t="s">
        <v>6294</v>
      </c>
      <c r="AU149" s="27" t="s">
        <v>6279</v>
      </c>
      <c r="AV149" s="16"/>
      <c r="AW149" s="12"/>
      <c r="AX149" s="12"/>
      <c r="AY149" s="12"/>
      <c r="AZ149" s="1" t="s">
        <v>6388</v>
      </c>
    </row>
    <row r="150" spans="1:52" ht="39.950000000000003" customHeight="1" x14ac:dyDescent="0.25">
      <c r="A150" s="9">
        <v>205</v>
      </c>
      <c r="B150" s="8">
        <v>80042000001650</v>
      </c>
      <c r="C150" s="10" t="s">
        <v>886</v>
      </c>
      <c r="D150" s="34" t="s">
        <v>18</v>
      </c>
      <c r="E150" s="8" t="s">
        <v>883</v>
      </c>
      <c r="F150" s="8" t="s">
        <v>875</v>
      </c>
      <c r="G150" s="8" t="s">
        <v>18</v>
      </c>
      <c r="H150" s="9" t="s">
        <v>6173</v>
      </c>
      <c r="I150" s="9" t="s">
        <v>881</v>
      </c>
      <c r="J150" s="9" t="s">
        <v>6175</v>
      </c>
      <c r="K150" s="9" t="s">
        <v>6175</v>
      </c>
      <c r="L150" s="9" t="s">
        <v>876</v>
      </c>
      <c r="M150" s="8" t="s">
        <v>887</v>
      </c>
      <c r="N150" s="8" t="s">
        <v>6175</v>
      </c>
      <c r="O150" s="8" t="s">
        <v>6175</v>
      </c>
      <c r="P150" s="8" t="s">
        <v>6175</v>
      </c>
      <c r="Q150" s="9" t="s">
        <v>134</v>
      </c>
      <c r="R150" s="9" t="s">
        <v>888</v>
      </c>
      <c r="S150" s="9" t="s">
        <v>889</v>
      </c>
      <c r="T150" s="9" t="s">
        <v>44</v>
      </c>
      <c r="U150" s="9" t="s">
        <v>28</v>
      </c>
      <c r="V150" s="9" t="s">
        <v>28</v>
      </c>
      <c r="W150" s="9" t="s">
        <v>29</v>
      </c>
      <c r="X150" s="9">
        <v>2012</v>
      </c>
      <c r="Y150" s="9" t="s">
        <v>28</v>
      </c>
      <c r="Z150" s="9" t="s">
        <v>31</v>
      </c>
      <c r="AA150" s="9">
        <v>1</v>
      </c>
      <c r="AB150" s="9">
        <v>1</v>
      </c>
      <c r="AC150" s="9">
        <f t="shared" si="27"/>
        <v>0</v>
      </c>
      <c r="AD150" s="33" t="s">
        <v>6175</v>
      </c>
      <c r="AE150" s="33" t="s">
        <v>6175</v>
      </c>
      <c r="AF150" s="33">
        <v>1178</v>
      </c>
      <c r="AG150" s="33">
        <v>706.6</v>
      </c>
      <c r="AH150" s="33">
        <v>1095</v>
      </c>
      <c r="AI150" s="33">
        <f t="shared" si="28"/>
        <v>1095</v>
      </c>
      <c r="AJ150" s="33">
        <v>566.08000000000004</v>
      </c>
      <c r="AK150" s="33">
        <f t="shared" si="29"/>
        <v>566.08000000000004</v>
      </c>
      <c r="AL150" s="33">
        <f t="shared" si="30"/>
        <v>67.929600000000008</v>
      </c>
      <c r="AM150" s="33">
        <f t="shared" si="31"/>
        <v>634.00960000000009</v>
      </c>
      <c r="AN150" s="33">
        <f t="shared" si="32"/>
        <v>509.47200000000004</v>
      </c>
      <c r="AO150" s="33">
        <f t="shared" si="33"/>
        <v>509.47200000000004</v>
      </c>
      <c r="AP150" s="33">
        <f t="shared" si="34"/>
        <v>61.13664</v>
      </c>
      <c r="AQ150" s="33">
        <f t="shared" si="35"/>
        <v>570.60864000000004</v>
      </c>
      <c r="AR150" s="15" t="s">
        <v>6295</v>
      </c>
      <c r="AS150" s="15"/>
      <c r="AT150" s="15" t="s">
        <v>6292</v>
      </c>
      <c r="AU150" s="27" t="s">
        <v>6278</v>
      </c>
      <c r="AV150" s="16"/>
      <c r="AW150" s="12"/>
      <c r="AX150" s="12"/>
      <c r="AY150" s="12"/>
      <c r="AZ150" s="1" t="s">
        <v>6388</v>
      </c>
    </row>
    <row r="151" spans="1:52" ht="39.950000000000003" customHeight="1" x14ac:dyDescent="0.25">
      <c r="A151" s="9">
        <v>207</v>
      </c>
      <c r="B151" s="8">
        <v>80042000008802</v>
      </c>
      <c r="C151" s="10" t="s">
        <v>1248</v>
      </c>
      <c r="D151" s="34" t="s">
        <v>18</v>
      </c>
      <c r="E151" s="8" t="s">
        <v>831</v>
      </c>
      <c r="F151" s="8" t="s">
        <v>875</v>
      </c>
      <c r="G151" s="8" t="s">
        <v>18</v>
      </c>
      <c r="H151" s="9" t="s">
        <v>6173</v>
      </c>
      <c r="I151" s="9" t="s">
        <v>881</v>
      </c>
      <c r="J151" s="9" t="s">
        <v>6175</v>
      </c>
      <c r="K151" s="9" t="s">
        <v>6175</v>
      </c>
      <c r="L151" s="9" t="s">
        <v>876</v>
      </c>
      <c r="M151" s="8" t="s">
        <v>1249</v>
      </c>
      <c r="N151" s="8" t="s">
        <v>6175</v>
      </c>
      <c r="O151" s="8" t="s">
        <v>6175</v>
      </c>
      <c r="P151" s="8" t="s">
        <v>6175</v>
      </c>
      <c r="Q151" s="9" t="s">
        <v>262</v>
      </c>
      <c r="R151" s="9" t="s">
        <v>1250</v>
      </c>
      <c r="S151" s="9">
        <v>6503102</v>
      </c>
      <c r="T151" s="9" t="s">
        <v>44</v>
      </c>
      <c r="U151" s="9" t="s">
        <v>28</v>
      </c>
      <c r="V151" s="9" t="s">
        <v>28</v>
      </c>
      <c r="W151" s="9" t="s">
        <v>29</v>
      </c>
      <c r="X151" s="9">
        <v>2013</v>
      </c>
      <c r="Y151" s="9" t="s">
        <v>28</v>
      </c>
      <c r="Z151" s="9" t="s">
        <v>96</v>
      </c>
      <c r="AA151" s="9">
        <v>1</v>
      </c>
      <c r="AB151" s="9">
        <v>1</v>
      </c>
      <c r="AC151" s="9">
        <f t="shared" si="27"/>
        <v>0</v>
      </c>
      <c r="AD151" s="33" t="s">
        <v>6175</v>
      </c>
      <c r="AE151" s="33" t="s">
        <v>6175</v>
      </c>
      <c r="AF151" s="33">
        <v>765</v>
      </c>
      <c r="AG151" s="33">
        <v>458.9</v>
      </c>
      <c r="AH151" s="33">
        <v>750</v>
      </c>
      <c r="AI151" s="33">
        <f t="shared" si="28"/>
        <v>750</v>
      </c>
      <c r="AJ151" s="33">
        <v>390.91499999999996</v>
      </c>
      <c r="AK151" s="33">
        <f t="shared" si="29"/>
        <v>390.91499999999996</v>
      </c>
      <c r="AL151" s="33">
        <f t="shared" si="30"/>
        <v>46.909799999999997</v>
      </c>
      <c r="AM151" s="33">
        <f t="shared" si="31"/>
        <v>437.82479999999998</v>
      </c>
      <c r="AN151" s="33">
        <f t="shared" si="32"/>
        <v>351.82349999999997</v>
      </c>
      <c r="AO151" s="33">
        <f t="shared" si="33"/>
        <v>351.82349999999997</v>
      </c>
      <c r="AP151" s="33">
        <f t="shared" si="34"/>
        <v>42.218819999999994</v>
      </c>
      <c r="AQ151" s="33">
        <f t="shared" si="35"/>
        <v>394.04231999999996</v>
      </c>
      <c r="AR151" s="15" t="s">
        <v>6295</v>
      </c>
      <c r="AS151" s="15" t="s">
        <v>6295</v>
      </c>
      <c r="AT151" s="15" t="s">
        <v>6292</v>
      </c>
      <c r="AU151" s="27" t="s">
        <v>6278</v>
      </c>
      <c r="AV151" s="16"/>
      <c r="AW151" s="12"/>
      <c r="AX151" s="12"/>
      <c r="AY151" s="12"/>
      <c r="AZ151" s="1" t="s">
        <v>6388</v>
      </c>
    </row>
    <row r="152" spans="1:52" ht="39.950000000000003" customHeight="1" x14ac:dyDescent="0.25">
      <c r="A152" s="9">
        <v>208</v>
      </c>
      <c r="B152" s="8">
        <v>80042000004088</v>
      </c>
      <c r="C152" s="10" t="s">
        <v>882</v>
      </c>
      <c r="D152" s="34" t="s">
        <v>18</v>
      </c>
      <c r="E152" s="8" t="s">
        <v>883</v>
      </c>
      <c r="F152" s="8" t="s">
        <v>875</v>
      </c>
      <c r="G152" s="8" t="s">
        <v>18</v>
      </c>
      <c r="H152" s="9" t="s">
        <v>6173</v>
      </c>
      <c r="I152" s="9" t="s">
        <v>881</v>
      </c>
      <c r="J152" s="9" t="s">
        <v>6175</v>
      </c>
      <c r="K152" s="9" t="s">
        <v>6175</v>
      </c>
      <c r="L152" s="9" t="s">
        <v>876</v>
      </c>
      <c r="M152" s="8" t="s">
        <v>884</v>
      </c>
      <c r="N152" s="8" t="s">
        <v>6175</v>
      </c>
      <c r="O152" s="8" t="s">
        <v>6175</v>
      </c>
      <c r="P152" s="8" t="s">
        <v>6175</v>
      </c>
      <c r="Q152" s="9" t="s">
        <v>262</v>
      </c>
      <c r="R152" s="9" t="s">
        <v>885</v>
      </c>
      <c r="S152" s="9">
        <v>3007978</v>
      </c>
      <c r="T152" s="9" t="s">
        <v>44</v>
      </c>
      <c r="U152" s="9" t="s">
        <v>28</v>
      </c>
      <c r="V152" s="9" t="s">
        <v>28</v>
      </c>
      <c r="W152" s="9" t="s">
        <v>29</v>
      </c>
      <c r="X152" s="9">
        <v>2011</v>
      </c>
      <c r="Y152" s="9" t="s">
        <v>28</v>
      </c>
      <c r="Z152" s="9" t="s">
        <v>31</v>
      </c>
      <c r="AA152" s="9">
        <v>1</v>
      </c>
      <c r="AB152" s="9">
        <v>1</v>
      </c>
      <c r="AC152" s="9">
        <f t="shared" si="27"/>
        <v>0</v>
      </c>
      <c r="AD152" s="33" t="s">
        <v>6175</v>
      </c>
      <c r="AE152" s="33" t="s">
        <v>6175</v>
      </c>
      <c r="AF152" s="33">
        <v>447</v>
      </c>
      <c r="AG152" s="33">
        <v>268.3</v>
      </c>
      <c r="AH152" s="33">
        <v>1112</v>
      </c>
      <c r="AI152" s="33">
        <f t="shared" si="28"/>
        <v>1112</v>
      </c>
      <c r="AJ152" s="33">
        <v>354.34374999999994</v>
      </c>
      <c r="AK152" s="33">
        <f t="shared" si="29"/>
        <v>354.34374999999994</v>
      </c>
      <c r="AL152" s="33">
        <f t="shared" si="30"/>
        <v>42.521249999999995</v>
      </c>
      <c r="AM152" s="33">
        <f t="shared" si="31"/>
        <v>396.86499999999995</v>
      </c>
      <c r="AN152" s="33">
        <f t="shared" si="32"/>
        <v>318.90937499999995</v>
      </c>
      <c r="AO152" s="33">
        <f t="shared" si="33"/>
        <v>318.90937499999995</v>
      </c>
      <c r="AP152" s="33">
        <f t="shared" si="34"/>
        <v>38.269124999999995</v>
      </c>
      <c r="AQ152" s="33">
        <f t="shared" si="35"/>
        <v>357.17849999999993</v>
      </c>
      <c r="AR152" s="15" t="s">
        <v>6295</v>
      </c>
      <c r="AS152" s="15" t="s">
        <v>6295</v>
      </c>
      <c r="AT152" s="15" t="s">
        <v>6292</v>
      </c>
      <c r="AU152" s="27" t="s">
        <v>6278</v>
      </c>
      <c r="AV152" s="16"/>
      <c r="AW152" s="12"/>
      <c r="AX152" s="12"/>
      <c r="AY152" s="12"/>
      <c r="AZ152" s="1" t="s">
        <v>6388</v>
      </c>
    </row>
    <row r="153" spans="1:52" ht="39.950000000000003" customHeight="1" x14ac:dyDescent="0.25">
      <c r="A153" s="9">
        <v>210</v>
      </c>
      <c r="B153" s="8">
        <v>80042000005627</v>
      </c>
      <c r="C153" s="10" t="s">
        <v>873</v>
      </c>
      <c r="D153" s="34" t="s">
        <v>18</v>
      </c>
      <c r="E153" s="8" t="s">
        <v>874</v>
      </c>
      <c r="F153" s="8" t="s">
        <v>875</v>
      </c>
      <c r="G153" s="8" t="s">
        <v>18</v>
      </c>
      <c r="H153" s="9" t="s">
        <v>6173</v>
      </c>
      <c r="I153" s="9" t="s">
        <v>881</v>
      </c>
      <c r="J153" s="9" t="s">
        <v>6175</v>
      </c>
      <c r="K153" s="9" t="s">
        <v>6175</v>
      </c>
      <c r="L153" s="9" t="s">
        <v>876</v>
      </c>
      <c r="M153" s="8" t="s">
        <v>877</v>
      </c>
      <c r="N153" s="8" t="s">
        <v>6175</v>
      </c>
      <c r="O153" s="8" t="s">
        <v>6175</v>
      </c>
      <c r="P153" s="8" t="s">
        <v>6175</v>
      </c>
      <c r="Q153" s="9" t="s">
        <v>878</v>
      </c>
      <c r="R153" s="9" t="s">
        <v>879</v>
      </c>
      <c r="S153" s="9" t="s">
        <v>880</v>
      </c>
      <c r="T153" s="9" t="s">
        <v>44</v>
      </c>
      <c r="U153" s="9" t="s">
        <v>28</v>
      </c>
      <c r="V153" s="9" t="s">
        <v>28</v>
      </c>
      <c r="W153" s="9" t="s">
        <v>29</v>
      </c>
      <c r="X153" s="9">
        <v>2014</v>
      </c>
      <c r="Y153" s="9" t="s">
        <v>28</v>
      </c>
      <c r="Z153" s="9" t="s">
        <v>31</v>
      </c>
      <c r="AA153" s="9">
        <v>1</v>
      </c>
      <c r="AB153" s="9">
        <v>1</v>
      </c>
      <c r="AC153" s="9">
        <f t="shared" si="27"/>
        <v>0</v>
      </c>
      <c r="AD153" s="33" t="s">
        <v>6175</v>
      </c>
      <c r="AE153" s="33" t="s">
        <v>6175</v>
      </c>
      <c r="AF153" s="33">
        <v>796</v>
      </c>
      <c r="AG153" s="33">
        <v>477.6</v>
      </c>
      <c r="AH153" s="33">
        <v>600</v>
      </c>
      <c r="AI153" s="33">
        <f t="shared" si="28"/>
        <v>600</v>
      </c>
      <c r="AJ153" s="33">
        <v>406.81</v>
      </c>
      <c r="AK153" s="33">
        <f t="shared" si="29"/>
        <v>406.81</v>
      </c>
      <c r="AL153" s="33">
        <f t="shared" si="30"/>
        <v>48.8172</v>
      </c>
      <c r="AM153" s="33">
        <f t="shared" si="31"/>
        <v>455.62720000000002</v>
      </c>
      <c r="AN153" s="33">
        <f t="shared" si="32"/>
        <v>366.12900000000002</v>
      </c>
      <c r="AO153" s="33">
        <f t="shared" si="33"/>
        <v>366.12900000000002</v>
      </c>
      <c r="AP153" s="33">
        <f t="shared" si="34"/>
        <v>43.935479999999998</v>
      </c>
      <c r="AQ153" s="33">
        <f t="shared" si="35"/>
        <v>410.06448</v>
      </c>
      <c r="AR153" s="15" t="s">
        <v>6295</v>
      </c>
      <c r="AS153" s="15" t="s">
        <v>6295</v>
      </c>
      <c r="AT153" s="15" t="s">
        <v>6292</v>
      </c>
      <c r="AU153" s="27" t="s">
        <v>6278</v>
      </c>
      <c r="AV153" s="16"/>
      <c r="AW153" s="12"/>
      <c r="AX153" s="12"/>
      <c r="AY153" s="12"/>
      <c r="AZ153" s="1" t="s">
        <v>6388</v>
      </c>
    </row>
    <row r="154" spans="1:52" ht="39.950000000000003" customHeight="1" x14ac:dyDescent="0.25">
      <c r="A154" s="9">
        <v>211</v>
      </c>
      <c r="B154" s="8">
        <v>80042000018313</v>
      </c>
      <c r="C154" s="10" t="s">
        <v>1110</v>
      </c>
      <c r="D154" s="34" t="s">
        <v>241</v>
      </c>
      <c r="E154" s="8" t="s">
        <v>242</v>
      </c>
      <c r="F154" s="8" t="s">
        <v>242</v>
      </c>
      <c r="G154" s="8" t="s">
        <v>6285</v>
      </c>
      <c r="H154" s="9" t="s">
        <v>6173</v>
      </c>
      <c r="I154" s="9" t="s">
        <v>881</v>
      </c>
      <c r="J154" s="9" t="s">
        <v>6175</v>
      </c>
      <c r="K154" s="9" t="s">
        <v>6175</v>
      </c>
      <c r="L154" s="9" t="s">
        <v>1111</v>
      </c>
      <c r="M154" s="9" t="s">
        <v>1111</v>
      </c>
      <c r="N154" s="8" t="s">
        <v>6175</v>
      </c>
      <c r="O154" s="8" t="s">
        <v>6175</v>
      </c>
      <c r="P154" s="8" t="s">
        <v>6175</v>
      </c>
      <c r="Q154" s="9" t="s">
        <v>1112</v>
      </c>
      <c r="R154" s="9" t="s">
        <v>28</v>
      </c>
      <c r="S154" s="10" t="s">
        <v>1113</v>
      </c>
      <c r="T154" s="9" t="s">
        <v>27</v>
      </c>
      <c r="U154" s="9" t="s">
        <v>28</v>
      </c>
      <c r="V154" s="9" t="s">
        <v>28</v>
      </c>
      <c r="W154" s="8" t="s">
        <v>78</v>
      </c>
      <c r="X154" s="9">
        <v>2017</v>
      </c>
      <c r="Y154" s="8" t="s">
        <v>1114</v>
      </c>
      <c r="Z154" s="9" t="s">
        <v>31</v>
      </c>
      <c r="AA154" s="9">
        <v>1</v>
      </c>
      <c r="AB154" s="9">
        <v>1</v>
      </c>
      <c r="AC154" s="9">
        <f t="shared" si="27"/>
        <v>0</v>
      </c>
      <c r="AD154" s="33" t="s">
        <v>6175</v>
      </c>
      <c r="AE154" s="33" t="s">
        <v>6175</v>
      </c>
      <c r="AF154" s="33">
        <v>1350</v>
      </c>
      <c r="AG154" s="33">
        <v>931.64</v>
      </c>
      <c r="AH154" s="33">
        <v>530.4</v>
      </c>
      <c r="AI154" s="33">
        <f t="shared" si="28"/>
        <v>530.4</v>
      </c>
      <c r="AJ154" s="33">
        <v>746.11200000000008</v>
      </c>
      <c r="AK154" s="33">
        <f t="shared" si="29"/>
        <v>746.11200000000008</v>
      </c>
      <c r="AL154" s="33">
        <f t="shared" si="30"/>
        <v>89.533440000000013</v>
      </c>
      <c r="AM154" s="33">
        <f t="shared" si="31"/>
        <v>835.64544000000012</v>
      </c>
      <c r="AN154" s="33">
        <f t="shared" si="32"/>
        <v>671.50080000000014</v>
      </c>
      <c r="AO154" s="33">
        <f t="shared" si="33"/>
        <v>671.50080000000014</v>
      </c>
      <c r="AP154" s="33">
        <f t="shared" si="34"/>
        <v>80.580096000000012</v>
      </c>
      <c r="AQ154" s="33">
        <f t="shared" si="35"/>
        <v>752.08089600000017</v>
      </c>
      <c r="AR154" s="15" t="s">
        <v>6295</v>
      </c>
      <c r="AS154" s="15" t="s">
        <v>6295</v>
      </c>
      <c r="AT154" s="15" t="s">
        <v>6282</v>
      </c>
      <c r="AU154" s="27" t="s">
        <v>6282</v>
      </c>
      <c r="AV154" s="16" t="s">
        <v>6287</v>
      </c>
      <c r="AW154" s="12"/>
      <c r="AX154" s="12"/>
      <c r="AY154" s="12"/>
      <c r="AZ154" s="1" t="s">
        <v>6388</v>
      </c>
    </row>
    <row r="155" spans="1:52" ht="39.950000000000003" customHeight="1" x14ac:dyDescent="0.25">
      <c r="A155" s="9">
        <v>212</v>
      </c>
      <c r="B155" s="8">
        <v>80042000005801</v>
      </c>
      <c r="C155" s="10" t="s">
        <v>959</v>
      </c>
      <c r="D155" s="34" t="s">
        <v>18</v>
      </c>
      <c r="E155" s="8" t="s">
        <v>38</v>
      </c>
      <c r="F155" s="8" t="s">
        <v>39</v>
      </c>
      <c r="G155" s="8" t="s">
        <v>18</v>
      </c>
      <c r="H155" s="9" t="s">
        <v>6173</v>
      </c>
      <c r="I155" s="9" t="s">
        <v>881</v>
      </c>
      <c r="J155" s="9" t="s">
        <v>6175</v>
      </c>
      <c r="K155" s="9" t="s">
        <v>6175</v>
      </c>
      <c r="L155" s="8" t="s">
        <v>960</v>
      </c>
      <c r="M155" s="8" t="s">
        <v>961</v>
      </c>
      <c r="N155" s="8" t="s">
        <v>6175</v>
      </c>
      <c r="O155" s="8" t="s">
        <v>6175</v>
      </c>
      <c r="P155" s="8" t="s">
        <v>6175</v>
      </c>
      <c r="Q155" s="8" t="s">
        <v>962</v>
      </c>
      <c r="R155" s="8" t="s">
        <v>963</v>
      </c>
      <c r="S155" s="8" t="s">
        <v>964</v>
      </c>
      <c r="T155" s="9" t="s">
        <v>44</v>
      </c>
      <c r="U155" s="9" t="s">
        <v>28</v>
      </c>
      <c r="V155" s="9" t="s">
        <v>28</v>
      </c>
      <c r="W155" s="9" t="s">
        <v>29</v>
      </c>
      <c r="X155" s="9">
        <v>2013</v>
      </c>
      <c r="Y155" s="8" t="s">
        <v>28</v>
      </c>
      <c r="Z155" s="9" t="s">
        <v>31</v>
      </c>
      <c r="AA155" s="9">
        <v>1</v>
      </c>
      <c r="AB155" s="9">
        <v>1</v>
      </c>
      <c r="AC155" s="9">
        <f t="shared" si="27"/>
        <v>0</v>
      </c>
      <c r="AD155" s="33" t="s">
        <v>6175</v>
      </c>
      <c r="AE155" s="33" t="s">
        <v>6175</v>
      </c>
      <c r="AF155" s="33">
        <v>344</v>
      </c>
      <c r="AG155" s="33">
        <v>206.4</v>
      </c>
      <c r="AH155" s="33">
        <v>656</v>
      </c>
      <c r="AI155" s="33">
        <f t="shared" si="28"/>
        <v>656</v>
      </c>
      <c r="AJ155" s="33">
        <v>226.31249999999994</v>
      </c>
      <c r="AK155" s="33">
        <f t="shared" si="29"/>
        <v>226.31249999999994</v>
      </c>
      <c r="AL155" s="33">
        <f t="shared" si="30"/>
        <v>27.157499999999992</v>
      </c>
      <c r="AM155" s="33">
        <f t="shared" si="31"/>
        <v>253.46999999999994</v>
      </c>
      <c r="AN155" s="33">
        <f t="shared" si="32"/>
        <v>203.68124999999995</v>
      </c>
      <c r="AO155" s="33">
        <f t="shared" si="33"/>
        <v>203.68124999999995</v>
      </c>
      <c r="AP155" s="33">
        <f t="shared" si="34"/>
        <v>24.441749999999992</v>
      </c>
      <c r="AQ155" s="33">
        <f t="shared" si="35"/>
        <v>228.12299999999993</v>
      </c>
      <c r="AR155" s="15" t="s">
        <v>6295</v>
      </c>
      <c r="AS155" s="15" t="s">
        <v>6295</v>
      </c>
      <c r="AT155" s="15" t="s">
        <v>6292</v>
      </c>
      <c r="AU155" s="27" t="s">
        <v>6278</v>
      </c>
      <c r="AV155" s="16"/>
      <c r="AW155" s="12"/>
      <c r="AX155" s="12"/>
      <c r="AY155" s="12"/>
      <c r="AZ155" s="1" t="s">
        <v>6388</v>
      </c>
    </row>
    <row r="156" spans="1:52" ht="39.950000000000003" customHeight="1" x14ac:dyDescent="0.25">
      <c r="A156" s="9">
        <v>214</v>
      </c>
      <c r="B156" s="8">
        <v>80042000008796</v>
      </c>
      <c r="C156" s="10" t="s">
        <v>1164</v>
      </c>
      <c r="D156" s="34" t="s">
        <v>18</v>
      </c>
      <c r="E156" s="8" t="s">
        <v>831</v>
      </c>
      <c r="F156" s="8" t="s">
        <v>875</v>
      </c>
      <c r="G156" s="8" t="s">
        <v>18</v>
      </c>
      <c r="H156" s="9" t="s">
        <v>6173</v>
      </c>
      <c r="I156" s="9" t="s">
        <v>881</v>
      </c>
      <c r="J156" s="9" t="s">
        <v>6175</v>
      </c>
      <c r="K156" s="9" t="s">
        <v>6175</v>
      </c>
      <c r="L156" s="9" t="s">
        <v>876</v>
      </c>
      <c r="M156" s="8" t="s">
        <v>1165</v>
      </c>
      <c r="N156" s="8" t="s">
        <v>6175</v>
      </c>
      <c r="O156" s="8" t="s">
        <v>6175</v>
      </c>
      <c r="P156" s="8" t="s">
        <v>6175</v>
      </c>
      <c r="Q156" s="9" t="s">
        <v>878</v>
      </c>
      <c r="R156" s="8" t="s">
        <v>1166</v>
      </c>
      <c r="S156" s="9" t="s">
        <v>1167</v>
      </c>
      <c r="T156" s="9" t="s">
        <v>44</v>
      </c>
      <c r="U156" s="8" t="s">
        <v>1168</v>
      </c>
      <c r="V156" s="9" t="s">
        <v>28</v>
      </c>
      <c r="W156" s="9" t="s">
        <v>29</v>
      </c>
      <c r="X156" s="9">
        <v>2013</v>
      </c>
      <c r="Y156" s="9" t="s">
        <v>28</v>
      </c>
      <c r="Z156" s="9" t="s">
        <v>54</v>
      </c>
      <c r="AA156" s="9">
        <v>1</v>
      </c>
      <c r="AB156" s="9">
        <v>1</v>
      </c>
      <c r="AC156" s="9">
        <f t="shared" si="27"/>
        <v>0</v>
      </c>
      <c r="AD156" s="33" t="s">
        <v>6175</v>
      </c>
      <c r="AE156" s="33" t="s">
        <v>6175</v>
      </c>
      <c r="AF156" s="33">
        <v>542</v>
      </c>
      <c r="AG156" s="33">
        <v>325</v>
      </c>
      <c r="AH156" s="33">
        <v>446.59999999999997</v>
      </c>
      <c r="AI156" s="33">
        <f t="shared" si="28"/>
        <v>446.59999999999997</v>
      </c>
      <c r="AJ156" s="33">
        <v>277.09999999999997</v>
      </c>
      <c r="AK156" s="33">
        <f t="shared" si="29"/>
        <v>277.09999999999997</v>
      </c>
      <c r="AL156" s="33">
        <f t="shared" si="30"/>
        <v>33.251999999999995</v>
      </c>
      <c r="AM156" s="33">
        <f t="shared" si="31"/>
        <v>310.35199999999998</v>
      </c>
      <c r="AN156" s="33">
        <f t="shared" si="32"/>
        <v>249.39</v>
      </c>
      <c r="AO156" s="33">
        <f t="shared" si="33"/>
        <v>249.39</v>
      </c>
      <c r="AP156" s="33">
        <f t="shared" si="34"/>
        <v>29.926799999999997</v>
      </c>
      <c r="AQ156" s="33">
        <f t="shared" si="35"/>
        <v>279.3168</v>
      </c>
      <c r="AR156" s="15" t="s">
        <v>6295</v>
      </c>
      <c r="AS156" s="15" t="s">
        <v>6295</v>
      </c>
      <c r="AT156" s="15" t="s">
        <v>6292</v>
      </c>
      <c r="AU156" s="27" t="s">
        <v>6278</v>
      </c>
      <c r="AV156" s="16"/>
      <c r="AW156" s="12"/>
      <c r="AX156" s="12"/>
      <c r="AY156" s="12"/>
      <c r="AZ156" s="1" t="s">
        <v>6388</v>
      </c>
    </row>
    <row r="157" spans="1:52" ht="39.950000000000003" customHeight="1" x14ac:dyDescent="0.25">
      <c r="A157" s="9">
        <v>215</v>
      </c>
      <c r="B157" s="8">
        <v>80042000002985</v>
      </c>
      <c r="C157" s="10" t="s">
        <v>1299</v>
      </c>
      <c r="D157" s="34" t="s">
        <v>241</v>
      </c>
      <c r="E157" s="8" t="s">
        <v>242</v>
      </c>
      <c r="F157" s="8" t="s">
        <v>242</v>
      </c>
      <c r="G157" s="8" t="s">
        <v>6285</v>
      </c>
      <c r="H157" s="9" t="s">
        <v>6173</v>
      </c>
      <c r="I157" s="9" t="s">
        <v>881</v>
      </c>
      <c r="J157" s="9" t="s">
        <v>6175</v>
      </c>
      <c r="K157" s="9" t="s">
        <v>6175</v>
      </c>
      <c r="L157" s="8" t="s">
        <v>876</v>
      </c>
      <c r="M157" s="8" t="s">
        <v>1300</v>
      </c>
      <c r="N157" s="8" t="s">
        <v>6175</v>
      </c>
      <c r="O157" s="8" t="s">
        <v>6175</v>
      </c>
      <c r="P157" s="8" t="s">
        <v>6175</v>
      </c>
      <c r="Q157" s="8" t="s">
        <v>878</v>
      </c>
      <c r="R157" s="8" t="s">
        <v>1166</v>
      </c>
      <c r="S157" s="8" t="s">
        <v>1301</v>
      </c>
      <c r="T157" s="9" t="s">
        <v>44</v>
      </c>
      <c r="U157" s="8" t="s">
        <v>1168</v>
      </c>
      <c r="V157" s="9" t="s">
        <v>28</v>
      </c>
      <c r="W157" s="9" t="s">
        <v>29</v>
      </c>
      <c r="X157" s="9">
        <v>2013</v>
      </c>
      <c r="Y157" s="9" t="s">
        <v>28</v>
      </c>
      <c r="Z157" s="9" t="s">
        <v>96</v>
      </c>
      <c r="AA157" s="9">
        <v>1</v>
      </c>
      <c r="AB157" s="9">
        <v>1</v>
      </c>
      <c r="AC157" s="9">
        <f t="shared" si="27"/>
        <v>0</v>
      </c>
      <c r="AD157" s="33" t="s">
        <v>6175</v>
      </c>
      <c r="AE157" s="33" t="s">
        <v>6175</v>
      </c>
      <c r="AF157" s="33">
        <v>542</v>
      </c>
      <c r="AG157" s="33">
        <v>325</v>
      </c>
      <c r="AH157" s="33">
        <v>446.59999999999997</v>
      </c>
      <c r="AI157" s="33">
        <f t="shared" si="28"/>
        <v>446.59999999999997</v>
      </c>
      <c r="AJ157" s="33">
        <v>277.09999999999997</v>
      </c>
      <c r="AK157" s="33">
        <f t="shared" si="29"/>
        <v>277.09999999999997</v>
      </c>
      <c r="AL157" s="33">
        <f t="shared" si="30"/>
        <v>33.251999999999995</v>
      </c>
      <c r="AM157" s="33">
        <f t="shared" si="31"/>
        <v>310.35199999999998</v>
      </c>
      <c r="AN157" s="33">
        <f t="shared" si="32"/>
        <v>249.39</v>
      </c>
      <c r="AO157" s="33">
        <f t="shared" si="33"/>
        <v>249.39</v>
      </c>
      <c r="AP157" s="33">
        <f t="shared" si="34"/>
        <v>29.926799999999997</v>
      </c>
      <c r="AQ157" s="33">
        <f t="shared" si="35"/>
        <v>279.3168</v>
      </c>
      <c r="AR157" s="15" t="s">
        <v>6295</v>
      </c>
      <c r="AS157" s="15" t="s">
        <v>6316</v>
      </c>
      <c r="AT157" s="15" t="s">
        <v>6282</v>
      </c>
      <c r="AU157" s="27" t="s">
        <v>6282</v>
      </c>
      <c r="AV157" s="16" t="s">
        <v>6287</v>
      </c>
      <c r="AW157" s="12"/>
      <c r="AX157" s="12"/>
      <c r="AY157" s="12"/>
      <c r="AZ157" s="1" t="s">
        <v>6388</v>
      </c>
    </row>
    <row r="158" spans="1:52" ht="39.950000000000003" customHeight="1" x14ac:dyDescent="0.25">
      <c r="A158" s="9">
        <v>223</v>
      </c>
      <c r="B158" s="8">
        <v>80042000009137</v>
      </c>
      <c r="C158" s="10" t="s">
        <v>1255</v>
      </c>
      <c r="D158" s="34" t="s">
        <v>18</v>
      </c>
      <c r="E158" s="8" t="s">
        <v>38</v>
      </c>
      <c r="F158" s="8" t="s">
        <v>39</v>
      </c>
      <c r="G158" s="8" t="s">
        <v>18</v>
      </c>
      <c r="H158" s="9" t="s">
        <v>6173</v>
      </c>
      <c r="I158" s="9" t="s">
        <v>881</v>
      </c>
      <c r="J158" s="9" t="s">
        <v>6175</v>
      </c>
      <c r="K158" s="9" t="s">
        <v>6175</v>
      </c>
      <c r="L158" s="8" t="s">
        <v>966</v>
      </c>
      <c r="M158" s="8" t="s">
        <v>1256</v>
      </c>
      <c r="N158" s="8" t="s">
        <v>6175</v>
      </c>
      <c r="O158" s="8" t="s">
        <v>6175</v>
      </c>
      <c r="P158" s="8" t="s">
        <v>6175</v>
      </c>
      <c r="Q158" s="8" t="s">
        <v>1257</v>
      </c>
      <c r="R158" s="8" t="s">
        <v>1258</v>
      </c>
      <c r="S158" s="8" t="s">
        <v>1259</v>
      </c>
      <c r="T158" s="9" t="s">
        <v>44</v>
      </c>
      <c r="U158" s="9" t="s">
        <v>1260</v>
      </c>
      <c r="V158" s="9" t="s">
        <v>28</v>
      </c>
      <c r="W158" s="9" t="s">
        <v>29</v>
      </c>
      <c r="X158" s="9">
        <v>2012</v>
      </c>
      <c r="Y158" s="8" t="s">
        <v>28</v>
      </c>
      <c r="Z158" s="9" t="s">
        <v>96</v>
      </c>
      <c r="AA158" s="9">
        <v>1</v>
      </c>
      <c r="AB158" s="9">
        <v>1</v>
      </c>
      <c r="AC158" s="9">
        <f t="shared" si="27"/>
        <v>0</v>
      </c>
      <c r="AD158" s="33" t="s">
        <v>6175</v>
      </c>
      <c r="AE158" s="33" t="s">
        <v>6175</v>
      </c>
      <c r="AF158" s="33">
        <v>166</v>
      </c>
      <c r="AG158" s="33">
        <v>99.4</v>
      </c>
      <c r="AH158" s="33">
        <v>245</v>
      </c>
      <c r="AI158" s="33">
        <f t="shared" si="28"/>
        <v>245</v>
      </c>
      <c r="AJ158" s="33">
        <v>116.1160714285714</v>
      </c>
      <c r="AK158" s="33">
        <f t="shared" si="29"/>
        <v>116.1160714285714</v>
      </c>
      <c r="AL158" s="33">
        <f t="shared" si="30"/>
        <v>13.933928571428568</v>
      </c>
      <c r="AM158" s="33">
        <f t="shared" si="31"/>
        <v>130.04999999999998</v>
      </c>
      <c r="AN158" s="33">
        <f t="shared" si="32"/>
        <v>104.50446428571426</v>
      </c>
      <c r="AO158" s="33">
        <f t="shared" si="33"/>
        <v>104.50446428571426</v>
      </c>
      <c r="AP158" s="33">
        <f t="shared" si="34"/>
        <v>12.540535714285712</v>
      </c>
      <c r="AQ158" s="33">
        <f t="shared" si="35"/>
        <v>117.04499999999997</v>
      </c>
      <c r="AR158" s="15" t="s">
        <v>6325</v>
      </c>
      <c r="AS158" s="15" t="s">
        <v>6325</v>
      </c>
      <c r="AT158" s="15" t="s">
        <v>6294</v>
      </c>
      <c r="AU158" s="27" t="s">
        <v>6279</v>
      </c>
      <c r="AV158" s="16"/>
      <c r="AW158" s="12"/>
      <c r="AX158" s="12"/>
      <c r="AY158" s="12"/>
      <c r="AZ158" s="1" t="s">
        <v>6388</v>
      </c>
    </row>
    <row r="159" spans="1:52" ht="39.950000000000003" customHeight="1" x14ac:dyDescent="0.25">
      <c r="A159" s="9">
        <v>267</v>
      </c>
      <c r="B159" s="8">
        <v>80042000005832</v>
      </c>
      <c r="C159" s="10" t="s">
        <v>902</v>
      </c>
      <c r="D159" s="34" t="s">
        <v>18</v>
      </c>
      <c r="E159" s="8" t="s">
        <v>138</v>
      </c>
      <c r="F159" s="8" t="s">
        <v>20</v>
      </c>
      <c r="G159" s="8" t="s">
        <v>18</v>
      </c>
      <c r="H159" s="9" t="s">
        <v>6173</v>
      </c>
      <c r="I159" s="9" t="s">
        <v>881</v>
      </c>
      <c r="J159" s="9" t="s">
        <v>6175</v>
      </c>
      <c r="K159" s="9" t="s">
        <v>6175</v>
      </c>
      <c r="L159" s="9" t="s">
        <v>903</v>
      </c>
      <c r="M159" s="8" t="s">
        <v>904</v>
      </c>
      <c r="N159" s="8" t="s">
        <v>6175</v>
      </c>
      <c r="O159" s="8" t="s">
        <v>6175</v>
      </c>
      <c r="P159" s="8" t="s">
        <v>6175</v>
      </c>
      <c r="Q159" s="9" t="s">
        <v>905</v>
      </c>
      <c r="R159" s="9" t="s">
        <v>906</v>
      </c>
      <c r="S159" s="9" t="s">
        <v>907</v>
      </c>
      <c r="T159" s="9" t="s">
        <v>44</v>
      </c>
      <c r="U159" s="9" t="s">
        <v>28</v>
      </c>
      <c r="V159" s="9" t="s">
        <v>28</v>
      </c>
      <c r="W159" s="9" t="s">
        <v>29</v>
      </c>
      <c r="X159" s="9">
        <v>2012</v>
      </c>
      <c r="Y159" s="9" t="s">
        <v>140</v>
      </c>
      <c r="Z159" s="9" t="s">
        <v>31</v>
      </c>
      <c r="AA159" s="9">
        <v>1</v>
      </c>
      <c r="AB159" s="9">
        <v>1</v>
      </c>
      <c r="AC159" s="9">
        <f t="shared" ref="AC159:AC160" si="36">AA159-AB159</f>
        <v>0</v>
      </c>
      <c r="AD159" s="33" t="s">
        <v>6175</v>
      </c>
      <c r="AE159" s="33" t="s">
        <v>6175</v>
      </c>
      <c r="AF159" s="33">
        <v>127</v>
      </c>
      <c r="AG159" s="33">
        <v>76.3</v>
      </c>
      <c r="AH159" s="33">
        <v>240</v>
      </c>
      <c r="AI159" s="33">
        <f t="shared" ref="AI159:AI160" si="37">AH159*AB159</f>
        <v>240</v>
      </c>
      <c r="AJ159" s="33">
        <v>79.687499999999986</v>
      </c>
      <c r="AK159" s="33">
        <f t="shared" ref="AK159:AK160" si="38">AJ159*AB159</f>
        <v>79.687499999999986</v>
      </c>
      <c r="AL159" s="33">
        <f t="shared" ref="AL159:AL160" si="39">AK159*0.12</f>
        <v>9.5624999999999982</v>
      </c>
      <c r="AM159" s="33">
        <f t="shared" ref="AM159:AM160" si="40">AL159+AK159</f>
        <v>89.249999999999986</v>
      </c>
      <c r="AN159" s="33">
        <f t="shared" ref="AN159:AN160" si="41">AJ159*0.9</f>
        <v>71.718749999999986</v>
      </c>
      <c r="AO159" s="33">
        <f t="shared" ref="AO159:AO160" si="42">AN159*AB159</f>
        <v>71.718749999999986</v>
      </c>
      <c r="AP159" s="33">
        <f t="shared" ref="AP159:AP160" si="43">AO159*0.12</f>
        <v>8.6062499999999975</v>
      </c>
      <c r="AQ159" s="33">
        <f t="shared" ref="AQ159:AQ160" si="44">AO159+AP159</f>
        <v>80.324999999999989</v>
      </c>
      <c r="AR159" s="15" t="s">
        <v>6295</v>
      </c>
      <c r="AS159" s="15"/>
      <c r="AT159" s="15" t="s">
        <v>6292</v>
      </c>
      <c r="AU159" s="27" t="s">
        <v>6278</v>
      </c>
      <c r="AV159" s="16"/>
      <c r="AW159" s="12"/>
      <c r="AX159" s="12"/>
      <c r="AY159" s="12"/>
      <c r="AZ159" s="1" t="s">
        <v>6388</v>
      </c>
    </row>
    <row r="160" spans="1:52" ht="39.950000000000003" customHeight="1" x14ac:dyDescent="0.25">
      <c r="A160" s="9">
        <v>319</v>
      </c>
      <c r="B160" s="8">
        <v>80042000002169</v>
      </c>
      <c r="C160" s="10" t="s">
        <v>965</v>
      </c>
      <c r="D160" s="34" t="s">
        <v>18</v>
      </c>
      <c r="E160" s="8" t="s">
        <v>38</v>
      </c>
      <c r="F160" s="8" t="s">
        <v>39</v>
      </c>
      <c r="G160" s="8" t="s">
        <v>18</v>
      </c>
      <c r="H160" s="9" t="s">
        <v>6173</v>
      </c>
      <c r="I160" s="9" t="s">
        <v>881</v>
      </c>
      <c r="J160" s="9" t="s">
        <v>6175</v>
      </c>
      <c r="K160" s="9" t="s">
        <v>6175</v>
      </c>
      <c r="L160" s="8" t="s">
        <v>966</v>
      </c>
      <c r="M160" s="8" t="s">
        <v>967</v>
      </c>
      <c r="N160" s="8" t="s">
        <v>6175</v>
      </c>
      <c r="O160" s="8" t="s">
        <v>6175</v>
      </c>
      <c r="P160" s="8" t="s">
        <v>6175</v>
      </c>
      <c r="Q160" s="8" t="s">
        <v>968</v>
      </c>
      <c r="R160" s="8" t="s">
        <v>969</v>
      </c>
      <c r="S160" s="8">
        <v>13002283</v>
      </c>
      <c r="T160" s="9" t="s">
        <v>44</v>
      </c>
      <c r="U160" s="9" t="s">
        <v>28</v>
      </c>
      <c r="V160" s="9" t="s">
        <v>28</v>
      </c>
      <c r="W160" s="8" t="s">
        <v>771</v>
      </c>
      <c r="X160" s="9">
        <v>2012</v>
      </c>
      <c r="Y160" s="8" t="s">
        <v>970</v>
      </c>
      <c r="Z160" s="9" t="s">
        <v>31</v>
      </c>
      <c r="AA160" s="9">
        <v>1</v>
      </c>
      <c r="AB160" s="9">
        <v>1</v>
      </c>
      <c r="AC160" s="9">
        <f t="shared" si="36"/>
        <v>0</v>
      </c>
      <c r="AD160" s="33" t="s">
        <v>6175</v>
      </c>
      <c r="AE160" s="33" t="s">
        <v>6175</v>
      </c>
      <c r="AF160" s="33">
        <v>163</v>
      </c>
      <c r="AG160" s="33">
        <v>97.9</v>
      </c>
      <c r="AH160" s="33">
        <v>216</v>
      </c>
      <c r="AI160" s="33">
        <f t="shared" si="37"/>
        <v>216</v>
      </c>
      <c r="AJ160" s="33">
        <v>35</v>
      </c>
      <c r="AK160" s="33">
        <f t="shared" si="38"/>
        <v>35</v>
      </c>
      <c r="AL160" s="33">
        <f t="shared" si="39"/>
        <v>4.2</v>
      </c>
      <c r="AM160" s="33">
        <f t="shared" si="40"/>
        <v>39.200000000000003</v>
      </c>
      <c r="AN160" s="33">
        <f t="shared" si="41"/>
        <v>31.5</v>
      </c>
      <c r="AO160" s="33">
        <f t="shared" si="42"/>
        <v>31.5</v>
      </c>
      <c r="AP160" s="33">
        <f t="shared" si="43"/>
        <v>3.78</v>
      </c>
      <c r="AQ160" s="33">
        <f t="shared" si="44"/>
        <v>35.28</v>
      </c>
      <c r="AR160" s="15" t="s">
        <v>6325</v>
      </c>
      <c r="AS160" s="15" t="s">
        <v>6325</v>
      </c>
      <c r="AT160" s="15" t="s">
        <v>6294</v>
      </c>
      <c r="AU160" s="27" t="s">
        <v>6279</v>
      </c>
      <c r="AV160" s="16"/>
      <c r="AW160" s="12"/>
      <c r="AX160" s="12"/>
      <c r="AY160" s="12"/>
      <c r="AZ160" s="1" t="s">
        <v>6388</v>
      </c>
    </row>
    <row r="161" spans="1:52" ht="39.950000000000003" customHeight="1" x14ac:dyDescent="0.25">
      <c r="A161" s="9">
        <v>322</v>
      </c>
      <c r="B161" s="8">
        <v>80042000001674</v>
      </c>
      <c r="C161" s="10" t="s">
        <v>924</v>
      </c>
      <c r="D161" s="34" t="s">
        <v>18</v>
      </c>
      <c r="E161" s="8" t="s">
        <v>925</v>
      </c>
      <c r="F161" s="8" t="s">
        <v>926</v>
      </c>
      <c r="G161" s="8" t="s">
        <v>18</v>
      </c>
      <c r="H161" s="9" t="s">
        <v>6173</v>
      </c>
      <c r="I161" s="9" t="s">
        <v>881</v>
      </c>
      <c r="J161" s="9" t="s">
        <v>6175</v>
      </c>
      <c r="K161" s="9" t="s">
        <v>6175</v>
      </c>
      <c r="L161" s="8" t="s">
        <v>927</v>
      </c>
      <c r="M161" s="8" t="s">
        <v>928</v>
      </c>
      <c r="N161" s="8" t="s">
        <v>6175</v>
      </c>
      <c r="O161" s="8" t="s">
        <v>6175</v>
      </c>
      <c r="P161" s="8" t="s">
        <v>6175</v>
      </c>
      <c r="Q161" s="8" t="s">
        <v>929</v>
      </c>
      <c r="R161" s="9" t="s">
        <v>28</v>
      </c>
      <c r="S161" s="8" t="s">
        <v>28</v>
      </c>
      <c r="T161" s="9" t="s">
        <v>326</v>
      </c>
      <c r="U161" s="9" t="s">
        <v>28</v>
      </c>
      <c r="V161" s="9" t="s">
        <v>930</v>
      </c>
      <c r="W161" s="9" t="s">
        <v>29</v>
      </c>
      <c r="X161" s="9">
        <v>2012</v>
      </c>
      <c r="Y161" s="8" t="s">
        <v>931</v>
      </c>
      <c r="Z161" s="9" t="s">
        <v>31</v>
      </c>
      <c r="AA161" s="9">
        <v>1</v>
      </c>
      <c r="AB161" s="9">
        <v>1</v>
      </c>
      <c r="AC161" s="9">
        <f t="shared" ref="AC161" si="45">AA161-AB161</f>
        <v>0</v>
      </c>
      <c r="AD161" s="33" t="s">
        <v>6175</v>
      </c>
      <c r="AE161" s="33" t="s">
        <v>6175</v>
      </c>
      <c r="AF161" s="33">
        <v>169</v>
      </c>
      <c r="AG161" s="33">
        <v>101.3</v>
      </c>
      <c r="AH161" s="33">
        <v>135</v>
      </c>
      <c r="AI161" s="33">
        <f t="shared" ref="AI161" si="46">AH161*AB161</f>
        <v>135</v>
      </c>
      <c r="AJ161" s="33">
        <v>86.954999999999998</v>
      </c>
      <c r="AK161" s="33">
        <f t="shared" ref="AK161" si="47">AJ161*AB161</f>
        <v>86.954999999999998</v>
      </c>
      <c r="AL161" s="33">
        <f t="shared" ref="AL161" si="48">AK161*0.12</f>
        <v>10.4346</v>
      </c>
      <c r="AM161" s="33">
        <f t="shared" ref="AM161" si="49">AL161+AK161</f>
        <v>97.389600000000002</v>
      </c>
      <c r="AN161" s="33">
        <f t="shared" ref="AN161" si="50">AJ161*0.9</f>
        <v>78.259500000000003</v>
      </c>
      <c r="AO161" s="33">
        <f t="shared" ref="AO161" si="51">AN161*AB161</f>
        <v>78.259500000000003</v>
      </c>
      <c r="AP161" s="33">
        <f t="shared" ref="AP161" si="52">AO161*0.12</f>
        <v>9.39114</v>
      </c>
      <c r="AQ161" s="33">
        <f t="shared" ref="AQ161" si="53">AO161+AP161</f>
        <v>87.65064000000001</v>
      </c>
      <c r="AR161" s="15" t="s">
        <v>6295</v>
      </c>
      <c r="AS161" s="15" t="s">
        <v>6295</v>
      </c>
      <c r="AT161" s="15" t="s">
        <v>6292</v>
      </c>
      <c r="AU161" s="27" t="s">
        <v>6278</v>
      </c>
      <c r="AV161" s="16"/>
      <c r="AW161" s="12"/>
      <c r="AX161" s="12"/>
      <c r="AY161" s="12"/>
      <c r="AZ161" s="1" t="s">
        <v>6388</v>
      </c>
    </row>
    <row r="162" spans="1:52" s="52" customFormat="1" ht="39.950000000000003" customHeight="1" x14ac:dyDescent="0.25">
      <c r="A162" s="9">
        <v>489</v>
      </c>
      <c r="B162" s="7" t="s">
        <v>1933</v>
      </c>
      <c r="C162" s="7" t="s">
        <v>1934</v>
      </c>
      <c r="D162" s="7" t="s">
        <v>18</v>
      </c>
      <c r="E162" s="7" t="s">
        <v>1912</v>
      </c>
      <c r="F162" s="7" t="s">
        <v>20</v>
      </c>
      <c r="G162" s="7" t="s">
        <v>6182</v>
      </c>
      <c r="H162" s="7" t="s">
        <v>1392</v>
      </c>
      <c r="I162" s="7" t="s">
        <v>6175</v>
      </c>
      <c r="J162" s="7" t="s">
        <v>1393</v>
      </c>
      <c r="K162" s="7" t="s">
        <v>1404</v>
      </c>
      <c r="L162" s="7" t="s">
        <v>1935</v>
      </c>
      <c r="M162" s="7" t="s">
        <v>1935</v>
      </c>
      <c r="N162" s="8" t="s">
        <v>6175</v>
      </c>
      <c r="O162" s="7" t="s">
        <v>1388</v>
      </c>
      <c r="P162" s="8" t="s">
        <v>6175</v>
      </c>
      <c r="Q162" s="7" t="s">
        <v>1936</v>
      </c>
      <c r="R162" s="28" t="s">
        <v>1937</v>
      </c>
      <c r="S162" s="28" t="s">
        <v>6175</v>
      </c>
      <c r="T162" s="28" t="s">
        <v>28</v>
      </c>
      <c r="U162" s="28" t="s">
        <v>28</v>
      </c>
      <c r="V162" s="28" t="s">
        <v>28</v>
      </c>
      <c r="W162" s="7" t="s">
        <v>1400</v>
      </c>
      <c r="X162" s="28" t="s">
        <v>28</v>
      </c>
      <c r="Y162" s="7" t="s">
        <v>28</v>
      </c>
      <c r="Z162" s="7" t="s">
        <v>6175</v>
      </c>
      <c r="AA162" s="7">
        <v>156</v>
      </c>
      <c r="AB162" s="7">
        <v>146</v>
      </c>
      <c r="AC162" s="7">
        <f t="shared" ref="AC162" si="54">AA162-AB162</f>
        <v>10</v>
      </c>
      <c r="AD162" s="64">
        <v>1.24</v>
      </c>
      <c r="AE162" s="64">
        <v>194.08</v>
      </c>
      <c r="AF162" s="7" t="s">
        <v>6175</v>
      </c>
      <c r="AG162" s="7" t="s">
        <v>6175</v>
      </c>
      <c r="AH162" s="7" t="s">
        <v>6175</v>
      </c>
      <c r="AI162" s="7" t="s">
        <v>6175</v>
      </c>
      <c r="AJ162" s="33">
        <v>0.81600680000000003</v>
      </c>
      <c r="AK162" s="33">
        <f t="shared" ref="AK162" si="55">AJ162*AB162</f>
        <v>119.1369928</v>
      </c>
      <c r="AL162" s="33">
        <f t="shared" ref="AL162" si="56">AK162*0.12</f>
        <v>14.296439136</v>
      </c>
      <c r="AM162" s="33">
        <f t="shared" ref="AM162" si="57">AL162+AK162</f>
        <v>133.43343193600001</v>
      </c>
      <c r="AN162" s="33">
        <f t="shared" ref="AN162" si="58">AJ162*0.9</f>
        <v>0.73440612000000005</v>
      </c>
      <c r="AO162" s="33">
        <f t="shared" ref="AO162" si="59">AN162*AB162</f>
        <v>107.22329352000001</v>
      </c>
      <c r="AP162" s="33">
        <f t="shared" ref="AP162" si="60">AO162*0.12</f>
        <v>12.8667952224</v>
      </c>
      <c r="AQ162" s="33">
        <f t="shared" ref="AQ162" si="61">AO162+AP162</f>
        <v>120.09008874240001</v>
      </c>
      <c r="AR162" s="15" t="s">
        <v>1404</v>
      </c>
      <c r="AS162" s="15" t="s">
        <v>1404</v>
      </c>
      <c r="AT162" s="15" t="s">
        <v>6282</v>
      </c>
      <c r="AU162" s="27" t="s">
        <v>6282</v>
      </c>
      <c r="AV162" s="74"/>
      <c r="AW162" s="75"/>
      <c r="AX162" s="75"/>
      <c r="AY162" s="75"/>
      <c r="AZ162" s="52" t="s">
        <v>6388</v>
      </c>
    </row>
    <row r="163" spans="1:52" s="52" customFormat="1" ht="39.950000000000003" customHeight="1" x14ac:dyDescent="0.25">
      <c r="A163" s="9">
        <v>644</v>
      </c>
      <c r="B163" s="7" t="s">
        <v>2478</v>
      </c>
      <c r="C163" s="7" t="s">
        <v>2479</v>
      </c>
      <c r="D163" s="7" t="s">
        <v>18</v>
      </c>
      <c r="E163" s="7" t="s">
        <v>1540</v>
      </c>
      <c r="F163" s="7" t="s">
        <v>105</v>
      </c>
      <c r="G163" s="7" t="s">
        <v>6182</v>
      </c>
      <c r="H163" s="7" t="s">
        <v>2100</v>
      </c>
      <c r="I163" s="7" t="s">
        <v>6175</v>
      </c>
      <c r="J163" s="7" t="s">
        <v>1541</v>
      </c>
      <c r="K163" s="7" t="s">
        <v>1541</v>
      </c>
      <c r="L163" s="7" t="s">
        <v>2480</v>
      </c>
      <c r="M163" s="7" t="s">
        <v>2480</v>
      </c>
      <c r="N163" s="8" t="s">
        <v>6175</v>
      </c>
      <c r="O163" s="7" t="s">
        <v>1746</v>
      </c>
      <c r="P163" s="8" t="s">
        <v>6175</v>
      </c>
      <c r="Q163" s="7" t="s">
        <v>108</v>
      </c>
      <c r="R163" s="28" t="s">
        <v>2481</v>
      </c>
      <c r="S163" s="28" t="s">
        <v>6175</v>
      </c>
      <c r="T163" s="28" t="s">
        <v>28</v>
      </c>
      <c r="U163" s="28" t="s">
        <v>28</v>
      </c>
      <c r="V163" s="28" t="s">
        <v>28</v>
      </c>
      <c r="W163" s="7" t="s">
        <v>29</v>
      </c>
      <c r="X163" s="28" t="s">
        <v>28</v>
      </c>
      <c r="Y163" s="36" t="s">
        <v>28</v>
      </c>
      <c r="Z163" s="7" t="s">
        <v>6175</v>
      </c>
      <c r="AA163" s="7">
        <v>9</v>
      </c>
      <c r="AB163" s="7">
        <v>9</v>
      </c>
      <c r="AC163" s="7">
        <f t="shared" ref="AC163:AC173" si="62">AA163-AB163</f>
        <v>0</v>
      </c>
      <c r="AD163" s="7" t="s">
        <v>6175</v>
      </c>
      <c r="AE163" s="7" t="s">
        <v>6175</v>
      </c>
      <c r="AF163" s="7" t="s">
        <v>6175</v>
      </c>
      <c r="AG163" s="7" t="s">
        <v>6175</v>
      </c>
      <c r="AH163" s="37">
        <v>9.6199999999999992</v>
      </c>
      <c r="AI163" s="37">
        <f t="shared" ref="AI163:AI173" si="63">AH163*AB163</f>
        <v>86.58</v>
      </c>
      <c r="AJ163" s="33">
        <v>4.406701047488613</v>
      </c>
      <c r="AK163" s="33">
        <f t="shared" ref="AK163:AK164" si="64">AJ163*AB163</f>
        <v>39.660309427397515</v>
      </c>
      <c r="AL163" s="33">
        <f t="shared" ref="AL163:AL173" si="65">AK163*0.12</f>
        <v>4.7592371312877013</v>
      </c>
      <c r="AM163" s="33">
        <f t="shared" ref="AM163:AM173" si="66">AL163+AK163</f>
        <v>44.419546558685212</v>
      </c>
      <c r="AN163" s="33">
        <f t="shared" ref="AN163:AN173" si="67">AJ163*0.9</f>
        <v>3.966030942739752</v>
      </c>
      <c r="AO163" s="33">
        <f t="shared" ref="AO163:AO173" si="68">AN163*AB163</f>
        <v>35.694278484657765</v>
      </c>
      <c r="AP163" s="33">
        <f t="shared" ref="AP163:AP164" si="69">AO163*0.12</f>
        <v>4.2833134181589321</v>
      </c>
      <c r="AQ163" s="33">
        <f t="shared" ref="AQ163:AQ164" si="70">AO163+AP163</f>
        <v>39.977591902816698</v>
      </c>
      <c r="AR163" s="15" t="s">
        <v>6295</v>
      </c>
      <c r="AS163" s="15" t="s">
        <v>6296</v>
      </c>
      <c r="AT163" s="15" t="s">
        <v>6292</v>
      </c>
      <c r="AU163" s="27" t="s">
        <v>6278</v>
      </c>
      <c r="AV163" s="74"/>
      <c r="AW163" s="75"/>
      <c r="AX163" s="75"/>
      <c r="AY163" s="75"/>
      <c r="AZ163" s="52" t="s">
        <v>6388</v>
      </c>
    </row>
    <row r="164" spans="1:52" s="52" customFormat="1" ht="39.950000000000003" customHeight="1" x14ac:dyDescent="0.25">
      <c r="A164" s="9">
        <v>645</v>
      </c>
      <c r="B164" s="7" t="s">
        <v>2482</v>
      </c>
      <c r="C164" s="7" t="s">
        <v>2483</v>
      </c>
      <c r="D164" s="7" t="s">
        <v>18</v>
      </c>
      <c r="E164" s="7" t="s">
        <v>1540</v>
      </c>
      <c r="F164" s="7" t="s">
        <v>105</v>
      </c>
      <c r="G164" s="7" t="s">
        <v>6182</v>
      </c>
      <c r="H164" s="7" t="s">
        <v>2100</v>
      </c>
      <c r="I164" s="7" t="s">
        <v>6175</v>
      </c>
      <c r="J164" s="7" t="s">
        <v>1541</v>
      </c>
      <c r="K164" s="7" t="s">
        <v>1541</v>
      </c>
      <c r="L164" s="7" t="s">
        <v>2484</v>
      </c>
      <c r="M164" s="7" t="s">
        <v>2484</v>
      </c>
      <c r="N164" s="8" t="s">
        <v>6175</v>
      </c>
      <c r="O164" s="7" t="s">
        <v>1746</v>
      </c>
      <c r="P164" s="8" t="s">
        <v>6175</v>
      </c>
      <c r="Q164" s="7" t="s">
        <v>2485</v>
      </c>
      <c r="R164" s="28" t="s">
        <v>2486</v>
      </c>
      <c r="S164" s="28" t="s">
        <v>6175</v>
      </c>
      <c r="T164" s="28" t="s">
        <v>28</v>
      </c>
      <c r="U164" s="28" t="s">
        <v>28</v>
      </c>
      <c r="V164" s="28" t="s">
        <v>28</v>
      </c>
      <c r="W164" s="7" t="s">
        <v>29</v>
      </c>
      <c r="X164" s="28" t="s">
        <v>28</v>
      </c>
      <c r="Y164" s="36" t="s">
        <v>28</v>
      </c>
      <c r="Z164" s="7" t="s">
        <v>6175</v>
      </c>
      <c r="AA164" s="7">
        <v>2</v>
      </c>
      <c r="AB164" s="7">
        <v>2</v>
      </c>
      <c r="AC164" s="7">
        <f t="shared" si="62"/>
        <v>0</v>
      </c>
      <c r="AD164" s="7" t="s">
        <v>6175</v>
      </c>
      <c r="AE164" s="7" t="s">
        <v>6175</v>
      </c>
      <c r="AF164" s="7" t="s">
        <v>6175</v>
      </c>
      <c r="AG164" s="7" t="s">
        <v>6175</v>
      </c>
      <c r="AH164" s="37">
        <v>11.99</v>
      </c>
      <c r="AI164" s="37">
        <f t="shared" si="63"/>
        <v>23.98</v>
      </c>
      <c r="AJ164" s="33">
        <v>5.6990588780822247</v>
      </c>
      <c r="AK164" s="33">
        <f t="shared" si="64"/>
        <v>11.398117756164449</v>
      </c>
      <c r="AL164" s="33">
        <f t="shared" si="65"/>
        <v>1.367774130739734</v>
      </c>
      <c r="AM164" s="33">
        <f t="shared" si="66"/>
        <v>12.765891886904184</v>
      </c>
      <c r="AN164" s="33">
        <f t="shared" si="67"/>
        <v>5.1291529902740027</v>
      </c>
      <c r="AO164" s="33">
        <f t="shared" si="68"/>
        <v>10.258305980548005</v>
      </c>
      <c r="AP164" s="33">
        <f t="shared" si="69"/>
        <v>1.2309967176657606</v>
      </c>
      <c r="AQ164" s="33">
        <f t="shared" si="70"/>
        <v>11.489302698213766</v>
      </c>
      <c r="AR164" s="15" t="s">
        <v>6295</v>
      </c>
      <c r="AS164" s="15"/>
      <c r="AT164" s="15" t="s">
        <v>6292</v>
      </c>
      <c r="AU164" s="27" t="s">
        <v>6278</v>
      </c>
      <c r="AV164" s="74"/>
      <c r="AW164" s="75"/>
      <c r="AX164" s="75"/>
      <c r="AY164" s="75"/>
      <c r="AZ164" s="52" t="s">
        <v>6388</v>
      </c>
    </row>
    <row r="165" spans="1:52" s="52" customFormat="1" ht="39.950000000000003" customHeight="1" x14ac:dyDescent="0.25">
      <c r="A165" s="9">
        <v>649</v>
      </c>
      <c r="B165" s="7" t="s">
        <v>2503</v>
      </c>
      <c r="C165" s="132" t="s">
        <v>2504</v>
      </c>
      <c r="D165" s="7" t="s">
        <v>18</v>
      </c>
      <c r="E165" s="7" t="s">
        <v>2416</v>
      </c>
      <c r="F165" s="7" t="s">
        <v>2416</v>
      </c>
      <c r="G165" s="7" t="s">
        <v>6182</v>
      </c>
      <c r="H165" s="7" t="s">
        <v>2100</v>
      </c>
      <c r="I165" s="7" t="s">
        <v>6175</v>
      </c>
      <c r="J165" s="7" t="s">
        <v>1541</v>
      </c>
      <c r="K165" s="7" t="s">
        <v>1541</v>
      </c>
      <c r="L165" s="7" t="s">
        <v>2505</v>
      </c>
      <c r="M165" s="7" t="s">
        <v>2505</v>
      </c>
      <c r="N165" s="8" t="s">
        <v>6175</v>
      </c>
      <c r="O165" s="7" t="s">
        <v>1388</v>
      </c>
      <c r="P165" s="8" t="s">
        <v>6175</v>
      </c>
      <c r="Q165" s="7" t="s">
        <v>652</v>
      </c>
      <c r="R165" s="28" t="s">
        <v>2506</v>
      </c>
      <c r="S165" s="28" t="s">
        <v>6175</v>
      </c>
      <c r="T165" s="28" t="s">
        <v>28</v>
      </c>
      <c r="U165" s="28" t="s">
        <v>28</v>
      </c>
      <c r="V165" s="28" t="s">
        <v>28</v>
      </c>
      <c r="W165" s="7" t="s">
        <v>1400</v>
      </c>
      <c r="X165" s="28" t="s">
        <v>28</v>
      </c>
      <c r="Y165" s="36" t="s">
        <v>28</v>
      </c>
      <c r="Z165" s="7" t="s">
        <v>6175</v>
      </c>
      <c r="AA165" s="7">
        <v>2</v>
      </c>
      <c r="AB165" s="7">
        <v>2</v>
      </c>
      <c r="AC165" s="7">
        <f t="shared" si="62"/>
        <v>0</v>
      </c>
      <c r="AD165" s="132" t="s">
        <v>6175</v>
      </c>
      <c r="AE165" s="132" t="s">
        <v>6175</v>
      </c>
      <c r="AF165" s="7" t="s">
        <v>6175</v>
      </c>
      <c r="AG165" s="7" t="s">
        <v>6175</v>
      </c>
      <c r="AH165" s="37">
        <v>40</v>
      </c>
      <c r="AI165" s="37">
        <f t="shared" si="63"/>
        <v>80</v>
      </c>
      <c r="AJ165" s="33">
        <v>24.452706849315184</v>
      </c>
      <c r="AK165" s="33">
        <f t="shared" ref="AK165:AK173" si="71">AJ165*AB165</f>
        <v>48.905413698630369</v>
      </c>
      <c r="AL165" s="33">
        <f t="shared" si="65"/>
        <v>5.8686496438356439</v>
      </c>
      <c r="AM165" s="33">
        <f t="shared" si="66"/>
        <v>54.774063342466015</v>
      </c>
      <c r="AN165" s="33">
        <f t="shared" si="67"/>
        <v>22.007436164383666</v>
      </c>
      <c r="AO165" s="33">
        <f t="shared" si="68"/>
        <v>44.014872328767332</v>
      </c>
      <c r="AP165" s="33">
        <f t="shared" ref="AP165:AP173" si="72">AO165*0.12</f>
        <v>5.2817846794520795</v>
      </c>
      <c r="AQ165" s="33">
        <f t="shared" ref="AQ165:AQ173" si="73">AO165+AP165</f>
        <v>49.296657008219412</v>
      </c>
      <c r="AR165" s="15" t="s">
        <v>6295</v>
      </c>
      <c r="AS165" s="15"/>
      <c r="AT165" s="15" t="s">
        <v>6292</v>
      </c>
      <c r="AU165" s="27" t="s">
        <v>6278</v>
      </c>
      <c r="AV165" s="74"/>
      <c r="AW165" s="75"/>
      <c r="AX165" s="75"/>
      <c r="AY165" s="75"/>
      <c r="AZ165" s="52" t="s">
        <v>6388</v>
      </c>
    </row>
    <row r="166" spans="1:52" s="52" customFormat="1" ht="39.950000000000003" customHeight="1" x14ac:dyDescent="0.25">
      <c r="A166" s="9">
        <v>650</v>
      </c>
      <c r="B166" s="7" t="s">
        <v>2507</v>
      </c>
      <c r="C166" s="132" t="s">
        <v>2508</v>
      </c>
      <c r="D166" s="7" t="s">
        <v>18</v>
      </c>
      <c r="E166" s="7" t="s">
        <v>2416</v>
      </c>
      <c r="F166" s="7" t="s">
        <v>20</v>
      </c>
      <c r="G166" s="7" t="s">
        <v>6182</v>
      </c>
      <c r="H166" s="7" t="s">
        <v>2100</v>
      </c>
      <c r="I166" s="7" t="s">
        <v>6175</v>
      </c>
      <c r="J166" s="7" t="s">
        <v>1541</v>
      </c>
      <c r="K166" s="7" t="s">
        <v>1541</v>
      </c>
      <c r="L166" s="7" t="s">
        <v>2509</v>
      </c>
      <c r="M166" s="7" t="s">
        <v>2509</v>
      </c>
      <c r="N166" s="8" t="s">
        <v>6175</v>
      </c>
      <c r="O166" s="7" t="s">
        <v>1388</v>
      </c>
      <c r="P166" s="8" t="s">
        <v>6175</v>
      </c>
      <c r="Q166" s="7" t="s">
        <v>2510</v>
      </c>
      <c r="R166" s="28" t="s">
        <v>2511</v>
      </c>
      <c r="S166" s="28" t="s">
        <v>6175</v>
      </c>
      <c r="T166" s="28" t="s">
        <v>28</v>
      </c>
      <c r="U166" s="28" t="s">
        <v>28</v>
      </c>
      <c r="V166" s="28" t="s">
        <v>28</v>
      </c>
      <c r="W166" s="7" t="s">
        <v>1400</v>
      </c>
      <c r="X166" s="28" t="s">
        <v>28</v>
      </c>
      <c r="Y166" s="36" t="s">
        <v>28</v>
      </c>
      <c r="Z166" s="7" t="s">
        <v>6175</v>
      </c>
      <c r="AA166" s="7">
        <v>2</v>
      </c>
      <c r="AB166" s="7">
        <v>2</v>
      </c>
      <c r="AC166" s="7">
        <f t="shared" si="62"/>
        <v>0</v>
      </c>
      <c r="AD166" s="132" t="s">
        <v>6175</v>
      </c>
      <c r="AE166" s="132" t="s">
        <v>6175</v>
      </c>
      <c r="AF166" s="7" t="s">
        <v>6175</v>
      </c>
      <c r="AG166" s="7" t="s">
        <v>6175</v>
      </c>
      <c r="AH166" s="37">
        <v>59</v>
      </c>
      <c r="AI166" s="37">
        <f t="shared" si="63"/>
        <v>118</v>
      </c>
      <c r="AJ166" s="33">
        <v>35.050544885844936</v>
      </c>
      <c r="AK166" s="33">
        <f t="shared" si="71"/>
        <v>70.101089771689871</v>
      </c>
      <c r="AL166" s="33">
        <f t="shared" si="65"/>
        <v>8.4121307726027847</v>
      </c>
      <c r="AM166" s="33">
        <f t="shared" si="66"/>
        <v>78.513220544292651</v>
      </c>
      <c r="AN166" s="33">
        <f t="shared" si="67"/>
        <v>31.545490397260444</v>
      </c>
      <c r="AO166" s="33">
        <f t="shared" si="68"/>
        <v>63.090980794520888</v>
      </c>
      <c r="AP166" s="33">
        <f t="shared" si="72"/>
        <v>7.5709176953425059</v>
      </c>
      <c r="AQ166" s="33">
        <f t="shared" si="73"/>
        <v>70.66189848986339</v>
      </c>
      <c r="AR166" s="15" t="s">
        <v>6295</v>
      </c>
      <c r="AS166" s="15"/>
      <c r="AT166" s="15" t="s">
        <v>6292</v>
      </c>
      <c r="AU166" s="27" t="s">
        <v>6278</v>
      </c>
      <c r="AV166" s="74"/>
      <c r="AW166" s="75"/>
      <c r="AX166" s="75"/>
      <c r="AY166" s="75"/>
      <c r="AZ166" s="52" t="s">
        <v>6388</v>
      </c>
    </row>
    <row r="167" spans="1:52" s="52" customFormat="1" ht="39.950000000000003" customHeight="1" x14ac:dyDescent="0.25">
      <c r="A167" s="9">
        <v>651</v>
      </c>
      <c r="B167" s="7" t="s">
        <v>2512</v>
      </c>
      <c r="C167" s="132" t="s">
        <v>2513</v>
      </c>
      <c r="D167" s="7" t="s">
        <v>18</v>
      </c>
      <c r="E167" s="7" t="s">
        <v>1540</v>
      </c>
      <c r="F167" s="7" t="s">
        <v>105</v>
      </c>
      <c r="G167" s="7" t="s">
        <v>6182</v>
      </c>
      <c r="H167" s="7" t="s">
        <v>2100</v>
      </c>
      <c r="I167" s="7" t="s">
        <v>6175</v>
      </c>
      <c r="J167" s="7" t="s">
        <v>1541</v>
      </c>
      <c r="K167" s="7" t="s">
        <v>1541</v>
      </c>
      <c r="L167" s="7" t="s">
        <v>2514</v>
      </c>
      <c r="M167" s="7" t="s">
        <v>2514</v>
      </c>
      <c r="N167" s="8" t="s">
        <v>6175</v>
      </c>
      <c r="O167" s="7" t="s">
        <v>1388</v>
      </c>
      <c r="P167" s="8" t="s">
        <v>6175</v>
      </c>
      <c r="Q167" s="7" t="s">
        <v>2515</v>
      </c>
      <c r="R167" s="28" t="s">
        <v>28</v>
      </c>
      <c r="S167" s="28" t="s">
        <v>6175</v>
      </c>
      <c r="T167" s="28" t="s">
        <v>28</v>
      </c>
      <c r="U167" s="28" t="s">
        <v>28</v>
      </c>
      <c r="V167" s="28" t="s">
        <v>28</v>
      </c>
      <c r="W167" s="7" t="s">
        <v>78</v>
      </c>
      <c r="X167" s="28" t="s">
        <v>28</v>
      </c>
      <c r="Y167" s="36" t="s">
        <v>28</v>
      </c>
      <c r="Z167" s="7" t="s">
        <v>6175</v>
      </c>
      <c r="AA167" s="7">
        <v>1</v>
      </c>
      <c r="AB167" s="7">
        <v>1</v>
      </c>
      <c r="AC167" s="7">
        <f t="shared" si="62"/>
        <v>0</v>
      </c>
      <c r="AD167" s="132" t="s">
        <v>6175</v>
      </c>
      <c r="AE167" s="132" t="s">
        <v>6175</v>
      </c>
      <c r="AF167" s="7" t="s">
        <v>6175</v>
      </c>
      <c r="AG167" s="7" t="s">
        <v>6175</v>
      </c>
      <c r="AH167" s="37">
        <v>16.309999999999999</v>
      </c>
      <c r="AI167" s="37">
        <f t="shared" si="63"/>
        <v>16.309999999999999</v>
      </c>
      <c r="AJ167" s="33">
        <v>5.8076163913242507</v>
      </c>
      <c r="AK167" s="33">
        <f t="shared" si="71"/>
        <v>5.8076163913242507</v>
      </c>
      <c r="AL167" s="33">
        <f t="shared" si="65"/>
        <v>0.69691396695891006</v>
      </c>
      <c r="AM167" s="33">
        <f t="shared" si="66"/>
        <v>6.5045303582831604</v>
      </c>
      <c r="AN167" s="33">
        <f t="shared" si="67"/>
        <v>5.2268547521918256</v>
      </c>
      <c r="AO167" s="33">
        <f t="shared" si="68"/>
        <v>5.2268547521918256</v>
      </c>
      <c r="AP167" s="33">
        <f t="shared" si="72"/>
        <v>0.62722257026301909</v>
      </c>
      <c r="AQ167" s="33">
        <f t="shared" si="73"/>
        <v>5.8540773224548444</v>
      </c>
      <c r="AR167" s="15" t="s">
        <v>6295</v>
      </c>
      <c r="AS167" s="15"/>
      <c r="AT167" s="15" t="s">
        <v>6292</v>
      </c>
      <c r="AU167" s="27" t="s">
        <v>6278</v>
      </c>
      <c r="AV167" s="74"/>
      <c r="AW167" s="75"/>
      <c r="AX167" s="75"/>
      <c r="AY167" s="75"/>
      <c r="AZ167" s="52" t="s">
        <v>6388</v>
      </c>
    </row>
    <row r="168" spans="1:52" s="52" customFormat="1" ht="39.950000000000003" customHeight="1" x14ac:dyDescent="0.25">
      <c r="A168" s="9">
        <v>652</v>
      </c>
      <c r="B168" s="7" t="s">
        <v>2516</v>
      </c>
      <c r="C168" s="132" t="s">
        <v>2517</v>
      </c>
      <c r="D168" s="7" t="s">
        <v>18</v>
      </c>
      <c r="E168" s="7" t="s">
        <v>2518</v>
      </c>
      <c r="F168" s="7" t="s">
        <v>105</v>
      </c>
      <c r="G168" s="7" t="s">
        <v>6182</v>
      </c>
      <c r="H168" s="7" t="s">
        <v>2100</v>
      </c>
      <c r="I168" s="7" t="s">
        <v>6175</v>
      </c>
      <c r="J168" s="7" t="s">
        <v>1541</v>
      </c>
      <c r="K168" s="7" t="s">
        <v>1541</v>
      </c>
      <c r="L168" s="7" t="s">
        <v>2519</v>
      </c>
      <c r="M168" s="7" t="s">
        <v>2519</v>
      </c>
      <c r="N168" s="8" t="s">
        <v>6175</v>
      </c>
      <c r="O168" s="7" t="s">
        <v>1388</v>
      </c>
      <c r="P168" s="8" t="s">
        <v>6175</v>
      </c>
      <c r="Q168" s="7" t="s">
        <v>108</v>
      </c>
      <c r="R168" s="28" t="s">
        <v>2520</v>
      </c>
      <c r="S168" s="28" t="s">
        <v>6175</v>
      </c>
      <c r="T168" s="28" t="s">
        <v>28</v>
      </c>
      <c r="U168" s="28" t="s">
        <v>28</v>
      </c>
      <c r="V168" s="28" t="s">
        <v>28</v>
      </c>
      <c r="W168" s="7" t="s">
        <v>1400</v>
      </c>
      <c r="X168" s="28" t="s">
        <v>28</v>
      </c>
      <c r="Y168" s="36" t="s">
        <v>28</v>
      </c>
      <c r="Z168" s="7" t="s">
        <v>6175</v>
      </c>
      <c r="AA168" s="7">
        <v>1</v>
      </c>
      <c r="AB168" s="7">
        <v>1</v>
      </c>
      <c r="AC168" s="7">
        <f t="shared" si="62"/>
        <v>0</v>
      </c>
      <c r="AD168" s="132" t="s">
        <v>6175</v>
      </c>
      <c r="AE168" s="132" t="s">
        <v>6175</v>
      </c>
      <c r="AF168" s="7" t="s">
        <v>6175</v>
      </c>
      <c r="AG168" s="7" t="s">
        <v>6175</v>
      </c>
      <c r="AH168" s="37">
        <v>21.15</v>
      </c>
      <c r="AI168" s="37">
        <f t="shared" si="63"/>
        <v>21.15</v>
      </c>
      <c r="AJ168" s="33">
        <v>12.856440842465812</v>
      </c>
      <c r="AK168" s="33">
        <f t="shared" si="71"/>
        <v>12.856440842465812</v>
      </c>
      <c r="AL168" s="33">
        <f t="shared" si="65"/>
        <v>1.5427729010958973</v>
      </c>
      <c r="AM168" s="33">
        <f t="shared" si="66"/>
        <v>14.39921374356171</v>
      </c>
      <c r="AN168" s="33">
        <f t="shared" si="67"/>
        <v>11.570796758219231</v>
      </c>
      <c r="AO168" s="33">
        <f t="shared" si="68"/>
        <v>11.570796758219231</v>
      </c>
      <c r="AP168" s="33">
        <f t="shared" si="72"/>
        <v>1.3884956109863076</v>
      </c>
      <c r="AQ168" s="33">
        <f t="shared" si="73"/>
        <v>12.959292369205539</v>
      </c>
      <c r="AR168" s="15" t="s">
        <v>6295</v>
      </c>
      <c r="AS168" s="15"/>
      <c r="AT168" s="15" t="s">
        <v>6292</v>
      </c>
      <c r="AU168" s="27" t="s">
        <v>6278</v>
      </c>
      <c r="AV168" s="74"/>
      <c r="AW168" s="75"/>
      <c r="AX168" s="75"/>
      <c r="AY168" s="75"/>
      <c r="AZ168" s="52" t="s">
        <v>6388</v>
      </c>
    </row>
    <row r="169" spans="1:52" s="52" customFormat="1" ht="39.950000000000003" customHeight="1" x14ac:dyDescent="0.25">
      <c r="A169" s="9">
        <v>653</v>
      </c>
      <c r="B169" s="7" t="s">
        <v>2521</v>
      </c>
      <c r="C169" s="132" t="s">
        <v>2522</v>
      </c>
      <c r="D169" s="7" t="s">
        <v>18</v>
      </c>
      <c r="E169" s="7" t="s">
        <v>2518</v>
      </c>
      <c r="F169" s="7" t="s">
        <v>105</v>
      </c>
      <c r="G169" s="7" t="s">
        <v>6182</v>
      </c>
      <c r="H169" s="7" t="s">
        <v>2100</v>
      </c>
      <c r="I169" s="7" t="s">
        <v>6175</v>
      </c>
      <c r="J169" s="7" t="s">
        <v>1541</v>
      </c>
      <c r="K169" s="7" t="s">
        <v>1541</v>
      </c>
      <c r="L169" s="7" t="s">
        <v>2523</v>
      </c>
      <c r="M169" s="7" t="s">
        <v>2523</v>
      </c>
      <c r="N169" s="8" t="s">
        <v>6175</v>
      </c>
      <c r="O169" s="7" t="s">
        <v>1388</v>
      </c>
      <c r="P169" s="8" t="s">
        <v>6175</v>
      </c>
      <c r="Q169" s="7" t="s">
        <v>108</v>
      </c>
      <c r="R169" s="28" t="s">
        <v>2520</v>
      </c>
      <c r="S169" s="28" t="s">
        <v>6175</v>
      </c>
      <c r="T169" s="28" t="s">
        <v>28</v>
      </c>
      <c r="U169" s="28" t="s">
        <v>28</v>
      </c>
      <c r="V169" s="28" t="s">
        <v>28</v>
      </c>
      <c r="W169" s="7" t="s">
        <v>1400</v>
      </c>
      <c r="X169" s="28" t="s">
        <v>28</v>
      </c>
      <c r="Y169" s="36" t="s">
        <v>28</v>
      </c>
      <c r="Z169" s="7" t="s">
        <v>6175</v>
      </c>
      <c r="AA169" s="7">
        <v>1</v>
      </c>
      <c r="AB169" s="7">
        <v>1</v>
      </c>
      <c r="AC169" s="7">
        <f t="shared" si="62"/>
        <v>0</v>
      </c>
      <c r="AD169" s="132" t="s">
        <v>6175</v>
      </c>
      <c r="AE169" s="132" t="s">
        <v>6175</v>
      </c>
      <c r="AF169" s="7" t="s">
        <v>6175</v>
      </c>
      <c r="AG169" s="7" t="s">
        <v>6175</v>
      </c>
      <c r="AH169" s="37">
        <v>21.15</v>
      </c>
      <c r="AI169" s="37">
        <f t="shared" si="63"/>
        <v>21.15</v>
      </c>
      <c r="AJ169" s="33">
        <v>12.929368746575403</v>
      </c>
      <c r="AK169" s="33">
        <f t="shared" si="71"/>
        <v>12.929368746575403</v>
      </c>
      <c r="AL169" s="33">
        <f t="shared" si="65"/>
        <v>1.5515242495890482</v>
      </c>
      <c r="AM169" s="33">
        <f t="shared" si="66"/>
        <v>14.480892996164451</v>
      </c>
      <c r="AN169" s="33">
        <f t="shared" si="67"/>
        <v>11.636431871917862</v>
      </c>
      <c r="AO169" s="33">
        <f t="shared" si="68"/>
        <v>11.636431871917862</v>
      </c>
      <c r="AP169" s="33">
        <f t="shared" si="72"/>
        <v>1.3963718246301435</v>
      </c>
      <c r="AQ169" s="33">
        <f t="shared" si="73"/>
        <v>13.032803696548006</v>
      </c>
      <c r="AR169" s="15" t="s">
        <v>6295</v>
      </c>
      <c r="AS169" s="15"/>
      <c r="AT169" s="15" t="s">
        <v>6292</v>
      </c>
      <c r="AU169" s="27" t="s">
        <v>6278</v>
      </c>
      <c r="AV169" s="74"/>
      <c r="AW169" s="75"/>
      <c r="AX169" s="75"/>
      <c r="AY169" s="75"/>
      <c r="AZ169" s="52" t="s">
        <v>6388</v>
      </c>
    </row>
    <row r="170" spans="1:52" s="52" customFormat="1" ht="39.950000000000003" customHeight="1" x14ac:dyDescent="0.25">
      <c r="A170" s="9">
        <v>654</v>
      </c>
      <c r="B170" s="7" t="s">
        <v>2524</v>
      </c>
      <c r="C170" s="7" t="s">
        <v>2525</v>
      </c>
      <c r="D170" s="7" t="s">
        <v>18</v>
      </c>
      <c r="E170" s="7" t="s">
        <v>2518</v>
      </c>
      <c r="F170" s="7" t="s">
        <v>105</v>
      </c>
      <c r="G170" s="7" t="s">
        <v>6182</v>
      </c>
      <c r="H170" s="7" t="s">
        <v>2100</v>
      </c>
      <c r="I170" s="7" t="s">
        <v>6175</v>
      </c>
      <c r="J170" s="7" t="s">
        <v>1541</v>
      </c>
      <c r="K170" s="7" t="s">
        <v>1541</v>
      </c>
      <c r="L170" s="7" t="s">
        <v>2526</v>
      </c>
      <c r="M170" s="7" t="s">
        <v>2526</v>
      </c>
      <c r="N170" s="8" t="s">
        <v>6175</v>
      </c>
      <c r="O170" s="7" t="s">
        <v>1388</v>
      </c>
      <c r="P170" s="8" t="s">
        <v>6175</v>
      </c>
      <c r="Q170" s="7" t="s">
        <v>28</v>
      </c>
      <c r="R170" s="7" t="s">
        <v>28</v>
      </c>
      <c r="S170" s="28" t="s">
        <v>6175</v>
      </c>
      <c r="T170" s="28" t="s">
        <v>28</v>
      </c>
      <c r="U170" s="28" t="s">
        <v>28</v>
      </c>
      <c r="V170" s="28" t="s">
        <v>28</v>
      </c>
      <c r="W170" s="7" t="s">
        <v>29</v>
      </c>
      <c r="X170" s="28" t="s">
        <v>28</v>
      </c>
      <c r="Y170" s="36" t="s">
        <v>28</v>
      </c>
      <c r="Z170" s="7" t="s">
        <v>6175</v>
      </c>
      <c r="AA170" s="7">
        <v>1</v>
      </c>
      <c r="AB170" s="7">
        <v>1</v>
      </c>
      <c r="AC170" s="7">
        <f t="shared" si="62"/>
        <v>0</v>
      </c>
      <c r="AD170" s="7" t="s">
        <v>6175</v>
      </c>
      <c r="AE170" s="7" t="s">
        <v>6175</v>
      </c>
      <c r="AF170" s="7" t="s">
        <v>6175</v>
      </c>
      <c r="AG170" s="7" t="s">
        <v>6175</v>
      </c>
      <c r="AH170" s="37">
        <v>21.15</v>
      </c>
      <c r="AI170" s="37">
        <f t="shared" si="63"/>
        <v>21.15</v>
      </c>
      <c r="AJ170" s="33">
        <v>10.052968746575401</v>
      </c>
      <c r="AK170" s="33">
        <f t="shared" si="71"/>
        <v>10.052968746575401</v>
      </c>
      <c r="AL170" s="33">
        <f t="shared" si="65"/>
        <v>1.2063562495890481</v>
      </c>
      <c r="AM170" s="33">
        <f t="shared" si="66"/>
        <v>11.259324996164448</v>
      </c>
      <c r="AN170" s="33">
        <f t="shared" si="67"/>
        <v>9.0476718719178599</v>
      </c>
      <c r="AO170" s="33">
        <f t="shared" si="68"/>
        <v>9.0476718719178599</v>
      </c>
      <c r="AP170" s="33">
        <f t="shared" si="72"/>
        <v>1.0857206246301432</v>
      </c>
      <c r="AQ170" s="33">
        <f t="shared" si="73"/>
        <v>10.133392496548003</v>
      </c>
      <c r="AR170" s="15" t="s">
        <v>6295</v>
      </c>
      <c r="AS170" s="15"/>
      <c r="AT170" s="15" t="s">
        <v>6292</v>
      </c>
      <c r="AU170" s="27" t="s">
        <v>6278</v>
      </c>
      <c r="AV170" s="74"/>
      <c r="AW170" s="75"/>
      <c r="AX170" s="75"/>
      <c r="AY170" s="75"/>
      <c r="AZ170" s="52" t="s">
        <v>6388</v>
      </c>
    </row>
    <row r="171" spans="1:52" s="52" customFormat="1" ht="39.950000000000003" customHeight="1" x14ac:dyDescent="0.25">
      <c r="A171" s="9">
        <v>655</v>
      </c>
      <c r="B171" s="7" t="s">
        <v>2527</v>
      </c>
      <c r="C171" s="7" t="s">
        <v>2528</v>
      </c>
      <c r="D171" s="7" t="s">
        <v>18</v>
      </c>
      <c r="E171" s="7" t="s">
        <v>2518</v>
      </c>
      <c r="F171" s="7" t="s">
        <v>105</v>
      </c>
      <c r="G171" s="7" t="s">
        <v>6182</v>
      </c>
      <c r="H171" s="7" t="s">
        <v>2100</v>
      </c>
      <c r="I171" s="7" t="s">
        <v>6175</v>
      </c>
      <c r="J171" s="7" t="s">
        <v>1541</v>
      </c>
      <c r="K171" s="7" t="s">
        <v>1541</v>
      </c>
      <c r="L171" s="7" t="s">
        <v>2529</v>
      </c>
      <c r="M171" s="7" t="s">
        <v>2529</v>
      </c>
      <c r="N171" s="8" t="s">
        <v>6175</v>
      </c>
      <c r="O171" s="7" t="s">
        <v>1388</v>
      </c>
      <c r="P171" s="8" t="s">
        <v>6175</v>
      </c>
      <c r="Q171" s="7" t="s">
        <v>108</v>
      </c>
      <c r="R171" s="28" t="s">
        <v>2520</v>
      </c>
      <c r="S171" s="28" t="s">
        <v>6175</v>
      </c>
      <c r="T171" s="28" t="s">
        <v>28</v>
      </c>
      <c r="U171" s="28" t="s">
        <v>28</v>
      </c>
      <c r="V171" s="28" t="s">
        <v>28</v>
      </c>
      <c r="W171" s="7" t="s">
        <v>1400</v>
      </c>
      <c r="X171" s="28" t="s">
        <v>28</v>
      </c>
      <c r="Y171" s="36" t="s">
        <v>28</v>
      </c>
      <c r="Z171" s="7" t="s">
        <v>6175</v>
      </c>
      <c r="AA171" s="7">
        <v>1</v>
      </c>
      <c r="AB171" s="7">
        <v>1</v>
      </c>
      <c r="AC171" s="7">
        <f t="shared" si="62"/>
        <v>0</v>
      </c>
      <c r="AD171" s="7" t="s">
        <v>6175</v>
      </c>
      <c r="AE171" s="7" t="s">
        <v>6175</v>
      </c>
      <c r="AF171" s="7" t="s">
        <v>6175</v>
      </c>
      <c r="AG171" s="7" t="s">
        <v>6175</v>
      </c>
      <c r="AH171" s="37">
        <v>21.15</v>
      </c>
      <c r="AI171" s="37">
        <f t="shared" si="63"/>
        <v>21.15</v>
      </c>
      <c r="AJ171" s="33">
        <v>12.929368746575403</v>
      </c>
      <c r="AK171" s="33">
        <f t="shared" si="71"/>
        <v>12.929368746575403</v>
      </c>
      <c r="AL171" s="33">
        <f t="shared" si="65"/>
        <v>1.5515242495890482</v>
      </c>
      <c r="AM171" s="33">
        <f t="shared" si="66"/>
        <v>14.480892996164451</v>
      </c>
      <c r="AN171" s="33">
        <f t="shared" si="67"/>
        <v>11.636431871917862</v>
      </c>
      <c r="AO171" s="33">
        <f t="shared" si="68"/>
        <v>11.636431871917862</v>
      </c>
      <c r="AP171" s="33">
        <f t="shared" si="72"/>
        <v>1.3963718246301435</v>
      </c>
      <c r="AQ171" s="33">
        <f t="shared" si="73"/>
        <v>13.032803696548006</v>
      </c>
      <c r="AR171" s="15" t="s">
        <v>6295</v>
      </c>
      <c r="AS171" s="15"/>
      <c r="AT171" s="15" t="s">
        <v>6292</v>
      </c>
      <c r="AU171" s="27" t="s">
        <v>6278</v>
      </c>
      <c r="AV171" s="74"/>
      <c r="AW171" s="75"/>
      <c r="AX171" s="75"/>
      <c r="AY171" s="75"/>
      <c r="AZ171" s="52" t="s">
        <v>6388</v>
      </c>
    </row>
    <row r="172" spans="1:52" s="52" customFormat="1" ht="39.950000000000003" customHeight="1" x14ac:dyDescent="0.25">
      <c r="A172" s="9">
        <v>656</v>
      </c>
      <c r="B172" s="7" t="s">
        <v>2530</v>
      </c>
      <c r="C172" s="7" t="s">
        <v>2531</v>
      </c>
      <c r="D172" s="7" t="s">
        <v>18</v>
      </c>
      <c r="E172" s="7" t="s">
        <v>2518</v>
      </c>
      <c r="F172" s="7" t="s">
        <v>105</v>
      </c>
      <c r="G172" s="7" t="s">
        <v>6182</v>
      </c>
      <c r="H172" s="7" t="s">
        <v>2100</v>
      </c>
      <c r="I172" s="7" t="s">
        <v>6175</v>
      </c>
      <c r="J172" s="7" t="s">
        <v>1541</v>
      </c>
      <c r="K172" s="7" t="s">
        <v>1541</v>
      </c>
      <c r="L172" s="7" t="s">
        <v>2532</v>
      </c>
      <c r="M172" s="7" t="s">
        <v>2532</v>
      </c>
      <c r="N172" s="8" t="s">
        <v>6175</v>
      </c>
      <c r="O172" s="7" t="s">
        <v>1388</v>
      </c>
      <c r="P172" s="8" t="s">
        <v>6175</v>
      </c>
      <c r="Q172" s="7" t="s">
        <v>108</v>
      </c>
      <c r="R172" s="28" t="s">
        <v>2533</v>
      </c>
      <c r="S172" s="28" t="s">
        <v>6175</v>
      </c>
      <c r="T172" s="28" t="s">
        <v>28</v>
      </c>
      <c r="U172" s="28" t="s">
        <v>28</v>
      </c>
      <c r="V172" s="28" t="s">
        <v>28</v>
      </c>
      <c r="W172" s="7" t="s">
        <v>1400</v>
      </c>
      <c r="X172" s="28" t="s">
        <v>28</v>
      </c>
      <c r="Y172" s="36" t="s">
        <v>28</v>
      </c>
      <c r="Z172" s="7" t="s">
        <v>6175</v>
      </c>
      <c r="AA172" s="7">
        <v>1</v>
      </c>
      <c r="AB172" s="7">
        <v>1</v>
      </c>
      <c r="AC172" s="7">
        <f t="shared" si="62"/>
        <v>0</v>
      </c>
      <c r="AD172" s="7" t="s">
        <v>6175</v>
      </c>
      <c r="AE172" s="7" t="s">
        <v>6175</v>
      </c>
      <c r="AF172" s="7" t="s">
        <v>6175</v>
      </c>
      <c r="AG172" s="7" t="s">
        <v>6175</v>
      </c>
      <c r="AH172" s="37">
        <v>21.15</v>
      </c>
      <c r="AI172" s="37">
        <f t="shared" si="63"/>
        <v>21.15</v>
      </c>
      <c r="AJ172" s="33">
        <v>12.564729226027463</v>
      </c>
      <c r="AK172" s="33">
        <f t="shared" si="71"/>
        <v>12.564729226027463</v>
      </c>
      <c r="AL172" s="33">
        <f t="shared" si="65"/>
        <v>1.5077675071232954</v>
      </c>
      <c r="AM172" s="33">
        <f t="shared" si="66"/>
        <v>14.072496733150759</v>
      </c>
      <c r="AN172" s="33">
        <f t="shared" si="67"/>
        <v>11.308256303424717</v>
      </c>
      <c r="AO172" s="33">
        <f t="shared" si="68"/>
        <v>11.308256303424717</v>
      </c>
      <c r="AP172" s="33">
        <f t="shared" si="72"/>
        <v>1.356990756410966</v>
      </c>
      <c r="AQ172" s="33">
        <f t="shared" si="73"/>
        <v>12.665247059835682</v>
      </c>
      <c r="AR172" s="15" t="s">
        <v>6295</v>
      </c>
      <c r="AS172" s="15"/>
      <c r="AT172" s="15" t="s">
        <v>6292</v>
      </c>
      <c r="AU172" s="27" t="s">
        <v>6278</v>
      </c>
      <c r="AV172" s="74"/>
      <c r="AW172" s="75"/>
      <c r="AX172" s="75"/>
      <c r="AY172" s="75"/>
      <c r="AZ172" s="52" t="s">
        <v>6388</v>
      </c>
    </row>
    <row r="173" spans="1:52" s="52" customFormat="1" ht="39.950000000000003" customHeight="1" x14ac:dyDescent="0.25">
      <c r="A173" s="9">
        <v>657</v>
      </c>
      <c r="B173" s="7" t="s">
        <v>2534</v>
      </c>
      <c r="C173" s="7" t="s">
        <v>2535</v>
      </c>
      <c r="D173" s="7" t="s">
        <v>18</v>
      </c>
      <c r="E173" s="7" t="s">
        <v>1540</v>
      </c>
      <c r="F173" s="7" t="s">
        <v>105</v>
      </c>
      <c r="G173" s="7" t="s">
        <v>6182</v>
      </c>
      <c r="H173" s="7" t="s">
        <v>2100</v>
      </c>
      <c r="I173" s="7" t="s">
        <v>6175</v>
      </c>
      <c r="J173" s="7" t="s">
        <v>1541</v>
      </c>
      <c r="K173" s="7" t="s">
        <v>1541</v>
      </c>
      <c r="L173" s="7" t="s">
        <v>2536</v>
      </c>
      <c r="M173" s="7" t="s">
        <v>2536</v>
      </c>
      <c r="N173" s="8" t="s">
        <v>6175</v>
      </c>
      <c r="O173" s="7" t="s">
        <v>1388</v>
      </c>
      <c r="P173" s="8" t="s">
        <v>6175</v>
      </c>
      <c r="Q173" s="7" t="s">
        <v>652</v>
      </c>
      <c r="R173" s="28" t="s">
        <v>2537</v>
      </c>
      <c r="S173" s="28" t="s">
        <v>6175</v>
      </c>
      <c r="T173" s="28" t="s">
        <v>28</v>
      </c>
      <c r="U173" s="28" t="s">
        <v>28</v>
      </c>
      <c r="V173" s="28" t="s">
        <v>28</v>
      </c>
      <c r="W173" s="7" t="s">
        <v>29</v>
      </c>
      <c r="X173" s="28" t="s">
        <v>28</v>
      </c>
      <c r="Y173" s="36" t="s">
        <v>28</v>
      </c>
      <c r="Z173" s="7" t="s">
        <v>6175</v>
      </c>
      <c r="AA173" s="7">
        <v>15</v>
      </c>
      <c r="AB173" s="7">
        <v>15</v>
      </c>
      <c r="AC173" s="7">
        <f t="shared" si="62"/>
        <v>0</v>
      </c>
      <c r="AD173" s="7" t="s">
        <v>6175</v>
      </c>
      <c r="AE173" s="7" t="s">
        <v>6175</v>
      </c>
      <c r="AF173" s="7" t="s">
        <v>6175</v>
      </c>
      <c r="AG173" s="7" t="s">
        <v>6175</v>
      </c>
      <c r="AH173" s="37">
        <v>17.25</v>
      </c>
      <c r="AI173" s="37">
        <f t="shared" si="63"/>
        <v>258.75</v>
      </c>
      <c r="AJ173" s="33">
        <v>8.139749623287722</v>
      </c>
      <c r="AK173" s="33">
        <f t="shared" si="71"/>
        <v>122.09624434931582</v>
      </c>
      <c r="AL173" s="33">
        <f t="shared" si="65"/>
        <v>14.651549321917898</v>
      </c>
      <c r="AM173" s="33">
        <f t="shared" si="66"/>
        <v>136.74779367123372</v>
      </c>
      <c r="AN173" s="33">
        <f t="shared" si="67"/>
        <v>7.3257746609589498</v>
      </c>
      <c r="AO173" s="33">
        <f t="shared" si="68"/>
        <v>109.88661991438424</v>
      </c>
      <c r="AP173" s="33">
        <f t="shared" si="72"/>
        <v>13.186394389726109</v>
      </c>
      <c r="AQ173" s="33">
        <f t="shared" si="73"/>
        <v>123.07301430411034</v>
      </c>
      <c r="AR173" s="15" t="s">
        <v>6295</v>
      </c>
      <c r="AS173" s="15"/>
      <c r="AT173" s="15" t="s">
        <v>6292</v>
      </c>
      <c r="AU173" s="27" t="s">
        <v>6278</v>
      </c>
      <c r="AV173" s="74"/>
      <c r="AW173" s="75"/>
      <c r="AX173" s="75"/>
      <c r="AY173" s="75"/>
      <c r="AZ173" s="52" t="s">
        <v>6388</v>
      </c>
    </row>
    <row r="174" spans="1:52" s="52" customFormat="1" ht="39.950000000000003" customHeight="1" x14ac:dyDescent="0.25">
      <c r="A174" s="9">
        <v>1043</v>
      </c>
      <c r="B174" s="5">
        <v>80042000012199</v>
      </c>
      <c r="C174" s="7" t="s">
        <v>3927</v>
      </c>
      <c r="D174" s="5" t="s">
        <v>18</v>
      </c>
      <c r="E174" s="5" t="s">
        <v>19</v>
      </c>
      <c r="F174" s="5" t="s">
        <v>20</v>
      </c>
      <c r="G174" s="5" t="s">
        <v>18</v>
      </c>
      <c r="H174" s="7" t="s">
        <v>6173</v>
      </c>
      <c r="I174" s="7" t="s">
        <v>6175</v>
      </c>
      <c r="J174" s="7" t="s">
        <v>6175</v>
      </c>
      <c r="K174" s="7" t="s">
        <v>6175</v>
      </c>
      <c r="L174" s="5" t="s">
        <v>21</v>
      </c>
      <c r="M174" s="5" t="s">
        <v>21</v>
      </c>
      <c r="N174" s="8" t="s">
        <v>6175</v>
      </c>
      <c r="O174" s="7" t="s">
        <v>1388</v>
      </c>
      <c r="P174" s="7" t="s">
        <v>3899</v>
      </c>
      <c r="Q174" s="5" t="s">
        <v>23</v>
      </c>
      <c r="R174" s="5" t="s">
        <v>3928</v>
      </c>
      <c r="S174" s="5" t="s">
        <v>28</v>
      </c>
      <c r="T174" s="7" t="s">
        <v>3909</v>
      </c>
      <c r="U174" s="7" t="s">
        <v>28</v>
      </c>
      <c r="V174" s="28" t="s">
        <v>28</v>
      </c>
      <c r="W174" s="5" t="s">
        <v>78</v>
      </c>
      <c r="X174" s="7">
        <v>2012</v>
      </c>
      <c r="Y174" s="7" t="s">
        <v>28</v>
      </c>
      <c r="Z174" s="7" t="s">
        <v>3900</v>
      </c>
      <c r="AA174" s="5">
        <v>1</v>
      </c>
      <c r="AB174" s="7">
        <v>1</v>
      </c>
      <c r="AC174" s="7">
        <f t="shared" ref="AC174" si="74">AA174-AB174</f>
        <v>0</v>
      </c>
      <c r="AD174" s="7" t="s">
        <v>6175</v>
      </c>
      <c r="AE174" s="7" t="s">
        <v>6175</v>
      </c>
      <c r="AF174" s="7" t="s">
        <v>6175</v>
      </c>
      <c r="AG174" s="7" t="s">
        <v>6175</v>
      </c>
      <c r="AH174" s="7" t="s">
        <v>6175</v>
      </c>
      <c r="AI174" s="7" t="s">
        <v>6175</v>
      </c>
      <c r="AJ174" s="33">
        <v>362.26033561643845</v>
      </c>
      <c r="AK174" s="33">
        <f t="shared" ref="AK174:AK193" si="75">AJ174*AB174</f>
        <v>362.26033561643845</v>
      </c>
      <c r="AL174" s="33">
        <f t="shared" ref="AL174:AL197" si="76">AK174*0.12</f>
        <v>43.471240273972612</v>
      </c>
      <c r="AM174" s="33">
        <f t="shared" ref="AM174:AM197" si="77">AL174+AK174</f>
        <v>405.73157589041108</v>
      </c>
      <c r="AN174" s="33">
        <f t="shared" ref="AN174:AN197" si="78">AJ174*0.9</f>
        <v>326.03430205479464</v>
      </c>
      <c r="AO174" s="33">
        <f t="shared" ref="AO174:AO197" si="79">AN174*AB174</f>
        <v>326.03430205479464</v>
      </c>
      <c r="AP174" s="33">
        <f t="shared" ref="AP174:AP193" si="80">AO174*0.12</f>
        <v>39.124116246575355</v>
      </c>
      <c r="AQ174" s="33">
        <f t="shared" ref="AQ174:AQ193" si="81">AO174+AP174</f>
        <v>365.15841830136998</v>
      </c>
      <c r="AR174" s="15" t="s">
        <v>6290</v>
      </c>
      <c r="AS174" s="15" t="s">
        <v>6291</v>
      </c>
      <c r="AT174" s="15" t="s">
        <v>6292</v>
      </c>
      <c r="AU174" s="27" t="s">
        <v>6277</v>
      </c>
      <c r="AV174" s="74"/>
      <c r="AW174" s="75"/>
      <c r="AX174" s="75"/>
      <c r="AY174" s="75"/>
      <c r="AZ174" s="52" t="s">
        <v>6388</v>
      </c>
    </row>
    <row r="175" spans="1:52" s="52" customFormat="1" ht="39.950000000000003" customHeight="1" x14ac:dyDescent="0.25">
      <c r="A175" s="9">
        <v>1049</v>
      </c>
      <c r="B175" s="5">
        <v>80042000012342</v>
      </c>
      <c r="C175" s="132" t="s">
        <v>3938</v>
      </c>
      <c r="D175" s="5" t="s">
        <v>18</v>
      </c>
      <c r="E175" s="5" t="s">
        <v>18</v>
      </c>
      <c r="F175" s="5" t="s">
        <v>18</v>
      </c>
      <c r="G175" s="5" t="s">
        <v>18</v>
      </c>
      <c r="H175" s="7" t="s">
        <v>6173</v>
      </c>
      <c r="I175" s="7" t="s">
        <v>6175</v>
      </c>
      <c r="J175" s="7" t="s">
        <v>6175</v>
      </c>
      <c r="K175" s="7" t="s">
        <v>6175</v>
      </c>
      <c r="L175" s="5" t="s">
        <v>3939</v>
      </c>
      <c r="M175" s="5" t="s">
        <v>3939</v>
      </c>
      <c r="N175" s="8" t="s">
        <v>6175</v>
      </c>
      <c r="O175" s="7" t="s">
        <v>1388</v>
      </c>
      <c r="P175" s="7" t="s">
        <v>3899</v>
      </c>
      <c r="Q175" s="5" t="s">
        <v>3940</v>
      </c>
      <c r="R175" s="5" t="s">
        <v>3941</v>
      </c>
      <c r="S175" s="5" t="s">
        <v>28</v>
      </c>
      <c r="T175" s="7" t="s">
        <v>661</v>
      </c>
      <c r="U175" s="7" t="s">
        <v>3942</v>
      </c>
      <c r="V175" s="7" t="s">
        <v>28</v>
      </c>
      <c r="W175" s="5" t="s">
        <v>29</v>
      </c>
      <c r="X175" s="7">
        <v>2012</v>
      </c>
      <c r="Y175" s="5" t="s">
        <v>28</v>
      </c>
      <c r="Z175" s="7" t="s">
        <v>3900</v>
      </c>
      <c r="AA175" s="7">
        <v>1</v>
      </c>
      <c r="AB175" s="7">
        <v>1</v>
      </c>
      <c r="AC175" s="7">
        <f t="shared" ref="AC175:AC213" si="82">AA175-AB175</f>
        <v>0</v>
      </c>
      <c r="AD175" s="132" t="s">
        <v>6175</v>
      </c>
      <c r="AE175" s="132" t="s">
        <v>6175</v>
      </c>
      <c r="AF175" s="7" t="s">
        <v>6175</v>
      </c>
      <c r="AG175" s="7" t="s">
        <v>6175</v>
      </c>
      <c r="AH175" s="7" t="s">
        <v>6175</v>
      </c>
      <c r="AI175" s="7" t="s">
        <v>6175</v>
      </c>
      <c r="AJ175" s="33">
        <v>41.219713698630322</v>
      </c>
      <c r="AK175" s="33">
        <f t="shared" si="75"/>
        <v>41.219713698630322</v>
      </c>
      <c r="AL175" s="33">
        <f t="shared" si="76"/>
        <v>4.9463656438356383</v>
      </c>
      <c r="AM175" s="33">
        <f t="shared" si="77"/>
        <v>46.166079342465963</v>
      </c>
      <c r="AN175" s="33">
        <f t="shared" si="78"/>
        <v>37.097742328767289</v>
      </c>
      <c r="AO175" s="33">
        <f t="shared" si="79"/>
        <v>37.097742328767289</v>
      </c>
      <c r="AP175" s="33">
        <f t="shared" si="80"/>
        <v>4.4517290794520745</v>
      </c>
      <c r="AQ175" s="33">
        <f t="shared" si="81"/>
        <v>41.549471408219361</v>
      </c>
      <c r="AR175" s="15" t="s">
        <v>6290</v>
      </c>
      <c r="AS175" s="15" t="s">
        <v>6291</v>
      </c>
      <c r="AT175" s="15" t="s">
        <v>6292</v>
      </c>
      <c r="AU175" s="27" t="s">
        <v>6277</v>
      </c>
      <c r="AV175" s="74"/>
      <c r="AW175" s="75"/>
      <c r="AX175" s="75"/>
      <c r="AY175" s="75"/>
      <c r="AZ175" s="52" t="s">
        <v>6388</v>
      </c>
    </row>
    <row r="176" spans="1:52" s="52" customFormat="1" ht="39.950000000000003" customHeight="1" x14ac:dyDescent="0.25">
      <c r="A176" s="9">
        <v>1051</v>
      </c>
      <c r="B176" s="5" t="s">
        <v>28</v>
      </c>
      <c r="C176" s="132" t="s">
        <v>3950</v>
      </c>
      <c r="D176" s="5" t="s">
        <v>18</v>
      </c>
      <c r="E176" s="5" t="s">
        <v>18</v>
      </c>
      <c r="F176" s="5" t="s">
        <v>18</v>
      </c>
      <c r="G176" s="5" t="s">
        <v>18</v>
      </c>
      <c r="H176" s="7" t="s">
        <v>6173</v>
      </c>
      <c r="I176" s="7" t="s">
        <v>6175</v>
      </c>
      <c r="J176" s="7" t="s">
        <v>6175</v>
      </c>
      <c r="K176" s="7" t="s">
        <v>6175</v>
      </c>
      <c r="L176" s="5" t="s">
        <v>3939</v>
      </c>
      <c r="M176" s="5" t="s">
        <v>3939</v>
      </c>
      <c r="N176" s="8" t="s">
        <v>6175</v>
      </c>
      <c r="O176" s="7" t="s">
        <v>1388</v>
      </c>
      <c r="P176" s="7" t="s">
        <v>3899</v>
      </c>
      <c r="Q176" s="5" t="s">
        <v>3940</v>
      </c>
      <c r="R176" s="5" t="s">
        <v>3941</v>
      </c>
      <c r="S176" s="5" t="s">
        <v>28</v>
      </c>
      <c r="T176" s="7" t="s">
        <v>661</v>
      </c>
      <c r="U176" s="7" t="s">
        <v>3942</v>
      </c>
      <c r="V176" s="7" t="s">
        <v>28</v>
      </c>
      <c r="W176" s="5" t="s">
        <v>29</v>
      </c>
      <c r="X176" s="7">
        <v>2012</v>
      </c>
      <c r="Y176" s="5" t="s">
        <v>28</v>
      </c>
      <c r="Z176" s="7" t="s">
        <v>3900</v>
      </c>
      <c r="AA176" s="7">
        <v>1</v>
      </c>
      <c r="AB176" s="7">
        <v>1</v>
      </c>
      <c r="AC176" s="7">
        <f t="shared" si="82"/>
        <v>0</v>
      </c>
      <c r="AD176" s="132" t="s">
        <v>6175</v>
      </c>
      <c r="AE176" s="132" t="s">
        <v>6175</v>
      </c>
      <c r="AF176" s="7" t="s">
        <v>6175</v>
      </c>
      <c r="AG176" s="7" t="s">
        <v>6175</v>
      </c>
      <c r="AH176" s="7" t="s">
        <v>6175</v>
      </c>
      <c r="AI176" s="7" t="s">
        <v>6175</v>
      </c>
      <c r="AJ176" s="33">
        <v>41.219713698630322</v>
      </c>
      <c r="AK176" s="33">
        <f t="shared" si="75"/>
        <v>41.219713698630322</v>
      </c>
      <c r="AL176" s="33">
        <f t="shared" si="76"/>
        <v>4.9463656438356383</v>
      </c>
      <c r="AM176" s="33">
        <f t="shared" si="77"/>
        <v>46.166079342465963</v>
      </c>
      <c r="AN176" s="33">
        <f t="shared" si="78"/>
        <v>37.097742328767289</v>
      </c>
      <c r="AO176" s="33">
        <f t="shared" si="79"/>
        <v>37.097742328767289</v>
      </c>
      <c r="AP176" s="33">
        <f t="shared" si="80"/>
        <v>4.4517290794520745</v>
      </c>
      <c r="AQ176" s="33">
        <f t="shared" si="81"/>
        <v>41.549471408219361</v>
      </c>
      <c r="AR176" s="15" t="s">
        <v>6290</v>
      </c>
      <c r="AS176" s="15" t="s">
        <v>6291</v>
      </c>
      <c r="AT176" s="15" t="s">
        <v>6292</v>
      </c>
      <c r="AU176" s="27" t="s">
        <v>6277</v>
      </c>
      <c r="AV176" s="74"/>
      <c r="AW176" s="75"/>
      <c r="AX176" s="75"/>
      <c r="AY176" s="75"/>
      <c r="AZ176" s="52" t="s">
        <v>6388</v>
      </c>
    </row>
    <row r="177" spans="1:52" s="52" customFormat="1" ht="39.950000000000003" customHeight="1" x14ac:dyDescent="0.25">
      <c r="A177" s="9">
        <v>1071</v>
      </c>
      <c r="B177" s="5">
        <v>80042000000042</v>
      </c>
      <c r="C177" s="7" t="s">
        <v>3977</v>
      </c>
      <c r="D177" s="5" t="s">
        <v>18</v>
      </c>
      <c r="E177" s="5" t="s">
        <v>18</v>
      </c>
      <c r="F177" s="5" t="s">
        <v>18</v>
      </c>
      <c r="G177" s="5" t="s">
        <v>18</v>
      </c>
      <c r="H177" s="7" t="s">
        <v>6173</v>
      </c>
      <c r="I177" s="7" t="s">
        <v>6175</v>
      </c>
      <c r="J177" s="7" t="s">
        <v>6175</v>
      </c>
      <c r="K177" s="7" t="s">
        <v>6175</v>
      </c>
      <c r="L177" s="5" t="s">
        <v>106</v>
      </c>
      <c r="M177" s="5" t="s">
        <v>106</v>
      </c>
      <c r="N177" s="8" t="s">
        <v>6175</v>
      </c>
      <c r="O177" s="7" t="s">
        <v>1388</v>
      </c>
      <c r="P177" s="7" t="s">
        <v>3899</v>
      </c>
      <c r="Q177" s="5" t="s">
        <v>177</v>
      </c>
      <c r="R177" s="5" t="s">
        <v>3978</v>
      </c>
      <c r="S177" s="5" t="s">
        <v>3979</v>
      </c>
      <c r="T177" s="7" t="s">
        <v>44</v>
      </c>
      <c r="U177" s="7" t="s">
        <v>28</v>
      </c>
      <c r="V177" s="28" t="s">
        <v>28</v>
      </c>
      <c r="W177" s="7" t="s">
        <v>29</v>
      </c>
      <c r="X177" s="7">
        <v>2013</v>
      </c>
      <c r="Y177" s="7" t="s">
        <v>28</v>
      </c>
      <c r="Z177" s="7" t="s">
        <v>3900</v>
      </c>
      <c r="AA177" s="7">
        <v>1</v>
      </c>
      <c r="AB177" s="7">
        <v>1</v>
      </c>
      <c r="AC177" s="7">
        <f t="shared" si="82"/>
        <v>0</v>
      </c>
      <c r="AD177" s="7" t="s">
        <v>6175</v>
      </c>
      <c r="AE177" s="7" t="s">
        <v>6175</v>
      </c>
      <c r="AF177" s="7" t="s">
        <v>6175</v>
      </c>
      <c r="AG177" s="7" t="s">
        <v>6175</v>
      </c>
      <c r="AH177" s="7" t="s">
        <v>6175</v>
      </c>
      <c r="AI177" s="7" t="s">
        <v>6175</v>
      </c>
      <c r="AJ177" s="33">
        <v>50.439302739726713</v>
      </c>
      <c r="AK177" s="33">
        <f t="shared" si="75"/>
        <v>50.439302739726713</v>
      </c>
      <c r="AL177" s="33">
        <f t="shared" si="76"/>
        <v>6.0527163287672057</v>
      </c>
      <c r="AM177" s="33">
        <f t="shared" si="77"/>
        <v>56.492019068493917</v>
      </c>
      <c r="AN177" s="33">
        <f t="shared" si="78"/>
        <v>45.395372465754043</v>
      </c>
      <c r="AO177" s="33">
        <f t="shared" si="79"/>
        <v>45.395372465754043</v>
      </c>
      <c r="AP177" s="33">
        <f t="shared" si="80"/>
        <v>5.4474446958904847</v>
      </c>
      <c r="AQ177" s="33">
        <f t="shared" si="81"/>
        <v>50.842817161644525</v>
      </c>
      <c r="AR177" s="15" t="s">
        <v>6295</v>
      </c>
      <c r="AS177" s="15" t="s">
        <v>6298</v>
      </c>
      <c r="AT177" s="15" t="s">
        <v>6292</v>
      </c>
      <c r="AU177" s="27" t="s">
        <v>6278</v>
      </c>
      <c r="AV177" s="74"/>
      <c r="AW177" s="75"/>
      <c r="AX177" s="75"/>
      <c r="AY177" s="75"/>
      <c r="AZ177" s="52" t="s">
        <v>6388</v>
      </c>
    </row>
    <row r="178" spans="1:52" s="52" customFormat="1" ht="39.950000000000003" customHeight="1" x14ac:dyDescent="0.25">
      <c r="A178" s="9">
        <v>1072</v>
      </c>
      <c r="B178" s="5">
        <v>80042000000066</v>
      </c>
      <c r="C178" s="7" t="s">
        <v>3980</v>
      </c>
      <c r="D178" s="5" t="s">
        <v>18</v>
      </c>
      <c r="E178" s="5" t="s">
        <v>867</v>
      </c>
      <c r="F178" s="5" t="s">
        <v>113</v>
      </c>
      <c r="G178" s="5" t="s">
        <v>18</v>
      </c>
      <c r="H178" s="7" t="s">
        <v>6173</v>
      </c>
      <c r="I178" s="7" t="s">
        <v>6175</v>
      </c>
      <c r="J178" s="7" t="s">
        <v>6175</v>
      </c>
      <c r="K178" s="7" t="s">
        <v>6175</v>
      </c>
      <c r="L178" s="5" t="s">
        <v>362</v>
      </c>
      <c r="M178" s="5" t="s">
        <v>362</v>
      </c>
      <c r="N178" s="8" t="s">
        <v>6175</v>
      </c>
      <c r="O178" s="7" t="s">
        <v>1388</v>
      </c>
      <c r="P178" s="7" t="s">
        <v>3899</v>
      </c>
      <c r="Q178" s="5" t="s">
        <v>3981</v>
      </c>
      <c r="R178" s="5" t="s">
        <v>3982</v>
      </c>
      <c r="S178" s="5">
        <v>112300149</v>
      </c>
      <c r="T178" s="7" t="s">
        <v>276</v>
      </c>
      <c r="U178" s="7" t="s">
        <v>3983</v>
      </c>
      <c r="V178" s="7" t="s">
        <v>28</v>
      </c>
      <c r="W178" s="7" t="s">
        <v>78</v>
      </c>
      <c r="X178" s="7">
        <v>2013</v>
      </c>
      <c r="Y178" s="5" t="s">
        <v>140</v>
      </c>
      <c r="Z178" s="7" t="s">
        <v>3900</v>
      </c>
      <c r="AA178" s="7">
        <v>1</v>
      </c>
      <c r="AB178" s="7">
        <v>1</v>
      </c>
      <c r="AC178" s="7">
        <f t="shared" si="82"/>
        <v>0</v>
      </c>
      <c r="AD178" s="7" t="s">
        <v>6175</v>
      </c>
      <c r="AE178" s="7" t="s">
        <v>6175</v>
      </c>
      <c r="AF178" s="7" t="s">
        <v>6175</v>
      </c>
      <c r="AG178" s="7" t="s">
        <v>6175</v>
      </c>
      <c r="AH178" s="7" t="s">
        <v>6175</v>
      </c>
      <c r="AI178" s="7" t="s">
        <v>6175</v>
      </c>
      <c r="AJ178" s="33">
        <v>20.871435616438639</v>
      </c>
      <c r="AK178" s="33">
        <f t="shared" si="75"/>
        <v>20.871435616438639</v>
      </c>
      <c r="AL178" s="33">
        <f t="shared" si="76"/>
        <v>2.5045722739726366</v>
      </c>
      <c r="AM178" s="33">
        <f t="shared" si="77"/>
        <v>23.376007890411277</v>
      </c>
      <c r="AN178" s="33">
        <f t="shared" si="78"/>
        <v>18.784292054794776</v>
      </c>
      <c r="AO178" s="33">
        <f t="shared" si="79"/>
        <v>18.784292054794776</v>
      </c>
      <c r="AP178" s="33">
        <f t="shared" si="80"/>
        <v>2.254115046575373</v>
      </c>
      <c r="AQ178" s="33">
        <f t="shared" si="81"/>
        <v>21.038407101370147</v>
      </c>
      <c r="AR178" s="26" t="s">
        <v>6295</v>
      </c>
      <c r="AS178" s="26" t="s">
        <v>6295</v>
      </c>
      <c r="AT178" s="15" t="s">
        <v>6294</v>
      </c>
      <c r="AU178" s="27" t="s">
        <v>6279</v>
      </c>
      <c r="AV178" s="74"/>
      <c r="AW178" s="75">
        <v>1</v>
      </c>
      <c r="AX178" s="75" t="s">
        <v>6335</v>
      </c>
      <c r="AY178" s="75"/>
      <c r="AZ178" s="52" t="s">
        <v>6388</v>
      </c>
    </row>
    <row r="179" spans="1:52" s="52" customFormat="1" ht="39.950000000000003" customHeight="1" x14ac:dyDescent="0.25">
      <c r="A179" s="9">
        <v>1073</v>
      </c>
      <c r="B179" s="5">
        <v>80042000000073</v>
      </c>
      <c r="C179" s="7" t="s">
        <v>3984</v>
      </c>
      <c r="D179" s="5" t="s">
        <v>241</v>
      </c>
      <c r="E179" s="5" t="s">
        <v>242</v>
      </c>
      <c r="F179" s="5" t="s">
        <v>242</v>
      </c>
      <c r="G179" s="5" t="s">
        <v>18</v>
      </c>
      <c r="H179" s="7" t="s">
        <v>6173</v>
      </c>
      <c r="I179" s="7" t="s">
        <v>6175</v>
      </c>
      <c r="J179" s="7" t="s">
        <v>6175</v>
      </c>
      <c r="K179" s="7" t="s">
        <v>6175</v>
      </c>
      <c r="L179" s="7" t="s">
        <v>3985</v>
      </c>
      <c r="M179" s="7" t="s">
        <v>3985</v>
      </c>
      <c r="N179" s="8" t="s">
        <v>6175</v>
      </c>
      <c r="O179" s="7" t="s">
        <v>1388</v>
      </c>
      <c r="P179" s="7" t="s">
        <v>3899</v>
      </c>
      <c r="Q179" s="5" t="s">
        <v>177</v>
      </c>
      <c r="R179" s="5" t="s">
        <v>3986</v>
      </c>
      <c r="S179" s="5" t="s">
        <v>3987</v>
      </c>
      <c r="T179" s="7" t="s">
        <v>44</v>
      </c>
      <c r="U179" s="7" t="s">
        <v>28</v>
      </c>
      <c r="V179" s="28" t="s">
        <v>28</v>
      </c>
      <c r="W179" s="5" t="s">
        <v>3988</v>
      </c>
      <c r="X179" s="7">
        <v>2012</v>
      </c>
      <c r="Y179" s="5" t="s">
        <v>28</v>
      </c>
      <c r="Z179" s="7" t="s">
        <v>3900</v>
      </c>
      <c r="AA179" s="7">
        <v>1</v>
      </c>
      <c r="AB179" s="7">
        <v>1</v>
      </c>
      <c r="AC179" s="7">
        <f t="shared" si="82"/>
        <v>0</v>
      </c>
      <c r="AD179" s="7" t="s">
        <v>6175</v>
      </c>
      <c r="AE179" s="7" t="s">
        <v>6175</v>
      </c>
      <c r="AF179" s="7" t="s">
        <v>6175</v>
      </c>
      <c r="AG179" s="7" t="s">
        <v>6175</v>
      </c>
      <c r="AH179" s="7" t="s">
        <v>6175</v>
      </c>
      <c r="AI179" s="7" t="s">
        <v>6175</v>
      </c>
      <c r="AJ179" s="33">
        <v>3.1096306849315916</v>
      </c>
      <c r="AK179" s="33">
        <f t="shared" si="75"/>
        <v>3.1096306849315916</v>
      </c>
      <c r="AL179" s="33">
        <f t="shared" si="76"/>
        <v>0.37315568219179096</v>
      </c>
      <c r="AM179" s="33">
        <f t="shared" si="77"/>
        <v>3.4827863671233823</v>
      </c>
      <c r="AN179" s="33">
        <f t="shared" si="78"/>
        <v>2.7986676164384323</v>
      </c>
      <c r="AO179" s="33">
        <f t="shared" si="79"/>
        <v>2.7986676164384323</v>
      </c>
      <c r="AP179" s="33">
        <f t="shared" si="80"/>
        <v>0.33584011397261188</v>
      </c>
      <c r="AQ179" s="33">
        <f t="shared" si="81"/>
        <v>3.1345077304110442</v>
      </c>
      <c r="AR179" s="26" t="s">
        <v>6295</v>
      </c>
      <c r="AS179" s="26" t="s">
        <v>6295</v>
      </c>
      <c r="AT179" s="15" t="s">
        <v>6282</v>
      </c>
      <c r="AU179" s="27" t="s">
        <v>6282</v>
      </c>
      <c r="AV179" s="74" t="s">
        <v>6287</v>
      </c>
      <c r="AW179" s="75"/>
      <c r="AX179" s="75"/>
      <c r="AY179" s="75"/>
      <c r="AZ179" s="52" t="s">
        <v>6388</v>
      </c>
    </row>
    <row r="180" spans="1:52" s="52" customFormat="1" ht="39.950000000000003" customHeight="1" x14ac:dyDescent="0.25">
      <c r="A180" s="9">
        <v>1074</v>
      </c>
      <c r="B180" s="5">
        <v>80042000000257</v>
      </c>
      <c r="C180" s="5" t="s">
        <v>3989</v>
      </c>
      <c r="D180" s="5" t="s">
        <v>18</v>
      </c>
      <c r="E180" s="5" t="s">
        <v>117</v>
      </c>
      <c r="F180" s="5" t="s">
        <v>175</v>
      </c>
      <c r="G180" s="5" t="s">
        <v>18</v>
      </c>
      <c r="H180" s="7" t="s">
        <v>6173</v>
      </c>
      <c r="I180" s="7" t="s">
        <v>6175</v>
      </c>
      <c r="J180" s="7" t="s">
        <v>6175</v>
      </c>
      <c r="K180" s="7" t="s">
        <v>6175</v>
      </c>
      <c r="L180" s="7" t="s">
        <v>3985</v>
      </c>
      <c r="M180" s="7" t="s">
        <v>3985</v>
      </c>
      <c r="N180" s="8" t="s">
        <v>6175</v>
      </c>
      <c r="O180" s="7" t="s">
        <v>1388</v>
      </c>
      <c r="P180" s="7" t="s">
        <v>3899</v>
      </c>
      <c r="Q180" s="7" t="s">
        <v>108</v>
      </c>
      <c r="R180" s="7" t="s">
        <v>3990</v>
      </c>
      <c r="S180" s="7" t="s">
        <v>3991</v>
      </c>
      <c r="T180" s="7" t="s">
        <v>44</v>
      </c>
      <c r="U180" s="7" t="s">
        <v>28</v>
      </c>
      <c r="V180" s="28" t="s">
        <v>28</v>
      </c>
      <c r="W180" s="7" t="s">
        <v>3988</v>
      </c>
      <c r="X180" s="7">
        <v>2013</v>
      </c>
      <c r="Y180" s="5" t="s">
        <v>28</v>
      </c>
      <c r="Z180" s="7" t="s">
        <v>3900</v>
      </c>
      <c r="AA180" s="7">
        <v>1</v>
      </c>
      <c r="AB180" s="7">
        <v>1</v>
      </c>
      <c r="AC180" s="7">
        <f t="shared" si="82"/>
        <v>0</v>
      </c>
      <c r="AD180" s="7" t="s">
        <v>6175</v>
      </c>
      <c r="AE180" s="7" t="s">
        <v>6175</v>
      </c>
      <c r="AF180" s="7" t="s">
        <v>6175</v>
      </c>
      <c r="AG180" s="7" t="s">
        <v>6175</v>
      </c>
      <c r="AH180" s="7" t="s">
        <v>6175</v>
      </c>
      <c r="AI180" s="7" t="s">
        <v>6175</v>
      </c>
      <c r="AJ180" s="33">
        <v>4.8855729452055652</v>
      </c>
      <c r="AK180" s="33">
        <f t="shared" si="75"/>
        <v>4.8855729452055652</v>
      </c>
      <c r="AL180" s="33">
        <f t="shared" si="76"/>
        <v>0.58626875342466778</v>
      </c>
      <c r="AM180" s="33">
        <f t="shared" si="77"/>
        <v>5.4718416986302332</v>
      </c>
      <c r="AN180" s="33">
        <f t="shared" si="78"/>
        <v>4.3970156506850087</v>
      </c>
      <c r="AO180" s="33">
        <f t="shared" si="79"/>
        <v>4.3970156506850087</v>
      </c>
      <c r="AP180" s="33">
        <f t="shared" si="80"/>
        <v>0.52764187808220098</v>
      </c>
      <c r="AQ180" s="33">
        <f t="shared" si="81"/>
        <v>4.9246575287672094</v>
      </c>
      <c r="AR180" s="15" t="s">
        <v>6295</v>
      </c>
      <c r="AS180" s="15" t="s">
        <v>6296</v>
      </c>
      <c r="AT180" s="15" t="s">
        <v>6292</v>
      </c>
      <c r="AU180" s="27" t="s">
        <v>6278</v>
      </c>
      <c r="AV180" s="74"/>
      <c r="AW180" s="75"/>
      <c r="AX180" s="75"/>
      <c r="AY180" s="75"/>
      <c r="AZ180" s="52" t="s">
        <v>6388</v>
      </c>
    </row>
    <row r="181" spans="1:52" s="52" customFormat="1" ht="39.950000000000003" customHeight="1" x14ac:dyDescent="0.25">
      <c r="A181" s="9">
        <v>1075</v>
      </c>
      <c r="B181" s="5">
        <v>80042000000264</v>
      </c>
      <c r="C181" s="5" t="s">
        <v>3992</v>
      </c>
      <c r="D181" s="28" t="s">
        <v>18</v>
      </c>
      <c r="E181" s="5" t="s">
        <v>156</v>
      </c>
      <c r="F181" s="5" t="s">
        <v>20</v>
      </c>
      <c r="G181" s="5" t="s">
        <v>18</v>
      </c>
      <c r="H181" s="7" t="s">
        <v>6173</v>
      </c>
      <c r="I181" s="7" t="s">
        <v>6175</v>
      </c>
      <c r="J181" s="7" t="s">
        <v>6175</v>
      </c>
      <c r="K181" s="7" t="s">
        <v>6175</v>
      </c>
      <c r="L181" s="7" t="s">
        <v>106</v>
      </c>
      <c r="M181" s="7" t="s">
        <v>106</v>
      </c>
      <c r="N181" s="8" t="s">
        <v>6175</v>
      </c>
      <c r="O181" s="7" t="s">
        <v>1388</v>
      </c>
      <c r="P181" s="7" t="s">
        <v>3899</v>
      </c>
      <c r="Q181" s="7" t="s">
        <v>108</v>
      </c>
      <c r="R181" s="7" t="s">
        <v>3993</v>
      </c>
      <c r="S181" s="7" t="s">
        <v>3994</v>
      </c>
      <c r="T181" s="7" t="s">
        <v>44</v>
      </c>
      <c r="U181" s="7" t="s">
        <v>28</v>
      </c>
      <c r="V181" s="28" t="s">
        <v>28</v>
      </c>
      <c r="W181" s="7" t="s">
        <v>1400</v>
      </c>
      <c r="X181" s="7">
        <v>2013</v>
      </c>
      <c r="Y181" s="7" t="s">
        <v>28</v>
      </c>
      <c r="Z181" s="7" t="s">
        <v>3900</v>
      </c>
      <c r="AA181" s="7">
        <v>1</v>
      </c>
      <c r="AB181" s="7">
        <v>1</v>
      </c>
      <c r="AC181" s="7">
        <f t="shared" si="82"/>
        <v>0</v>
      </c>
      <c r="AD181" s="7" t="s">
        <v>6175</v>
      </c>
      <c r="AE181" s="7" t="s">
        <v>6175</v>
      </c>
      <c r="AF181" s="7" t="s">
        <v>6175</v>
      </c>
      <c r="AG181" s="7" t="s">
        <v>6175</v>
      </c>
      <c r="AH181" s="7" t="s">
        <v>6175</v>
      </c>
      <c r="AI181" s="7" t="s">
        <v>6175</v>
      </c>
      <c r="AJ181" s="33">
        <v>89.393476797945908</v>
      </c>
      <c r="AK181" s="33">
        <f t="shared" si="75"/>
        <v>89.393476797945908</v>
      </c>
      <c r="AL181" s="33">
        <f t="shared" si="76"/>
        <v>10.727217215753509</v>
      </c>
      <c r="AM181" s="33">
        <f t="shared" si="77"/>
        <v>100.12069401369942</v>
      </c>
      <c r="AN181" s="33">
        <f t="shared" si="78"/>
        <v>80.454129118151315</v>
      </c>
      <c r="AO181" s="33">
        <f t="shared" si="79"/>
        <v>80.454129118151315</v>
      </c>
      <c r="AP181" s="33">
        <f t="shared" si="80"/>
        <v>9.6544954941781569</v>
      </c>
      <c r="AQ181" s="33">
        <f t="shared" si="81"/>
        <v>90.108624612329464</v>
      </c>
      <c r="AR181" s="15" t="s">
        <v>6295</v>
      </c>
      <c r="AS181" s="15" t="s">
        <v>6296</v>
      </c>
      <c r="AT181" s="15" t="s">
        <v>6292</v>
      </c>
      <c r="AU181" s="27" t="s">
        <v>6278</v>
      </c>
      <c r="AV181" s="74"/>
      <c r="AW181" s="75"/>
      <c r="AX181" s="75"/>
      <c r="AY181" s="75"/>
      <c r="AZ181" s="52" t="s">
        <v>6388</v>
      </c>
    </row>
    <row r="182" spans="1:52" s="52" customFormat="1" ht="39.950000000000003" customHeight="1" x14ac:dyDescent="0.25">
      <c r="A182" s="9">
        <v>1076</v>
      </c>
      <c r="B182" s="5">
        <v>80042000000288</v>
      </c>
      <c r="C182" s="5" t="s">
        <v>3995</v>
      </c>
      <c r="D182" s="5" t="s">
        <v>18</v>
      </c>
      <c r="E182" s="5" t="s">
        <v>3996</v>
      </c>
      <c r="F182" s="5" t="s">
        <v>113</v>
      </c>
      <c r="G182" s="5" t="s">
        <v>18</v>
      </c>
      <c r="H182" s="7" t="s">
        <v>6173</v>
      </c>
      <c r="I182" s="7" t="s">
        <v>6175</v>
      </c>
      <c r="J182" s="7" t="s">
        <v>6175</v>
      </c>
      <c r="K182" s="7" t="s">
        <v>6175</v>
      </c>
      <c r="L182" s="5" t="s">
        <v>362</v>
      </c>
      <c r="M182" s="5" t="s">
        <v>362</v>
      </c>
      <c r="N182" s="8" t="s">
        <v>6175</v>
      </c>
      <c r="O182" s="7" t="s">
        <v>1388</v>
      </c>
      <c r="P182" s="7" t="s">
        <v>3899</v>
      </c>
      <c r="Q182" s="5" t="s">
        <v>364</v>
      </c>
      <c r="R182" s="5" t="s">
        <v>3997</v>
      </c>
      <c r="S182" s="5" t="s">
        <v>3998</v>
      </c>
      <c r="T182" s="7" t="s">
        <v>44</v>
      </c>
      <c r="U182" s="7" t="s">
        <v>28</v>
      </c>
      <c r="V182" s="7" t="s">
        <v>28</v>
      </c>
      <c r="W182" s="7" t="s">
        <v>3988</v>
      </c>
      <c r="X182" s="7">
        <v>2012</v>
      </c>
      <c r="Y182" s="5" t="s">
        <v>28</v>
      </c>
      <c r="Z182" s="7" t="s">
        <v>3900</v>
      </c>
      <c r="AA182" s="7">
        <v>1</v>
      </c>
      <c r="AB182" s="7">
        <v>1</v>
      </c>
      <c r="AC182" s="7">
        <f t="shared" si="82"/>
        <v>0</v>
      </c>
      <c r="AD182" s="7" t="s">
        <v>6175</v>
      </c>
      <c r="AE182" s="7" t="s">
        <v>6175</v>
      </c>
      <c r="AF182" s="7" t="s">
        <v>6175</v>
      </c>
      <c r="AG182" s="7" t="s">
        <v>6175</v>
      </c>
      <c r="AH182" s="7" t="s">
        <v>6175</v>
      </c>
      <c r="AI182" s="7" t="s">
        <v>6175</v>
      </c>
      <c r="AJ182" s="33">
        <v>40.89565119863061</v>
      </c>
      <c r="AK182" s="33">
        <f t="shared" si="75"/>
        <v>40.89565119863061</v>
      </c>
      <c r="AL182" s="33">
        <f t="shared" si="76"/>
        <v>4.9074781438356734</v>
      </c>
      <c r="AM182" s="33">
        <f t="shared" si="77"/>
        <v>45.803129342466285</v>
      </c>
      <c r="AN182" s="33">
        <f t="shared" si="78"/>
        <v>36.806086078767549</v>
      </c>
      <c r="AO182" s="33">
        <f t="shared" si="79"/>
        <v>36.806086078767549</v>
      </c>
      <c r="AP182" s="33">
        <f t="shared" si="80"/>
        <v>4.4167303294521059</v>
      </c>
      <c r="AQ182" s="33">
        <f t="shared" si="81"/>
        <v>41.222816408219657</v>
      </c>
      <c r="AR182" s="15" t="s">
        <v>6295</v>
      </c>
      <c r="AS182" s="15" t="s">
        <v>6296</v>
      </c>
      <c r="AT182" s="15" t="s">
        <v>6292</v>
      </c>
      <c r="AU182" s="27" t="s">
        <v>6278</v>
      </c>
      <c r="AV182" s="74"/>
      <c r="AW182" s="75"/>
      <c r="AX182" s="75"/>
      <c r="AY182" s="75"/>
      <c r="AZ182" s="52" t="s">
        <v>6388</v>
      </c>
    </row>
    <row r="183" spans="1:52" s="52" customFormat="1" ht="39.950000000000003" customHeight="1" x14ac:dyDescent="0.25">
      <c r="A183" s="9">
        <v>1077</v>
      </c>
      <c r="B183" s="5">
        <v>80042000000349</v>
      </c>
      <c r="C183" s="132" t="s">
        <v>3999</v>
      </c>
      <c r="D183" s="5" t="s">
        <v>18</v>
      </c>
      <c r="E183" s="5" t="s">
        <v>18</v>
      </c>
      <c r="F183" s="5" t="s">
        <v>18</v>
      </c>
      <c r="G183" s="5" t="s">
        <v>18</v>
      </c>
      <c r="H183" s="7" t="s">
        <v>6173</v>
      </c>
      <c r="I183" s="7" t="s">
        <v>6175</v>
      </c>
      <c r="J183" s="7" t="s">
        <v>6175</v>
      </c>
      <c r="K183" s="7" t="s">
        <v>6175</v>
      </c>
      <c r="L183" s="5" t="s">
        <v>362</v>
      </c>
      <c r="M183" s="5" t="s">
        <v>362</v>
      </c>
      <c r="N183" s="8" t="s">
        <v>6175</v>
      </c>
      <c r="O183" s="7" t="s">
        <v>1388</v>
      </c>
      <c r="P183" s="7" t="s">
        <v>3899</v>
      </c>
      <c r="Q183" s="5" t="s">
        <v>364</v>
      </c>
      <c r="R183" s="5" t="s">
        <v>4000</v>
      </c>
      <c r="S183" s="5" t="s">
        <v>4001</v>
      </c>
      <c r="T183" s="7" t="s">
        <v>44</v>
      </c>
      <c r="U183" s="7" t="s">
        <v>28</v>
      </c>
      <c r="V183" s="28" t="s">
        <v>28</v>
      </c>
      <c r="W183" s="7" t="s">
        <v>29</v>
      </c>
      <c r="X183" s="7">
        <v>2013</v>
      </c>
      <c r="Y183" s="5" t="s">
        <v>4002</v>
      </c>
      <c r="Z183" s="7" t="s">
        <v>3900</v>
      </c>
      <c r="AA183" s="7">
        <v>1</v>
      </c>
      <c r="AB183" s="7">
        <v>1</v>
      </c>
      <c r="AC183" s="7">
        <f t="shared" si="82"/>
        <v>0</v>
      </c>
      <c r="AD183" s="132" t="s">
        <v>6175</v>
      </c>
      <c r="AE183" s="132" t="s">
        <v>6175</v>
      </c>
      <c r="AF183" s="7" t="s">
        <v>6175</v>
      </c>
      <c r="AG183" s="7" t="s">
        <v>6175</v>
      </c>
      <c r="AH183" s="7" t="s">
        <v>6175</v>
      </c>
      <c r="AI183" s="7" t="s">
        <v>6175</v>
      </c>
      <c r="AJ183" s="33">
        <v>37.532157534247162</v>
      </c>
      <c r="AK183" s="33">
        <f t="shared" si="75"/>
        <v>37.532157534247162</v>
      </c>
      <c r="AL183" s="33">
        <f t="shared" si="76"/>
        <v>4.5038589041096593</v>
      </c>
      <c r="AM183" s="33">
        <f t="shared" si="77"/>
        <v>42.036016438356825</v>
      </c>
      <c r="AN183" s="33">
        <f t="shared" si="78"/>
        <v>33.77894178082245</v>
      </c>
      <c r="AO183" s="33">
        <f t="shared" si="79"/>
        <v>33.77894178082245</v>
      </c>
      <c r="AP183" s="33">
        <f t="shared" si="80"/>
        <v>4.0534730136986941</v>
      </c>
      <c r="AQ183" s="33">
        <f t="shared" si="81"/>
        <v>37.832414794521142</v>
      </c>
      <c r="AR183" s="26" t="s">
        <v>6295</v>
      </c>
      <c r="AS183" s="26" t="s">
        <v>6295</v>
      </c>
      <c r="AT183" s="15" t="s">
        <v>6282</v>
      </c>
      <c r="AU183" s="27" t="s">
        <v>6282</v>
      </c>
      <c r="AV183" s="74" t="s">
        <v>6287</v>
      </c>
      <c r="AW183" s="75"/>
      <c r="AX183" s="75"/>
      <c r="AY183" s="75"/>
      <c r="AZ183" s="52" t="s">
        <v>6388</v>
      </c>
    </row>
    <row r="184" spans="1:52" s="52" customFormat="1" ht="39.950000000000003" customHeight="1" x14ac:dyDescent="0.25">
      <c r="A184" s="9">
        <v>1078</v>
      </c>
      <c r="B184" s="5">
        <v>80042000000509</v>
      </c>
      <c r="C184" s="132" t="s">
        <v>4003</v>
      </c>
      <c r="D184" s="5" t="s">
        <v>18</v>
      </c>
      <c r="E184" s="5" t="s">
        <v>867</v>
      </c>
      <c r="F184" s="5" t="s">
        <v>175</v>
      </c>
      <c r="G184" s="5" t="s">
        <v>18</v>
      </c>
      <c r="H184" s="7" t="s">
        <v>6173</v>
      </c>
      <c r="I184" s="7" t="s">
        <v>6175</v>
      </c>
      <c r="J184" s="7" t="s">
        <v>6175</v>
      </c>
      <c r="K184" s="7" t="s">
        <v>6175</v>
      </c>
      <c r="L184" s="5" t="s">
        <v>4004</v>
      </c>
      <c r="M184" s="5" t="s">
        <v>4004</v>
      </c>
      <c r="N184" s="8" t="s">
        <v>6175</v>
      </c>
      <c r="O184" s="7" t="s">
        <v>1388</v>
      </c>
      <c r="P184" s="7" t="s">
        <v>3899</v>
      </c>
      <c r="Q184" s="5" t="s">
        <v>4005</v>
      </c>
      <c r="R184" s="5" t="s">
        <v>4006</v>
      </c>
      <c r="S184" s="5" t="s">
        <v>4007</v>
      </c>
      <c r="T184" s="7" t="s">
        <v>44</v>
      </c>
      <c r="U184" s="7" t="s">
        <v>28</v>
      </c>
      <c r="V184" s="5" t="s">
        <v>4008</v>
      </c>
      <c r="W184" s="7" t="s">
        <v>29</v>
      </c>
      <c r="X184" s="7">
        <v>2012</v>
      </c>
      <c r="Y184" s="7" t="s">
        <v>28</v>
      </c>
      <c r="Z184" s="7" t="s">
        <v>3900</v>
      </c>
      <c r="AA184" s="7">
        <v>1</v>
      </c>
      <c r="AB184" s="7">
        <v>1</v>
      </c>
      <c r="AC184" s="7">
        <f t="shared" si="82"/>
        <v>0</v>
      </c>
      <c r="AD184" s="132" t="s">
        <v>6175</v>
      </c>
      <c r="AE184" s="132" t="s">
        <v>6175</v>
      </c>
      <c r="AF184" s="7" t="s">
        <v>6175</v>
      </c>
      <c r="AG184" s="7" t="s">
        <v>6175</v>
      </c>
      <c r="AH184" s="7" t="s">
        <v>6175</v>
      </c>
      <c r="AI184" s="7" t="s">
        <v>6175</v>
      </c>
      <c r="AJ184" s="33">
        <v>8.2027474315069568</v>
      </c>
      <c r="AK184" s="33">
        <f t="shared" si="75"/>
        <v>8.2027474315069568</v>
      </c>
      <c r="AL184" s="33">
        <f t="shared" si="76"/>
        <v>0.98432969178083474</v>
      </c>
      <c r="AM184" s="33">
        <f t="shared" si="77"/>
        <v>9.187077123287791</v>
      </c>
      <c r="AN184" s="33">
        <f t="shared" si="78"/>
        <v>7.3824726883562617</v>
      </c>
      <c r="AO184" s="33">
        <f t="shared" si="79"/>
        <v>7.3824726883562617</v>
      </c>
      <c r="AP184" s="33">
        <f t="shared" si="80"/>
        <v>0.88589672260275132</v>
      </c>
      <c r="AQ184" s="33">
        <f t="shared" si="81"/>
        <v>8.2683694109590125</v>
      </c>
      <c r="AR184" s="15" t="s">
        <v>6295</v>
      </c>
      <c r="AS184" s="26"/>
      <c r="AT184" s="15" t="s">
        <v>6292</v>
      </c>
      <c r="AU184" s="27" t="s">
        <v>6278</v>
      </c>
      <c r="AV184" s="74"/>
      <c r="AW184" s="75"/>
      <c r="AX184" s="75"/>
      <c r="AY184" s="75"/>
      <c r="AZ184" s="52" t="s">
        <v>6388</v>
      </c>
    </row>
    <row r="185" spans="1:52" s="52" customFormat="1" ht="39.950000000000003" customHeight="1" x14ac:dyDescent="0.25">
      <c r="A185" s="9">
        <v>1079</v>
      </c>
      <c r="B185" s="5">
        <v>80042000000547</v>
      </c>
      <c r="C185" s="133" t="s">
        <v>4009</v>
      </c>
      <c r="D185" s="5" t="s">
        <v>18</v>
      </c>
      <c r="E185" s="5" t="s">
        <v>104</v>
      </c>
      <c r="F185" s="5" t="s">
        <v>113</v>
      </c>
      <c r="G185" s="5" t="s">
        <v>18</v>
      </c>
      <c r="H185" s="7" t="s">
        <v>6173</v>
      </c>
      <c r="I185" s="7" t="s">
        <v>6175</v>
      </c>
      <c r="J185" s="7" t="s">
        <v>6175</v>
      </c>
      <c r="K185" s="7" t="s">
        <v>6175</v>
      </c>
      <c r="L185" s="7" t="s">
        <v>106</v>
      </c>
      <c r="M185" s="7" t="s">
        <v>106</v>
      </c>
      <c r="N185" s="8" t="s">
        <v>6175</v>
      </c>
      <c r="O185" s="7" t="s">
        <v>1388</v>
      </c>
      <c r="P185" s="7" t="s">
        <v>3899</v>
      </c>
      <c r="Q185" s="7" t="s">
        <v>108</v>
      </c>
      <c r="R185" s="7" t="s">
        <v>4010</v>
      </c>
      <c r="S185" s="7" t="s">
        <v>4011</v>
      </c>
      <c r="T185" s="7" t="s">
        <v>44</v>
      </c>
      <c r="U185" s="7" t="s">
        <v>28</v>
      </c>
      <c r="V185" s="28" t="s">
        <v>28</v>
      </c>
      <c r="W185" s="7" t="s">
        <v>29</v>
      </c>
      <c r="X185" s="7">
        <v>2013</v>
      </c>
      <c r="Y185" s="7" t="s">
        <v>140</v>
      </c>
      <c r="Z185" s="7" t="s">
        <v>3900</v>
      </c>
      <c r="AA185" s="7">
        <v>1</v>
      </c>
      <c r="AB185" s="7">
        <v>1</v>
      </c>
      <c r="AC185" s="7">
        <f t="shared" si="82"/>
        <v>0</v>
      </c>
      <c r="AD185" s="132" t="s">
        <v>6175</v>
      </c>
      <c r="AE185" s="132" t="s">
        <v>6175</v>
      </c>
      <c r="AF185" s="7" t="s">
        <v>6175</v>
      </c>
      <c r="AG185" s="7" t="s">
        <v>6175</v>
      </c>
      <c r="AH185" s="7" t="s">
        <v>6175</v>
      </c>
      <c r="AI185" s="7" t="s">
        <v>6175</v>
      </c>
      <c r="AJ185" s="33">
        <v>59.48458356164452</v>
      </c>
      <c r="AK185" s="33">
        <f t="shared" si="75"/>
        <v>59.48458356164452</v>
      </c>
      <c r="AL185" s="33">
        <f t="shared" si="76"/>
        <v>7.1381500273973417</v>
      </c>
      <c r="AM185" s="33">
        <f t="shared" si="77"/>
        <v>66.622733589041857</v>
      </c>
      <c r="AN185" s="33">
        <f t="shared" si="78"/>
        <v>53.536125205480069</v>
      </c>
      <c r="AO185" s="33">
        <f t="shared" si="79"/>
        <v>53.536125205480069</v>
      </c>
      <c r="AP185" s="33">
        <f t="shared" si="80"/>
        <v>6.4243350246576076</v>
      </c>
      <c r="AQ185" s="33">
        <f t="shared" si="81"/>
        <v>59.960460230137677</v>
      </c>
      <c r="AR185" s="15" t="s">
        <v>6295</v>
      </c>
      <c r="AS185" s="15" t="s">
        <v>6296</v>
      </c>
      <c r="AT185" s="15" t="s">
        <v>6292</v>
      </c>
      <c r="AU185" s="27" t="s">
        <v>6278</v>
      </c>
      <c r="AV185" s="74"/>
      <c r="AW185" s="75"/>
      <c r="AX185" s="75"/>
      <c r="AY185" s="75"/>
      <c r="AZ185" s="52" t="s">
        <v>6388</v>
      </c>
    </row>
    <row r="186" spans="1:52" s="52" customFormat="1" ht="39.950000000000003" customHeight="1" x14ac:dyDescent="0.25">
      <c r="A186" s="9">
        <v>1080</v>
      </c>
      <c r="B186" s="5">
        <v>80042000000554</v>
      </c>
      <c r="C186" s="133" t="s">
        <v>4012</v>
      </c>
      <c r="D186" s="5" t="s">
        <v>18</v>
      </c>
      <c r="E186" s="5" t="s">
        <v>117</v>
      </c>
      <c r="F186" s="5" t="s">
        <v>175</v>
      </c>
      <c r="G186" s="5" t="s">
        <v>18</v>
      </c>
      <c r="H186" s="7" t="s">
        <v>6173</v>
      </c>
      <c r="I186" s="7" t="s">
        <v>6175</v>
      </c>
      <c r="J186" s="7" t="s">
        <v>6175</v>
      </c>
      <c r="K186" s="7" t="s">
        <v>6175</v>
      </c>
      <c r="L186" s="7" t="s">
        <v>3985</v>
      </c>
      <c r="M186" s="7" t="s">
        <v>3985</v>
      </c>
      <c r="N186" s="8" t="s">
        <v>6175</v>
      </c>
      <c r="O186" s="7" t="s">
        <v>1388</v>
      </c>
      <c r="P186" s="7" t="s">
        <v>3899</v>
      </c>
      <c r="Q186" s="7" t="s">
        <v>108</v>
      </c>
      <c r="R186" s="7" t="s">
        <v>3990</v>
      </c>
      <c r="S186" s="7" t="s">
        <v>4013</v>
      </c>
      <c r="T186" s="7" t="s">
        <v>44</v>
      </c>
      <c r="U186" s="7" t="s">
        <v>28</v>
      </c>
      <c r="V186" s="28" t="s">
        <v>28</v>
      </c>
      <c r="W186" s="7" t="s">
        <v>3988</v>
      </c>
      <c r="X186" s="7">
        <v>2013</v>
      </c>
      <c r="Y186" s="5" t="s">
        <v>28</v>
      </c>
      <c r="Z186" s="7" t="s">
        <v>3900</v>
      </c>
      <c r="AA186" s="7">
        <v>1</v>
      </c>
      <c r="AB186" s="7">
        <v>1</v>
      </c>
      <c r="AC186" s="7">
        <f t="shared" si="82"/>
        <v>0</v>
      </c>
      <c r="AD186" s="132" t="s">
        <v>6175</v>
      </c>
      <c r="AE186" s="132" t="s">
        <v>6175</v>
      </c>
      <c r="AF186" s="7" t="s">
        <v>6175</v>
      </c>
      <c r="AG186" s="7" t="s">
        <v>6175</v>
      </c>
      <c r="AH186" s="7" t="s">
        <v>6175</v>
      </c>
      <c r="AI186" s="7" t="s">
        <v>6175</v>
      </c>
      <c r="AJ186" s="33">
        <v>4.8855729452055652</v>
      </c>
      <c r="AK186" s="33">
        <f t="shared" si="75"/>
        <v>4.8855729452055652</v>
      </c>
      <c r="AL186" s="33">
        <f t="shared" si="76"/>
        <v>0.58626875342466778</v>
      </c>
      <c r="AM186" s="33">
        <f t="shared" si="77"/>
        <v>5.4718416986302332</v>
      </c>
      <c r="AN186" s="33">
        <f t="shared" si="78"/>
        <v>4.3970156506850087</v>
      </c>
      <c r="AO186" s="33">
        <f t="shared" si="79"/>
        <v>4.3970156506850087</v>
      </c>
      <c r="AP186" s="33">
        <f t="shared" si="80"/>
        <v>0.52764187808220098</v>
      </c>
      <c r="AQ186" s="33">
        <f t="shared" si="81"/>
        <v>4.9246575287672094</v>
      </c>
      <c r="AR186" s="15" t="s">
        <v>6295</v>
      </c>
      <c r="AS186" s="15" t="s">
        <v>6296</v>
      </c>
      <c r="AT186" s="15" t="s">
        <v>6292</v>
      </c>
      <c r="AU186" s="27" t="s">
        <v>6278</v>
      </c>
      <c r="AV186" s="74"/>
      <c r="AW186" s="75"/>
      <c r="AX186" s="75"/>
      <c r="AY186" s="75"/>
      <c r="AZ186" s="52" t="s">
        <v>6388</v>
      </c>
    </row>
    <row r="187" spans="1:52" s="52" customFormat="1" ht="39.950000000000003" customHeight="1" x14ac:dyDescent="0.25">
      <c r="A187" s="9">
        <v>1081</v>
      </c>
      <c r="B187" s="5">
        <v>80042000000653</v>
      </c>
      <c r="C187" s="132" t="s">
        <v>4014</v>
      </c>
      <c r="D187" s="5" t="s">
        <v>241</v>
      </c>
      <c r="E187" s="5" t="s">
        <v>242</v>
      </c>
      <c r="F187" s="5" t="s">
        <v>242</v>
      </c>
      <c r="G187" s="5" t="s">
        <v>411</v>
      </c>
      <c r="H187" s="7" t="s">
        <v>6173</v>
      </c>
      <c r="I187" s="7" t="s">
        <v>6175</v>
      </c>
      <c r="J187" s="7" t="s">
        <v>6175</v>
      </c>
      <c r="K187" s="7" t="s">
        <v>6175</v>
      </c>
      <c r="L187" s="5" t="s">
        <v>362</v>
      </c>
      <c r="M187" s="5" t="s">
        <v>362</v>
      </c>
      <c r="N187" s="8" t="s">
        <v>6175</v>
      </c>
      <c r="O187" s="7" t="s">
        <v>1388</v>
      </c>
      <c r="P187" s="7" t="s">
        <v>3899</v>
      </c>
      <c r="Q187" s="5" t="s">
        <v>364</v>
      </c>
      <c r="R187" s="5" t="s">
        <v>4000</v>
      </c>
      <c r="S187" s="5" t="s">
        <v>4015</v>
      </c>
      <c r="T187" s="7" t="s">
        <v>44</v>
      </c>
      <c r="U187" s="7" t="s">
        <v>4002</v>
      </c>
      <c r="V187" s="28" t="s">
        <v>28</v>
      </c>
      <c r="W187" s="5" t="s">
        <v>29</v>
      </c>
      <c r="X187" s="7">
        <v>2013</v>
      </c>
      <c r="Y187" s="5" t="s">
        <v>319</v>
      </c>
      <c r="Z187" s="7" t="s">
        <v>3900</v>
      </c>
      <c r="AA187" s="7">
        <v>1</v>
      </c>
      <c r="AB187" s="7">
        <v>1</v>
      </c>
      <c r="AC187" s="7">
        <f t="shared" si="82"/>
        <v>0</v>
      </c>
      <c r="AD187" s="132" t="s">
        <v>6175</v>
      </c>
      <c r="AE187" s="132" t="s">
        <v>6175</v>
      </c>
      <c r="AF187" s="7" t="s">
        <v>6175</v>
      </c>
      <c r="AG187" s="7" t="s">
        <v>6175</v>
      </c>
      <c r="AH187" s="7" t="s">
        <v>6175</v>
      </c>
      <c r="AI187" s="7" t="s">
        <v>6175</v>
      </c>
      <c r="AJ187" s="33">
        <v>37.532157534247162</v>
      </c>
      <c r="AK187" s="33">
        <f t="shared" si="75"/>
        <v>37.532157534247162</v>
      </c>
      <c r="AL187" s="33">
        <f t="shared" si="76"/>
        <v>4.5038589041096593</v>
      </c>
      <c r="AM187" s="33">
        <f t="shared" si="77"/>
        <v>42.036016438356825</v>
      </c>
      <c r="AN187" s="33">
        <f t="shared" si="78"/>
        <v>33.77894178082245</v>
      </c>
      <c r="AO187" s="33">
        <f t="shared" si="79"/>
        <v>33.77894178082245</v>
      </c>
      <c r="AP187" s="33">
        <f t="shared" si="80"/>
        <v>4.0534730136986941</v>
      </c>
      <c r="AQ187" s="33">
        <f t="shared" si="81"/>
        <v>37.832414794521142</v>
      </c>
      <c r="AR187" s="26" t="s">
        <v>6295</v>
      </c>
      <c r="AS187" s="26" t="s">
        <v>6295</v>
      </c>
      <c r="AT187" s="15" t="s">
        <v>6282</v>
      </c>
      <c r="AU187" s="27" t="s">
        <v>6282</v>
      </c>
      <c r="AV187" s="74" t="s">
        <v>6289</v>
      </c>
      <c r="AW187" s="75"/>
      <c r="AX187" s="75"/>
      <c r="AY187" s="75"/>
      <c r="AZ187" s="52" t="s">
        <v>6388</v>
      </c>
    </row>
    <row r="188" spans="1:52" s="52" customFormat="1" ht="39.950000000000003" customHeight="1" x14ac:dyDescent="0.25">
      <c r="A188" s="9">
        <v>1082</v>
      </c>
      <c r="B188" s="5">
        <v>80042000000721</v>
      </c>
      <c r="C188" s="133" t="s">
        <v>4016</v>
      </c>
      <c r="D188" s="5" t="s">
        <v>18</v>
      </c>
      <c r="E188" s="5" t="s">
        <v>3996</v>
      </c>
      <c r="F188" s="5" t="s">
        <v>113</v>
      </c>
      <c r="G188" s="5" t="s">
        <v>18</v>
      </c>
      <c r="H188" s="7" t="s">
        <v>6173</v>
      </c>
      <c r="I188" s="7" t="s">
        <v>6175</v>
      </c>
      <c r="J188" s="7" t="s">
        <v>6175</v>
      </c>
      <c r="K188" s="7" t="s">
        <v>6175</v>
      </c>
      <c r="L188" s="5" t="s">
        <v>362</v>
      </c>
      <c r="M188" s="5" t="s">
        <v>362</v>
      </c>
      <c r="N188" s="8" t="s">
        <v>6175</v>
      </c>
      <c r="O188" s="7" t="s">
        <v>1388</v>
      </c>
      <c r="P188" s="7" t="s">
        <v>3899</v>
      </c>
      <c r="Q188" s="5" t="s">
        <v>364</v>
      </c>
      <c r="R188" s="5" t="s">
        <v>3997</v>
      </c>
      <c r="S188" s="5" t="s">
        <v>4017</v>
      </c>
      <c r="T188" s="7" t="s">
        <v>44</v>
      </c>
      <c r="U188" s="7" t="s">
        <v>28</v>
      </c>
      <c r="V188" s="7" t="s">
        <v>28</v>
      </c>
      <c r="W188" s="5" t="s">
        <v>78</v>
      </c>
      <c r="X188" s="7">
        <v>2012</v>
      </c>
      <c r="Y188" s="5" t="s">
        <v>28</v>
      </c>
      <c r="Z188" s="7" t="s">
        <v>3900</v>
      </c>
      <c r="AA188" s="7">
        <v>1</v>
      </c>
      <c r="AB188" s="7">
        <v>1</v>
      </c>
      <c r="AC188" s="7">
        <f t="shared" si="82"/>
        <v>0</v>
      </c>
      <c r="AD188" s="132" t="s">
        <v>6175</v>
      </c>
      <c r="AE188" s="132" t="s">
        <v>6175</v>
      </c>
      <c r="AF188" s="7" t="s">
        <v>6175</v>
      </c>
      <c r="AG188" s="7" t="s">
        <v>6175</v>
      </c>
      <c r="AH188" s="7" t="s">
        <v>6175</v>
      </c>
      <c r="AI188" s="7" t="s">
        <v>6175</v>
      </c>
      <c r="AJ188" s="33">
        <v>22.067088698630613</v>
      </c>
      <c r="AK188" s="33">
        <f t="shared" si="75"/>
        <v>22.067088698630613</v>
      </c>
      <c r="AL188" s="33">
        <f t="shared" si="76"/>
        <v>2.6480506438356732</v>
      </c>
      <c r="AM188" s="33">
        <f t="shared" si="77"/>
        <v>24.715139342466287</v>
      </c>
      <c r="AN188" s="33">
        <f t="shared" si="78"/>
        <v>19.860379828767552</v>
      </c>
      <c r="AO188" s="33">
        <f t="shared" si="79"/>
        <v>19.860379828767552</v>
      </c>
      <c r="AP188" s="33">
        <f t="shared" si="80"/>
        <v>2.3832455794521064</v>
      </c>
      <c r="AQ188" s="33">
        <f t="shared" si="81"/>
        <v>22.243625408219657</v>
      </c>
      <c r="AR188" s="15" t="s">
        <v>6295</v>
      </c>
      <c r="AS188" s="15" t="s">
        <v>6296</v>
      </c>
      <c r="AT188" s="15" t="s">
        <v>6292</v>
      </c>
      <c r="AU188" s="27" t="s">
        <v>6278</v>
      </c>
      <c r="AV188" s="74"/>
      <c r="AW188" s="75"/>
      <c r="AX188" s="75"/>
      <c r="AY188" s="75"/>
      <c r="AZ188" s="52" t="s">
        <v>6388</v>
      </c>
    </row>
    <row r="189" spans="1:52" s="52" customFormat="1" ht="39.950000000000003" customHeight="1" x14ac:dyDescent="0.25">
      <c r="A189" s="9">
        <v>1083</v>
      </c>
      <c r="B189" s="5">
        <v>80042000000738</v>
      </c>
      <c r="C189" s="133" t="s">
        <v>4018</v>
      </c>
      <c r="D189" s="28" t="s">
        <v>18</v>
      </c>
      <c r="E189" s="7" t="s">
        <v>138</v>
      </c>
      <c r="F189" s="5" t="s">
        <v>591</v>
      </c>
      <c r="G189" s="5" t="s">
        <v>18</v>
      </c>
      <c r="H189" s="7" t="s">
        <v>6173</v>
      </c>
      <c r="I189" s="7" t="s">
        <v>6175</v>
      </c>
      <c r="J189" s="7" t="s">
        <v>6175</v>
      </c>
      <c r="K189" s="7" t="s">
        <v>6175</v>
      </c>
      <c r="L189" s="7" t="s">
        <v>4019</v>
      </c>
      <c r="M189" s="7" t="s">
        <v>4019</v>
      </c>
      <c r="N189" s="8" t="s">
        <v>6175</v>
      </c>
      <c r="O189" s="7" t="s">
        <v>1388</v>
      </c>
      <c r="P189" s="7" t="s">
        <v>3899</v>
      </c>
      <c r="Q189" s="7" t="s">
        <v>4020</v>
      </c>
      <c r="R189" s="5" t="s">
        <v>4021</v>
      </c>
      <c r="S189" s="7" t="s">
        <v>4022</v>
      </c>
      <c r="T189" s="7" t="s">
        <v>44</v>
      </c>
      <c r="U189" s="7" t="s">
        <v>28</v>
      </c>
      <c r="V189" s="28" t="s">
        <v>28</v>
      </c>
      <c r="W189" s="7" t="s">
        <v>3988</v>
      </c>
      <c r="X189" s="7">
        <v>2012</v>
      </c>
      <c r="Y189" s="7" t="s">
        <v>28</v>
      </c>
      <c r="Z189" s="7" t="s">
        <v>3900</v>
      </c>
      <c r="AA189" s="7">
        <v>1</v>
      </c>
      <c r="AB189" s="7">
        <v>1</v>
      </c>
      <c r="AC189" s="7">
        <f t="shared" si="82"/>
        <v>0</v>
      </c>
      <c r="AD189" s="132" t="s">
        <v>6175</v>
      </c>
      <c r="AE189" s="132" t="s">
        <v>6175</v>
      </c>
      <c r="AF189" s="7" t="s">
        <v>6175</v>
      </c>
      <c r="AG189" s="7" t="s">
        <v>6175</v>
      </c>
      <c r="AH189" s="7" t="s">
        <v>6175</v>
      </c>
      <c r="AI189" s="7" t="s">
        <v>6175</v>
      </c>
      <c r="AJ189" s="33">
        <v>6.0182969178083487</v>
      </c>
      <c r="AK189" s="33">
        <f t="shared" si="75"/>
        <v>6.0182969178083487</v>
      </c>
      <c r="AL189" s="33">
        <f t="shared" si="76"/>
        <v>0.72219563013700183</v>
      </c>
      <c r="AM189" s="33">
        <f t="shared" si="77"/>
        <v>6.740492547945351</v>
      </c>
      <c r="AN189" s="33">
        <f t="shared" si="78"/>
        <v>5.416467226027514</v>
      </c>
      <c r="AO189" s="33">
        <f t="shared" si="79"/>
        <v>5.416467226027514</v>
      </c>
      <c r="AP189" s="33">
        <f t="shared" si="80"/>
        <v>0.64997606712330169</v>
      </c>
      <c r="AQ189" s="33">
        <f t="shared" si="81"/>
        <v>6.0664432931508152</v>
      </c>
      <c r="AR189" s="15" t="s">
        <v>6295</v>
      </c>
      <c r="AS189" s="26"/>
      <c r="AT189" s="15" t="s">
        <v>6292</v>
      </c>
      <c r="AU189" s="27" t="s">
        <v>6278</v>
      </c>
      <c r="AV189" s="74"/>
      <c r="AW189" s="75"/>
      <c r="AX189" s="75"/>
      <c r="AY189" s="75"/>
      <c r="AZ189" s="52" t="s">
        <v>6388</v>
      </c>
    </row>
    <row r="190" spans="1:52" s="52" customFormat="1" ht="39.950000000000003" customHeight="1" x14ac:dyDescent="0.25">
      <c r="A190" s="9">
        <v>1084</v>
      </c>
      <c r="B190" s="5">
        <v>80042000000745</v>
      </c>
      <c r="C190" s="7" t="s">
        <v>4023</v>
      </c>
      <c r="D190" s="5" t="s">
        <v>241</v>
      </c>
      <c r="E190" s="5" t="s">
        <v>242</v>
      </c>
      <c r="F190" s="5" t="s">
        <v>242</v>
      </c>
      <c r="G190" s="5" t="s">
        <v>18</v>
      </c>
      <c r="H190" s="7" t="s">
        <v>6173</v>
      </c>
      <c r="I190" s="7" t="s">
        <v>6175</v>
      </c>
      <c r="J190" s="7" t="s">
        <v>6175</v>
      </c>
      <c r="K190" s="7" t="s">
        <v>6175</v>
      </c>
      <c r="L190" s="5" t="s">
        <v>4024</v>
      </c>
      <c r="M190" s="5" t="s">
        <v>4024</v>
      </c>
      <c r="N190" s="8" t="s">
        <v>6175</v>
      </c>
      <c r="O190" s="7" t="s">
        <v>1388</v>
      </c>
      <c r="P190" s="7" t="s">
        <v>3899</v>
      </c>
      <c r="Q190" s="5" t="s">
        <v>4020</v>
      </c>
      <c r="R190" s="5" t="s">
        <v>4025</v>
      </c>
      <c r="S190" s="5" t="s">
        <v>4026</v>
      </c>
      <c r="T190" s="7" t="s">
        <v>44</v>
      </c>
      <c r="U190" s="7" t="s">
        <v>28</v>
      </c>
      <c r="V190" s="28" t="s">
        <v>28</v>
      </c>
      <c r="W190" s="7" t="s">
        <v>29</v>
      </c>
      <c r="X190" s="7">
        <v>2014</v>
      </c>
      <c r="Y190" s="5" t="s">
        <v>28</v>
      </c>
      <c r="Z190" s="7" t="s">
        <v>3900</v>
      </c>
      <c r="AA190" s="7">
        <v>1</v>
      </c>
      <c r="AB190" s="7">
        <v>1</v>
      </c>
      <c r="AC190" s="7">
        <f t="shared" si="82"/>
        <v>0</v>
      </c>
      <c r="AD190" s="7" t="s">
        <v>6175</v>
      </c>
      <c r="AE190" s="7" t="s">
        <v>6175</v>
      </c>
      <c r="AF190" s="7" t="s">
        <v>6175</v>
      </c>
      <c r="AG190" s="7" t="s">
        <v>6175</v>
      </c>
      <c r="AH190" s="7" t="s">
        <v>6175</v>
      </c>
      <c r="AI190" s="7" t="s">
        <v>6175</v>
      </c>
      <c r="AJ190" s="33">
        <v>21.736207824657761</v>
      </c>
      <c r="AK190" s="33">
        <f t="shared" si="75"/>
        <v>21.736207824657761</v>
      </c>
      <c r="AL190" s="33">
        <f t="shared" si="76"/>
        <v>2.6083449389589313</v>
      </c>
      <c r="AM190" s="33">
        <f t="shared" si="77"/>
        <v>24.344552763616694</v>
      </c>
      <c r="AN190" s="33">
        <f t="shared" si="78"/>
        <v>19.562587042191986</v>
      </c>
      <c r="AO190" s="33">
        <f t="shared" si="79"/>
        <v>19.562587042191986</v>
      </c>
      <c r="AP190" s="33">
        <f t="shared" si="80"/>
        <v>2.3475104450630382</v>
      </c>
      <c r="AQ190" s="33">
        <f t="shared" si="81"/>
        <v>21.910097487255022</v>
      </c>
      <c r="AR190" s="15" t="s">
        <v>6295</v>
      </c>
      <c r="AS190" s="26"/>
      <c r="AT190" s="15" t="s">
        <v>6292</v>
      </c>
      <c r="AU190" s="27" t="s">
        <v>6278</v>
      </c>
      <c r="AV190" s="74"/>
      <c r="AW190" s="75"/>
      <c r="AX190" s="75"/>
      <c r="AY190" s="75"/>
      <c r="AZ190" s="52" t="s">
        <v>6388</v>
      </c>
    </row>
    <row r="191" spans="1:52" s="52" customFormat="1" ht="39.950000000000003" customHeight="1" x14ac:dyDescent="0.25">
      <c r="A191" s="9">
        <v>1085</v>
      </c>
      <c r="B191" s="4">
        <v>80042000014520</v>
      </c>
      <c r="C191" s="7" t="s">
        <v>6192</v>
      </c>
      <c r="D191" s="28" t="s">
        <v>18</v>
      </c>
      <c r="E191" s="5" t="s">
        <v>296</v>
      </c>
      <c r="F191" s="5" t="s">
        <v>296</v>
      </c>
      <c r="G191" s="8" t="s">
        <v>6285</v>
      </c>
      <c r="H191" s="7" t="s">
        <v>6173</v>
      </c>
      <c r="I191" s="7" t="s">
        <v>6175</v>
      </c>
      <c r="J191" s="7" t="s">
        <v>6175</v>
      </c>
      <c r="K191" s="7" t="s">
        <v>6175</v>
      </c>
      <c r="L191" s="6" t="s">
        <v>6100</v>
      </c>
      <c r="M191" s="6" t="s">
        <v>6100</v>
      </c>
      <c r="N191" s="8" t="s">
        <v>6175</v>
      </c>
      <c r="O191" s="7" t="s">
        <v>1388</v>
      </c>
      <c r="P191" s="7" t="s">
        <v>3899</v>
      </c>
      <c r="Q191" s="6" t="s">
        <v>6101</v>
      </c>
      <c r="R191" s="6" t="s">
        <v>6102</v>
      </c>
      <c r="S191" s="5" t="s">
        <v>28</v>
      </c>
      <c r="T191" s="7" t="s">
        <v>44</v>
      </c>
      <c r="U191" s="7" t="s">
        <v>28</v>
      </c>
      <c r="V191" s="28" t="s">
        <v>28</v>
      </c>
      <c r="W191" s="7" t="s">
        <v>29</v>
      </c>
      <c r="X191" s="7">
        <v>2012</v>
      </c>
      <c r="Y191" s="5" t="s">
        <v>28</v>
      </c>
      <c r="Z191" s="7" t="s">
        <v>3900</v>
      </c>
      <c r="AA191" s="7">
        <v>1</v>
      </c>
      <c r="AB191" s="7">
        <v>1</v>
      </c>
      <c r="AC191" s="7">
        <f t="shared" si="82"/>
        <v>0</v>
      </c>
      <c r="AD191" s="7" t="s">
        <v>6175</v>
      </c>
      <c r="AE191" s="7" t="s">
        <v>6175</v>
      </c>
      <c r="AF191" s="7" t="s">
        <v>6175</v>
      </c>
      <c r="AG191" s="7" t="s">
        <v>6175</v>
      </c>
      <c r="AH191" s="7" t="s">
        <v>6175</v>
      </c>
      <c r="AI191" s="7" t="s">
        <v>6175</v>
      </c>
      <c r="AJ191" s="33">
        <v>34</v>
      </c>
      <c r="AK191" s="33">
        <f t="shared" si="75"/>
        <v>34</v>
      </c>
      <c r="AL191" s="33">
        <f t="shared" si="76"/>
        <v>4.08</v>
      </c>
      <c r="AM191" s="33">
        <f t="shared" si="77"/>
        <v>38.08</v>
      </c>
      <c r="AN191" s="33">
        <f t="shared" si="78"/>
        <v>30.6</v>
      </c>
      <c r="AO191" s="33">
        <f t="shared" si="79"/>
        <v>30.6</v>
      </c>
      <c r="AP191" s="33">
        <f t="shared" si="80"/>
        <v>3.6720000000000002</v>
      </c>
      <c r="AQ191" s="33">
        <f t="shared" si="81"/>
        <v>34.271999999999998</v>
      </c>
      <c r="AR191" s="26" t="s">
        <v>6295</v>
      </c>
      <c r="AS191" s="26" t="s">
        <v>6295</v>
      </c>
      <c r="AT191" s="15" t="s">
        <v>6282</v>
      </c>
      <c r="AU191" s="27" t="s">
        <v>6282</v>
      </c>
      <c r="AV191" s="74" t="s">
        <v>6287</v>
      </c>
      <c r="AW191" s="75"/>
      <c r="AX191" s="75"/>
      <c r="AY191" s="75"/>
      <c r="AZ191" s="52" t="s">
        <v>6388</v>
      </c>
    </row>
    <row r="192" spans="1:52" s="52" customFormat="1" ht="39.950000000000003" customHeight="1" x14ac:dyDescent="0.25">
      <c r="A192" s="9">
        <v>1086</v>
      </c>
      <c r="B192" s="4">
        <v>80042000014537</v>
      </c>
      <c r="C192" s="132" t="s">
        <v>6193</v>
      </c>
      <c r="D192" s="28" t="s">
        <v>18</v>
      </c>
      <c r="E192" s="5" t="s">
        <v>296</v>
      </c>
      <c r="F192" s="5" t="s">
        <v>296</v>
      </c>
      <c r="G192" s="8" t="s">
        <v>6285</v>
      </c>
      <c r="H192" s="7" t="s">
        <v>6173</v>
      </c>
      <c r="I192" s="7" t="s">
        <v>6175</v>
      </c>
      <c r="J192" s="7" t="s">
        <v>6175</v>
      </c>
      <c r="K192" s="7" t="s">
        <v>6175</v>
      </c>
      <c r="L192" s="6" t="s">
        <v>6100</v>
      </c>
      <c r="M192" s="6" t="s">
        <v>6100</v>
      </c>
      <c r="N192" s="8" t="s">
        <v>6175</v>
      </c>
      <c r="O192" s="7" t="s">
        <v>1388</v>
      </c>
      <c r="P192" s="7" t="s">
        <v>3899</v>
      </c>
      <c r="Q192" s="6" t="s">
        <v>6101</v>
      </c>
      <c r="R192" s="6" t="s">
        <v>6102</v>
      </c>
      <c r="S192" s="5" t="s">
        <v>28</v>
      </c>
      <c r="T192" s="7" t="s">
        <v>44</v>
      </c>
      <c r="U192" s="7" t="s">
        <v>28</v>
      </c>
      <c r="V192" s="28" t="s">
        <v>28</v>
      </c>
      <c r="W192" s="7" t="s">
        <v>29</v>
      </c>
      <c r="X192" s="7">
        <v>2012</v>
      </c>
      <c r="Y192" s="5" t="s">
        <v>28</v>
      </c>
      <c r="Z192" s="7" t="s">
        <v>3900</v>
      </c>
      <c r="AA192" s="7">
        <v>1</v>
      </c>
      <c r="AB192" s="7">
        <v>1</v>
      </c>
      <c r="AC192" s="7">
        <f t="shared" si="82"/>
        <v>0</v>
      </c>
      <c r="AD192" s="132" t="s">
        <v>6175</v>
      </c>
      <c r="AE192" s="132" t="s">
        <v>6175</v>
      </c>
      <c r="AF192" s="7" t="s">
        <v>6175</v>
      </c>
      <c r="AG192" s="7" t="s">
        <v>6175</v>
      </c>
      <c r="AH192" s="7" t="s">
        <v>6175</v>
      </c>
      <c r="AI192" s="7" t="s">
        <v>6175</v>
      </c>
      <c r="AJ192" s="33">
        <v>34</v>
      </c>
      <c r="AK192" s="33">
        <f t="shared" si="75"/>
        <v>34</v>
      </c>
      <c r="AL192" s="33">
        <f t="shared" si="76"/>
        <v>4.08</v>
      </c>
      <c r="AM192" s="33">
        <f t="shared" si="77"/>
        <v>38.08</v>
      </c>
      <c r="AN192" s="33">
        <f t="shared" si="78"/>
        <v>30.6</v>
      </c>
      <c r="AO192" s="33">
        <f t="shared" si="79"/>
        <v>30.6</v>
      </c>
      <c r="AP192" s="33">
        <f t="shared" si="80"/>
        <v>3.6720000000000002</v>
      </c>
      <c r="AQ192" s="33">
        <f t="shared" si="81"/>
        <v>34.271999999999998</v>
      </c>
      <c r="AR192" s="26" t="s">
        <v>6295</v>
      </c>
      <c r="AS192" s="26" t="s">
        <v>6295</v>
      </c>
      <c r="AT192" s="15" t="s">
        <v>6282</v>
      </c>
      <c r="AU192" s="27" t="s">
        <v>6282</v>
      </c>
      <c r="AV192" s="74" t="s">
        <v>6287</v>
      </c>
      <c r="AW192" s="75"/>
      <c r="AX192" s="75"/>
      <c r="AY192" s="75"/>
      <c r="AZ192" s="52" t="s">
        <v>6388</v>
      </c>
    </row>
    <row r="193" spans="1:52" s="52" customFormat="1" ht="39.950000000000003" customHeight="1" x14ac:dyDescent="0.25">
      <c r="A193" s="9">
        <v>1087</v>
      </c>
      <c r="B193" s="4">
        <v>80042000005252</v>
      </c>
      <c r="C193" s="132" t="s">
        <v>6194</v>
      </c>
      <c r="D193" s="28" t="s">
        <v>18</v>
      </c>
      <c r="E193" s="5" t="s">
        <v>296</v>
      </c>
      <c r="F193" s="5" t="s">
        <v>296</v>
      </c>
      <c r="G193" s="8" t="s">
        <v>6285</v>
      </c>
      <c r="H193" s="7" t="s">
        <v>6173</v>
      </c>
      <c r="I193" s="7" t="s">
        <v>6175</v>
      </c>
      <c r="J193" s="7" t="s">
        <v>6175</v>
      </c>
      <c r="K193" s="7" t="s">
        <v>6175</v>
      </c>
      <c r="L193" s="6" t="s">
        <v>6100</v>
      </c>
      <c r="M193" s="6" t="s">
        <v>6100</v>
      </c>
      <c r="N193" s="8" t="s">
        <v>6175</v>
      </c>
      <c r="O193" s="7" t="s">
        <v>1388</v>
      </c>
      <c r="P193" s="7" t="s">
        <v>3899</v>
      </c>
      <c r="Q193" s="6" t="s">
        <v>6103</v>
      </c>
      <c r="R193" s="6" t="s">
        <v>6104</v>
      </c>
      <c r="S193" s="5" t="s">
        <v>28</v>
      </c>
      <c r="T193" s="7" t="s">
        <v>44</v>
      </c>
      <c r="U193" s="7" t="s">
        <v>28</v>
      </c>
      <c r="V193" s="28" t="s">
        <v>28</v>
      </c>
      <c r="W193" s="7" t="s">
        <v>29</v>
      </c>
      <c r="X193" s="7">
        <v>2012</v>
      </c>
      <c r="Y193" s="5" t="s">
        <v>28</v>
      </c>
      <c r="Z193" s="7" t="s">
        <v>3900</v>
      </c>
      <c r="AA193" s="7">
        <v>1</v>
      </c>
      <c r="AB193" s="7">
        <v>1</v>
      </c>
      <c r="AC193" s="7">
        <f t="shared" si="82"/>
        <v>0</v>
      </c>
      <c r="AD193" s="132" t="s">
        <v>6175</v>
      </c>
      <c r="AE193" s="132" t="s">
        <v>6175</v>
      </c>
      <c r="AF193" s="7" t="s">
        <v>6175</v>
      </c>
      <c r="AG193" s="7" t="s">
        <v>6175</v>
      </c>
      <c r="AH193" s="7" t="s">
        <v>6175</v>
      </c>
      <c r="AI193" s="7" t="s">
        <v>6175</v>
      </c>
      <c r="AJ193" s="33">
        <v>22.3125</v>
      </c>
      <c r="AK193" s="33">
        <f t="shared" si="75"/>
        <v>22.3125</v>
      </c>
      <c r="AL193" s="33">
        <f t="shared" si="76"/>
        <v>2.6774999999999998</v>
      </c>
      <c r="AM193" s="33">
        <f t="shared" si="77"/>
        <v>24.99</v>
      </c>
      <c r="AN193" s="33">
        <f t="shared" si="78"/>
        <v>20.081250000000001</v>
      </c>
      <c r="AO193" s="33">
        <f t="shared" si="79"/>
        <v>20.081250000000001</v>
      </c>
      <c r="AP193" s="33">
        <f t="shared" si="80"/>
        <v>2.4097499999999998</v>
      </c>
      <c r="AQ193" s="33">
        <f t="shared" si="81"/>
        <v>22.491</v>
      </c>
      <c r="AR193" s="15" t="s">
        <v>6295</v>
      </c>
      <c r="AS193" s="15" t="s">
        <v>6295</v>
      </c>
      <c r="AT193" s="15" t="s">
        <v>6292</v>
      </c>
      <c r="AU193" s="27" t="s">
        <v>6282</v>
      </c>
      <c r="AV193" s="74" t="s">
        <v>6287</v>
      </c>
      <c r="AW193" s="75"/>
      <c r="AX193" s="75"/>
      <c r="AY193" s="75"/>
      <c r="AZ193" s="52" t="s">
        <v>6388</v>
      </c>
    </row>
    <row r="194" spans="1:52" s="52" customFormat="1" ht="39.950000000000003" customHeight="1" x14ac:dyDescent="0.25">
      <c r="A194" s="9">
        <v>1088</v>
      </c>
      <c r="B194" s="5">
        <v>80042000000899</v>
      </c>
      <c r="C194" s="7" t="s">
        <v>4027</v>
      </c>
      <c r="D194" s="5" t="s">
        <v>18</v>
      </c>
      <c r="E194" s="5" t="s">
        <v>296</v>
      </c>
      <c r="F194" s="5" t="s">
        <v>296</v>
      </c>
      <c r="G194" s="5" t="s">
        <v>18</v>
      </c>
      <c r="H194" s="7" t="s">
        <v>6173</v>
      </c>
      <c r="I194" s="7" t="s">
        <v>6175</v>
      </c>
      <c r="J194" s="7" t="s">
        <v>6175</v>
      </c>
      <c r="K194" s="7" t="s">
        <v>6175</v>
      </c>
      <c r="L194" s="5" t="s">
        <v>362</v>
      </c>
      <c r="M194" s="5" t="s">
        <v>362</v>
      </c>
      <c r="N194" s="8" t="s">
        <v>6175</v>
      </c>
      <c r="O194" s="7" t="s">
        <v>1388</v>
      </c>
      <c r="P194" s="7" t="s">
        <v>3899</v>
      </c>
      <c r="Q194" s="5" t="s">
        <v>364</v>
      </c>
      <c r="R194" s="5" t="s">
        <v>3997</v>
      </c>
      <c r="S194" s="5" t="s">
        <v>4028</v>
      </c>
      <c r="T194" s="7" t="s">
        <v>44</v>
      </c>
      <c r="U194" s="7" t="s">
        <v>4002</v>
      </c>
      <c r="V194" s="28" t="s">
        <v>28</v>
      </c>
      <c r="W194" s="5" t="s">
        <v>771</v>
      </c>
      <c r="X194" s="7">
        <v>2013</v>
      </c>
      <c r="Y194" s="5" t="s">
        <v>4029</v>
      </c>
      <c r="Z194" s="7" t="s">
        <v>3900</v>
      </c>
      <c r="AA194" s="7">
        <v>1</v>
      </c>
      <c r="AB194" s="7">
        <v>1</v>
      </c>
      <c r="AC194" s="7">
        <f t="shared" si="82"/>
        <v>0</v>
      </c>
      <c r="AD194" s="7" t="s">
        <v>6175</v>
      </c>
      <c r="AE194" s="7" t="s">
        <v>6175</v>
      </c>
      <c r="AF194" s="7" t="s">
        <v>6175</v>
      </c>
      <c r="AG194" s="7" t="s">
        <v>6175</v>
      </c>
      <c r="AH194" s="7" t="s">
        <v>6175</v>
      </c>
      <c r="AI194" s="7" t="s">
        <v>6175</v>
      </c>
      <c r="AJ194" s="33">
        <v>8.3482142857142847</v>
      </c>
      <c r="AK194" s="33">
        <f t="shared" ref="AK194:AK257" si="83">AJ194*AB194</f>
        <v>8.3482142857142847</v>
      </c>
      <c r="AL194" s="33">
        <f t="shared" si="76"/>
        <v>1.0017857142857141</v>
      </c>
      <c r="AM194" s="33">
        <f t="shared" si="77"/>
        <v>9.3499999999999979</v>
      </c>
      <c r="AN194" s="33">
        <f t="shared" si="78"/>
        <v>7.5133928571428568</v>
      </c>
      <c r="AO194" s="33">
        <f t="shared" si="79"/>
        <v>7.5133928571428568</v>
      </c>
      <c r="AP194" s="33">
        <f t="shared" ref="AP194:AP257" si="84">AO194*0.12</f>
        <v>0.90160714285714283</v>
      </c>
      <c r="AQ194" s="33">
        <f t="shared" ref="AQ194:AQ257" si="85">AO194+AP194</f>
        <v>8.4149999999999991</v>
      </c>
      <c r="AR194" s="15" t="s">
        <v>6295</v>
      </c>
      <c r="AS194" s="15" t="s">
        <v>6296</v>
      </c>
      <c r="AT194" s="15" t="s">
        <v>6292</v>
      </c>
      <c r="AU194" s="27" t="s">
        <v>6278</v>
      </c>
      <c r="AV194" s="74"/>
      <c r="AW194" s="75"/>
      <c r="AX194" s="75"/>
      <c r="AY194" s="75"/>
      <c r="AZ194" s="52" t="s">
        <v>6388</v>
      </c>
    </row>
    <row r="195" spans="1:52" s="52" customFormat="1" ht="39.950000000000003" customHeight="1" x14ac:dyDescent="0.25">
      <c r="A195" s="9">
        <v>1089</v>
      </c>
      <c r="B195" s="5">
        <v>80042000000943</v>
      </c>
      <c r="C195" s="132" t="s">
        <v>4030</v>
      </c>
      <c r="D195" s="5" t="s">
        <v>241</v>
      </c>
      <c r="E195" s="5" t="s">
        <v>242</v>
      </c>
      <c r="F195" s="5" t="s">
        <v>242</v>
      </c>
      <c r="G195" s="5" t="s">
        <v>6285</v>
      </c>
      <c r="H195" s="7" t="s">
        <v>6173</v>
      </c>
      <c r="I195" s="7" t="s">
        <v>6175</v>
      </c>
      <c r="J195" s="7" t="s">
        <v>6175</v>
      </c>
      <c r="K195" s="7" t="s">
        <v>6175</v>
      </c>
      <c r="L195" s="5" t="s">
        <v>4031</v>
      </c>
      <c r="M195" s="5" t="s">
        <v>4031</v>
      </c>
      <c r="N195" s="8" t="s">
        <v>6175</v>
      </c>
      <c r="O195" s="7" t="s">
        <v>1388</v>
      </c>
      <c r="P195" s="7" t="s">
        <v>3899</v>
      </c>
      <c r="Q195" s="5" t="s">
        <v>878</v>
      </c>
      <c r="R195" s="5" t="s">
        <v>4032</v>
      </c>
      <c r="S195" s="5" t="s">
        <v>4033</v>
      </c>
      <c r="T195" s="7" t="s">
        <v>44</v>
      </c>
      <c r="U195" s="7" t="s">
        <v>28</v>
      </c>
      <c r="V195" s="28" t="s">
        <v>28</v>
      </c>
      <c r="W195" s="7" t="s">
        <v>29</v>
      </c>
      <c r="X195" s="7">
        <v>2013</v>
      </c>
      <c r="Y195" s="5" t="s">
        <v>319</v>
      </c>
      <c r="Z195" s="7" t="s">
        <v>3900</v>
      </c>
      <c r="AA195" s="7">
        <v>1</v>
      </c>
      <c r="AB195" s="7">
        <v>1</v>
      </c>
      <c r="AC195" s="7">
        <f t="shared" si="82"/>
        <v>0</v>
      </c>
      <c r="AD195" s="132" t="s">
        <v>6175</v>
      </c>
      <c r="AE195" s="132" t="s">
        <v>6175</v>
      </c>
      <c r="AF195" s="7" t="s">
        <v>6175</v>
      </c>
      <c r="AG195" s="7" t="s">
        <v>6175</v>
      </c>
      <c r="AH195" s="7" t="s">
        <v>6175</v>
      </c>
      <c r="AI195" s="7" t="s">
        <v>6175</v>
      </c>
      <c r="AJ195" s="33">
        <v>17.399240691781021</v>
      </c>
      <c r="AK195" s="33">
        <f t="shared" si="83"/>
        <v>17.399240691781021</v>
      </c>
      <c r="AL195" s="33">
        <f t="shared" si="76"/>
        <v>2.0879088830137222</v>
      </c>
      <c r="AM195" s="33">
        <f t="shared" si="77"/>
        <v>19.487149574794742</v>
      </c>
      <c r="AN195" s="33">
        <f t="shared" si="78"/>
        <v>15.659316622602919</v>
      </c>
      <c r="AO195" s="33">
        <f t="shared" si="79"/>
        <v>15.659316622602919</v>
      </c>
      <c r="AP195" s="33">
        <f t="shared" si="84"/>
        <v>1.8791179947123502</v>
      </c>
      <c r="AQ195" s="33">
        <f t="shared" si="85"/>
        <v>17.538434617315268</v>
      </c>
      <c r="AR195" s="26" t="s">
        <v>6295</v>
      </c>
      <c r="AS195" s="26" t="s">
        <v>6295</v>
      </c>
      <c r="AT195" s="15" t="s">
        <v>6282</v>
      </c>
      <c r="AU195" s="27" t="s">
        <v>6282</v>
      </c>
      <c r="AV195" s="74" t="s">
        <v>6287</v>
      </c>
      <c r="AW195" s="75"/>
      <c r="AX195" s="75"/>
      <c r="AY195" s="75"/>
      <c r="AZ195" s="52" t="s">
        <v>6388</v>
      </c>
    </row>
    <row r="196" spans="1:52" s="52" customFormat="1" ht="39.950000000000003" customHeight="1" x14ac:dyDescent="0.25">
      <c r="A196" s="9">
        <v>1090</v>
      </c>
      <c r="B196" s="5">
        <v>80042000000998</v>
      </c>
      <c r="C196" s="132" t="s">
        <v>4034</v>
      </c>
      <c r="D196" s="5" t="s">
        <v>18</v>
      </c>
      <c r="E196" s="5" t="s">
        <v>296</v>
      </c>
      <c r="F196" s="5" t="s">
        <v>296</v>
      </c>
      <c r="G196" s="5" t="s">
        <v>18</v>
      </c>
      <c r="H196" s="7" t="s">
        <v>6173</v>
      </c>
      <c r="I196" s="7" t="s">
        <v>6175</v>
      </c>
      <c r="J196" s="7" t="s">
        <v>6175</v>
      </c>
      <c r="K196" s="7" t="s">
        <v>6175</v>
      </c>
      <c r="L196" s="5" t="s">
        <v>106</v>
      </c>
      <c r="M196" s="5" t="s">
        <v>106</v>
      </c>
      <c r="N196" s="8" t="s">
        <v>6175</v>
      </c>
      <c r="O196" s="7" t="s">
        <v>1388</v>
      </c>
      <c r="P196" s="7" t="s">
        <v>3899</v>
      </c>
      <c r="Q196" s="5" t="s">
        <v>177</v>
      </c>
      <c r="R196" s="5" t="s">
        <v>4035</v>
      </c>
      <c r="S196" s="5" t="s">
        <v>4036</v>
      </c>
      <c r="T196" s="7" t="s">
        <v>44</v>
      </c>
      <c r="U196" s="7" t="s">
        <v>28</v>
      </c>
      <c r="V196" s="28" t="s">
        <v>28</v>
      </c>
      <c r="W196" s="7" t="s">
        <v>29</v>
      </c>
      <c r="X196" s="7">
        <v>2013</v>
      </c>
      <c r="Y196" s="5" t="s">
        <v>319</v>
      </c>
      <c r="Z196" s="7" t="s">
        <v>3900</v>
      </c>
      <c r="AA196" s="7">
        <v>1</v>
      </c>
      <c r="AB196" s="7">
        <v>1</v>
      </c>
      <c r="AC196" s="7">
        <f t="shared" si="82"/>
        <v>0</v>
      </c>
      <c r="AD196" s="132" t="s">
        <v>6175</v>
      </c>
      <c r="AE196" s="132" t="s">
        <v>6175</v>
      </c>
      <c r="AF196" s="7" t="s">
        <v>6175</v>
      </c>
      <c r="AG196" s="7" t="s">
        <v>6175</v>
      </c>
      <c r="AH196" s="7" t="s">
        <v>6175</v>
      </c>
      <c r="AI196" s="7" t="s">
        <v>6175</v>
      </c>
      <c r="AJ196" s="33">
        <v>52.049010616438956</v>
      </c>
      <c r="AK196" s="33">
        <f t="shared" si="83"/>
        <v>52.049010616438956</v>
      </c>
      <c r="AL196" s="33">
        <f t="shared" si="76"/>
        <v>6.2458812739726746</v>
      </c>
      <c r="AM196" s="33">
        <f t="shared" si="77"/>
        <v>58.294891890411634</v>
      </c>
      <c r="AN196" s="33">
        <f t="shared" si="78"/>
        <v>46.844109554795061</v>
      </c>
      <c r="AO196" s="33">
        <f t="shared" si="79"/>
        <v>46.844109554795061</v>
      </c>
      <c r="AP196" s="33">
        <f t="shared" si="84"/>
        <v>5.6212931465754075</v>
      </c>
      <c r="AQ196" s="33">
        <f t="shared" si="85"/>
        <v>52.465402701370465</v>
      </c>
      <c r="AR196" s="15" t="s">
        <v>6295</v>
      </c>
      <c r="AS196" s="15" t="s">
        <v>6298</v>
      </c>
      <c r="AT196" s="15" t="s">
        <v>6292</v>
      </c>
      <c r="AU196" s="27" t="s">
        <v>6278</v>
      </c>
      <c r="AV196" s="74"/>
      <c r="AW196" s="75"/>
      <c r="AX196" s="75"/>
      <c r="AY196" s="75"/>
      <c r="AZ196" s="52" t="s">
        <v>6388</v>
      </c>
    </row>
    <row r="197" spans="1:52" s="52" customFormat="1" ht="39.950000000000003" customHeight="1" x14ac:dyDescent="0.25">
      <c r="A197" s="9">
        <v>1091</v>
      </c>
      <c r="B197" s="5">
        <v>80042000001001</v>
      </c>
      <c r="C197" s="7" t="s">
        <v>4037</v>
      </c>
      <c r="D197" s="5" t="s">
        <v>18</v>
      </c>
      <c r="E197" s="5" t="s">
        <v>296</v>
      </c>
      <c r="F197" s="5" t="s">
        <v>296</v>
      </c>
      <c r="G197" s="5" t="s">
        <v>18</v>
      </c>
      <c r="H197" s="7" t="s">
        <v>6173</v>
      </c>
      <c r="I197" s="7" t="s">
        <v>6175</v>
      </c>
      <c r="J197" s="7" t="s">
        <v>6175</v>
      </c>
      <c r="K197" s="7" t="s">
        <v>6175</v>
      </c>
      <c r="L197" s="7" t="s">
        <v>3985</v>
      </c>
      <c r="M197" s="7" t="s">
        <v>3985</v>
      </c>
      <c r="N197" s="8" t="s">
        <v>6175</v>
      </c>
      <c r="O197" s="7" t="s">
        <v>1388</v>
      </c>
      <c r="P197" s="7" t="s">
        <v>3899</v>
      </c>
      <c r="Q197" s="5" t="s">
        <v>177</v>
      </c>
      <c r="R197" s="5" t="s">
        <v>3986</v>
      </c>
      <c r="S197" s="5" t="s">
        <v>4038</v>
      </c>
      <c r="T197" s="7" t="s">
        <v>44</v>
      </c>
      <c r="U197" s="7" t="s">
        <v>28</v>
      </c>
      <c r="V197" s="28" t="s">
        <v>28</v>
      </c>
      <c r="W197" s="5" t="s">
        <v>3988</v>
      </c>
      <c r="X197" s="7">
        <v>2012</v>
      </c>
      <c r="Y197" s="5" t="s">
        <v>28</v>
      </c>
      <c r="Z197" s="7" t="s">
        <v>3900</v>
      </c>
      <c r="AA197" s="7">
        <v>1</v>
      </c>
      <c r="AB197" s="7">
        <v>1</v>
      </c>
      <c r="AC197" s="7">
        <f t="shared" si="82"/>
        <v>0</v>
      </c>
      <c r="AD197" s="7" t="s">
        <v>6175</v>
      </c>
      <c r="AE197" s="7" t="s">
        <v>6175</v>
      </c>
      <c r="AF197" s="7" t="s">
        <v>6175</v>
      </c>
      <c r="AG197" s="7" t="s">
        <v>6175</v>
      </c>
      <c r="AH197" s="7" t="s">
        <v>6175</v>
      </c>
      <c r="AI197" s="7" t="s">
        <v>6175</v>
      </c>
      <c r="AJ197" s="33">
        <v>3.6109781506850092</v>
      </c>
      <c r="AK197" s="33">
        <f t="shared" si="83"/>
        <v>3.6109781506850092</v>
      </c>
      <c r="AL197" s="33">
        <f t="shared" si="76"/>
        <v>0.43331737808220111</v>
      </c>
      <c r="AM197" s="33">
        <f t="shared" si="77"/>
        <v>4.0442955287672104</v>
      </c>
      <c r="AN197" s="33">
        <f t="shared" si="78"/>
        <v>3.2498803356165085</v>
      </c>
      <c r="AO197" s="33">
        <f t="shared" si="79"/>
        <v>3.2498803356165085</v>
      </c>
      <c r="AP197" s="33">
        <f t="shared" si="84"/>
        <v>0.38998564027398103</v>
      </c>
      <c r="AQ197" s="33">
        <f t="shared" si="85"/>
        <v>3.6398659758904897</v>
      </c>
      <c r="AR197" s="15" t="s">
        <v>6295</v>
      </c>
      <c r="AS197" s="26"/>
      <c r="AT197" s="15" t="s">
        <v>6292</v>
      </c>
      <c r="AU197" s="27" t="s">
        <v>6278</v>
      </c>
      <c r="AV197" s="74"/>
      <c r="AW197" s="75"/>
      <c r="AX197" s="75"/>
      <c r="AY197" s="75"/>
      <c r="AZ197" s="52" t="s">
        <v>6388</v>
      </c>
    </row>
    <row r="198" spans="1:52" s="52" customFormat="1" ht="39.950000000000003" customHeight="1" x14ac:dyDescent="0.25">
      <c r="A198" s="9">
        <v>1092</v>
      </c>
      <c r="B198" s="5">
        <v>80042000001087</v>
      </c>
      <c r="C198" s="7" t="s">
        <v>4039</v>
      </c>
      <c r="D198" s="5" t="s">
        <v>241</v>
      </c>
      <c r="E198" s="5" t="s">
        <v>242</v>
      </c>
      <c r="F198" s="5" t="s">
        <v>242</v>
      </c>
      <c r="G198" s="5" t="s">
        <v>305</v>
      </c>
      <c r="H198" s="7" t="s">
        <v>6173</v>
      </c>
      <c r="I198" s="7" t="s">
        <v>6175</v>
      </c>
      <c r="J198" s="7" t="s">
        <v>6175</v>
      </c>
      <c r="K198" s="7" t="s">
        <v>6175</v>
      </c>
      <c r="L198" s="7" t="s">
        <v>3985</v>
      </c>
      <c r="M198" s="7" t="s">
        <v>3985</v>
      </c>
      <c r="N198" s="8" t="s">
        <v>6175</v>
      </c>
      <c r="O198" s="7" t="s">
        <v>1388</v>
      </c>
      <c r="P198" s="7" t="s">
        <v>3899</v>
      </c>
      <c r="Q198" s="5" t="s">
        <v>177</v>
      </c>
      <c r="R198" s="5" t="s">
        <v>3986</v>
      </c>
      <c r="S198" s="5" t="s">
        <v>4040</v>
      </c>
      <c r="T198" s="7" t="s">
        <v>44</v>
      </c>
      <c r="U198" s="7" t="s">
        <v>28</v>
      </c>
      <c r="V198" s="28" t="s">
        <v>28</v>
      </c>
      <c r="W198" s="5" t="s">
        <v>3988</v>
      </c>
      <c r="X198" s="7">
        <v>2012</v>
      </c>
      <c r="Y198" s="5" t="s">
        <v>28</v>
      </c>
      <c r="Z198" s="7" t="s">
        <v>3900</v>
      </c>
      <c r="AA198" s="7">
        <v>1</v>
      </c>
      <c r="AB198" s="7">
        <v>1</v>
      </c>
      <c r="AC198" s="7">
        <f t="shared" si="82"/>
        <v>0</v>
      </c>
      <c r="AD198" s="7" t="s">
        <v>6175</v>
      </c>
      <c r="AE198" s="7" t="s">
        <v>6175</v>
      </c>
      <c r="AF198" s="7" t="s">
        <v>6175</v>
      </c>
      <c r="AG198" s="7" t="s">
        <v>6175</v>
      </c>
      <c r="AH198" s="7" t="s">
        <v>6175</v>
      </c>
      <c r="AI198" s="7" t="s">
        <v>6175</v>
      </c>
      <c r="AJ198" s="33">
        <v>3.6109781506850092</v>
      </c>
      <c r="AK198" s="33">
        <f t="shared" si="83"/>
        <v>3.6109781506850092</v>
      </c>
      <c r="AL198" s="33">
        <f t="shared" ref="AL198:AL261" si="86">AK198*0.12</f>
        <v>0.43331737808220111</v>
      </c>
      <c r="AM198" s="33">
        <f t="shared" ref="AM198:AM261" si="87">AL198+AK198</f>
        <v>4.0442955287672104</v>
      </c>
      <c r="AN198" s="33">
        <f t="shared" ref="AN198:AN261" si="88">AJ198*0.9</f>
        <v>3.2498803356165085</v>
      </c>
      <c r="AO198" s="33">
        <f t="shared" ref="AO198:AO261" si="89">AN198*AB198</f>
        <v>3.2498803356165085</v>
      </c>
      <c r="AP198" s="33">
        <f t="shared" si="84"/>
        <v>0.38998564027398103</v>
      </c>
      <c r="AQ198" s="33">
        <f t="shared" si="85"/>
        <v>3.6398659758904897</v>
      </c>
      <c r="AR198" s="26" t="s">
        <v>6295</v>
      </c>
      <c r="AS198" s="26" t="s">
        <v>6295</v>
      </c>
      <c r="AT198" s="15" t="s">
        <v>6282</v>
      </c>
      <c r="AU198" s="27" t="s">
        <v>6282</v>
      </c>
      <c r="AV198" s="74"/>
      <c r="AW198" s="75"/>
      <c r="AX198" s="75"/>
      <c r="AY198" s="75"/>
      <c r="AZ198" s="52" t="s">
        <v>6388</v>
      </c>
    </row>
    <row r="199" spans="1:52" s="52" customFormat="1" ht="39.950000000000003" customHeight="1" x14ac:dyDescent="0.25">
      <c r="A199" s="9">
        <v>1093</v>
      </c>
      <c r="B199" s="5">
        <v>80042000001094</v>
      </c>
      <c r="C199" s="5" t="s">
        <v>4041</v>
      </c>
      <c r="D199" s="28" t="s">
        <v>18</v>
      </c>
      <c r="E199" s="5" t="s">
        <v>156</v>
      </c>
      <c r="F199" s="5" t="s">
        <v>20</v>
      </c>
      <c r="G199" s="5" t="s">
        <v>18</v>
      </c>
      <c r="H199" s="7" t="s">
        <v>6173</v>
      </c>
      <c r="I199" s="7" t="s">
        <v>6175</v>
      </c>
      <c r="J199" s="7" t="s">
        <v>6175</v>
      </c>
      <c r="K199" s="7" t="s">
        <v>6175</v>
      </c>
      <c r="L199" s="7" t="s">
        <v>106</v>
      </c>
      <c r="M199" s="7" t="s">
        <v>106</v>
      </c>
      <c r="N199" s="8" t="s">
        <v>6175</v>
      </c>
      <c r="O199" s="7" t="s">
        <v>1388</v>
      </c>
      <c r="P199" s="7" t="s">
        <v>3899</v>
      </c>
      <c r="Q199" s="7" t="s">
        <v>177</v>
      </c>
      <c r="R199" s="7" t="s">
        <v>4035</v>
      </c>
      <c r="S199" s="7" t="s">
        <v>4042</v>
      </c>
      <c r="T199" s="7" t="s">
        <v>44</v>
      </c>
      <c r="U199" s="7" t="s">
        <v>28</v>
      </c>
      <c r="V199" s="28" t="s">
        <v>28</v>
      </c>
      <c r="W199" s="7" t="s">
        <v>1400</v>
      </c>
      <c r="X199" s="7">
        <v>2013</v>
      </c>
      <c r="Y199" s="7" t="s">
        <v>28</v>
      </c>
      <c r="Z199" s="7" t="s">
        <v>3900</v>
      </c>
      <c r="AA199" s="7">
        <v>1</v>
      </c>
      <c r="AB199" s="7">
        <v>1</v>
      </c>
      <c r="AC199" s="7">
        <f t="shared" si="82"/>
        <v>0</v>
      </c>
      <c r="AD199" s="7" t="s">
        <v>6175</v>
      </c>
      <c r="AE199" s="7" t="s">
        <v>6175</v>
      </c>
      <c r="AF199" s="7" t="s">
        <v>6175</v>
      </c>
      <c r="AG199" s="7" t="s">
        <v>6175</v>
      </c>
      <c r="AH199" s="7" t="s">
        <v>6175</v>
      </c>
      <c r="AI199" s="7" t="s">
        <v>6175</v>
      </c>
      <c r="AJ199" s="33">
        <v>75.849010616438946</v>
      </c>
      <c r="AK199" s="33">
        <f t="shared" si="83"/>
        <v>75.849010616438946</v>
      </c>
      <c r="AL199" s="33">
        <f t="shared" si="86"/>
        <v>9.1018812739726727</v>
      </c>
      <c r="AM199" s="33">
        <f t="shared" si="87"/>
        <v>84.950891890411611</v>
      </c>
      <c r="AN199" s="33">
        <f t="shared" si="88"/>
        <v>68.264109554795056</v>
      </c>
      <c r="AO199" s="33">
        <f t="shared" si="89"/>
        <v>68.264109554795056</v>
      </c>
      <c r="AP199" s="33">
        <f t="shared" si="84"/>
        <v>8.1916931465754068</v>
      </c>
      <c r="AQ199" s="33">
        <f t="shared" si="85"/>
        <v>76.455802701370459</v>
      </c>
      <c r="AR199" s="15" t="s">
        <v>6295</v>
      </c>
      <c r="AS199" s="15" t="s">
        <v>6298</v>
      </c>
      <c r="AT199" s="15" t="s">
        <v>6292</v>
      </c>
      <c r="AU199" s="27" t="s">
        <v>6278</v>
      </c>
      <c r="AV199" s="74"/>
      <c r="AW199" s="75"/>
      <c r="AX199" s="75"/>
      <c r="AY199" s="75"/>
      <c r="AZ199" s="52" t="s">
        <v>6388</v>
      </c>
    </row>
    <row r="200" spans="1:52" s="52" customFormat="1" ht="39.950000000000003" customHeight="1" x14ac:dyDescent="0.25">
      <c r="A200" s="9">
        <v>1094</v>
      </c>
      <c r="B200" s="5">
        <v>80042000001148</v>
      </c>
      <c r="C200" s="5" t="s">
        <v>4043</v>
      </c>
      <c r="D200" s="5" t="s">
        <v>18</v>
      </c>
      <c r="E200" s="5" t="s">
        <v>19</v>
      </c>
      <c r="F200" s="5" t="s">
        <v>142</v>
      </c>
      <c r="G200" s="5" t="s">
        <v>18</v>
      </c>
      <c r="H200" s="7" t="s">
        <v>6173</v>
      </c>
      <c r="I200" s="7" t="s">
        <v>6175</v>
      </c>
      <c r="J200" s="7" t="s">
        <v>6175</v>
      </c>
      <c r="K200" s="7" t="s">
        <v>6175</v>
      </c>
      <c r="L200" s="5" t="s">
        <v>362</v>
      </c>
      <c r="M200" s="5" t="s">
        <v>362</v>
      </c>
      <c r="N200" s="8" t="s">
        <v>6175</v>
      </c>
      <c r="O200" s="7" t="s">
        <v>1388</v>
      </c>
      <c r="P200" s="7" t="s">
        <v>3899</v>
      </c>
      <c r="Q200" s="5" t="s">
        <v>4044</v>
      </c>
      <c r="R200" s="5" t="s">
        <v>4045</v>
      </c>
      <c r="S200" s="5" t="s">
        <v>4046</v>
      </c>
      <c r="T200" s="7" t="s">
        <v>3909</v>
      </c>
      <c r="U200" s="7" t="s">
        <v>28</v>
      </c>
      <c r="V200" s="28" t="s">
        <v>28</v>
      </c>
      <c r="W200" s="7" t="s">
        <v>29</v>
      </c>
      <c r="X200" s="7">
        <v>2012</v>
      </c>
      <c r="Y200" s="5" t="s">
        <v>28</v>
      </c>
      <c r="Z200" s="7" t="s">
        <v>3900</v>
      </c>
      <c r="AA200" s="7">
        <v>1</v>
      </c>
      <c r="AB200" s="7">
        <v>1</v>
      </c>
      <c r="AC200" s="7">
        <f t="shared" si="82"/>
        <v>0</v>
      </c>
      <c r="AD200" s="7" t="s">
        <v>6175</v>
      </c>
      <c r="AE200" s="7" t="s">
        <v>6175</v>
      </c>
      <c r="AF200" s="7" t="s">
        <v>6175</v>
      </c>
      <c r="AG200" s="7" t="s">
        <v>6175</v>
      </c>
      <c r="AH200" s="7" t="s">
        <v>6175</v>
      </c>
      <c r="AI200" s="7" t="s">
        <v>6175</v>
      </c>
      <c r="AJ200" s="33">
        <v>38.264298630137503</v>
      </c>
      <c r="AK200" s="33">
        <f t="shared" si="83"/>
        <v>38.264298630137503</v>
      </c>
      <c r="AL200" s="33">
        <f t="shared" si="86"/>
        <v>4.5917158356165002</v>
      </c>
      <c r="AM200" s="33">
        <f t="shared" si="87"/>
        <v>42.856014465754001</v>
      </c>
      <c r="AN200" s="33">
        <f t="shared" si="88"/>
        <v>34.437868767123753</v>
      </c>
      <c r="AO200" s="33">
        <f t="shared" si="89"/>
        <v>34.437868767123753</v>
      </c>
      <c r="AP200" s="33">
        <f t="shared" si="84"/>
        <v>4.1325442520548501</v>
      </c>
      <c r="AQ200" s="33">
        <f t="shared" si="85"/>
        <v>38.570413019178602</v>
      </c>
      <c r="AR200" s="15" t="s">
        <v>6295</v>
      </c>
      <c r="AS200" s="15" t="s">
        <v>6298</v>
      </c>
      <c r="AT200" s="15" t="s">
        <v>6292</v>
      </c>
      <c r="AU200" s="27" t="s">
        <v>6278</v>
      </c>
      <c r="AV200" s="74"/>
      <c r="AW200" s="75"/>
      <c r="AX200" s="75"/>
      <c r="AY200" s="75"/>
      <c r="AZ200" s="52" t="s">
        <v>6388</v>
      </c>
    </row>
    <row r="201" spans="1:52" s="52" customFormat="1" ht="39.950000000000003" customHeight="1" x14ac:dyDescent="0.25">
      <c r="A201" s="9">
        <v>1095</v>
      </c>
      <c r="B201" s="5">
        <v>80042000001179</v>
      </c>
      <c r="C201" s="7" t="s">
        <v>4047</v>
      </c>
      <c r="D201" s="5" t="s">
        <v>18</v>
      </c>
      <c r="E201" s="5" t="s">
        <v>296</v>
      </c>
      <c r="F201" s="5" t="s">
        <v>296</v>
      </c>
      <c r="G201" s="5" t="s">
        <v>6285</v>
      </c>
      <c r="H201" s="7" t="s">
        <v>6173</v>
      </c>
      <c r="I201" s="7" t="s">
        <v>6175</v>
      </c>
      <c r="J201" s="7" t="s">
        <v>6175</v>
      </c>
      <c r="K201" s="7" t="s">
        <v>6175</v>
      </c>
      <c r="L201" s="5" t="s">
        <v>106</v>
      </c>
      <c r="M201" s="5" t="s">
        <v>106</v>
      </c>
      <c r="N201" s="8" t="s">
        <v>6175</v>
      </c>
      <c r="O201" s="7" t="s">
        <v>1388</v>
      </c>
      <c r="P201" s="7" t="s">
        <v>3899</v>
      </c>
      <c r="Q201" s="5" t="s">
        <v>177</v>
      </c>
      <c r="R201" s="5" t="s">
        <v>4035</v>
      </c>
      <c r="S201" s="5" t="s">
        <v>4048</v>
      </c>
      <c r="T201" s="7" t="s">
        <v>44</v>
      </c>
      <c r="U201" s="7" t="s">
        <v>28</v>
      </c>
      <c r="V201" s="28" t="s">
        <v>28</v>
      </c>
      <c r="W201" s="7" t="s">
        <v>29</v>
      </c>
      <c r="X201" s="7">
        <v>2013</v>
      </c>
      <c r="Y201" s="5" t="s">
        <v>140</v>
      </c>
      <c r="Z201" s="7" t="s">
        <v>3900</v>
      </c>
      <c r="AA201" s="7">
        <v>1</v>
      </c>
      <c r="AB201" s="7">
        <v>1</v>
      </c>
      <c r="AC201" s="7">
        <f t="shared" si="82"/>
        <v>0</v>
      </c>
      <c r="AD201" s="7" t="s">
        <v>6175</v>
      </c>
      <c r="AE201" s="7" t="s">
        <v>6175</v>
      </c>
      <c r="AF201" s="7" t="s">
        <v>6175</v>
      </c>
      <c r="AG201" s="7" t="s">
        <v>6175</v>
      </c>
      <c r="AH201" s="7" t="s">
        <v>6175</v>
      </c>
      <c r="AI201" s="7" t="s">
        <v>6175</v>
      </c>
      <c r="AJ201" s="33">
        <v>52.049010616438956</v>
      </c>
      <c r="AK201" s="33">
        <f t="shared" si="83"/>
        <v>52.049010616438956</v>
      </c>
      <c r="AL201" s="33">
        <f t="shared" si="86"/>
        <v>6.2458812739726746</v>
      </c>
      <c r="AM201" s="33">
        <f t="shared" si="87"/>
        <v>58.294891890411634</v>
      </c>
      <c r="AN201" s="33">
        <f t="shared" si="88"/>
        <v>46.844109554795061</v>
      </c>
      <c r="AO201" s="33">
        <f t="shared" si="89"/>
        <v>46.844109554795061</v>
      </c>
      <c r="AP201" s="33">
        <f t="shared" si="84"/>
        <v>5.6212931465754075</v>
      </c>
      <c r="AQ201" s="33">
        <f t="shared" si="85"/>
        <v>52.465402701370465</v>
      </c>
      <c r="AR201" s="26" t="s">
        <v>6295</v>
      </c>
      <c r="AS201" s="26" t="s">
        <v>6295</v>
      </c>
      <c r="AT201" s="15" t="s">
        <v>6282</v>
      </c>
      <c r="AU201" s="27" t="s">
        <v>6282</v>
      </c>
      <c r="AV201" s="74" t="s">
        <v>6287</v>
      </c>
      <c r="AW201" s="75">
        <v>1</v>
      </c>
      <c r="AX201" s="75" t="s">
        <v>6339</v>
      </c>
      <c r="AY201" s="75"/>
      <c r="AZ201" s="52" t="s">
        <v>6388</v>
      </c>
    </row>
    <row r="202" spans="1:52" s="52" customFormat="1" ht="39.950000000000003" customHeight="1" x14ac:dyDescent="0.25">
      <c r="A202" s="9">
        <v>1096</v>
      </c>
      <c r="B202" s="5">
        <v>80042000001186</v>
      </c>
      <c r="C202" s="7" t="s">
        <v>4049</v>
      </c>
      <c r="D202" s="5" t="s">
        <v>18</v>
      </c>
      <c r="E202" s="5" t="s">
        <v>296</v>
      </c>
      <c r="F202" s="5" t="s">
        <v>296</v>
      </c>
      <c r="G202" s="5" t="s">
        <v>411</v>
      </c>
      <c r="H202" s="7" t="s">
        <v>6173</v>
      </c>
      <c r="I202" s="7" t="s">
        <v>6175</v>
      </c>
      <c r="J202" s="7" t="s">
        <v>6175</v>
      </c>
      <c r="K202" s="7" t="s">
        <v>6175</v>
      </c>
      <c r="L202" s="5" t="s">
        <v>3985</v>
      </c>
      <c r="M202" s="5" t="s">
        <v>3985</v>
      </c>
      <c r="N202" s="8" t="s">
        <v>6175</v>
      </c>
      <c r="O202" s="7" t="s">
        <v>1388</v>
      </c>
      <c r="P202" s="7" t="s">
        <v>3899</v>
      </c>
      <c r="Q202" s="5" t="s">
        <v>108</v>
      </c>
      <c r="R202" s="7" t="s">
        <v>3990</v>
      </c>
      <c r="S202" s="5" t="s">
        <v>4050</v>
      </c>
      <c r="T202" s="7" t="s">
        <v>44</v>
      </c>
      <c r="U202" s="7" t="s">
        <v>28</v>
      </c>
      <c r="V202" s="28" t="s">
        <v>28</v>
      </c>
      <c r="W202" s="7" t="s">
        <v>3988</v>
      </c>
      <c r="X202" s="7">
        <v>2012</v>
      </c>
      <c r="Y202" s="5" t="s">
        <v>28</v>
      </c>
      <c r="Z202" s="7" t="s">
        <v>3900</v>
      </c>
      <c r="AA202" s="7">
        <v>1</v>
      </c>
      <c r="AB202" s="7">
        <v>1</v>
      </c>
      <c r="AC202" s="7">
        <f t="shared" si="82"/>
        <v>0</v>
      </c>
      <c r="AD202" s="7" t="s">
        <v>6175</v>
      </c>
      <c r="AE202" s="7" t="s">
        <v>6175</v>
      </c>
      <c r="AF202" s="7" t="s">
        <v>6175</v>
      </c>
      <c r="AG202" s="7" t="s">
        <v>6175</v>
      </c>
      <c r="AH202" s="7" t="s">
        <v>6175</v>
      </c>
      <c r="AI202" s="7" t="s">
        <v>6175</v>
      </c>
      <c r="AJ202" s="33">
        <v>4.0121979452055658</v>
      </c>
      <c r="AK202" s="33">
        <f t="shared" si="83"/>
        <v>4.0121979452055658</v>
      </c>
      <c r="AL202" s="33">
        <f t="shared" si="86"/>
        <v>0.48146375342466791</v>
      </c>
      <c r="AM202" s="33">
        <f t="shared" si="87"/>
        <v>4.493661698630234</v>
      </c>
      <c r="AN202" s="33">
        <f t="shared" si="88"/>
        <v>3.6109781506850092</v>
      </c>
      <c r="AO202" s="33">
        <f t="shared" si="89"/>
        <v>3.6109781506850092</v>
      </c>
      <c r="AP202" s="33">
        <f t="shared" si="84"/>
        <v>0.43331737808220111</v>
      </c>
      <c r="AQ202" s="33">
        <f t="shared" si="85"/>
        <v>4.0442955287672104</v>
      </c>
      <c r="AR202" s="26" t="s">
        <v>6295</v>
      </c>
      <c r="AS202" s="26" t="s">
        <v>6295</v>
      </c>
      <c r="AT202" s="15" t="s">
        <v>6282</v>
      </c>
      <c r="AU202" s="27" t="s">
        <v>6282</v>
      </c>
      <c r="AV202" s="74" t="s">
        <v>6289</v>
      </c>
      <c r="AW202" s="75"/>
      <c r="AX202" s="75"/>
      <c r="AY202" s="75"/>
      <c r="AZ202" s="52" t="s">
        <v>6388</v>
      </c>
    </row>
    <row r="203" spans="1:52" s="52" customFormat="1" ht="39.950000000000003" customHeight="1" x14ac:dyDescent="0.25">
      <c r="A203" s="9">
        <v>1097</v>
      </c>
      <c r="B203" s="5">
        <v>80042000001223</v>
      </c>
      <c r="C203" s="7" t="s">
        <v>4051</v>
      </c>
      <c r="D203" s="5" t="s">
        <v>241</v>
      </c>
      <c r="E203" s="5" t="s">
        <v>242</v>
      </c>
      <c r="F203" s="5" t="s">
        <v>242</v>
      </c>
      <c r="G203" s="5" t="s">
        <v>18</v>
      </c>
      <c r="H203" s="7" t="s">
        <v>6173</v>
      </c>
      <c r="I203" s="7" t="s">
        <v>6175</v>
      </c>
      <c r="J203" s="7" t="s">
        <v>6175</v>
      </c>
      <c r="K203" s="7" t="s">
        <v>6175</v>
      </c>
      <c r="L203" s="5" t="s">
        <v>4052</v>
      </c>
      <c r="M203" s="5" t="s">
        <v>4052</v>
      </c>
      <c r="N203" s="8" t="s">
        <v>6175</v>
      </c>
      <c r="O203" s="7" t="s">
        <v>1388</v>
      </c>
      <c r="P203" s="7" t="s">
        <v>3899</v>
      </c>
      <c r="Q203" s="5" t="s">
        <v>513</v>
      </c>
      <c r="R203" s="5" t="s">
        <v>4053</v>
      </c>
      <c r="S203" s="5" t="s">
        <v>4054</v>
      </c>
      <c r="T203" s="7" t="s">
        <v>44</v>
      </c>
      <c r="U203" s="7" t="s">
        <v>28</v>
      </c>
      <c r="V203" s="28" t="s">
        <v>28</v>
      </c>
      <c r="W203" s="7" t="s">
        <v>78</v>
      </c>
      <c r="X203" s="7">
        <v>2012</v>
      </c>
      <c r="Y203" s="5" t="s">
        <v>4055</v>
      </c>
      <c r="Z203" s="7" t="s">
        <v>3900</v>
      </c>
      <c r="AA203" s="7">
        <v>1</v>
      </c>
      <c r="AB203" s="7">
        <v>1</v>
      </c>
      <c r="AC203" s="7">
        <f t="shared" si="82"/>
        <v>0</v>
      </c>
      <c r="AD203" s="7" t="s">
        <v>6175</v>
      </c>
      <c r="AE203" s="7" t="s">
        <v>6175</v>
      </c>
      <c r="AF203" s="7" t="s">
        <v>6175</v>
      </c>
      <c r="AG203" s="7" t="s">
        <v>6175</v>
      </c>
      <c r="AH203" s="7" t="s">
        <v>6175</v>
      </c>
      <c r="AI203" s="7" t="s">
        <v>6175</v>
      </c>
      <c r="AJ203" s="33">
        <v>46.140276369864004</v>
      </c>
      <c r="AK203" s="33">
        <f t="shared" si="83"/>
        <v>46.140276369864004</v>
      </c>
      <c r="AL203" s="33">
        <f t="shared" si="86"/>
        <v>5.5368331643836806</v>
      </c>
      <c r="AM203" s="33">
        <f t="shared" si="87"/>
        <v>51.677109534247684</v>
      </c>
      <c r="AN203" s="33">
        <f t="shared" si="88"/>
        <v>41.526248732877605</v>
      </c>
      <c r="AO203" s="33">
        <f t="shared" si="89"/>
        <v>41.526248732877605</v>
      </c>
      <c r="AP203" s="33">
        <f t="shared" si="84"/>
        <v>4.9831498479453122</v>
      </c>
      <c r="AQ203" s="33">
        <f t="shared" si="85"/>
        <v>46.509398580822918</v>
      </c>
      <c r="AR203" s="15" t="s">
        <v>6295</v>
      </c>
      <c r="AS203" s="15" t="s">
        <v>6295</v>
      </c>
      <c r="AT203" s="15" t="s">
        <v>6294</v>
      </c>
      <c r="AU203" s="27" t="s">
        <v>6279</v>
      </c>
      <c r="AV203" s="74"/>
      <c r="AW203" s="75"/>
      <c r="AX203" s="75"/>
      <c r="AY203" s="75"/>
      <c r="AZ203" s="52" t="s">
        <v>6388</v>
      </c>
    </row>
    <row r="204" spans="1:52" s="52" customFormat="1" ht="39.950000000000003" customHeight="1" x14ac:dyDescent="0.25">
      <c r="A204" s="9">
        <v>1098</v>
      </c>
      <c r="B204" s="5">
        <v>80042000001247</v>
      </c>
      <c r="C204" s="5" t="s">
        <v>4056</v>
      </c>
      <c r="D204" s="5" t="s">
        <v>18</v>
      </c>
      <c r="E204" s="5" t="s">
        <v>867</v>
      </c>
      <c r="F204" s="5" t="s">
        <v>113</v>
      </c>
      <c r="G204" s="5" t="s">
        <v>18</v>
      </c>
      <c r="H204" s="7" t="s">
        <v>6173</v>
      </c>
      <c r="I204" s="7" t="s">
        <v>6175</v>
      </c>
      <c r="J204" s="7" t="s">
        <v>6175</v>
      </c>
      <c r="K204" s="7" t="s">
        <v>6175</v>
      </c>
      <c r="L204" s="5" t="s">
        <v>362</v>
      </c>
      <c r="M204" s="5" t="s">
        <v>362</v>
      </c>
      <c r="N204" s="8" t="s">
        <v>6175</v>
      </c>
      <c r="O204" s="7" t="s">
        <v>1388</v>
      </c>
      <c r="P204" s="7" t="s">
        <v>3899</v>
      </c>
      <c r="Q204" s="5" t="s">
        <v>3981</v>
      </c>
      <c r="R204" s="5" t="s">
        <v>3982</v>
      </c>
      <c r="S204" s="5">
        <v>112302402</v>
      </c>
      <c r="T204" s="7" t="s">
        <v>44</v>
      </c>
      <c r="U204" s="7" t="s">
        <v>3983</v>
      </c>
      <c r="V204" s="7" t="s">
        <v>28</v>
      </c>
      <c r="W204" s="7" t="s">
        <v>78</v>
      </c>
      <c r="X204" s="7">
        <v>2013</v>
      </c>
      <c r="Y204" s="5" t="s">
        <v>319</v>
      </c>
      <c r="Z204" s="7" t="s">
        <v>3900</v>
      </c>
      <c r="AA204" s="7">
        <v>1</v>
      </c>
      <c r="AB204" s="7">
        <v>1</v>
      </c>
      <c r="AC204" s="7">
        <f t="shared" si="82"/>
        <v>0</v>
      </c>
      <c r="AD204" s="7" t="s">
        <v>6175</v>
      </c>
      <c r="AE204" s="7" t="s">
        <v>6175</v>
      </c>
      <c r="AF204" s="7" t="s">
        <v>6175</v>
      </c>
      <c r="AG204" s="7" t="s">
        <v>6175</v>
      </c>
      <c r="AH204" s="7" t="s">
        <v>6175</v>
      </c>
      <c r="AI204" s="7" t="s">
        <v>6175</v>
      </c>
      <c r="AJ204" s="33">
        <v>20.871435616438639</v>
      </c>
      <c r="AK204" s="33">
        <f t="shared" si="83"/>
        <v>20.871435616438639</v>
      </c>
      <c r="AL204" s="33">
        <f t="shared" si="86"/>
        <v>2.5045722739726366</v>
      </c>
      <c r="AM204" s="33">
        <f t="shared" si="87"/>
        <v>23.376007890411277</v>
      </c>
      <c r="AN204" s="33">
        <f t="shared" si="88"/>
        <v>18.784292054794776</v>
      </c>
      <c r="AO204" s="33">
        <f t="shared" si="89"/>
        <v>18.784292054794776</v>
      </c>
      <c r="AP204" s="33">
        <f t="shared" si="84"/>
        <v>2.254115046575373</v>
      </c>
      <c r="AQ204" s="33">
        <f t="shared" si="85"/>
        <v>21.038407101370147</v>
      </c>
      <c r="AR204" s="26" t="s">
        <v>6295</v>
      </c>
      <c r="AS204" s="26" t="s">
        <v>6295</v>
      </c>
      <c r="AT204" s="15" t="s">
        <v>6294</v>
      </c>
      <c r="AU204" s="27" t="s">
        <v>6279</v>
      </c>
      <c r="AV204" s="74"/>
      <c r="AW204" s="75">
        <v>1</v>
      </c>
      <c r="AX204" s="75" t="s">
        <v>6335</v>
      </c>
      <c r="AY204" s="75"/>
      <c r="AZ204" s="52" t="s">
        <v>6388</v>
      </c>
    </row>
    <row r="205" spans="1:52" s="52" customFormat="1" ht="39.950000000000003" customHeight="1" x14ac:dyDescent="0.25">
      <c r="A205" s="9">
        <v>1099</v>
      </c>
      <c r="B205" s="5">
        <v>80042000001261</v>
      </c>
      <c r="C205" s="5" t="s">
        <v>4057</v>
      </c>
      <c r="D205" s="5" t="s">
        <v>18</v>
      </c>
      <c r="E205" s="7" t="s">
        <v>130</v>
      </c>
      <c r="F205" s="7" t="s">
        <v>131</v>
      </c>
      <c r="G205" s="5" t="s">
        <v>18</v>
      </c>
      <c r="H205" s="7" t="s">
        <v>6173</v>
      </c>
      <c r="I205" s="7" t="s">
        <v>6175</v>
      </c>
      <c r="J205" s="7" t="s">
        <v>6175</v>
      </c>
      <c r="K205" s="7" t="s">
        <v>6175</v>
      </c>
      <c r="L205" s="5" t="s">
        <v>4058</v>
      </c>
      <c r="M205" s="5" t="s">
        <v>4058</v>
      </c>
      <c r="N205" s="8" t="s">
        <v>6175</v>
      </c>
      <c r="O205" s="7" t="s">
        <v>1388</v>
      </c>
      <c r="P205" s="7" t="s">
        <v>3899</v>
      </c>
      <c r="Q205" s="5" t="s">
        <v>4020</v>
      </c>
      <c r="R205" s="5" t="s">
        <v>4059</v>
      </c>
      <c r="S205" s="5" t="s">
        <v>4060</v>
      </c>
      <c r="T205" s="7" t="s">
        <v>27</v>
      </c>
      <c r="U205" s="7" t="s">
        <v>28</v>
      </c>
      <c r="V205" s="28" t="s">
        <v>28</v>
      </c>
      <c r="W205" s="7" t="s">
        <v>3988</v>
      </c>
      <c r="X205" s="7">
        <v>2012</v>
      </c>
      <c r="Y205" s="7" t="s">
        <v>140</v>
      </c>
      <c r="Z205" s="7" t="s">
        <v>3900</v>
      </c>
      <c r="AA205" s="7">
        <v>1</v>
      </c>
      <c r="AB205" s="7">
        <v>1</v>
      </c>
      <c r="AC205" s="7">
        <f t="shared" si="82"/>
        <v>0</v>
      </c>
      <c r="AD205" s="7" t="s">
        <v>6175</v>
      </c>
      <c r="AE205" s="7" t="s">
        <v>6175</v>
      </c>
      <c r="AF205" s="7" t="s">
        <v>6175</v>
      </c>
      <c r="AG205" s="7" t="s">
        <v>6175</v>
      </c>
      <c r="AH205" s="7" t="s">
        <v>6175</v>
      </c>
      <c r="AI205" s="7" t="s">
        <v>6175</v>
      </c>
      <c r="AJ205" s="33">
        <v>16.45001157534282</v>
      </c>
      <c r="AK205" s="33">
        <f t="shared" si="83"/>
        <v>16.45001157534282</v>
      </c>
      <c r="AL205" s="33">
        <f t="shared" si="86"/>
        <v>1.9740013890411383</v>
      </c>
      <c r="AM205" s="33">
        <f t="shared" si="87"/>
        <v>18.424012964383959</v>
      </c>
      <c r="AN205" s="33">
        <f t="shared" si="88"/>
        <v>14.805010417808539</v>
      </c>
      <c r="AO205" s="33">
        <f t="shared" si="89"/>
        <v>14.805010417808539</v>
      </c>
      <c r="AP205" s="33">
        <f t="shared" si="84"/>
        <v>1.7766012501370245</v>
      </c>
      <c r="AQ205" s="33">
        <f t="shared" si="85"/>
        <v>16.581611667945563</v>
      </c>
      <c r="AR205" s="15" t="s">
        <v>6295</v>
      </c>
      <c r="AS205" s="26"/>
      <c r="AT205" s="15" t="s">
        <v>6292</v>
      </c>
      <c r="AU205" s="27" t="s">
        <v>6278</v>
      </c>
      <c r="AV205" s="74"/>
      <c r="AW205" s="75"/>
      <c r="AX205" s="75"/>
      <c r="AY205" s="75"/>
      <c r="AZ205" s="52" t="s">
        <v>6388</v>
      </c>
    </row>
    <row r="206" spans="1:52" s="52" customFormat="1" ht="39.950000000000003" customHeight="1" x14ac:dyDescent="0.25">
      <c r="A206" s="9">
        <v>1100</v>
      </c>
      <c r="B206" s="5">
        <v>80042000001308</v>
      </c>
      <c r="C206" s="7" t="s">
        <v>4061</v>
      </c>
      <c r="D206" s="5" t="s">
        <v>241</v>
      </c>
      <c r="E206" s="5" t="s">
        <v>242</v>
      </c>
      <c r="F206" s="5" t="s">
        <v>242</v>
      </c>
      <c r="G206" s="5" t="s">
        <v>428</v>
      </c>
      <c r="H206" s="7" t="s">
        <v>6173</v>
      </c>
      <c r="I206" s="7" t="s">
        <v>6175</v>
      </c>
      <c r="J206" s="7" t="s">
        <v>6175</v>
      </c>
      <c r="K206" s="7" t="s">
        <v>6175</v>
      </c>
      <c r="L206" s="5" t="s">
        <v>106</v>
      </c>
      <c r="M206" s="5" t="s">
        <v>106</v>
      </c>
      <c r="N206" s="8" t="s">
        <v>6175</v>
      </c>
      <c r="O206" s="7" t="s">
        <v>1388</v>
      </c>
      <c r="P206" s="7" t="s">
        <v>3899</v>
      </c>
      <c r="Q206" s="5" t="s">
        <v>108</v>
      </c>
      <c r="R206" s="5" t="s">
        <v>4010</v>
      </c>
      <c r="S206" s="5" t="s">
        <v>4062</v>
      </c>
      <c r="T206" s="7" t="s">
        <v>44</v>
      </c>
      <c r="U206" s="7" t="s">
        <v>4063</v>
      </c>
      <c r="V206" s="28" t="s">
        <v>28</v>
      </c>
      <c r="W206" s="7" t="s">
        <v>29</v>
      </c>
      <c r="X206" s="7">
        <v>2013</v>
      </c>
      <c r="Y206" s="5" t="s">
        <v>319</v>
      </c>
      <c r="Z206" s="7" t="s">
        <v>3900</v>
      </c>
      <c r="AA206" s="7">
        <v>1</v>
      </c>
      <c r="AB206" s="7">
        <v>1</v>
      </c>
      <c r="AC206" s="7">
        <f t="shared" si="82"/>
        <v>0</v>
      </c>
      <c r="AD206" s="7" t="s">
        <v>6175</v>
      </c>
      <c r="AE206" s="7" t="s">
        <v>6175</v>
      </c>
      <c r="AF206" s="7" t="s">
        <v>6175</v>
      </c>
      <c r="AG206" s="7" t="s">
        <v>6175</v>
      </c>
      <c r="AH206" s="7" t="s">
        <v>6175</v>
      </c>
      <c r="AI206" s="7" t="s">
        <v>6175</v>
      </c>
      <c r="AJ206" s="33">
        <v>59.48458356164452</v>
      </c>
      <c r="AK206" s="33">
        <f t="shared" si="83"/>
        <v>59.48458356164452</v>
      </c>
      <c r="AL206" s="33">
        <f t="shared" si="86"/>
        <v>7.1381500273973417</v>
      </c>
      <c r="AM206" s="33">
        <f t="shared" si="87"/>
        <v>66.622733589041857</v>
      </c>
      <c r="AN206" s="33">
        <f t="shared" si="88"/>
        <v>53.536125205480069</v>
      </c>
      <c r="AO206" s="33">
        <f t="shared" si="89"/>
        <v>53.536125205480069</v>
      </c>
      <c r="AP206" s="33">
        <f t="shared" si="84"/>
        <v>6.4243350246576076</v>
      </c>
      <c r="AQ206" s="33">
        <f t="shared" si="85"/>
        <v>59.960460230137677</v>
      </c>
      <c r="AR206" s="15" t="s">
        <v>6295</v>
      </c>
      <c r="AS206" s="15" t="s">
        <v>6295</v>
      </c>
      <c r="AT206" s="15" t="s">
        <v>6282</v>
      </c>
      <c r="AU206" s="27" t="s">
        <v>6282</v>
      </c>
      <c r="AV206" s="74" t="s">
        <v>6322</v>
      </c>
      <c r="AW206" s="75"/>
      <c r="AX206" s="75"/>
      <c r="AY206" s="75"/>
      <c r="AZ206" s="52" t="s">
        <v>6388</v>
      </c>
    </row>
    <row r="207" spans="1:52" s="52" customFormat="1" ht="39.950000000000003" customHeight="1" x14ac:dyDescent="0.25">
      <c r="A207" s="9">
        <v>1101</v>
      </c>
      <c r="B207" s="5">
        <v>80042000001315</v>
      </c>
      <c r="C207" s="7" t="s">
        <v>4064</v>
      </c>
      <c r="D207" s="5" t="s">
        <v>241</v>
      </c>
      <c r="E207" s="5" t="s">
        <v>242</v>
      </c>
      <c r="F207" s="5" t="s">
        <v>242</v>
      </c>
      <c r="G207" s="5" t="s">
        <v>428</v>
      </c>
      <c r="H207" s="7" t="s">
        <v>6173</v>
      </c>
      <c r="I207" s="7" t="s">
        <v>6175</v>
      </c>
      <c r="J207" s="7" t="s">
        <v>6175</v>
      </c>
      <c r="K207" s="7" t="s">
        <v>6175</v>
      </c>
      <c r="L207" s="7" t="s">
        <v>3985</v>
      </c>
      <c r="M207" s="7" t="s">
        <v>3985</v>
      </c>
      <c r="N207" s="8" t="s">
        <v>6175</v>
      </c>
      <c r="O207" s="7" t="s">
        <v>1388</v>
      </c>
      <c r="P207" s="7" t="s">
        <v>3899</v>
      </c>
      <c r="Q207" s="5" t="s">
        <v>108</v>
      </c>
      <c r="R207" s="7" t="s">
        <v>4065</v>
      </c>
      <c r="S207" s="5" t="s">
        <v>4066</v>
      </c>
      <c r="T207" s="7" t="s">
        <v>44</v>
      </c>
      <c r="U207" s="7" t="s">
        <v>28</v>
      </c>
      <c r="V207" s="28" t="s">
        <v>28</v>
      </c>
      <c r="W207" s="7" t="s">
        <v>3988</v>
      </c>
      <c r="X207" s="7">
        <v>2012</v>
      </c>
      <c r="Y207" s="5" t="s">
        <v>28</v>
      </c>
      <c r="Z207" s="7" t="s">
        <v>3900</v>
      </c>
      <c r="AA207" s="7">
        <v>1</v>
      </c>
      <c r="AB207" s="7">
        <v>1</v>
      </c>
      <c r="AC207" s="7">
        <f t="shared" si="82"/>
        <v>0</v>
      </c>
      <c r="AD207" s="7" t="s">
        <v>6175</v>
      </c>
      <c r="AE207" s="7" t="s">
        <v>6175</v>
      </c>
      <c r="AF207" s="7" t="s">
        <v>6175</v>
      </c>
      <c r="AG207" s="7" t="s">
        <v>6175</v>
      </c>
      <c r="AH207" s="7" t="s">
        <v>6175</v>
      </c>
      <c r="AI207" s="7" t="s">
        <v>6175</v>
      </c>
      <c r="AJ207" s="33">
        <v>4.0121979452055658</v>
      </c>
      <c r="AK207" s="33">
        <f t="shared" si="83"/>
        <v>4.0121979452055658</v>
      </c>
      <c r="AL207" s="33">
        <f t="shared" si="86"/>
        <v>0.48146375342466791</v>
      </c>
      <c r="AM207" s="33">
        <f t="shared" si="87"/>
        <v>4.493661698630234</v>
      </c>
      <c r="AN207" s="33">
        <f t="shared" si="88"/>
        <v>3.6109781506850092</v>
      </c>
      <c r="AO207" s="33">
        <f t="shared" si="89"/>
        <v>3.6109781506850092</v>
      </c>
      <c r="AP207" s="33">
        <f t="shared" si="84"/>
        <v>0.43331737808220111</v>
      </c>
      <c r="AQ207" s="33">
        <f t="shared" si="85"/>
        <v>4.0442955287672104</v>
      </c>
      <c r="AR207" s="15" t="s">
        <v>6295</v>
      </c>
      <c r="AS207" s="15" t="s">
        <v>6295</v>
      </c>
      <c r="AT207" s="15" t="s">
        <v>6282</v>
      </c>
      <c r="AU207" s="27" t="s">
        <v>6282</v>
      </c>
      <c r="AV207" s="74" t="s">
        <v>6322</v>
      </c>
      <c r="AW207" s="75"/>
      <c r="AX207" s="75"/>
      <c r="AY207" s="75"/>
      <c r="AZ207" s="52" t="s">
        <v>6388</v>
      </c>
    </row>
    <row r="208" spans="1:52" s="52" customFormat="1" ht="39.950000000000003" customHeight="1" x14ac:dyDescent="0.25">
      <c r="A208" s="9">
        <v>1102</v>
      </c>
      <c r="B208" s="5">
        <v>80042000001377</v>
      </c>
      <c r="C208" s="7" t="s">
        <v>4067</v>
      </c>
      <c r="D208" s="5" t="s">
        <v>241</v>
      </c>
      <c r="E208" s="5" t="s">
        <v>242</v>
      </c>
      <c r="F208" s="5" t="s">
        <v>242</v>
      </c>
      <c r="G208" s="5" t="s">
        <v>18</v>
      </c>
      <c r="H208" s="7" t="s">
        <v>6173</v>
      </c>
      <c r="I208" s="7" t="s">
        <v>6175</v>
      </c>
      <c r="J208" s="7" t="s">
        <v>6175</v>
      </c>
      <c r="K208" s="7" t="s">
        <v>6175</v>
      </c>
      <c r="L208" s="5" t="s">
        <v>362</v>
      </c>
      <c r="M208" s="5" t="s">
        <v>362</v>
      </c>
      <c r="N208" s="8" t="s">
        <v>6175</v>
      </c>
      <c r="O208" s="7" t="s">
        <v>1388</v>
      </c>
      <c r="P208" s="7" t="s">
        <v>3899</v>
      </c>
      <c r="Q208" s="5" t="s">
        <v>364</v>
      </c>
      <c r="R208" s="5" t="s">
        <v>4000</v>
      </c>
      <c r="S208" s="5" t="s">
        <v>4068</v>
      </c>
      <c r="T208" s="7" t="s">
        <v>44</v>
      </c>
      <c r="U208" s="7" t="s">
        <v>4002</v>
      </c>
      <c r="V208" s="28" t="s">
        <v>28</v>
      </c>
      <c r="W208" s="7" t="s">
        <v>29</v>
      </c>
      <c r="X208" s="7">
        <v>2013</v>
      </c>
      <c r="Y208" s="5" t="s">
        <v>319</v>
      </c>
      <c r="Z208" s="7" t="s">
        <v>3900</v>
      </c>
      <c r="AA208" s="7">
        <v>1</v>
      </c>
      <c r="AB208" s="7">
        <v>1</v>
      </c>
      <c r="AC208" s="7">
        <f t="shared" si="82"/>
        <v>0</v>
      </c>
      <c r="AD208" s="7" t="s">
        <v>6175</v>
      </c>
      <c r="AE208" s="7" t="s">
        <v>6175</v>
      </c>
      <c r="AF208" s="7" t="s">
        <v>6175</v>
      </c>
      <c r="AG208" s="7" t="s">
        <v>6175</v>
      </c>
      <c r="AH208" s="7" t="s">
        <v>6175</v>
      </c>
      <c r="AI208" s="7" t="s">
        <v>6175</v>
      </c>
      <c r="AJ208" s="33">
        <v>37.532157534247162</v>
      </c>
      <c r="AK208" s="33">
        <f t="shared" si="83"/>
        <v>37.532157534247162</v>
      </c>
      <c r="AL208" s="33">
        <f t="shared" si="86"/>
        <v>4.5038589041096593</v>
      </c>
      <c r="AM208" s="33">
        <f t="shared" si="87"/>
        <v>42.036016438356825</v>
      </c>
      <c r="AN208" s="33">
        <f t="shared" si="88"/>
        <v>33.77894178082245</v>
      </c>
      <c r="AO208" s="33">
        <f t="shared" si="89"/>
        <v>33.77894178082245</v>
      </c>
      <c r="AP208" s="33">
        <f t="shared" si="84"/>
        <v>4.0534730136986941</v>
      </c>
      <c r="AQ208" s="33">
        <f t="shared" si="85"/>
        <v>37.832414794521142</v>
      </c>
      <c r="AR208" s="15" t="s">
        <v>6295</v>
      </c>
      <c r="AS208" s="15" t="s">
        <v>6295</v>
      </c>
      <c r="AT208" s="15" t="s">
        <v>6294</v>
      </c>
      <c r="AU208" s="27" t="s">
        <v>6279</v>
      </c>
      <c r="AV208" s="74"/>
      <c r="AW208" s="75"/>
      <c r="AX208" s="75"/>
      <c r="AY208" s="75"/>
      <c r="AZ208" s="52" t="s">
        <v>6388</v>
      </c>
    </row>
    <row r="209" spans="1:52" s="52" customFormat="1" ht="39.950000000000003" customHeight="1" x14ac:dyDescent="0.25">
      <c r="A209" s="9">
        <v>1103</v>
      </c>
      <c r="B209" s="5">
        <v>80042000001476</v>
      </c>
      <c r="C209" s="7" t="s">
        <v>4069</v>
      </c>
      <c r="D209" s="5" t="s">
        <v>18</v>
      </c>
      <c r="E209" s="7" t="s">
        <v>4070</v>
      </c>
      <c r="F209" s="5" t="s">
        <v>113</v>
      </c>
      <c r="G209" s="5" t="s">
        <v>18</v>
      </c>
      <c r="H209" s="7" t="s">
        <v>6173</v>
      </c>
      <c r="I209" s="7" t="s">
        <v>6175</v>
      </c>
      <c r="J209" s="7" t="s">
        <v>6175</v>
      </c>
      <c r="K209" s="7" t="s">
        <v>6175</v>
      </c>
      <c r="L209" s="5" t="s">
        <v>106</v>
      </c>
      <c r="M209" s="5" t="s">
        <v>106</v>
      </c>
      <c r="N209" s="8" t="s">
        <v>6175</v>
      </c>
      <c r="O209" s="7" t="s">
        <v>1388</v>
      </c>
      <c r="P209" s="7" t="s">
        <v>3899</v>
      </c>
      <c r="Q209" s="5" t="s">
        <v>108</v>
      </c>
      <c r="R209" s="5" t="s">
        <v>4010</v>
      </c>
      <c r="S209" s="5" t="s">
        <v>4071</v>
      </c>
      <c r="T209" s="7" t="s">
        <v>44</v>
      </c>
      <c r="U209" s="7" t="s">
        <v>28</v>
      </c>
      <c r="V209" s="7" t="s">
        <v>28</v>
      </c>
      <c r="W209" s="7" t="s">
        <v>29</v>
      </c>
      <c r="X209" s="7">
        <v>2013</v>
      </c>
      <c r="Y209" s="7" t="s">
        <v>28</v>
      </c>
      <c r="Z209" s="7" t="s">
        <v>3900</v>
      </c>
      <c r="AA209" s="7">
        <v>1</v>
      </c>
      <c r="AB209" s="7">
        <v>1</v>
      </c>
      <c r="AC209" s="7">
        <f t="shared" si="82"/>
        <v>0</v>
      </c>
      <c r="AD209" s="7" t="s">
        <v>6175</v>
      </c>
      <c r="AE209" s="7" t="s">
        <v>6175</v>
      </c>
      <c r="AF209" s="7" t="s">
        <v>6175</v>
      </c>
      <c r="AG209" s="7" t="s">
        <v>6175</v>
      </c>
      <c r="AH209" s="7" t="s">
        <v>6175</v>
      </c>
      <c r="AI209" s="7" t="s">
        <v>6175</v>
      </c>
      <c r="AJ209" s="33">
        <v>59.48458356164452</v>
      </c>
      <c r="AK209" s="33">
        <f t="shared" si="83"/>
        <v>59.48458356164452</v>
      </c>
      <c r="AL209" s="33">
        <f t="shared" si="86"/>
        <v>7.1381500273973417</v>
      </c>
      <c r="AM209" s="33">
        <f t="shared" si="87"/>
        <v>66.622733589041857</v>
      </c>
      <c r="AN209" s="33">
        <f t="shared" si="88"/>
        <v>53.536125205480069</v>
      </c>
      <c r="AO209" s="33">
        <f t="shared" si="89"/>
        <v>53.536125205480069</v>
      </c>
      <c r="AP209" s="33">
        <f t="shared" si="84"/>
        <v>6.4243350246576076</v>
      </c>
      <c r="AQ209" s="33">
        <f t="shared" si="85"/>
        <v>59.960460230137677</v>
      </c>
      <c r="AR209" s="15" t="s">
        <v>6295</v>
      </c>
      <c r="AS209" s="26"/>
      <c r="AT209" s="15" t="s">
        <v>6292</v>
      </c>
      <c r="AU209" s="27" t="s">
        <v>6278</v>
      </c>
      <c r="AV209" s="74"/>
      <c r="AW209" s="75"/>
      <c r="AX209" s="75"/>
      <c r="AY209" s="75"/>
      <c r="AZ209" s="52" t="s">
        <v>6388</v>
      </c>
    </row>
    <row r="210" spans="1:52" s="52" customFormat="1" ht="39.950000000000003" customHeight="1" x14ac:dyDescent="0.25">
      <c r="A210" s="9">
        <v>1104</v>
      </c>
      <c r="B210" s="5">
        <v>80042000001483</v>
      </c>
      <c r="C210" s="5" t="s">
        <v>4072</v>
      </c>
      <c r="D210" s="5" t="s">
        <v>18</v>
      </c>
      <c r="E210" s="5" t="s">
        <v>117</v>
      </c>
      <c r="F210" s="5" t="s">
        <v>175</v>
      </c>
      <c r="G210" s="5" t="s">
        <v>18</v>
      </c>
      <c r="H210" s="7" t="s">
        <v>6173</v>
      </c>
      <c r="I210" s="7" t="s">
        <v>6175</v>
      </c>
      <c r="J210" s="7" t="s">
        <v>6175</v>
      </c>
      <c r="K210" s="7" t="s">
        <v>6175</v>
      </c>
      <c r="L210" s="7" t="s">
        <v>3985</v>
      </c>
      <c r="M210" s="7" t="s">
        <v>3985</v>
      </c>
      <c r="N210" s="8" t="s">
        <v>6175</v>
      </c>
      <c r="O210" s="7" t="s">
        <v>1388</v>
      </c>
      <c r="P210" s="7" t="s">
        <v>3899</v>
      </c>
      <c r="Q210" s="7" t="s">
        <v>177</v>
      </c>
      <c r="R210" s="7" t="s">
        <v>4073</v>
      </c>
      <c r="S210" s="7" t="s">
        <v>4074</v>
      </c>
      <c r="T210" s="7" t="s">
        <v>44</v>
      </c>
      <c r="U210" s="7" t="s">
        <v>28</v>
      </c>
      <c r="V210" s="28" t="s">
        <v>28</v>
      </c>
      <c r="W210" s="7" t="s">
        <v>29</v>
      </c>
      <c r="X210" s="7">
        <v>2013</v>
      </c>
      <c r="Y210" s="5" t="s">
        <v>28</v>
      </c>
      <c r="Z210" s="7" t="s">
        <v>3900</v>
      </c>
      <c r="AA210" s="7">
        <v>1</v>
      </c>
      <c r="AB210" s="7">
        <v>1</v>
      </c>
      <c r="AC210" s="7">
        <f t="shared" si="82"/>
        <v>0</v>
      </c>
      <c r="AD210" s="7" t="s">
        <v>6175</v>
      </c>
      <c r="AE210" s="7" t="s">
        <v>6175</v>
      </c>
      <c r="AF210" s="7" t="s">
        <v>6175</v>
      </c>
      <c r="AG210" s="7" t="s">
        <v>6175</v>
      </c>
      <c r="AH210" s="7" t="s">
        <v>6175</v>
      </c>
      <c r="AI210" s="7" t="s">
        <v>6175</v>
      </c>
      <c r="AJ210" s="33">
        <v>6.2614306849315922</v>
      </c>
      <c r="AK210" s="33">
        <f t="shared" si="83"/>
        <v>6.2614306849315922</v>
      </c>
      <c r="AL210" s="33">
        <f t="shared" si="86"/>
        <v>0.75137168219179107</v>
      </c>
      <c r="AM210" s="33">
        <f t="shared" si="87"/>
        <v>7.012802367123383</v>
      </c>
      <c r="AN210" s="33">
        <f t="shared" si="88"/>
        <v>5.6352876164384327</v>
      </c>
      <c r="AO210" s="33">
        <f t="shared" si="89"/>
        <v>5.6352876164384327</v>
      </c>
      <c r="AP210" s="33">
        <f t="shared" si="84"/>
        <v>0.67623451397261192</v>
      </c>
      <c r="AQ210" s="33">
        <f t="shared" si="85"/>
        <v>6.3115221304110447</v>
      </c>
      <c r="AR210" s="15" t="s">
        <v>6295</v>
      </c>
      <c r="AS210" s="15" t="s">
        <v>6298</v>
      </c>
      <c r="AT210" s="15" t="s">
        <v>6292</v>
      </c>
      <c r="AU210" s="27" t="s">
        <v>6278</v>
      </c>
      <c r="AV210" s="74"/>
      <c r="AW210" s="75"/>
      <c r="AX210" s="75"/>
      <c r="AY210" s="75"/>
      <c r="AZ210" s="52" t="s">
        <v>6388</v>
      </c>
    </row>
    <row r="211" spans="1:52" s="52" customFormat="1" ht="39.950000000000003" customHeight="1" x14ac:dyDescent="0.25">
      <c r="A211" s="9">
        <v>1105</v>
      </c>
      <c r="B211" s="5">
        <v>80042000001490</v>
      </c>
      <c r="C211" s="133" t="s">
        <v>4075</v>
      </c>
      <c r="D211" s="5" t="s">
        <v>18</v>
      </c>
      <c r="E211" s="5" t="s">
        <v>19</v>
      </c>
      <c r="F211" s="5" t="s">
        <v>142</v>
      </c>
      <c r="G211" s="5" t="s">
        <v>18</v>
      </c>
      <c r="H211" s="7" t="s">
        <v>6173</v>
      </c>
      <c r="I211" s="7" t="s">
        <v>6175</v>
      </c>
      <c r="J211" s="7" t="s">
        <v>6175</v>
      </c>
      <c r="K211" s="7" t="s">
        <v>6175</v>
      </c>
      <c r="L211" s="5" t="s">
        <v>362</v>
      </c>
      <c r="M211" s="5" t="s">
        <v>362</v>
      </c>
      <c r="N211" s="8" t="s">
        <v>6175</v>
      </c>
      <c r="O211" s="7" t="s">
        <v>1388</v>
      </c>
      <c r="P211" s="7" t="s">
        <v>3899</v>
      </c>
      <c r="Q211" s="5" t="s">
        <v>4044</v>
      </c>
      <c r="R211" s="5" t="s">
        <v>4045</v>
      </c>
      <c r="S211" s="5" t="s">
        <v>4076</v>
      </c>
      <c r="T211" s="7" t="s">
        <v>3909</v>
      </c>
      <c r="U211" s="7" t="s">
        <v>28</v>
      </c>
      <c r="V211" s="28" t="s">
        <v>28</v>
      </c>
      <c r="W211" s="7" t="s">
        <v>29</v>
      </c>
      <c r="X211" s="7">
        <v>2012</v>
      </c>
      <c r="Y211" s="5" t="s">
        <v>28</v>
      </c>
      <c r="Z211" s="7" t="s">
        <v>3900</v>
      </c>
      <c r="AA211" s="7">
        <v>1</v>
      </c>
      <c r="AB211" s="7">
        <v>1</v>
      </c>
      <c r="AC211" s="7">
        <f t="shared" si="82"/>
        <v>0</v>
      </c>
      <c r="AD211" s="7" t="s">
        <v>6175</v>
      </c>
      <c r="AE211" s="7" t="s">
        <v>6175</v>
      </c>
      <c r="AF211" s="7" t="s">
        <v>6175</v>
      </c>
      <c r="AG211" s="7" t="s">
        <v>6175</v>
      </c>
      <c r="AH211" s="7" t="s">
        <v>6175</v>
      </c>
      <c r="AI211" s="7" t="s">
        <v>6175</v>
      </c>
      <c r="AJ211" s="33">
        <v>38.264298630137503</v>
      </c>
      <c r="AK211" s="33">
        <f t="shared" si="83"/>
        <v>38.264298630137503</v>
      </c>
      <c r="AL211" s="33">
        <f t="shared" si="86"/>
        <v>4.5917158356165002</v>
      </c>
      <c r="AM211" s="33">
        <f t="shared" si="87"/>
        <v>42.856014465754001</v>
      </c>
      <c r="AN211" s="33">
        <f t="shared" si="88"/>
        <v>34.437868767123753</v>
      </c>
      <c r="AO211" s="33">
        <f t="shared" si="89"/>
        <v>34.437868767123753</v>
      </c>
      <c r="AP211" s="33">
        <f t="shared" si="84"/>
        <v>4.1325442520548501</v>
      </c>
      <c r="AQ211" s="33">
        <f t="shared" si="85"/>
        <v>38.570413019178602</v>
      </c>
      <c r="AR211" s="15" t="s">
        <v>6295</v>
      </c>
      <c r="AS211" s="15" t="s">
        <v>6298</v>
      </c>
      <c r="AT211" s="15" t="s">
        <v>6292</v>
      </c>
      <c r="AU211" s="27" t="s">
        <v>6278</v>
      </c>
      <c r="AV211" s="74"/>
      <c r="AW211" s="75"/>
      <c r="AX211" s="75"/>
      <c r="AY211" s="75"/>
      <c r="AZ211" s="52" t="s">
        <v>6388</v>
      </c>
    </row>
    <row r="212" spans="1:52" s="52" customFormat="1" ht="39.950000000000003" customHeight="1" x14ac:dyDescent="0.25">
      <c r="A212" s="9">
        <v>1106</v>
      </c>
      <c r="B212" s="5">
        <v>80042000001643</v>
      </c>
      <c r="C212" s="133" t="s">
        <v>4077</v>
      </c>
      <c r="D212" s="5" t="s">
        <v>18</v>
      </c>
      <c r="E212" s="5" t="s">
        <v>3996</v>
      </c>
      <c r="F212" s="5" t="s">
        <v>113</v>
      </c>
      <c r="G212" s="5" t="s">
        <v>18</v>
      </c>
      <c r="H212" s="7" t="s">
        <v>6173</v>
      </c>
      <c r="I212" s="7" t="s">
        <v>6175</v>
      </c>
      <c r="J212" s="7" t="s">
        <v>6175</v>
      </c>
      <c r="K212" s="7" t="s">
        <v>6175</v>
      </c>
      <c r="L212" s="5" t="s">
        <v>4004</v>
      </c>
      <c r="M212" s="5" t="s">
        <v>4004</v>
      </c>
      <c r="N212" s="8" t="s">
        <v>6175</v>
      </c>
      <c r="O212" s="7" t="s">
        <v>1388</v>
      </c>
      <c r="P212" s="7" t="s">
        <v>3899</v>
      </c>
      <c r="Q212" s="5" t="s">
        <v>4005</v>
      </c>
      <c r="R212" s="5" t="s">
        <v>4006</v>
      </c>
      <c r="S212" s="5" t="s">
        <v>4078</v>
      </c>
      <c r="T212" s="7" t="s">
        <v>44</v>
      </c>
      <c r="U212" s="7" t="s">
        <v>4079</v>
      </c>
      <c r="V212" s="7" t="s">
        <v>28</v>
      </c>
      <c r="W212" s="7" t="s">
        <v>29</v>
      </c>
      <c r="X212" s="7">
        <v>2012</v>
      </c>
      <c r="Y212" s="5" t="s">
        <v>28</v>
      </c>
      <c r="Z212" s="7" t="s">
        <v>3900</v>
      </c>
      <c r="AA212" s="7">
        <v>1</v>
      </c>
      <c r="AB212" s="7">
        <v>1</v>
      </c>
      <c r="AC212" s="7">
        <f t="shared" si="82"/>
        <v>0</v>
      </c>
      <c r="AD212" s="7" t="s">
        <v>6175</v>
      </c>
      <c r="AE212" s="7" t="s">
        <v>6175</v>
      </c>
      <c r="AF212" s="7" t="s">
        <v>6175</v>
      </c>
      <c r="AG212" s="7" t="s">
        <v>6175</v>
      </c>
      <c r="AH212" s="7" t="s">
        <v>6175</v>
      </c>
      <c r="AI212" s="7" t="s">
        <v>6175</v>
      </c>
      <c r="AJ212" s="33">
        <v>7.5064315068494327</v>
      </c>
      <c r="AK212" s="33">
        <f t="shared" si="83"/>
        <v>7.5064315068494327</v>
      </c>
      <c r="AL212" s="33">
        <f t="shared" si="86"/>
        <v>0.90077178082193188</v>
      </c>
      <c r="AM212" s="33">
        <f t="shared" si="87"/>
        <v>8.4072032876713649</v>
      </c>
      <c r="AN212" s="33">
        <f t="shared" si="88"/>
        <v>6.7557883561644898</v>
      </c>
      <c r="AO212" s="33">
        <f t="shared" si="89"/>
        <v>6.7557883561644898</v>
      </c>
      <c r="AP212" s="33">
        <f t="shared" si="84"/>
        <v>0.8106946027397387</v>
      </c>
      <c r="AQ212" s="33">
        <f t="shared" si="85"/>
        <v>7.5664829589042286</v>
      </c>
      <c r="AR212" s="26" t="s">
        <v>6295</v>
      </c>
      <c r="AS212" s="26" t="s">
        <v>6295</v>
      </c>
      <c r="AT212" s="15" t="s">
        <v>6294</v>
      </c>
      <c r="AU212" s="27" t="s">
        <v>6279</v>
      </c>
      <c r="AV212" s="74"/>
      <c r="AW212" s="75">
        <v>1</v>
      </c>
      <c r="AX212" s="75" t="s">
        <v>6334</v>
      </c>
      <c r="AY212" s="75"/>
      <c r="AZ212" s="52" t="s">
        <v>6388</v>
      </c>
    </row>
    <row r="213" spans="1:52" s="52" customFormat="1" ht="39.950000000000003" customHeight="1" x14ac:dyDescent="0.25">
      <c r="A213" s="9">
        <v>1107</v>
      </c>
      <c r="B213" s="5">
        <v>80042000001735</v>
      </c>
      <c r="C213" s="7" t="s">
        <v>4080</v>
      </c>
      <c r="D213" s="5" t="s">
        <v>241</v>
      </c>
      <c r="E213" s="5" t="s">
        <v>242</v>
      </c>
      <c r="F213" s="5" t="s">
        <v>242</v>
      </c>
      <c r="G213" s="5" t="s">
        <v>316</v>
      </c>
      <c r="H213" s="7" t="s">
        <v>6173</v>
      </c>
      <c r="I213" s="7" t="s">
        <v>6175</v>
      </c>
      <c r="J213" s="7" t="s">
        <v>6175</v>
      </c>
      <c r="K213" s="7" t="s">
        <v>6175</v>
      </c>
      <c r="L213" s="5" t="s">
        <v>106</v>
      </c>
      <c r="M213" s="5" t="s">
        <v>106</v>
      </c>
      <c r="N213" s="8" t="s">
        <v>6175</v>
      </c>
      <c r="O213" s="7" t="s">
        <v>1388</v>
      </c>
      <c r="P213" s="7" t="s">
        <v>3899</v>
      </c>
      <c r="Q213" s="5" t="s">
        <v>177</v>
      </c>
      <c r="R213" s="5" t="s">
        <v>3978</v>
      </c>
      <c r="S213" s="5" t="s">
        <v>4081</v>
      </c>
      <c r="T213" s="7" t="s">
        <v>44</v>
      </c>
      <c r="U213" s="7" t="s">
        <v>28</v>
      </c>
      <c r="V213" s="28" t="s">
        <v>28</v>
      </c>
      <c r="W213" s="7" t="s">
        <v>29</v>
      </c>
      <c r="X213" s="7">
        <v>2013</v>
      </c>
      <c r="Y213" s="5" t="s">
        <v>319</v>
      </c>
      <c r="Z213" s="7" t="s">
        <v>3900</v>
      </c>
      <c r="AA213" s="7">
        <v>1</v>
      </c>
      <c r="AB213" s="7">
        <v>1</v>
      </c>
      <c r="AC213" s="7">
        <f t="shared" si="82"/>
        <v>0</v>
      </c>
      <c r="AD213" s="7" t="s">
        <v>6175</v>
      </c>
      <c r="AE213" s="7" t="s">
        <v>6175</v>
      </c>
      <c r="AF213" s="7" t="s">
        <v>6175</v>
      </c>
      <c r="AG213" s="7" t="s">
        <v>6175</v>
      </c>
      <c r="AH213" s="7" t="s">
        <v>6175</v>
      </c>
      <c r="AI213" s="7" t="s">
        <v>6175</v>
      </c>
      <c r="AJ213" s="33">
        <v>50.439302739726713</v>
      </c>
      <c r="AK213" s="33">
        <f t="shared" si="83"/>
        <v>50.439302739726713</v>
      </c>
      <c r="AL213" s="33">
        <f t="shared" si="86"/>
        <v>6.0527163287672057</v>
      </c>
      <c r="AM213" s="33">
        <f t="shared" si="87"/>
        <v>56.492019068493917</v>
      </c>
      <c r="AN213" s="33">
        <f t="shared" si="88"/>
        <v>45.395372465754043</v>
      </c>
      <c r="AO213" s="33">
        <f t="shared" si="89"/>
        <v>45.395372465754043</v>
      </c>
      <c r="AP213" s="33">
        <f t="shared" si="84"/>
        <v>5.4474446958904847</v>
      </c>
      <c r="AQ213" s="33">
        <f t="shared" si="85"/>
        <v>50.842817161644525</v>
      </c>
      <c r="AR213" s="15" t="s">
        <v>6295</v>
      </c>
      <c r="AS213" s="15" t="s">
        <v>6295</v>
      </c>
      <c r="AT213" s="15" t="s">
        <v>6282</v>
      </c>
      <c r="AU213" s="27" t="s">
        <v>6282</v>
      </c>
      <c r="AV213" s="74" t="s">
        <v>6284</v>
      </c>
      <c r="AW213" s="75"/>
      <c r="AX213" s="75"/>
      <c r="AY213" s="75"/>
      <c r="AZ213" s="52" t="s">
        <v>6388</v>
      </c>
    </row>
    <row r="214" spans="1:52" s="52" customFormat="1" ht="39.950000000000003" customHeight="1" x14ac:dyDescent="0.25">
      <c r="A214" s="9">
        <v>1108</v>
      </c>
      <c r="B214" s="5">
        <v>80042000001759</v>
      </c>
      <c r="C214" s="7" t="s">
        <v>4082</v>
      </c>
      <c r="D214" s="5" t="s">
        <v>241</v>
      </c>
      <c r="E214" s="5" t="s">
        <v>242</v>
      </c>
      <c r="F214" s="5" t="s">
        <v>242</v>
      </c>
      <c r="G214" s="5" t="s">
        <v>18</v>
      </c>
      <c r="H214" s="7" t="s">
        <v>6173</v>
      </c>
      <c r="I214" s="7" t="s">
        <v>6175</v>
      </c>
      <c r="J214" s="7" t="s">
        <v>6175</v>
      </c>
      <c r="K214" s="7" t="s">
        <v>6175</v>
      </c>
      <c r="L214" s="7" t="s">
        <v>3985</v>
      </c>
      <c r="M214" s="7" t="s">
        <v>3985</v>
      </c>
      <c r="N214" s="8" t="s">
        <v>6175</v>
      </c>
      <c r="O214" s="7" t="s">
        <v>1388</v>
      </c>
      <c r="P214" s="7" t="s">
        <v>3899</v>
      </c>
      <c r="Q214" s="5" t="s">
        <v>177</v>
      </c>
      <c r="R214" s="5" t="s">
        <v>3986</v>
      </c>
      <c r="S214" s="5" t="s">
        <v>4083</v>
      </c>
      <c r="T214" s="7" t="s">
        <v>44</v>
      </c>
      <c r="U214" s="7" t="s">
        <v>28</v>
      </c>
      <c r="V214" s="28" t="s">
        <v>28</v>
      </c>
      <c r="W214" s="5" t="s">
        <v>3988</v>
      </c>
      <c r="X214" s="7">
        <v>2012</v>
      </c>
      <c r="Y214" s="5" t="s">
        <v>28</v>
      </c>
      <c r="Z214" s="7" t="s">
        <v>3900</v>
      </c>
      <c r="AA214" s="7">
        <v>1</v>
      </c>
      <c r="AB214" s="7">
        <v>1</v>
      </c>
      <c r="AC214" s="7">
        <f t="shared" ref="AC214:AC277" si="90">AA214-AB214</f>
        <v>0</v>
      </c>
      <c r="AD214" s="7" t="s">
        <v>6175</v>
      </c>
      <c r="AE214" s="7" t="s">
        <v>6175</v>
      </c>
      <c r="AF214" s="7" t="s">
        <v>6175</v>
      </c>
      <c r="AG214" s="7" t="s">
        <v>6175</v>
      </c>
      <c r="AH214" s="7" t="s">
        <v>6175</v>
      </c>
      <c r="AI214" s="7" t="s">
        <v>6175</v>
      </c>
      <c r="AJ214" s="33">
        <v>3.1096306849315916</v>
      </c>
      <c r="AK214" s="33">
        <f t="shared" si="83"/>
        <v>3.1096306849315916</v>
      </c>
      <c r="AL214" s="33">
        <f t="shared" si="86"/>
        <v>0.37315568219179096</v>
      </c>
      <c r="AM214" s="33">
        <f t="shared" si="87"/>
        <v>3.4827863671233823</v>
      </c>
      <c r="AN214" s="33">
        <f t="shared" si="88"/>
        <v>2.7986676164384323</v>
      </c>
      <c r="AO214" s="33">
        <f t="shared" si="89"/>
        <v>2.7986676164384323</v>
      </c>
      <c r="AP214" s="33">
        <f t="shared" si="84"/>
        <v>0.33584011397261188</v>
      </c>
      <c r="AQ214" s="33">
        <f t="shared" si="85"/>
        <v>3.1345077304110442</v>
      </c>
      <c r="AR214" s="15" t="s">
        <v>6295</v>
      </c>
      <c r="AS214" s="15" t="s">
        <v>6298</v>
      </c>
      <c r="AT214" s="15" t="s">
        <v>6292</v>
      </c>
      <c r="AU214" s="27" t="s">
        <v>6278</v>
      </c>
      <c r="AV214" s="74"/>
      <c r="AW214" s="75"/>
      <c r="AX214" s="75"/>
      <c r="AY214" s="75"/>
      <c r="AZ214" s="52" t="s">
        <v>6388</v>
      </c>
    </row>
    <row r="215" spans="1:52" s="52" customFormat="1" ht="39.950000000000003" customHeight="1" x14ac:dyDescent="0.25">
      <c r="A215" s="9">
        <v>1109</v>
      </c>
      <c r="B215" s="5">
        <v>80042000001827</v>
      </c>
      <c r="C215" s="5" t="s">
        <v>4084</v>
      </c>
      <c r="D215" s="5" t="s">
        <v>18</v>
      </c>
      <c r="E215" s="5" t="s">
        <v>3996</v>
      </c>
      <c r="F215" s="5" t="s">
        <v>113</v>
      </c>
      <c r="G215" s="5" t="s">
        <v>18</v>
      </c>
      <c r="H215" s="7" t="s">
        <v>6173</v>
      </c>
      <c r="I215" s="7" t="s">
        <v>6175</v>
      </c>
      <c r="J215" s="7" t="s">
        <v>6175</v>
      </c>
      <c r="K215" s="7" t="s">
        <v>6175</v>
      </c>
      <c r="L215" s="5" t="s">
        <v>362</v>
      </c>
      <c r="M215" s="5" t="s">
        <v>362</v>
      </c>
      <c r="N215" s="8" t="s">
        <v>6175</v>
      </c>
      <c r="O215" s="7" t="s">
        <v>1388</v>
      </c>
      <c r="P215" s="7" t="s">
        <v>3899</v>
      </c>
      <c r="Q215" s="5" t="s">
        <v>364</v>
      </c>
      <c r="R215" s="5" t="s">
        <v>3997</v>
      </c>
      <c r="S215" s="5" t="s">
        <v>4085</v>
      </c>
      <c r="T215" s="7" t="s">
        <v>44</v>
      </c>
      <c r="U215" s="7" t="s">
        <v>28</v>
      </c>
      <c r="V215" s="28" t="s">
        <v>28</v>
      </c>
      <c r="W215" s="7" t="s">
        <v>29</v>
      </c>
      <c r="X215" s="7">
        <v>2012</v>
      </c>
      <c r="Y215" s="5" t="s">
        <v>28</v>
      </c>
      <c r="Z215" s="7" t="s">
        <v>3900</v>
      </c>
      <c r="AA215" s="7">
        <v>1</v>
      </c>
      <c r="AB215" s="7">
        <v>1</v>
      </c>
      <c r="AC215" s="7">
        <f t="shared" si="90"/>
        <v>0</v>
      </c>
      <c r="AD215" s="7" t="s">
        <v>6175</v>
      </c>
      <c r="AE215" s="7" t="s">
        <v>6175</v>
      </c>
      <c r="AF215" s="7" t="s">
        <v>6175</v>
      </c>
      <c r="AG215" s="7" t="s">
        <v>6175</v>
      </c>
      <c r="AH215" s="7" t="s">
        <v>6175</v>
      </c>
      <c r="AI215" s="7" t="s">
        <v>6175</v>
      </c>
      <c r="AJ215" s="33">
        <v>40.89565119863061</v>
      </c>
      <c r="AK215" s="33">
        <f t="shared" si="83"/>
        <v>40.89565119863061</v>
      </c>
      <c r="AL215" s="33">
        <f t="shared" si="86"/>
        <v>4.9074781438356734</v>
      </c>
      <c r="AM215" s="33">
        <f t="shared" si="87"/>
        <v>45.803129342466285</v>
      </c>
      <c r="AN215" s="33">
        <f t="shared" si="88"/>
        <v>36.806086078767549</v>
      </c>
      <c r="AO215" s="33">
        <f t="shared" si="89"/>
        <v>36.806086078767549</v>
      </c>
      <c r="AP215" s="33">
        <f t="shared" si="84"/>
        <v>4.4167303294521059</v>
      </c>
      <c r="AQ215" s="33">
        <f t="shared" si="85"/>
        <v>41.222816408219657</v>
      </c>
      <c r="AR215" s="15" t="s">
        <v>6295</v>
      </c>
      <c r="AS215" s="15" t="s">
        <v>6296</v>
      </c>
      <c r="AT215" s="15" t="s">
        <v>6292</v>
      </c>
      <c r="AU215" s="27" t="s">
        <v>6278</v>
      </c>
      <c r="AV215" s="74"/>
      <c r="AW215" s="75"/>
      <c r="AX215" s="75"/>
      <c r="AY215" s="75"/>
      <c r="AZ215" s="52" t="s">
        <v>6388</v>
      </c>
    </row>
    <row r="216" spans="1:52" s="52" customFormat="1" ht="39.950000000000003" customHeight="1" x14ac:dyDescent="0.25">
      <c r="A216" s="9">
        <v>1110</v>
      </c>
      <c r="B216" s="5">
        <v>80042000001933</v>
      </c>
      <c r="C216" s="132" t="s">
        <v>4086</v>
      </c>
      <c r="D216" s="5" t="s">
        <v>18</v>
      </c>
      <c r="E216" s="5" t="s">
        <v>296</v>
      </c>
      <c r="F216" s="5" t="s">
        <v>296</v>
      </c>
      <c r="G216" s="5" t="s">
        <v>18</v>
      </c>
      <c r="H216" s="7" t="s">
        <v>6173</v>
      </c>
      <c r="I216" s="7" t="s">
        <v>6175</v>
      </c>
      <c r="J216" s="7" t="s">
        <v>6175</v>
      </c>
      <c r="K216" s="7" t="s">
        <v>6175</v>
      </c>
      <c r="L216" s="7" t="s">
        <v>3985</v>
      </c>
      <c r="M216" s="7" t="s">
        <v>3985</v>
      </c>
      <c r="N216" s="8" t="s">
        <v>6175</v>
      </c>
      <c r="O216" s="7" t="s">
        <v>1388</v>
      </c>
      <c r="P216" s="7" t="s">
        <v>3899</v>
      </c>
      <c r="Q216" s="5" t="s">
        <v>108</v>
      </c>
      <c r="R216" s="7" t="s">
        <v>4087</v>
      </c>
      <c r="S216" s="5" t="s">
        <v>4088</v>
      </c>
      <c r="T216" s="7" t="s">
        <v>44</v>
      </c>
      <c r="U216" s="7" t="s">
        <v>28</v>
      </c>
      <c r="V216" s="28" t="s">
        <v>28</v>
      </c>
      <c r="W216" s="7" t="s">
        <v>3988</v>
      </c>
      <c r="X216" s="7">
        <v>2013</v>
      </c>
      <c r="Y216" s="5" t="s">
        <v>28</v>
      </c>
      <c r="Z216" s="7" t="s">
        <v>3900</v>
      </c>
      <c r="AA216" s="7">
        <v>1</v>
      </c>
      <c r="AB216" s="7">
        <v>1</v>
      </c>
      <c r="AC216" s="7">
        <f t="shared" si="90"/>
        <v>0</v>
      </c>
      <c r="AD216" s="7" t="s">
        <v>6175</v>
      </c>
      <c r="AE216" s="7" t="s">
        <v>6175</v>
      </c>
      <c r="AF216" s="7" t="s">
        <v>6175</v>
      </c>
      <c r="AG216" s="7" t="s">
        <v>6175</v>
      </c>
      <c r="AH216" s="7" t="s">
        <v>6175</v>
      </c>
      <c r="AI216" s="7" t="s">
        <v>6175</v>
      </c>
      <c r="AJ216" s="33">
        <v>4.407145205479547</v>
      </c>
      <c r="AK216" s="33">
        <f t="shared" si="83"/>
        <v>4.407145205479547</v>
      </c>
      <c r="AL216" s="33">
        <f t="shared" si="86"/>
        <v>0.52885742465754559</v>
      </c>
      <c r="AM216" s="33">
        <f t="shared" si="87"/>
        <v>4.936002630137093</v>
      </c>
      <c r="AN216" s="33">
        <f t="shared" si="88"/>
        <v>3.9664306849315922</v>
      </c>
      <c r="AO216" s="33">
        <f t="shared" si="89"/>
        <v>3.9664306849315922</v>
      </c>
      <c r="AP216" s="33">
        <f t="shared" si="84"/>
        <v>0.47597168219179103</v>
      </c>
      <c r="AQ216" s="33">
        <f t="shared" si="85"/>
        <v>4.4424023671233837</v>
      </c>
      <c r="AR216" s="15" t="s">
        <v>6295</v>
      </c>
      <c r="AS216" s="15" t="s">
        <v>6327</v>
      </c>
      <c r="AT216" s="15" t="s">
        <v>6292</v>
      </c>
      <c r="AU216" s="27" t="s">
        <v>6278</v>
      </c>
      <c r="AV216" s="74"/>
      <c r="AW216" s="75"/>
      <c r="AX216" s="75"/>
      <c r="AY216" s="75"/>
      <c r="AZ216" s="52" t="s">
        <v>6388</v>
      </c>
    </row>
    <row r="217" spans="1:52" s="52" customFormat="1" ht="39.950000000000003" customHeight="1" x14ac:dyDescent="0.25">
      <c r="A217" s="9">
        <v>1111</v>
      </c>
      <c r="B217" s="5">
        <v>80042000002008</v>
      </c>
      <c r="C217" s="132" t="s">
        <v>4089</v>
      </c>
      <c r="D217" s="5" t="s">
        <v>18</v>
      </c>
      <c r="E217" s="5" t="s">
        <v>867</v>
      </c>
      <c r="F217" s="5" t="s">
        <v>113</v>
      </c>
      <c r="G217" s="5" t="s">
        <v>18</v>
      </c>
      <c r="H217" s="7" t="s">
        <v>6173</v>
      </c>
      <c r="I217" s="7" t="s">
        <v>6175</v>
      </c>
      <c r="J217" s="7" t="s">
        <v>6175</v>
      </c>
      <c r="K217" s="7" t="s">
        <v>6175</v>
      </c>
      <c r="L217" s="5" t="s">
        <v>362</v>
      </c>
      <c r="M217" s="5" t="s">
        <v>362</v>
      </c>
      <c r="N217" s="8" t="s">
        <v>6175</v>
      </c>
      <c r="O217" s="7" t="s">
        <v>1388</v>
      </c>
      <c r="P217" s="7" t="s">
        <v>3899</v>
      </c>
      <c r="Q217" s="5" t="s">
        <v>3981</v>
      </c>
      <c r="R217" s="5" t="s">
        <v>3982</v>
      </c>
      <c r="S217" s="5">
        <v>112300152</v>
      </c>
      <c r="T217" s="7" t="s">
        <v>44</v>
      </c>
      <c r="U217" s="7" t="s">
        <v>3983</v>
      </c>
      <c r="V217" s="7" t="s">
        <v>28</v>
      </c>
      <c r="W217" s="7" t="s">
        <v>78</v>
      </c>
      <c r="X217" s="7">
        <v>2013</v>
      </c>
      <c r="Y217" s="5" t="s">
        <v>319</v>
      </c>
      <c r="Z217" s="7" t="s">
        <v>3900</v>
      </c>
      <c r="AA217" s="7">
        <v>1</v>
      </c>
      <c r="AB217" s="7">
        <v>1</v>
      </c>
      <c r="AC217" s="7">
        <f t="shared" si="90"/>
        <v>0</v>
      </c>
      <c r="AD217" s="7" t="s">
        <v>6175</v>
      </c>
      <c r="AE217" s="7" t="s">
        <v>6175</v>
      </c>
      <c r="AF217" s="7" t="s">
        <v>6175</v>
      </c>
      <c r="AG217" s="7" t="s">
        <v>6175</v>
      </c>
      <c r="AH217" s="7" t="s">
        <v>6175</v>
      </c>
      <c r="AI217" s="7" t="s">
        <v>6175</v>
      </c>
      <c r="AJ217" s="33">
        <v>20.871435616438639</v>
      </c>
      <c r="AK217" s="33">
        <f t="shared" si="83"/>
        <v>20.871435616438639</v>
      </c>
      <c r="AL217" s="33">
        <f t="shared" si="86"/>
        <v>2.5045722739726366</v>
      </c>
      <c r="AM217" s="33">
        <f t="shared" si="87"/>
        <v>23.376007890411277</v>
      </c>
      <c r="AN217" s="33">
        <f t="shared" si="88"/>
        <v>18.784292054794776</v>
      </c>
      <c r="AO217" s="33">
        <f t="shared" si="89"/>
        <v>18.784292054794776</v>
      </c>
      <c r="AP217" s="33">
        <f t="shared" si="84"/>
        <v>2.254115046575373</v>
      </c>
      <c r="AQ217" s="33">
        <f t="shared" si="85"/>
        <v>21.038407101370147</v>
      </c>
      <c r="AR217" s="26" t="s">
        <v>6295</v>
      </c>
      <c r="AS217" s="26" t="s">
        <v>6295</v>
      </c>
      <c r="AT217" s="15" t="s">
        <v>6294</v>
      </c>
      <c r="AU217" s="27" t="s">
        <v>6279</v>
      </c>
      <c r="AV217" s="74"/>
      <c r="AW217" s="75">
        <v>1</v>
      </c>
      <c r="AX217" s="75" t="s">
        <v>6335</v>
      </c>
      <c r="AY217" s="75"/>
      <c r="AZ217" s="52" t="s">
        <v>6388</v>
      </c>
    </row>
    <row r="218" spans="1:52" s="52" customFormat="1" ht="39.950000000000003" customHeight="1" x14ac:dyDescent="0.25">
      <c r="A218" s="9">
        <v>1112</v>
      </c>
      <c r="B218" s="5">
        <v>80042000002015</v>
      </c>
      <c r="C218" s="7" t="s">
        <v>4090</v>
      </c>
      <c r="D218" s="5" t="s">
        <v>18</v>
      </c>
      <c r="E218" s="5" t="s">
        <v>296</v>
      </c>
      <c r="F218" s="5" t="s">
        <v>296</v>
      </c>
      <c r="G218" s="5" t="s">
        <v>18</v>
      </c>
      <c r="H218" s="7" t="s">
        <v>6173</v>
      </c>
      <c r="I218" s="7" t="s">
        <v>6175</v>
      </c>
      <c r="J218" s="7" t="s">
        <v>6175</v>
      </c>
      <c r="K218" s="7" t="s">
        <v>6175</v>
      </c>
      <c r="L218" s="5" t="s">
        <v>362</v>
      </c>
      <c r="M218" s="5" t="s">
        <v>362</v>
      </c>
      <c r="N218" s="8" t="s">
        <v>6175</v>
      </c>
      <c r="O218" s="7" t="s">
        <v>1388</v>
      </c>
      <c r="P218" s="7" t="s">
        <v>3899</v>
      </c>
      <c r="Q218" s="5" t="s">
        <v>4044</v>
      </c>
      <c r="R218" s="5" t="s">
        <v>4045</v>
      </c>
      <c r="S218" s="5" t="s">
        <v>4091</v>
      </c>
      <c r="T218" s="7" t="s">
        <v>44</v>
      </c>
      <c r="U218" s="7" t="s">
        <v>4092</v>
      </c>
      <c r="V218" s="28" t="s">
        <v>28</v>
      </c>
      <c r="W218" s="7" t="s">
        <v>29</v>
      </c>
      <c r="X218" s="7">
        <v>2013</v>
      </c>
      <c r="Y218" s="5" t="s">
        <v>4093</v>
      </c>
      <c r="Z218" s="7" t="s">
        <v>3900</v>
      </c>
      <c r="AA218" s="7">
        <v>1</v>
      </c>
      <c r="AB218" s="7">
        <v>1</v>
      </c>
      <c r="AC218" s="7">
        <f t="shared" si="90"/>
        <v>0</v>
      </c>
      <c r="AD218" s="7" t="s">
        <v>6175</v>
      </c>
      <c r="AE218" s="7" t="s">
        <v>6175</v>
      </c>
      <c r="AF218" s="7" t="s">
        <v>6175</v>
      </c>
      <c r="AG218" s="7" t="s">
        <v>6175</v>
      </c>
      <c r="AH218" s="7" t="s">
        <v>6175</v>
      </c>
      <c r="AI218" s="7" t="s">
        <v>6175</v>
      </c>
      <c r="AJ218" s="33">
        <v>38.264298630137503</v>
      </c>
      <c r="AK218" s="33">
        <f t="shared" si="83"/>
        <v>38.264298630137503</v>
      </c>
      <c r="AL218" s="33">
        <f t="shared" si="86"/>
        <v>4.5917158356165002</v>
      </c>
      <c r="AM218" s="33">
        <f t="shared" si="87"/>
        <v>42.856014465754001</v>
      </c>
      <c r="AN218" s="33">
        <f t="shared" si="88"/>
        <v>34.437868767123753</v>
      </c>
      <c r="AO218" s="33">
        <f t="shared" si="89"/>
        <v>34.437868767123753</v>
      </c>
      <c r="AP218" s="33">
        <f t="shared" si="84"/>
        <v>4.1325442520548501</v>
      </c>
      <c r="AQ218" s="33">
        <f t="shared" si="85"/>
        <v>38.570413019178602</v>
      </c>
      <c r="AR218" s="15" t="s">
        <v>6295</v>
      </c>
      <c r="AS218" s="15" t="s">
        <v>6298</v>
      </c>
      <c r="AT218" s="15" t="s">
        <v>6292</v>
      </c>
      <c r="AU218" s="27" t="s">
        <v>6278</v>
      </c>
      <c r="AV218" s="74"/>
      <c r="AW218" s="75"/>
      <c r="AX218" s="75"/>
      <c r="AY218" s="75"/>
      <c r="AZ218" s="52" t="s">
        <v>6388</v>
      </c>
    </row>
    <row r="219" spans="1:52" s="52" customFormat="1" ht="39.950000000000003" customHeight="1" x14ac:dyDescent="0.25">
      <c r="A219" s="9">
        <v>1113</v>
      </c>
      <c r="B219" s="5">
        <v>80042000002046</v>
      </c>
      <c r="C219" s="7" t="s">
        <v>4094</v>
      </c>
      <c r="D219" s="5" t="s">
        <v>18</v>
      </c>
      <c r="E219" s="5" t="s">
        <v>296</v>
      </c>
      <c r="F219" s="5" t="s">
        <v>296</v>
      </c>
      <c r="G219" s="5" t="s">
        <v>18</v>
      </c>
      <c r="H219" s="7" t="s">
        <v>6173</v>
      </c>
      <c r="I219" s="7" t="s">
        <v>6175</v>
      </c>
      <c r="J219" s="7" t="s">
        <v>6175</v>
      </c>
      <c r="K219" s="7" t="s">
        <v>6175</v>
      </c>
      <c r="L219" s="5" t="s">
        <v>106</v>
      </c>
      <c r="M219" s="5" t="s">
        <v>106</v>
      </c>
      <c r="N219" s="8" t="s">
        <v>6175</v>
      </c>
      <c r="O219" s="7" t="s">
        <v>1388</v>
      </c>
      <c r="P219" s="7" t="s">
        <v>3899</v>
      </c>
      <c r="Q219" s="5" t="s">
        <v>177</v>
      </c>
      <c r="R219" s="5" t="s">
        <v>4035</v>
      </c>
      <c r="S219" s="5" t="s">
        <v>4095</v>
      </c>
      <c r="T219" s="7" t="s">
        <v>44</v>
      </c>
      <c r="U219" s="7" t="s">
        <v>28</v>
      </c>
      <c r="V219" s="28" t="s">
        <v>28</v>
      </c>
      <c r="W219" s="7" t="s">
        <v>29</v>
      </c>
      <c r="X219" s="7">
        <v>2013</v>
      </c>
      <c r="Y219" s="5" t="s">
        <v>319</v>
      </c>
      <c r="Z219" s="7" t="s">
        <v>3900</v>
      </c>
      <c r="AA219" s="7">
        <v>1</v>
      </c>
      <c r="AB219" s="7">
        <v>1</v>
      </c>
      <c r="AC219" s="7">
        <f t="shared" si="90"/>
        <v>0</v>
      </c>
      <c r="AD219" s="7" t="s">
        <v>6175</v>
      </c>
      <c r="AE219" s="7" t="s">
        <v>6175</v>
      </c>
      <c r="AF219" s="7" t="s">
        <v>6175</v>
      </c>
      <c r="AG219" s="7" t="s">
        <v>6175</v>
      </c>
      <c r="AH219" s="7" t="s">
        <v>6175</v>
      </c>
      <c r="AI219" s="7" t="s">
        <v>6175</v>
      </c>
      <c r="AJ219" s="33">
        <v>48.700016438356819</v>
      </c>
      <c r="AK219" s="33">
        <f t="shared" si="83"/>
        <v>48.700016438356819</v>
      </c>
      <c r="AL219" s="33">
        <f t="shared" si="86"/>
        <v>5.8440019726028183</v>
      </c>
      <c r="AM219" s="33">
        <f t="shared" si="87"/>
        <v>54.544018410959637</v>
      </c>
      <c r="AN219" s="33">
        <f t="shared" si="88"/>
        <v>43.830014794521141</v>
      </c>
      <c r="AO219" s="33">
        <f t="shared" si="89"/>
        <v>43.830014794521141</v>
      </c>
      <c r="AP219" s="33">
        <f t="shared" si="84"/>
        <v>5.2596017753425368</v>
      </c>
      <c r="AQ219" s="33">
        <f t="shared" si="85"/>
        <v>49.089616569863679</v>
      </c>
      <c r="AR219" s="15" t="s">
        <v>6295</v>
      </c>
      <c r="AS219" s="15" t="s">
        <v>6298</v>
      </c>
      <c r="AT219" s="15" t="s">
        <v>6292</v>
      </c>
      <c r="AU219" s="27" t="s">
        <v>6278</v>
      </c>
      <c r="AV219" s="74"/>
      <c r="AW219" s="75"/>
      <c r="AX219" s="75"/>
      <c r="AY219" s="75"/>
      <c r="AZ219" s="52" t="s">
        <v>6388</v>
      </c>
    </row>
    <row r="220" spans="1:52" s="52" customFormat="1" ht="39.950000000000003" customHeight="1" x14ac:dyDescent="0.25">
      <c r="A220" s="9">
        <v>1114</v>
      </c>
      <c r="B220" s="5">
        <v>80042000002053</v>
      </c>
      <c r="C220" s="7" t="s">
        <v>4096</v>
      </c>
      <c r="D220" s="5" t="s">
        <v>241</v>
      </c>
      <c r="E220" s="5" t="s">
        <v>242</v>
      </c>
      <c r="F220" s="5" t="s">
        <v>242</v>
      </c>
      <c r="G220" s="5" t="s">
        <v>396</v>
      </c>
      <c r="H220" s="7" t="s">
        <v>6173</v>
      </c>
      <c r="I220" s="7" t="s">
        <v>6175</v>
      </c>
      <c r="J220" s="7" t="s">
        <v>6175</v>
      </c>
      <c r="K220" s="7" t="s">
        <v>6175</v>
      </c>
      <c r="L220" s="5" t="s">
        <v>3985</v>
      </c>
      <c r="M220" s="5" t="s">
        <v>3985</v>
      </c>
      <c r="N220" s="8" t="s">
        <v>6175</v>
      </c>
      <c r="O220" s="7" t="s">
        <v>1388</v>
      </c>
      <c r="P220" s="7" t="s">
        <v>3899</v>
      </c>
      <c r="Q220" s="5" t="s">
        <v>108</v>
      </c>
      <c r="R220" s="7" t="s">
        <v>3990</v>
      </c>
      <c r="S220" s="5" t="s">
        <v>4097</v>
      </c>
      <c r="T220" s="7" t="s">
        <v>44</v>
      </c>
      <c r="U220" s="7" t="s">
        <v>28</v>
      </c>
      <c r="V220" s="28" t="s">
        <v>28</v>
      </c>
      <c r="W220" s="7" t="s">
        <v>3988</v>
      </c>
      <c r="X220" s="7">
        <v>2012</v>
      </c>
      <c r="Y220" s="5" t="s">
        <v>28</v>
      </c>
      <c r="Z220" s="7" t="s">
        <v>3900</v>
      </c>
      <c r="AA220" s="7">
        <v>1</v>
      </c>
      <c r="AB220" s="7">
        <v>1</v>
      </c>
      <c r="AC220" s="7">
        <f t="shared" si="90"/>
        <v>0</v>
      </c>
      <c r="AD220" s="7" t="s">
        <v>6175</v>
      </c>
      <c r="AE220" s="7" t="s">
        <v>6175</v>
      </c>
      <c r="AF220" s="7" t="s">
        <v>6175</v>
      </c>
      <c r="AG220" s="7" t="s">
        <v>6175</v>
      </c>
      <c r="AH220" s="7" t="s">
        <v>6175</v>
      </c>
      <c r="AI220" s="7" t="s">
        <v>6175</v>
      </c>
      <c r="AJ220" s="33">
        <v>3.4551452054795466</v>
      </c>
      <c r="AK220" s="33">
        <f t="shared" si="83"/>
        <v>3.4551452054795466</v>
      </c>
      <c r="AL220" s="33">
        <f t="shared" si="86"/>
        <v>0.41461742465754559</v>
      </c>
      <c r="AM220" s="33">
        <f t="shared" si="87"/>
        <v>3.8697626301370924</v>
      </c>
      <c r="AN220" s="33">
        <f t="shared" si="88"/>
        <v>3.109630684931592</v>
      </c>
      <c r="AO220" s="33">
        <f t="shared" si="89"/>
        <v>3.109630684931592</v>
      </c>
      <c r="AP220" s="33">
        <f t="shared" si="84"/>
        <v>0.37315568219179102</v>
      </c>
      <c r="AQ220" s="33">
        <f t="shared" si="85"/>
        <v>3.4827863671233832</v>
      </c>
      <c r="AR220" s="26" t="s">
        <v>6295</v>
      </c>
      <c r="AS220" s="15" t="s">
        <v>6295</v>
      </c>
      <c r="AT220" s="15" t="s">
        <v>6282</v>
      </c>
      <c r="AU220" s="27" t="s">
        <v>6282</v>
      </c>
      <c r="AV220" s="74" t="s">
        <v>6288</v>
      </c>
      <c r="AW220" s="75"/>
      <c r="AX220" s="75"/>
      <c r="AY220" s="75"/>
      <c r="AZ220" s="52" t="s">
        <v>6388</v>
      </c>
    </row>
    <row r="221" spans="1:52" s="52" customFormat="1" ht="39.950000000000003" customHeight="1" x14ac:dyDescent="0.25">
      <c r="A221" s="9">
        <v>1115</v>
      </c>
      <c r="B221" s="5">
        <v>80042000002343</v>
      </c>
      <c r="C221" s="7" t="s">
        <v>4098</v>
      </c>
      <c r="D221" s="5" t="s">
        <v>18</v>
      </c>
      <c r="E221" s="5" t="s">
        <v>4070</v>
      </c>
      <c r="F221" s="5" t="s">
        <v>113</v>
      </c>
      <c r="G221" s="5" t="s">
        <v>18</v>
      </c>
      <c r="H221" s="7" t="s">
        <v>6173</v>
      </c>
      <c r="I221" s="7" t="s">
        <v>6175</v>
      </c>
      <c r="J221" s="7" t="s">
        <v>6175</v>
      </c>
      <c r="K221" s="7" t="s">
        <v>6175</v>
      </c>
      <c r="L221" s="5" t="s">
        <v>106</v>
      </c>
      <c r="M221" s="5" t="s">
        <v>106</v>
      </c>
      <c r="N221" s="8" t="s">
        <v>6175</v>
      </c>
      <c r="O221" s="7" t="s">
        <v>1388</v>
      </c>
      <c r="P221" s="7" t="s">
        <v>3899</v>
      </c>
      <c r="Q221" s="5" t="s">
        <v>108</v>
      </c>
      <c r="R221" s="5" t="s">
        <v>3993</v>
      </c>
      <c r="S221" s="5" t="s">
        <v>4099</v>
      </c>
      <c r="T221" s="7" t="s">
        <v>44</v>
      </c>
      <c r="U221" s="7" t="s">
        <v>28</v>
      </c>
      <c r="V221" s="7" t="s">
        <v>28</v>
      </c>
      <c r="W221" s="7" t="s">
        <v>29</v>
      </c>
      <c r="X221" s="7">
        <v>2013</v>
      </c>
      <c r="Y221" s="5" t="s">
        <v>4100</v>
      </c>
      <c r="Z221" s="7" t="s">
        <v>3900</v>
      </c>
      <c r="AA221" s="7">
        <v>1</v>
      </c>
      <c r="AB221" s="7">
        <v>1</v>
      </c>
      <c r="AC221" s="7">
        <f t="shared" si="90"/>
        <v>0</v>
      </c>
      <c r="AD221" s="7" t="s">
        <v>6175</v>
      </c>
      <c r="AE221" s="7" t="s">
        <v>6175</v>
      </c>
      <c r="AF221" s="7" t="s">
        <v>6175</v>
      </c>
      <c r="AG221" s="7" t="s">
        <v>6175</v>
      </c>
      <c r="AH221" s="7" t="s">
        <v>6175</v>
      </c>
      <c r="AI221" s="7" t="s">
        <v>6175</v>
      </c>
      <c r="AJ221" s="33">
        <v>57.396447945206255</v>
      </c>
      <c r="AK221" s="33">
        <f t="shared" si="83"/>
        <v>57.396447945206255</v>
      </c>
      <c r="AL221" s="33">
        <f t="shared" si="86"/>
        <v>6.8875737534247508</v>
      </c>
      <c r="AM221" s="33">
        <f t="shared" si="87"/>
        <v>64.284021698631008</v>
      </c>
      <c r="AN221" s="33">
        <f t="shared" si="88"/>
        <v>51.656803150685633</v>
      </c>
      <c r="AO221" s="33">
        <f t="shared" si="89"/>
        <v>51.656803150685633</v>
      </c>
      <c r="AP221" s="33">
        <f t="shared" si="84"/>
        <v>6.1988163780822756</v>
      </c>
      <c r="AQ221" s="33">
        <f t="shared" si="85"/>
        <v>57.85561952876791</v>
      </c>
      <c r="AR221" s="15" t="s">
        <v>6295</v>
      </c>
      <c r="AS221" s="15" t="s">
        <v>6296</v>
      </c>
      <c r="AT221" s="15" t="s">
        <v>6292</v>
      </c>
      <c r="AU221" s="27" t="s">
        <v>6278</v>
      </c>
      <c r="AV221" s="74"/>
      <c r="AW221" s="75"/>
      <c r="AX221" s="75"/>
      <c r="AY221" s="75"/>
      <c r="AZ221" s="52" t="s">
        <v>6388</v>
      </c>
    </row>
    <row r="222" spans="1:52" s="52" customFormat="1" ht="39.950000000000003" customHeight="1" x14ac:dyDescent="0.25">
      <c r="A222" s="9">
        <v>1116</v>
      </c>
      <c r="B222" s="5">
        <v>80042000002350</v>
      </c>
      <c r="C222" s="5" t="s">
        <v>4101</v>
      </c>
      <c r="D222" s="5" t="s">
        <v>18</v>
      </c>
      <c r="E222" s="5" t="s">
        <v>117</v>
      </c>
      <c r="F222" s="5" t="s">
        <v>175</v>
      </c>
      <c r="G222" s="5" t="s">
        <v>18</v>
      </c>
      <c r="H222" s="7" t="s">
        <v>6173</v>
      </c>
      <c r="I222" s="7" t="s">
        <v>6175</v>
      </c>
      <c r="J222" s="7" t="s">
        <v>6175</v>
      </c>
      <c r="K222" s="7" t="s">
        <v>6175</v>
      </c>
      <c r="L222" s="7" t="s">
        <v>3985</v>
      </c>
      <c r="M222" s="7" t="s">
        <v>3985</v>
      </c>
      <c r="N222" s="8" t="s">
        <v>6175</v>
      </c>
      <c r="O222" s="7" t="s">
        <v>1388</v>
      </c>
      <c r="P222" s="7" t="s">
        <v>3899</v>
      </c>
      <c r="Q222" s="7" t="s">
        <v>108</v>
      </c>
      <c r="R222" s="7" t="s">
        <v>3990</v>
      </c>
      <c r="S222" s="7" t="s">
        <v>4102</v>
      </c>
      <c r="T222" s="7" t="s">
        <v>44</v>
      </c>
      <c r="U222" s="7" t="s">
        <v>28</v>
      </c>
      <c r="V222" s="28" t="s">
        <v>28</v>
      </c>
      <c r="W222" s="7" t="s">
        <v>3988</v>
      </c>
      <c r="X222" s="7">
        <v>2013</v>
      </c>
      <c r="Y222" s="5" t="s">
        <v>28</v>
      </c>
      <c r="Z222" s="7" t="s">
        <v>3900</v>
      </c>
      <c r="AA222" s="7">
        <v>1</v>
      </c>
      <c r="AB222" s="7">
        <v>1</v>
      </c>
      <c r="AC222" s="7">
        <f t="shared" si="90"/>
        <v>0</v>
      </c>
      <c r="AD222" s="7" t="s">
        <v>6175</v>
      </c>
      <c r="AE222" s="7" t="s">
        <v>6175</v>
      </c>
      <c r="AF222" s="7" t="s">
        <v>6175</v>
      </c>
      <c r="AG222" s="7" t="s">
        <v>6175</v>
      </c>
      <c r="AH222" s="7" t="s">
        <v>6175</v>
      </c>
      <c r="AI222" s="7" t="s">
        <v>6175</v>
      </c>
      <c r="AJ222" s="33">
        <v>4.407145205479547</v>
      </c>
      <c r="AK222" s="33">
        <f t="shared" si="83"/>
        <v>4.407145205479547</v>
      </c>
      <c r="AL222" s="33">
        <f t="shared" si="86"/>
        <v>0.52885742465754559</v>
      </c>
      <c r="AM222" s="33">
        <f t="shared" si="87"/>
        <v>4.936002630137093</v>
      </c>
      <c r="AN222" s="33">
        <f t="shared" si="88"/>
        <v>3.9664306849315922</v>
      </c>
      <c r="AO222" s="33">
        <f t="shared" si="89"/>
        <v>3.9664306849315922</v>
      </c>
      <c r="AP222" s="33">
        <f t="shared" si="84"/>
        <v>0.47597168219179103</v>
      </c>
      <c r="AQ222" s="33">
        <f t="shared" si="85"/>
        <v>4.4424023671233837</v>
      </c>
      <c r="AR222" s="15" t="s">
        <v>6295</v>
      </c>
      <c r="AS222" s="15" t="s">
        <v>6296</v>
      </c>
      <c r="AT222" s="15" t="s">
        <v>6292</v>
      </c>
      <c r="AU222" s="27" t="s">
        <v>6278</v>
      </c>
      <c r="AV222" s="74"/>
      <c r="AW222" s="75"/>
      <c r="AX222" s="75"/>
      <c r="AY222" s="75"/>
      <c r="AZ222" s="52" t="s">
        <v>6388</v>
      </c>
    </row>
    <row r="223" spans="1:52" s="52" customFormat="1" ht="39.950000000000003" customHeight="1" x14ac:dyDescent="0.25">
      <c r="A223" s="9">
        <v>1117</v>
      </c>
      <c r="B223" s="5">
        <v>80042000002398</v>
      </c>
      <c r="C223" s="7" t="s">
        <v>4103</v>
      </c>
      <c r="D223" s="5" t="s">
        <v>241</v>
      </c>
      <c r="E223" s="5" t="s">
        <v>242</v>
      </c>
      <c r="F223" s="5" t="s">
        <v>242</v>
      </c>
      <c r="G223" s="8" t="s">
        <v>6285</v>
      </c>
      <c r="H223" s="7" t="s">
        <v>6173</v>
      </c>
      <c r="I223" s="7" t="s">
        <v>6175</v>
      </c>
      <c r="J223" s="7" t="s">
        <v>6175</v>
      </c>
      <c r="K223" s="7" t="s">
        <v>6175</v>
      </c>
      <c r="L223" s="5" t="s">
        <v>362</v>
      </c>
      <c r="M223" s="5" t="s">
        <v>362</v>
      </c>
      <c r="N223" s="8" t="s">
        <v>6175</v>
      </c>
      <c r="O223" s="7" t="s">
        <v>1388</v>
      </c>
      <c r="P223" s="7" t="s">
        <v>3899</v>
      </c>
      <c r="Q223" s="5" t="s">
        <v>364</v>
      </c>
      <c r="R223" s="5" t="s">
        <v>4000</v>
      </c>
      <c r="S223" s="5" t="s">
        <v>4104</v>
      </c>
      <c r="T223" s="7" t="s">
        <v>44</v>
      </c>
      <c r="U223" s="7" t="s">
        <v>4002</v>
      </c>
      <c r="V223" s="28" t="s">
        <v>28</v>
      </c>
      <c r="W223" s="7" t="s">
        <v>29</v>
      </c>
      <c r="X223" s="7">
        <v>2013</v>
      </c>
      <c r="Y223" s="5" t="s">
        <v>4105</v>
      </c>
      <c r="Z223" s="7" t="s">
        <v>3900</v>
      </c>
      <c r="AA223" s="7">
        <v>1</v>
      </c>
      <c r="AB223" s="7">
        <v>1</v>
      </c>
      <c r="AC223" s="7">
        <f t="shared" si="90"/>
        <v>0</v>
      </c>
      <c r="AD223" s="7" t="s">
        <v>6175</v>
      </c>
      <c r="AE223" s="7" t="s">
        <v>6175</v>
      </c>
      <c r="AF223" s="7" t="s">
        <v>6175</v>
      </c>
      <c r="AG223" s="7" t="s">
        <v>6175</v>
      </c>
      <c r="AH223" s="7" t="s">
        <v>6175</v>
      </c>
      <c r="AI223" s="7" t="s">
        <v>6175</v>
      </c>
      <c r="AJ223" s="33">
        <v>37.532157534247162</v>
      </c>
      <c r="AK223" s="33">
        <f t="shared" si="83"/>
        <v>37.532157534247162</v>
      </c>
      <c r="AL223" s="33">
        <f t="shared" si="86"/>
        <v>4.5038589041096593</v>
      </c>
      <c r="AM223" s="33">
        <f t="shared" si="87"/>
        <v>42.036016438356825</v>
      </c>
      <c r="AN223" s="33">
        <f t="shared" si="88"/>
        <v>33.77894178082245</v>
      </c>
      <c r="AO223" s="33">
        <f t="shared" si="89"/>
        <v>33.77894178082245</v>
      </c>
      <c r="AP223" s="33">
        <f t="shared" si="84"/>
        <v>4.0534730136986941</v>
      </c>
      <c r="AQ223" s="33">
        <f t="shared" si="85"/>
        <v>37.832414794521142</v>
      </c>
      <c r="AR223" s="26" t="s">
        <v>6295</v>
      </c>
      <c r="AS223" s="15" t="s">
        <v>6295</v>
      </c>
      <c r="AT223" s="15" t="s">
        <v>6282</v>
      </c>
      <c r="AU223" s="27" t="s">
        <v>6282</v>
      </c>
      <c r="AV223" s="74" t="s">
        <v>6287</v>
      </c>
      <c r="AW223" s="75">
        <v>1</v>
      </c>
      <c r="AX223" s="75" t="s">
        <v>6339</v>
      </c>
      <c r="AY223" s="75"/>
      <c r="AZ223" s="52" t="s">
        <v>6388</v>
      </c>
    </row>
    <row r="224" spans="1:52" s="52" customFormat="1" ht="39.950000000000003" customHeight="1" x14ac:dyDescent="0.25">
      <c r="A224" s="9">
        <v>1118</v>
      </c>
      <c r="B224" s="5">
        <v>80042000002404</v>
      </c>
      <c r="C224" s="7" t="s">
        <v>4106</v>
      </c>
      <c r="D224" s="5" t="s">
        <v>241</v>
      </c>
      <c r="E224" s="5" t="s">
        <v>242</v>
      </c>
      <c r="F224" s="5" t="s">
        <v>242</v>
      </c>
      <c r="G224" s="5" t="s">
        <v>18</v>
      </c>
      <c r="H224" s="7" t="s">
        <v>6173</v>
      </c>
      <c r="I224" s="7" t="s">
        <v>6175</v>
      </c>
      <c r="J224" s="7" t="s">
        <v>6175</v>
      </c>
      <c r="K224" s="7" t="s">
        <v>6175</v>
      </c>
      <c r="L224" s="7" t="s">
        <v>4019</v>
      </c>
      <c r="M224" s="7" t="s">
        <v>4019</v>
      </c>
      <c r="N224" s="8" t="s">
        <v>6175</v>
      </c>
      <c r="O224" s="7" t="s">
        <v>1388</v>
      </c>
      <c r="P224" s="7" t="s">
        <v>3899</v>
      </c>
      <c r="Q224" s="5" t="s">
        <v>4020</v>
      </c>
      <c r="R224" s="5" t="s">
        <v>4021</v>
      </c>
      <c r="S224" s="5" t="s">
        <v>4107</v>
      </c>
      <c r="T224" s="7" t="s">
        <v>44</v>
      </c>
      <c r="U224" s="7" t="s">
        <v>28</v>
      </c>
      <c r="V224" s="28" t="s">
        <v>28</v>
      </c>
      <c r="W224" s="7" t="s">
        <v>3988</v>
      </c>
      <c r="X224" s="7">
        <v>2010</v>
      </c>
      <c r="Y224" s="5" t="s">
        <v>28</v>
      </c>
      <c r="Z224" s="7" t="s">
        <v>3900</v>
      </c>
      <c r="AA224" s="7">
        <v>1</v>
      </c>
      <c r="AB224" s="7">
        <v>1</v>
      </c>
      <c r="AC224" s="7">
        <f t="shared" si="90"/>
        <v>0</v>
      </c>
      <c r="AD224" s="7" t="s">
        <v>6175</v>
      </c>
      <c r="AE224" s="7" t="s">
        <v>6175</v>
      </c>
      <c r="AF224" s="7" t="s">
        <v>6175</v>
      </c>
      <c r="AG224" s="7" t="s">
        <v>6175</v>
      </c>
      <c r="AH224" s="7" t="s">
        <v>6175</v>
      </c>
      <c r="AI224" s="7" t="s">
        <v>6175</v>
      </c>
      <c r="AJ224" s="33">
        <v>3.8760000000000003</v>
      </c>
      <c r="AK224" s="33">
        <f t="shared" si="83"/>
        <v>3.8760000000000003</v>
      </c>
      <c r="AL224" s="33">
        <f t="shared" si="86"/>
        <v>0.46512000000000003</v>
      </c>
      <c r="AM224" s="33">
        <f t="shared" si="87"/>
        <v>4.3411200000000001</v>
      </c>
      <c r="AN224" s="33">
        <f t="shared" si="88"/>
        <v>3.4884000000000004</v>
      </c>
      <c r="AO224" s="33">
        <f t="shared" si="89"/>
        <v>3.4884000000000004</v>
      </c>
      <c r="AP224" s="33">
        <f t="shared" si="84"/>
        <v>0.41860800000000004</v>
      </c>
      <c r="AQ224" s="33">
        <f t="shared" si="85"/>
        <v>3.9070080000000003</v>
      </c>
      <c r="AR224" s="15" t="s">
        <v>6295</v>
      </c>
      <c r="AS224" s="26"/>
      <c r="AT224" s="15" t="s">
        <v>6292</v>
      </c>
      <c r="AU224" s="27" t="s">
        <v>6278</v>
      </c>
      <c r="AV224" s="74"/>
      <c r="AW224" s="75"/>
      <c r="AX224" s="75"/>
      <c r="AY224" s="75"/>
      <c r="AZ224" s="52" t="s">
        <v>6388</v>
      </c>
    </row>
    <row r="225" spans="1:52" s="52" customFormat="1" ht="39.950000000000003" customHeight="1" x14ac:dyDescent="0.25">
      <c r="A225" s="9">
        <v>1119</v>
      </c>
      <c r="B225" s="5">
        <v>80042000002435</v>
      </c>
      <c r="C225" s="7" t="s">
        <v>4108</v>
      </c>
      <c r="D225" s="5" t="s">
        <v>18</v>
      </c>
      <c r="E225" s="5" t="s">
        <v>296</v>
      </c>
      <c r="F225" s="5" t="s">
        <v>296</v>
      </c>
      <c r="G225" s="5" t="s">
        <v>18</v>
      </c>
      <c r="H225" s="7" t="s">
        <v>6173</v>
      </c>
      <c r="I225" s="7" t="s">
        <v>6175</v>
      </c>
      <c r="J225" s="7" t="s">
        <v>6175</v>
      </c>
      <c r="K225" s="7" t="s">
        <v>6175</v>
      </c>
      <c r="L225" s="7" t="s">
        <v>3985</v>
      </c>
      <c r="M225" s="7" t="s">
        <v>3985</v>
      </c>
      <c r="N225" s="8" t="s">
        <v>6175</v>
      </c>
      <c r="O225" s="7" t="s">
        <v>1388</v>
      </c>
      <c r="P225" s="7" t="s">
        <v>3899</v>
      </c>
      <c r="Q225" s="5" t="s">
        <v>108</v>
      </c>
      <c r="R225" s="7" t="s">
        <v>4065</v>
      </c>
      <c r="S225" s="5" t="s">
        <v>4109</v>
      </c>
      <c r="T225" s="7" t="s">
        <v>44</v>
      </c>
      <c r="U225" s="7" t="s">
        <v>28</v>
      </c>
      <c r="V225" s="28" t="s">
        <v>28</v>
      </c>
      <c r="W225" s="7" t="s">
        <v>3988</v>
      </c>
      <c r="X225" s="7">
        <v>2012</v>
      </c>
      <c r="Y225" s="5" t="s">
        <v>28</v>
      </c>
      <c r="Z225" s="7" t="s">
        <v>3900</v>
      </c>
      <c r="AA225" s="7">
        <v>1</v>
      </c>
      <c r="AB225" s="7">
        <v>1</v>
      </c>
      <c r="AC225" s="7">
        <f t="shared" si="90"/>
        <v>0</v>
      </c>
      <c r="AD225" s="7" t="s">
        <v>6175</v>
      </c>
      <c r="AE225" s="7" t="s">
        <v>6175</v>
      </c>
      <c r="AF225" s="7" t="s">
        <v>6175</v>
      </c>
      <c r="AG225" s="7" t="s">
        <v>6175</v>
      </c>
      <c r="AH225" s="7" t="s">
        <v>6175</v>
      </c>
      <c r="AI225" s="7" t="s">
        <v>6175</v>
      </c>
      <c r="AJ225" s="33">
        <v>3.4551452054795466</v>
      </c>
      <c r="AK225" s="33">
        <f t="shared" si="83"/>
        <v>3.4551452054795466</v>
      </c>
      <c r="AL225" s="33">
        <f t="shared" si="86"/>
        <v>0.41461742465754559</v>
      </c>
      <c r="AM225" s="33">
        <f t="shared" si="87"/>
        <v>3.8697626301370924</v>
      </c>
      <c r="AN225" s="33">
        <f t="shared" si="88"/>
        <v>3.109630684931592</v>
      </c>
      <c r="AO225" s="33">
        <f t="shared" si="89"/>
        <v>3.109630684931592</v>
      </c>
      <c r="AP225" s="33">
        <f t="shared" si="84"/>
        <v>0.37315568219179102</v>
      </c>
      <c r="AQ225" s="33">
        <f t="shared" si="85"/>
        <v>3.4827863671233832</v>
      </c>
      <c r="AR225" s="15" t="s">
        <v>6295</v>
      </c>
      <c r="AS225" s="15" t="s">
        <v>6296</v>
      </c>
      <c r="AT225" s="15" t="s">
        <v>6292</v>
      </c>
      <c r="AU225" s="27" t="s">
        <v>6278</v>
      </c>
      <c r="AV225" s="74"/>
      <c r="AW225" s="75"/>
      <c r="AX225" s="75"/>
      <c r="AY225" s="75"/>
      <c r="AZ225" s="52" t="s">
        <v>6388</v>
      </c>
    </row>
    <row r="226" spans="1:52" s="52" customFormat="1" ht="39.950000000000003" customHeight="1" x14ac:dyDescent="0.25">
      <c r="A226" s="9">
        <v>1120</v>
      </c>
      <c r="B226" s="5">
        <v>80042000002459</v>
      </c>
      <c r="C226" s="5" t="s">
        <v>4110</v>
      </c>
      <c r="D226" s="5" t="s">
        <v>241</v>
      </c>
      <c r="E226" s="5" t="s">
        <v>242</v>
      </c>
      <c r="F226" s="5" t="s">
        <v>242</v>
      </c>
      <c r="G226" s="5" t="s">
        <v>305</v>
      </c>
      <c r="H226" s="7" t="s">
        <v>6173</v>
      </c>
      <c r="I226" s="7" t="s">
        <v>6175</v>
      </c>
      <c r="J226" s="7" t="s">
        <v>6175</v>
      </c>
      <c r="K226" s="7" t="s">
        <v>6175</v>
      </c>
      <c r="L226" s="5" t="s">
        <v>362</v>
      </c>
      <c r="M226" s="5" t="s">
        <v>362</v>
      </c>
      <c r="N226" s="8" t="s">
        <v>6175</v>
      </c>
      <c r="O226" s="7" t="s">
        <v>1388</v>
      </c>
      <c r="P226" s="7" t="s">
        <v>3899</v>
      </c>
      <c r="Q226" s="5" t="s">
        <v>364</v>
      </c>
      <c r="R226" s="7" t="s">
        <v>4000</v>
      </c>
      <c r="S226" s="7" t="s">
        <v>4111</v>
      </c>
      <c r="T226" s="7" t="s">
        <v>44</v>
      </c>
      <c r="U226" s="7" t="s">
        <v>28</v>
      </c>
      <c r="V226" s="28" t="s">
        <v>28</v>
      </c>
      <c r="W226" s="7" t="s">
        <v>3988</v>
      </c>
      <c r="X226" s="7">
        <v>2013</v>
      </c>
      <c r="Y226" s="7" t="s">
        <v>28</v>
      </c>
      <c r="Z226" s="7" t="s">
        <v>3900</v>
      </c>
      <c r="AA226" s="7">
        <v>1</v>
      </c>
      <c r="AB226" s="7">
        <v>1</v>
      </c>
      <c r="AC226" s="7">
        <f t="shared" si="90"/>
        <v>0</v>
      </c>
      <c r="AD226" s="7" t="s">
        <v>6175</v>
      </c>
      <c r="AE226" s="7" t="s">
        <v>6175</v>
      </c>
      <c r="AF226" s="7" t="s">
        <v>6175</v>
      </c>
      <c r="AG226" s="7" t="s">
        <v>6175</v>
      </c>
      <c r="AH226" s="7" t="s">
        <v>6175</v>
      </c>
      <c r="AI226" s="7" t="s">
        <v>6175</v>
      </c>
      <c r="AJ226" s="33">
        <v>37.532157534247162</v>
      </c>
      <c r="AK226" s="33">
        <f t="shared" si="83"/>
        <v>37.532157534247162</v>
      </c>
      <c r="AL226" s="33">
        <f t="shared" si="86"/>
        <v>4.5038589041096593</v>
      </c>
      <c r="AM226" s="33">
        <f t="shared" si="87"/>
        <v>42.036016438356825</v>
      </c>
      <c r="AN226" s="33">
        <f t="shared" si="88"/>
        <v>33.77894178082245</v>
      </c>
      <c r="AO226" s="33">
        <f t="shared" si="89"/>
        <v>33.77894178082245</v>
      </c>
      <c r="AP226" s="33">
        <f t="shared" si="84"/>
        <v>4.0534730136986941</v>
      </c>
      <c r="AQ226" s="33">
        <f t="shared" si="85"/>
        <v>37.832414794521142</v>
      </c>
      <c r="AR226" s="26" t="s">
        <v>6295</v>
      </c>
      <c r="AS226" s="15" t="s">
        <v>6295</v>
      </c>
      <c r="AT226" s="15" t="s">
        <v>6282</v>
      </c>
      <c r="AU226" s="27" t="s">
        <v>6282</v>
      </c>
      <c r="AV226" s="74"/>
      <c r="AW226" s="75"/>
      <c r="AX226" s="75"/>
      <c r="AY226" s="75"/>
      <c r="AZ226" s="52" t="s">
        <v>6388</v>
      </c>
    </row>
    <row r="227" spans="1:52" s="52" customFormat="1" ht="39.950000000000003" customHeight="1" x14ac:dyDescent="0.25">
      <c r="A227" s="9">
        <v>1121</v>
      </c>
      <c r="B227" s="5">
        <v>80042000002466</v>
      </c>
      <c r="C227" s="7" t="s">
        <v>4112</v>
      </c>
      <c r="D227" s="5" t="s">
        <v>18</v>
      </c>
      <c r="E227" s="5" t="s">
        <v>296</v>
      </c>
      <c r="F227" s="5" t="s">
        <v>296</v>
      </c>
      <c r="G227" s="5" t="s">
        <v>18</v>
      </c>
      <c r="H227" s="7" t="s">
        <v>6173</v>
      </c>
      <c r="I227" s="7" t="s">
        <v>6175</v>
      </c>
      <c r="J227" s="7" t="s">
        <v>6175</v>
      </c>
      <c r="K227" s="7" t="s">
        <v>6175</v>
      </c>
      <c r="L227" s="7" t="s">
        <v>4019</v>
      </c>
      <c r="M227" s="7" t="s">
        <v>4019</v>
      </c>
      <c r="N227" s="8" t="s">
        <v>6175</v>
      </c>
      <c r="O227" s="7" t="s">
        <v>1388</v>
      </c>
      <c r="P227" s="7" t="s">
        <v>3899</v>
      </c>
      <c r="Q227" s="5" t="s">
        <v>4020</v>
      </c>
      <c r="R227" s="5" t="s">
        <v>4021</v>
      </c>
      <c r="S227" s="5" t="s">
        <v>4113</v>
      </c>
      <c r="T227" s="7" t="s">
        <v>44</v>
      </c>
      <c r="U227" s="7" t="s">
        <v>28</v>
      </c>
      <c r="V227" s="28" t="s">
        <v>28</v>
      </c>
      <c r="W227" s="7" t="s">
        <v>3988</v>
      </c>
      <c r="X227" s="7">
        <v>2012</v>
      </c>
      <c r="Y227" s="5" t="s">
        <v>28</v>
      </c>
      <c r="Z227" s="7" t="s">
        <v>3900</v>
      </c>
      <c r="AA227" s="7">
        <v>1</v>
      </c>
      <c r="AB227" s="7">
        <v>1</v>
      </c>
      <c r="AC227" s="7">
        <f t="shared" si="90"/>
        <v>0</v>
      </c>
      <c r="AD227" s="7" t="s">
        <v>6175</v>
      </c>
      <c r="AE227" s="7" t="s">
        <v>6175</v>
      </c>
      <c r="AF227" s="7" t="s">
        <v>6175</v>
      </c>
      <c r="AG227" s="7" t="s">
        <v>6175</v>
      </c>
      <c r="AH227" s="7" t="s">
        <v>6175</v>
      </c>
      <c r="AI227" s="7" t="s">
        <v>6175</v>
      </c>
      <c r="AJ227" s="33">
        <v>5.1827178082193193</v>
      </c>
      <c r="AK227" s="33">
        <f t="shared" si="83"/>
        <v>5.1827178082193193</v>
      </c>
      <c r="AL227" s="33">
        <f t="shared" si="86"/>
        <v>0.62192613698631827</v>
      </c>
      <c r="AM227" s="33">
        <f t="shared" si="87"/>
        <v>5.8046439452056378</v>
      </c>
      <c r="AN227" s="33">
        <f t="shared" si="88"/>
        <v>4.6644460273973873</v>
      </c>
      <c r="AO227" s="33">
        <f t="shared" si="89"/>
        <v>4.6644460273973873</v>
      </c>
      <c r="AP227" s="33">
        <f t="shared" si="84"/>
        <v>0.55973352328768644</v>
      </c>
      <c r="AQ227" s="33">
        <f t="shared" si="85"/>
        <v>5.2241795506850739</v>
      </c>
      <c r="AR227" s="15" t="s">
        <v>6295</v>
      </c>
      <c r="AS227" s="26"/>
      <c r="AT227" s="15" t="s">
        <v>6292</v>
      </c>
      <c r="AU227" s="27" t="s">
        <v>6278</v>
      </c>
      <c r="AV227" s="74"/>
      <c r="AW227" s="75"/>
      <c r="AX227" s="75"/>
      <c r="AY227" s="75"/>
      <c r="AZ227" s="52" t="s">
        <v>6388</v>
      </c>
    </row>
    <row r="228" spans="1:52" s="52" customFormat="1" ht="39.950000000000003" customHeight="1" x14ac:dyDescent="0.25">
      <c r="A228" s="9">
        <v>1122</v>
      </c>
      <c r="B228" s="5">
        <v>80042000002473</v>
      </c>
      <c r="C228" s="7" t="s">
        <v>4114</v>
      </c>
      <c r="D228" s="5" t="s">
        <v>18</v>
      </c>
      <c r="E228" s="5" t="s">
        <v>867</v>
      </c>
      <c r="F228" s="5" t="s">
        <v>113</v>
      </c>
      <c r="G228" s="5" t="s">
        <v>18</v>
      </c>
      <c r="H228" s="7" t="s">
        <v>6173</v>
      </c>
      <c r="I228" s="7" t="s">
        <v>6175</v>
      </c>
      <c r="J228" s="7" t="s">
        <v>6175</v>
      </c>
      <c r="K228" s="7" t="s">
        <v>6175</v>
      </c>
      <c r="L228" s="5" t="s">
        <v>362</v>
      </c>
      <c r="M228" s="5" t="s">
        <v>362</v>
      </c>
      <c r="N228" s="8" t="s">
        <v>6175</v>
      </c>
      <c r="O228" s="7" t="s">
        <v>1388</v>
      </c>
      <c r="P228" s="7" t="s">
        <v>3899</v>
      </c>
      <c r="Q228" s="5" t="s">
        <v>3981</v>
      </c>
      <c r="R228" s="5" t="s">
        <v>3982</v>
      </c>
      <c r="S228" s="5">
        <v>112303039</v>
      </c>
      <c r="T228" s="7" t="s">
        <v>44</v>
      </c>
      <c r="U228" s="7" t="s">
        <v>3983</v>
      </c>
      <c r="V228" s="7" t="s">
        <v>28</v>
      </c>
      <c r="W228" s="7" t="s">
        <v>78</v>
      </c>
      <c r="X228" s="7">
        <v>2013</v>
      </c>
      <c r="Y228" s="5" t="s">
        <v>140</v>
      </c>
      <c r="Z228" s="7" t="s">
        <v>3900</v>
      </c>
      <c r="AA228" s="7">
        <v>1</v>
      </c>
      <c r="AB228" s="7">
        <v>1</v>
      </c>
      <c r="AC228" s="7">
        <f t="shared" si="90"/>
        <v>0</v>
      </c>
      <c r="AD228" s="7" t="s">
        <v>6175</v>
      </c>
      <c r="AE228" s="7" t="s">
        <v>6175</v>
      </c>
      <c r="AF228" s="7" t="s">
        <v>6175</v>
      </c>
      <c r="AG228" s="7" t="s">
        <v>6175</v>
      </c>
      <c r="AH228" s="7" t="s">
        <v>6175</v>
      </c>
      <c r="AI228" s="7" t="s">
        <v>6175</v>
      </c>
      <c r="AJ228" s="33">
        <v>20.871435616438639</v>
      </c>
      <c r="AK228" s="33">
        <f t="shared" si="83"/>
        <v>20.871435616438639</v>
      </c>
      <c r="AL228" s="33">
        <f t="shared" si="86"/>
        <v>2.5045722739726366</v>
      </c>
      <c r="AM228" s="33">
        <f t="shared" si="87"/>
        <v>23.376007890411277</v>
      </c>
      <c r="AN228" s="33">
        <f t="shared" si="88"/>
        <v>18.784292054794776</v>
      </c>
      <c r="AO228" s="33">
        <f t="shared" si="89"/>
        <v>18.784292054794776</v>
      </c>
      <c r="AP228" s="33">
        <f t="shared" si="84"/>
        <v>2.254115046575373</v>
      </c>
      <c r="AQ228" s="33">
        <f t="shared" si="85"/>
        <v>21.038407101370147</v>
      </c>
      <c r="AR228" s="26" t="s">
        <v>6295</v>
      </c>
      <c r="AS228" s="26" t="s">
        <v>6295</v>
      </c>
      <c r="AT228" s="15" t="s">
        <v>6294</v>
      </c>
      <c r="AU228" s="27" t="s">
        <v>6279</v>
      </c>
      <c r="AV228" s="74"/>
      <c r="AW228" s="75">
        <v>1</v>
      </c>
      <c r="AX228" s="75" t="s">
        <v>6335</v>
      </c>
      <c r="AY228" s="75"/>
      <c r="AZ228" s="52" t="s">
        <v>6388</v>
      </c>
    </row>
    <row r="229" spans="1:52" s="52" customFormat="1" ht="39.950000000000003" customHeight="1" x14ac:dyDescent="0.25">
      <c r="A229" s="9">
        <v>1123</v>
      </c>
      <c r="B229" s="5">
        <v>80042000002541</v>
      </c>
      <c r="C229" s="7" t="s">
        <v>4115</v>
      </c>
      <c r="D229" s="5" t="s">
        <v>241</v>
      </c>
      <c r="E229" s="5" t="s">
        <v>242</v>
      </c>
      <c r="F229" s="5" t="s">
        <v>242</v>
      </c>
      <c r="G229" s="5" t="s">
        <v>18</v>
      </c>
      <c r="H229" s="7" t="s">
        <v>6173</v>
      </c>
      <c r="I229" s="7" t="s">
        <v>6175</v>
      </c>
      <c r="J229" s="7" t="s">
        <v>6175</v>
      </c>
      <c r="K229" s="7" t="s">
        <v>6175</v>
      </c>
      <c r="L229" s="5" t="s">
        <v>106</v>
      </c>
      <c r="M229" s="5" t="s">
        <v>106</v>
      </c>
      <c r="N229" s="8" t="s">
        <v>6175</v>
      </c>
      <c r="O229" s="7" t="s">
        <v>1388</v>
      </c>
      <c r="P229" s="7" t="s">
        <v>3899</v>
      </c>
      <c r="Q229" s="5" t="s">
        <v>177</v>
      </c>
      <c r="R229" s="5" t="s">
        <v>4035</v>
      </c>
      <c r="S229" s="5" t="s">
        <v>4116</v>
      </c>
      <c r="T229" s="7" t="s">
        <v>44</v>
      </c>
      <c r="U229" s="7" t="s">
        <v>28</v>
      </c>
      <c r="V229" s="28" t="s">
        <v>28</v>
      </c>
      <c r="W229" s="7" t="s">
        <v>29</v>
      </c>
      <c r="X229" s="7">
        <v>2013</v>
      </c>
      <c r="Y229" s="5" t="s">
        <v>4117</v>
      </c>
      <c r="Z229" s="7" t="s">
        <v>3900</v>
      </c>
      <c r="AA229" s="7">
        <v>1</v>
      </c>
      <c r="AB229" s="7">
        <v>1</v>
      </c>
      <c r="AC229" s="7">
        <f t="shared" si="90"/>
        <v>0</v>
      </c>
      <c r="AD229" s="7" t="s">
        <v>6175</v>
      </c>
      <c r="AE229" s="7" t="s">
        <v>6175</v>
      </c>
      <c r="AF229" s="7" t="s">
        <v>6175</v>
      </c>
      <c r="AG229" s="7" t="s">
        <v>6175</v>
      </c>
      <c r="AH229" s="7" t="s">
        <v>6175</v>
      </c>
      <c r="AI229" s="7" t="s">
        <v>6175</v>
      </c>
      <c r="AJ229" s="33">
        <v>48.700016438356819</v>
      </c>
      <c r="AK229" s="33">
        <f t="shared" si="83"/>
        <v>48.700016438356819</v>
      </c>
      <c r="AL229" s="33">
        <f t="shared" si="86"/>
        <v>5.8440019726028183</v>
      </c>
      <c r="AM229" s="33">
        <f t="shared" si="87"/>
        <v>54.544018410959637</v>
      </c>
      <c r="AN229" s="33">
        <f t="shared" si="88"/>
        <v>43.830014794521141</v>
      </c>
      <c r="AO229" s="33">
        <f t="shared" si="89"/>
        <v>43.830014794521141</v>
      </c>
      <c r="AP229" s="33">
        <f t="shared" si="84"/>
        <v>5.2596017753425368</v>
      </c>
      <c r="AQ229" s="33">
        <f t="shared" si="85"/>
        <v>49.089616569863679</v>
      </c>
      <c r="AR229" s="15" t="s">
        <v>6295</v>
      </c>
      <c r="AS229" s="15" t="s">
        <v>6295</v>
      </c>
      <c r="AT229" s="15" t="s">
        <v>6292</v>
      </c>
      <c r="AU229" s="27" t="s">
        <v>6278</v>
      </c>
      <c r="AV229" s="74"/>
      <c r="AW229" s="75"/>
      <c r="AX229" s="75"/>
      <c r="AY229" s="75"/>
      <c r="AZ229" s="52" t="s">
        <v>6388</v>
      </c>
    </row>
    <row r="230" spans="1:52" s="52" customFormat="1" ht="39.950000000000003" customHeight="1" x14ac:dyDescent="0.25">
      <c r="A230" s="9">
        <v>1124</v>
      </c>
      <c r="B230" s="5">
        <v>80042000002558</v>
      </c>
      <c r="C230" s="5" t="s">
        <v>4118</v>
      </c>
      <c r="D230" s="5" t="s">
        <v>18</v>
      </c>
      <c r="E230" s="5" t="s">
        <v>117</v>
      </c>
      <c r="F230" s="5" t="s">
        <v>175</v>
      </c>
      <c r="G230" s="5" t="s">
        <v>18</v>
      </c>
      <c r="H230" s="7" t="s">
        <v>6173</v>
      </c>
      <c r="I230" s="7" t="s">
        <v>6175</v>
      </c>
      <c r="J230" s="7" t="s">
        <v>6175</v>
      </c>
      <c r="K230" s="7" t="s">
        <v>6175</v>
      </c>
      <c r="L230" s="7" t="s">
        <v>3985</v>
      </c>
      <c r="M230" s="7" t="s">
        <v>3985</v>
      </c>
      <c r="N230" s="8" t="s">
        <v>6175</v>
      </c>
      <c r="O230" s="7" t="s">
        <v>1388</v>
      </c>
      <c r="P230" s="7" t="s">
        <v>3899</v>
      </c>
      <c r="Q230" s="7" t="s">
        <v>177</v>
      </c>
      <c r="R230" s="7" t="s">
        <v>4073</v>
      </c>
      <c r="S230" s="7" t="s">
        <v>4119</v>
      </c>
      <c r="T230" s="7" t="s">
        <v>44</v>
      </c>
      <c r="U230" s="7" t="s">
        <v>28</v>
      </c>
      <c r="V230" s="28" t="s">
        <v>28</v>
      </c>
      <c r="W230" s="7" t="s">
        <v>29</v>
      </c>
      <c r="X230" s="7">
        <v>2013</v>
      </c>
      <c r="Y230" s="5" t="s">
        <v>28</v>
      </c>
      <c r="Z230" s="7" t="s">
        <v>3900</v>
      </c>
      <c r="AA230" s="7">
        <v>1</v>
      </c>
      <c r="AB230" s="7">
        <v>1</v>
      </c>
      <c r="AC230" s="7">
        <f t="shared" si="90"/>
        <v>0</v>
      </c>
      <c r="AD230" s="7" t="s">
        <v>6175</v>
      </c>
      <c r="AE230" s="7" t="s">
        <v>6175</v>
      </c>
      <c r="AF230" s="7" t="s">
        <v>6175</v>
      </c>
      <c r="AG230" s="7" t="s">
        <v>6175</v>
      </c>
      <c r="AH230" s="7" t="s">
        <v>6175</v>
      </c>
      <c r="AI230" s="7" t="s">
        <v>6175</v>
      </c>
      <c r="AJ230" s="33">
        <v>6.2614306849315922</v>
      </c>
      <c r="AK230" s="33">
        <f t="shared" si="83"/>
        <v>6.2614306849315922</v>
      </c>
      <c r="AL230" s="33">
        <f t="shared" si="86"/>
        <v>0.75137168219179107</v>
      </c>
      <c r="AM230" s="33">
        <f t="shared" si="87"/>
        <v>7.012802367123383</v>
      </c>
      <c r="AN230" s="33">
        <f t="shared" si="88"/>
        <v>5.6352876164384327</v>
      </c>
      <c r="AO230" s="33">
        <f t="shared" si="89"/>
        <v>5.6352876164384327</v>
      </c>
      <c r="AP230" s="33">
        <f t="shared" si="84"/>
        <v>0.67623451397261192</v>
      </c>
      <c r="AQ230" s="33">
        <f t="shared" si="85"/>
        <v>6.3115221304110447</v>
      </c>
      <c r="AR230" s="15" t="s">
        <v>6295</v>
      </c>
      <c r="AS230" s="15" t="s">
        <v>6298</v>
      </c>
      <c r="AT230" s="15" t="s">
        <v>6292</v>
      </c>
      <c r="AU230" s="27" t="s">
        <v>6278</v>
      </c>
      <c r="AV230" s="74"/>
      <c r="AW230" s="75"/>
      <c r="AX230" s="75"/>
      <c r="AY230" s="75"/>
      <c r="AZ230" s="52" t="s">
        <v>6388</v>
      </c>
    </row>
    <row r="231" spans="1:52" s="52" customFormat="1" ht="39.950000000000003" customHeight="1" x14ac:dyDescent="0.25">
      <c r="A231" s="9">
        <v>1125</v>
      </c>
      <c r="B231" s="5">
        <v>80042000002626</v>
      </c>
      <c r="C231" s="5" t="s">
        <v>4120</v>
      </c>
      <c r="D231" s="5" t="s">
        <v>18</v>
      </c>
      <c r="E231" s="5" t="s">
        <v>117</v>
      </c>
      <c r="F231" s="5" t="s">
        <v>175</v>
      </c>
      <c r="G231" s="5" t="s">
        <v>18</v>
      </c>
      <c r="H231" s="7" t="s">
        <v>6173</v>
      </c>
      <c r="I231" s="7" t="s">
        <v>6175</v>
      </c>
      <c r="J231" s="7" t="s">
        <v>6175</v>
      </c>
      <c r="K231" s="7" t="s">
        <v>6175</v>
      </c>
      <c r="L231" s="7" t="s">
        <v>3985</v>
      </c>
      <c r="M231" s="7" t="s">
        <v>3985</v>
      </c>
      <c r="N231" s="8" t="s">
        <v>6175</v>
      </c>
      <c r="O231" s="7" t="s">
        <v>1388</v>
      </c>
      <c r="P231" s="7" t="s">
        <v>3899</v>
      </c>
      <c r="Q231" s="7" t="s">
        <v>177</v>
      </c>
      <c r="R231" s="7" t="s">
        <v>4073</v>
      </c>
      <c r="S231" s="7" t="s">
        <v>4121</v>
      </c>
      <c r="T231" s="7" t="s">
        <v>44</v>
      </c>
      <c r="U231" s="7" t="s">
        <v>28</v>
      </c>
      <c r="V231" s="28" t="s">
        <v>28</v>
      </c>
      <c r="W231" s="7" t="s">
        <v>29</v>
      </c>
      <c r="X231" s="7">
        <v>2013</v>
      </c>
      <c r="Y231" s="5" t="s">
        <v>28</v>
      </c>
      <c r="Z231" s="7" t="s">
        <v>3900</v>
      </c>
      <c r="AA231" s="7">
        <v>1</v>
      </c>
      <c r="AB231" s="7">
        <v>1</v>
      </c>
      <c r="AC231" s="7">
        <f t="shared" si="90"/>
        <v>0</v>
      </c>
      <c r="AD231" s="7" t="s">
        <v>6175</v>
      </c>
      <c r="AE231" s="7" t="s">
        <v>6175</v>
      </c>
      <c r="AF231" s="7" t="s">
        <v>6175</v>
      </c>
      <c r="AG231" s="7" t="s">
        <v>6175</v>
      </c>
      <c r="AH231" s="7" t="s">
        <v>6175</v>
      </c>
      <c r="AI231" s="7" t="s">
        <v>6175</v>
      </c>
      <c r="AJ231" s="33">
        <v>6.2614306849315922</v>
      </c>
      <c r="AK231" s="33">
        <f t="shared" si="83"/>
        <v>6.2614306849315922</v>
      </c>
      <c r="AL231" s="33">
        <f t="shared" si="86"/>
        <v>0.75137168219179107</v>
      </c>
      <c r="AM231" s="33">
        <f t="shared" si="87"/>
        <v>7.012802367123383</v>
      </c>
      <c r="AN231" s="33">
        <f t="shared" si="88"/>
        <v>5.6352876164384327</v>
      </c>
      <c r="AO231" s="33">
        <f t="shared" si="89"/>
        <v>5.6352876164384327</v>
      </c>
      <c r="AP231" s="33">
        <f t="shared" si="84"/>
        <v>0.67623451397261192</v>
      </c>
      <c r="AQ231" s="33">
        <f t="shared" si="85"/>
        <v>6.3115221304110447</v>
      </c>
      <c r="AR231" s="15" t="s">
        <v>6295</v>
      </c>
      <c r="AS231" s="15" t="s">
        <v>6298</v>
      </c>
      <c r="AT231" s="15" t="s">
        <v>6292</v>
      </c>
      <c r="AU231" s="27" t="s">
        <v>6278</v>
      </c>
      <c r="AV231" s="74"/>
      <c r="AW231" s="75"/>
      <c r="AX231" s="75"/>
      <c r="AY231" s="75"/>
      <c r="AZ231" s="52" t="s">
        <v>6388</v>
      </c>
    </row>
    <row r="232" spans="1:52" s="52" customFormat="1" ht="39.950000000000003" customHeight="1" x14ac:dyDescent="0.25">
      <c r="A232" s="9">
        <v>1126</v>
      </c>
      <c r="B232" s="5">
        <v>80042000002633</v>
      </c>
      <c r="C232" s="5" t="s">
        <v>4122</v>
      </c>
      <c r="D232" s="5" t="s">
        <v>18</v>
      </c>
      <c r="E232" s="5" t="s">
        <v>867</v>
      </c>
      <c r="F232" s="5" t="s">
        <v>113</v>
      </c>
      <c r="G232" s="5" t="s">
        <v>18</v>
      </c>
      <c r="H232" s="7" t="s">
        <v>6173</v>
      </c>
      <c r="I232" s="7" t="s">
        <v>6175</v>
      </c>
      <c r="J232" s="7" t="s">
        <v>6175</v>
      </c>
      <c r="K232" s="7" t="s">
        <v>6175</v>
      </c>
      <c r="L232" s="5" t="s">
        <v>362</v>
      </c>
      <c r="M232" s="5" t="s">
        <v>362</v>
      </c>
      <c r="N232" s="8" t="s">
        <v>6175</v>
      </c>
      <c r="O232" s="7" t="s">
        <v>1388</v>
      </c>
      <c r="P232" s="7" t="s">
        <v>3899</v>
      </c>
      <c r="Q232" s="5" t="s">
        <v>364</v>
      </c>
      <c r="R232" s="5" t="s">
        <v>3997</v>
      </c>
      <c r="S232" s="5" t="s">
        <v>4123</v>
      </c>
      <c r="T232" s="7" t="s">
        <v>3909</v>
      </c>
      <c r="U232" s="7" t="s">
        <v>28</v>
      </c>
      <c r="V232" s="28" t="s">
        <v>28</v>
      </c>
      <c r="W232" s="7" t="s">
        <v>29</v>
      </c>
      <c r="X232" s="7">
        <v>2012</v>
      </c>
      <c r="Y232" s="5" t="s">
        <v>28</v>
      </c>
      <c r="Z232" s="7" t="s">
        <v>3900</v>
      </c>
      <c r="AA232" s="7">
        <v>1</v>
      </c>
      <c r="AB232" s="7">
        <v>1</v>
      </c>
      <c r="AC232" s="7">
        <f t="shared" si="90"/>
        <v>0</v>
      </c>
      <c r="AD232" s="7" t="s">
        <v>6175</v>
      </c>
      <c r="AE232" s="7" t="s">
        <v>6175</v>
      </c>
      <c r="AF232" s="7" t="s">
        <v>6175</v>
      </c>
      <c r="AG232" s="7" t="s">
        <v>6175</v>
      </c>
      <c r="AH232" s="7" t="s">
        <v>6175</v>
      </c>
      <c r="AI232" s="7" t="s">
        <v>6175</v>
      </c>
      <c r="AJ232" s="33">
        <v>40.89565119863061</v>
      </c>
      <c r="AK232" s="33">
        <f t="shared" si="83"/>
        <v>40.89565119863061</v>
      </c>
      <c r="AL232" s="33">
        <f t="shared" si="86"/>
        <v>4.9074781438356734</v>
      </c>
      <c r="AM232" s="33">
        <f t="shared" si="87"/>
        <v>45.803129342466285</v>
      </c>
      <c r="AN232" s="33">
        <f t="shared" si="88"/>
        <v>36.806086078767549</v>
      </c>
      <c r="AO232" s="33">
        <f t="shared" si="89"/>
        <v>36.806086078767549</v>
      </c>
      <c r="AP232" s="33">
        <f t="shared" si="84"/>
        <v>4.4167303294521059</v>
      </c>
      <c r="AQ232" s="33">
        <f t="shared" si="85"/>
        <v>41.222816408219657</v>
      </c>
      <c r="AR232" s="15" t="s">
        <v>6295</v>
      </c>
      <c r="AS232" s="15" t="s">
        <v>6296</v>
      </c>
      <c r="AT232" s="15" t="s">
        <v>6292</v>
      </c>
      <c r="AU232" s="27" t="s">
        <v>6278</v>
      </c>
      <c r="AV232" s="74"/>
      <c r="AW232" s="75"/>
      <c r="AX232" s="75"/>
      <c r="AY232" s="75"/>
      <c r="AZ232" s="52" t="s">
        <v>6388</v>
      </c>
    </row>
    <row r="233" spans="1:52" s="52" customFormat="1" ht="39.950000000000003" customHeight="1" x14ac:dyDescent="0.25">
      <c r="A233" s="9">
        <v>1127</v>
      </c>
      <c r="B233" s="5">
        <v>80042000002725</v>
      </c>
      <c r="C233" s="7" t="s">
        <v>4124</v>
      </c>
      <c r="D233" s="5" t="s">
        <v>18</v>
      </c>
      <c r="E233" s="5" t="s">
        <v>296</v>
      </c>
      <c r="F233" s="5" t="s">
        <v>296</v>
      </c>
      <c r="G233" s="5" t="s">
        <v>18</v>
      </c>
      <c r="H233" s="7" t="s">
        <v>6173</v>
      </c>
      <c r="I233" s="7" t="s">
        <v>6175</v>
      </c>
      <c r="J233" s="7" t="s">
        <v>6175</v>
      </c>
      <c r="K233" s="7" t="s">
        <v>6175</v>
      </c>
      <c r="L233" s="5" t="s">
        <v>4125</v>
      </c>
      <c r="M233" s="5" t="s">
        <v>4125</v>
      </c>
      <c r="N233" s="8" t="s">
        <v>6175</v>
      </c>
      <c r="O233" s="7" t="s">
        <v>1388</v>
      </c>
      <c r="P233" s="7" t="s">
        <v>3899</v>
      </c>
      <c r="Q233" s="5" t="s">
        <v>4126</v>
      </c>
      <c r="R233" s="5" t="s">
        <v>4127</v>
      </c>
      <c r="S233" s="5" t="s">
        <v>4128</v>
      </c>
      <c r="T233" s="7" t="s">
        <v>44</v>
      </c>
      <c r="U233" s="7" t="s">
        <v>4079</v>
      </c>
      <c r="V233" s="28" t="s">
        <v>28</v>
      </c>
      <c r="W233" s="7" t="s">
        <v>29</v>
      </c>
      <c r="X233" s="7">
        <v>2012</v>
      </c>
      <c r="Y233" s="5" t="s">
        <v>4093</v>
      </c>
      <c r="Z233" s="7" t="s">
        <v>3900</v>
      </c>
      <c r="AA233" s="7">
        <v>1</v>
      </c>
      <c r="AB233" s="7">
        <v>1</v>
      </c>
      <c r="AC233" s="7">
        <f t="shared" si="90"/>
        <v>0</v>
      </c>
      <c r="AD233" s="7" t="s">
        <v>6175</v>
      </c>
      <c r="AE233" s="7" t="s">
        <v>6175</v>
      </c>
      <c r="AF233" s="7" t="s">
        <v>6175</v>
      </c>
      <c r="AG233" s="7" t="s">
        <v>6175</v>
      </c>
      <c r="AH233" s="7" t="s">
        <v>6175</v>
      </c>
      <c r="AI233" s="7" t="s">
        <v>6175</v>
      </c>
      <c r="AJ233" s="33">
        <v>33.028298630137506</v>
      </c>
      <c r="AK233" s="33">
        <f t="shared" si="83"/>
        <v>33.028298630137506</v>
      </c>
      <c r="AL233" s="33">
        <f t="shared" si="86"/>
        <v>3.9633958356165007</v>
      </c>
      <c r="AM233" s="33">
        <f t="shared" si="87"/>
        <v>36.991694465754009</v>
      </c>
      <c r="AN233" s="33">
        <f t="shared" si="88"/>
        <v>29.725468767123758</v>
      </c>
      <c r="AO233" s="33">
        <f t="shared" si="89"/>
        <v>29.725468767123758</v>
      </c>
      <c r="AP233" s="33">
        <f t="shared" si="84"/>
        <v>3.5670562520548508</v>
      </c>
      <c r="AQ233" s="33">
        <f t="shared" si="85"/>
        <v>33.292525019178612</v>
      </c>
      <c r="AR233" s="26" t="s">
        <v>6295</v>
      </c>
      <c r="AS233" s="26" t="s">
        <v>6295</v>
      </c>
      <c r="AT233" s="15" t="s">
        <v>6282</v>
      </c>
      <c r="AU233" s="27" t="s">
        <v>6282</v>
      </c>
      <c r="AV233" s="74"/>
      <c r="AW233" s="75"/>
      <c r="AX233" s="75"/>
      <c r="AY233" s="75"/>
      <c r="AZ233" s="52" t="s">
        <v>6388</v>
      </c>
    </row>
    <row r="234" spans="1:52" s="52" customFormat="1" ht="39.950000000000003" customHeight="1" x14ac:dyDescent="0.25">
      <c r="A234" s="9">
        <v>1128</v>
      </c>
      <c r="B234" s="5">
        <v>80042000002763</v>
      </c>
      <c r="C234" s="5" t="s">
        <v>4129</v>
      </c>
      <c r="D234" s="5" t="s">
        <v>18</v>
      </c>
      <c r="E234" s="5" t="s">
        <v>104</v>
      </c>
      <c r="F234" s="5" t="s">
        <v>113</v>
      </c>
      <c r="G234" s="5" t="s">
        <v>18</v>
      </c>
      <c r="H234" s="7" t="s">
        <v>6173</v>
      </c>
      <c r="I234" s="7" t="s">
        <v>6175</v>
      </c>
      <c r="J234" s="7" t="s">
        <v>6175</v>
      </c>
      <c r="K234" s="7" t="s">
        <v>6175</v>
      </c>
      <c r="L234" s="7" t="s">
        <v>106</v>
      </c>
      <c r="M234" s="7" t="s">
        <v>106</v>
      </c>
      <c r="N234" s="8" t="s">
        <v>6175</v>
      </c>
      <c r="O234" s="7" t="s">
        <v>1388</v>
      </c>
      <c r="P234" s="7" t="s">
        <v>3899</v>
      </c>
      <c r="Q234" s="7" t="s">
        <v>177</v>
      </c>
      <c r="R234" s="7" t="s">
        <v>4035</v>
      </c>
      <c r="S234" s="7" t="s">
        <v>4130</v>
      </c>
      <c r="T234" s="7" t="s">
        <v>44</v>
      </c>
      <c r="U234" s="7" t="s">
        <v>28</v>
      </c>
      <c r="V234" s="28" t="s">
        <v>28</v>
      </c>
      <c r="W234" s="7" t="s">
        <v>29</v>
      </c>
      <c r="X234" s="7">
        <v>2013</v>
      </c>
      <c r="Y234" s="7" t="s">
        <v>140</v>
      </c>
      <c r="Z234" s="7" t="s">
        <v>3900</v>
      </c>
      <c r="AA234" s="7">
        <v>1</v>
      </c>
      <c r="AB234" s="7">
        <v>1</v>
      </c>
      <c r="AC234" s="7">
        <f t="shared" si="90"/>
        <v>0</v>
      </c>
      <c r="AD234" s="7" t="s">
        <v>6175</v>
      </c>
      <c r="AE234" s="7" t="s">
        <v>6175</v>
      </c>
      <c r="AF234" s="7" t="s">
        <v>6175</v>
      </c>
      <c r="AG234" s="7" t="s">
        <v>6175</v>
      </c>
      <c r="AH234" s="7" t="s">
        <v>6175</v>
      </c>
      <c r="AI234" s="7" t="s">
        <v>6175</v>
      </c>
      <c r="AJ234" s="33">
        <v>48.700016438356819</v>
      </c>
      <c r="AK234" s="33">
        <f t="shared" si="83"/>
        <v>48.700016438356819</v>
      </c>
      <c r="AL234" s="33">
        <f t="shared" si="86"/>
        <v>5.8440019726028183</v>
      </c>
      <c r="AM234" s="33">
        <f t="shared" si="87"/>
        <v>54.544018410959637</v>
      </c>
      <c r="AN234" s="33">
        <f t="shared" si="88"/>
        <v>43.830014794521141</v>
      </c>
      <c r="AO234" s="33">
        <f t="shared" si="89"/>
        <v>43.830014794521141</v>
      </c>
      <c r="AP234" s="33">
        <f t="shared" si="84"/>
        <v>5.2596017753425368</v>
      </c>
      <c r="AQ234" s="33">
        <f t="shared" si="85"/>
        <v>49.089616569863679</v>
      </c>
      <c r="AR234" s="15" t="s">
        <v>6295</v>
      </c>
      <c r="AS234" s="15" t="s">
        <v>6298</v>
      </c>
      <c r="AT234" s="15" t="s">
        <v>6292</v>
      </c>
      <c r="AU234" s="27" t="s">
        <v>6278</v>
      </c>
      <c r="AV234" s="74"/>
      <c r="AW234" s="75"/>
      <c r="AX234" s="75"/>
      <c r="AY234" s="75"/>
      <c r="AZ234" s="52" t="s">
        <v>6388</v>
      </c>
    </row>
    <row r="235" spans="1:52" s="52" customFormat="1" ht="39.950000000000003" customHeight="1" x14ac:dyDescent="0.25">
      <c r="A235" s="9">
        <v>1129</v>
      </c>
      <c r="B235" s="5">
        <v>80042000002770</v>
      </c>
      <c r="C235" s="5" t="s">
        <v>4131</v>
      </c>
      <c r="D235" s="5" t="s">
        <v>18</v>
      </c>
      <c r="E235" s="5" t="s">
        <v>117</v>
      </c>
      <c r="F235" s="5" t="s">
        <v>175</v>
      </c>
      <c r="G235" s="5" t="s">
        <v>18</v>
      </c>
      <c r="H235" s="7" t="s">
        <v>6173</v>
      </c>
      <c r="I235" s="7" t="s">
        <v>6175</v>
      </c>
      <c r="J235" s="7" t="s">
        <v>6175</v>
      </c>
      <c r="K235" s="7" t="s">
        <v>6175</v>
      </c>
      <c r="L235" s="7" t="s">
        <v>3985</v>
      </c>
      <c r="M235" s="7" t="s">
        <v>3985</v>
      </c>
      <c r="N235" s="8" t="s">
        <v>6175</v>
      </c>
      <c r="O235" s="7" t="s">
        <v>1388</v>
      </c>
      <c r="P235" s="7" t="s">
        <v>3899</v>
      </c>
      <c r="Q235" s="7" t="s">
        <v>177</v>
      </c>
      <c r="R235" s="7" t="s">
        <v>4073</v>
      </c>
      <c r="S235" s="7" t="s">
        <v>4132</v>
      </c>
      <c r="T235" s="7" t="s">
        <v>44</v>
      </c>
      <c r="U235" s="7" t="s">
        <v>28</v>
      </c>
      <c r="V235" s="28" t="s">
        <v>28</v>
      </c>
      <c r="W235" s="7" t="s">
        <v>29</v>
      </c>
      <c r="X235" s="7">
        <v>2013</v>
      </c>
      <c r="Y235" s="5" t="s">
        <v>28</v>
      </c>
      <c r="Z235" s="7" t="s">
        <v>3900</v>
      </c>
      <c r="AA235" s="7">
        <v>1</v>
      </c>
      <c r="AB235" s="7">
        <v>1</v>
      </c>
      <c r="AC235" s="7">
        <f t="shared" si="90"/>
        <v>0</v>
      </c>
      <c r="AD235" s="7" t="s">
        <v>6175</v>
      </c>
      <c r="AE235" s="7" t="s">
        <v>6175</v>
      </c>
      <c r="AF235" s="7" t="s">
        <v>6175</v>
      </c>
      <c r="AG235" s="7" t="s">
        <v>6175</v>
      </c>
      <c r="AH235" s="7" t="s">
        <v>6175</v>
      </c>
      <c r="AI235" s="7" t="s">
        <v>6175</v>
      </c>
      <c r="AJ235" s="33">
        <v>6.2614306849315922</v>
      </c>
      <c r="AK235" s="33">
        <f t="shared" si="83"/>
        <v>6.2614306849315922</v>
      </c>
      <c r="AL235" s="33">
        <f t="shared" si="86"/>
        <v>0.75137168219179107</v>
      </c>
      <c r="AM235" s="33">
        <f t="shared" si="87"/>
        <v>7.012802367123383</v>
      </c>
      <c r="AN235" s="33">
        <f t="shared" si="88"/>
        <v>5.6352876164384327</v>
      </c>
      <c r="AO235" s="33">
        <f t="shared" si="89"/>
        <v>5.6352876164384327</v>
      </c>
      <c r="AP235" s="33">
        <f t="shared" si="84"/>
        <v>0.67623451397261192</v>
      </c>
      <c r="AQ235" s="33">
        <f t="shared" si="85"/>
        <v>6.3115221304110447</v>
      </c>
      <c r="AR235" s="15" t="s">
        <v>6295</v>
      </c>
      <c r="AS235" s="15" t="s">
        <v>6298</v>
      </c>
      <c r="AT235" s="15" t="s">
        <v>6292</v>
      </c>
      <c r="AU235" s="27" t="s">
        <v>6278</v>
      </c>
      <c r="AV235" s="74"/>
      <c r="AW235" s="75"/>
      <c r="AX235" s="75"/>
      <c r="AY235" s="75"/>
      <c r="AZ235" s="52" t="s">
        <v>6388</v>
      </c>
    </row>
    <row r="236" spans="1:52" s="52" customFormat="1" ht="39.950000000000003" customHeight="1" x14ac:dyDescent="0.25">
      <c r="A236" s="9">
        <v>1130</v>
      </c>
      <c r="B236" s="5">
        <v>80042000002794</v>
      </c>
      <c r="C236" s="5" t="s">
        <v>4133</v>
      </c>
      <c r="D236" s="5" t="s">
        <v>18</v>
      </c>
      <c r="E236" s="5" t="s">
        <v>3996</v>
      </c>
      <c r="F236" s="5" t="s">
        <v>113</v>
      </c>
      <c r="G236" s="5" t="s">
        <v>18</v>
      </c>
      <c r="H236" s="7" t="s">
        <v>6173</v>
      </c>
      <c r="I236" s="7" t="s">
        <v>6175</v>
      </c>
      <c r="J236" s="7" t="s">
        <v>6175</v>
      </c>
      <c r="K236" s="7" t="s">
        <v>6175</v>
      </c>
      <c r="L236" s="5" t="s">
        <v>362</v>
      </c>
      <c r="M236" s="5" t="s">
        <v>362</v>
      </c>
      <c r="N236" s="8" t="s">
        <v>6175</v>
      </c>
      <c r="O236" s="7" t="s">
        <v>1388</v>
      </c>
      <c r="P236" s="7" t="s">
        <v>3899</v>
      </c>
      <c r="Q236" s="5" t="s">
        <v>364</v>
      </c>
      <c r="R236" s="5" t="s">
        <v>4000</v>
      </c>
      <c r="S236" s="5" t="s">
        <v>4134</v>
      </c>
      <c r="T236" s="7" t="s">
        <v>44</v>
      </c>
      <c r="U236" s="7" t="s">
        <v>28</v>
      </c>
      <c r="V236" s="28" t="s">
        <v>28</v>
      </c>
      <c r="W236" s="7" t="s">
        <v>29</v>
      </c>
      <c r="X236" s="7">
        <v>2012</v>
      </c>
      <c r="Y236" s="5" t="s">
        <v>28</v>
      </c>
      <c r="Z236" s="7" t="s">
        <v>3900</v>
      </c>
      <c r="AA236" s="7">
        <v>1</v>
      </c>
      <c r="AB236" s="7">
        <v>1</v>
      </c>
      <c r="AC236" s="7">
        <f t="shared" si="90"/>
        <v>0</v>
      </c>
      <c r="AD236" s="7" t="s">
        <v>6175</v>
      </c>
      <c r="AE236" s="7" t="s">
        <v>6175</v>
      </c>
      <c r="AF236" s="7" t="s">
        <v>6175</v>
      </c>
      <c r="AG236" s="7" t="s">
        <v>6175</v>
      </c>
      <c r="AH236" s="7" t="s">
        <v>6175</v>
      </c>
      <c r="AI236" s="7" t="s">
        <v>6175</v>
      </c>
      <c r="AJ236" s="33">
        <v>37.532157534247162</v>
      </c>
      <c r="AK236" s="33">
        <f t="shared" si="83"/>
        <v>37.532157534247162</v>
      </c>
      <c r="AL236" s="33">
        <f t="shared" si="86"/>
        <v>4.5038589041096593</v>
      </c>
      <c r="AM236" s="33">
        <f t="shared" si="87"/>
        <v>42.036016438356825</v>
      </c>
      <c r="AN236" s="33">
        <f t="shared" si="88"/>
        <v>33.77894178082245</v>
      </c>
      <c r="AO236" s="33">
        <f t="shared" si="89"/>
        <v>33.77894178082245</v>
      </c>
      <c r="AP236" s="33">
        <f t="shared" si="84"/>
        <v>4.0534730136986941</v>
      </c>
      <c r="AQ236" s="33">
        <f t="shared" si="85"/>
        <v>37.832414794521142</v>
      </c>
      <c r="AR236" s="15" t="s">
        <v>6295</v>
      </c>
      <c r="AS236" s="15" t="s">
        <v>6298</v>
      </c>
      <c r="AT236" s="15" t="s">
        <v>6292</v>
      </c>
      <c r="AU236" s="27" t="s">
        <v>6278</v>
      </c>
      <c r="AV236" s="74"/>
      <c r="AW236" s="75"/>
      <c r="AX236" s="75"/>
      <c r="AY236" s="75"/>
      <c r="AZ236" s="52" t="s">
        <v>6388</v>
      </c>
    </row>
    <row r="237" spans="1:52" s="52" customFormat="1" ht="39.950000000000003" customHeight="1" x14ac:dyDescent="0.25">
      <c r="A237" s="9">
        <v>1131</v>
      </c>
      <c r="B237" s="5">
        <v>80042000002855</v>
      </c>
      <c r="C237" s="133" t="s">
        <v>4135</v>
      </c>
      <c r="D237" s="5" t="s">
        <v>18</v>
      </c>
      <c r="E237" s="5" t="s">
        <v>19</v>
      </c>
      <c r="F237" s="5" t="s">
        <v>113</v>
      </c>
      <c r="G237" s="5" t="s">
        <v>18</v>
      </c>
      <c r="H237" s="7" t="s">
        <v>6173</v>
      </c>
      <c r="I237" s="7" t="s">
        <v>6175</v>
      </c>
      <c r="J237" s="7" t="s">
        <v>6175</v>
      </c>
      <c r="K237" s="7" t="s">
        <v>6175</v>
      </c>
      <c r="L237" s="7" t="s">
        <v>106</v>
      </c>
      <c r="M237" s="7" t="s">
        <v>106</v>
      </c>
      <c r="N237" s="8" t="s">
        <v>6175</v>
      </c>
      <c r="O237" s="7" t="s">
        <v>1388</v>
      </c>
      <c r="P237" s="7" t="s">
        <v>3899</v>
      </c>
      <c r="Q237" s="7" t="s">
        <v>108</v>
      </c>
      <c r="R237" s="7" t="s">
        <v>4010</v>
      </c>
      <c r="S237" s="7" t="s">
        <v>4136</v>
      </c>
      <c r="T237" s="7" t="s">
        <v>44</v>
      </c>
      <c r="U237" s="7" t="s">
        <v>28</v>
      </c>
      <c r="V237" s="28" t="s">
        <v>28</v>
      </c>
      <c r="W237" s="7" t="s">
        <v>29</v>
      </c>
      <c r="X237" s="7">
        <v>2013</v>
      </c>
      <c r="Y237" s="7" t="s">
        <v>140</v>
      </c>
      <c r="Z237" s="7" t="s">
        <v>3900</v>
      </c>
      <c r="AA237" s="7">
        <v>1</v>
      </c>
      <c r="AB237" s="7">
        <v>1</v>
      </c>
      <c r="AC237" s="7">
        <f t="shared" si="90"/>
        <v>0</v>
      </c>
      <c r="AD237" s="7" t="s">
        <v>6175</v>
      </c>
      <c r="AE237" s="7" t="s">
        <v>6175</v>
      </c>
      <c r="AF237" s="7" t="s">
        <v>6175</v>
      </c>
      <c r="AG237" s="7" t="s">
        <v>6175</v>
      </c>
      <c r="AH237" s="7" t="s">
        <v>6175</v>
      </c>
      <c r="AI237" s="7" t="s">
        <v>6175</v>
      </c>
      <c r="AJ237" s="33">
        <v>55.657161643836368</v>
      </c>
      <c r="AK237" s="33">
        <f t="shared" si="83"/>
        <v>55.657161643836368</v>
      </c>
      <c r="AL237" s="33">
        <f t="shared" si="86"/>
        <v>6.6788593972603643</v>
      </c>
      <c r="AM237" s="33">
        <f t="shared" si="87"/>
        <v>62.336021041096728</v>
      </c>
      <c r="AN237" s="33">
        <f t="shared" si="88"/>
        <v>50.09144547945273</v>
      </c>
      <c r="AO237" s="33">
        <f t="shared" si="89"/>
        <v>50.09144547945273</v>
      </c>
      <c r="AP237" s="33">
        <f t="shared" si="84"/>
        <v>6.0109734575343277</v>
      </c>
      <c r="AQ237" s="33">
        <f t="shared" si="85"/>
        <v>56.102418936987057</v>
      </c>
      <c r="AR237" s="15" t="s">
        <v>6295</v>
      </c>
      <c r="AS237" s="15" t="s">
        <v>6296</v>
      </c>
      <c r="AT237" s="15" t="s">
        <v>6292</v>
      </c>
      <c r="AU237" s="27" t="s">
        <v>6278</v>
      </c>
      <c r="AV237" s="74"/>
      <c r="AW237" s="75"/>
      <c r="AX237" s="75"/>
      <c r="AY237" s="75"/>
      <c r="AZ237" s="52" t="s">
        <v>6388</v>
      </c>
    </row>
    <row r="238" spans="1:52" s="52" customFormat="1" ht="39.950000000000003" customHeight="1" x14ac:dyDescent="0.25">
      <c r="A238" s="9">
        <v>1132</v>
      </c>
      <c r="B238" s="5">
        <v>80042000002862</v>
      </c>
      <c r="C238" s="133" t="s">
        <v>4137</v>
      </c>
      <c r="D238" s="5" t="s">
        <v>18</v>
      </c>
      <c r="E238" s="5" t="s">
        <v>117</v>
      </c>
      <c r="F238" s="5" t="s">
        <v>175</v>
      </c>
      <c r="G238" s="5" t="s">
        <v>18</v>
      </c>
      <c r="H238" s="7" t="s">
        <v>6173</v>
      </c>
      <c r="I238" s="7" t="s">
        <v>6175</v>
      </c>
      <c r="J238" s="7" t="s">
        <v>6175</v>
      </c>
      <c r="K238" s="7" t="s">
        <v>6175</v>
      </c>
      <c r="L238" s="7" t="s">
        <v>3985</v>
      </c>
      <c r="M238" s="7" t="s">
        <v>3985</v>
      </c>
      <c r="N238" s="8" t="s">
        <v>6175</v>
      </c>
      <c r="O238" s="7" t="s">
        <v>1388</v>
      </c>
      <c r="P238" s="7" t="s">
        <v>3899</v>
      </c>
      <c r="Q238" s="7" t="s">
        <v>108</v>
      </c>
      <c r="R238" s="7" t="s">
        <v>3990</v>
      </c>
      <c r="S238" s="7" t="s">
        <v>4138</v>
      </c>
      <c r="T238" s="7" t="s">
        <v>44</v>
      </c>
      <c r="U238" s="7" t="s">
        <v>28</v>
      </c>
      <c r="V238" s="28" t="s">
        <v>28</v>
      </c>
      <c r="W238" s="7" t="s">
        <v>3988</v>
      </c>
      <c r="X238" s="7">
        <v>2013</v>
      </c>
      <c r="Y238" s="5" t="s">
        <v>28</v>
      </c>
      <c r="Z238" s="7" t="s">
        <v>3900</v>
      </c>
      <c r="AA238" s="7">
        <v>1</v>
      </c>
      <c r="AB238" s="7">
        <v>1</v>
      </c>
      <c r="AC238" s="7">
        <f t="shared" si="90"/>
        <v>0</v>
      </c>
      <c r="AD238" s="7" t="s">
        <v>6175</v>
      </c>
      <c r="AE238" s="7" t="s">
        <v>6175</v>
      </c>
      <c r="AF238" s="7" t="s">
        <v>6175</v>
      </c>
      <c r="AG238" s="7" t="s">
        <v>6175</v>
      </c>
      <c r="AH238" s="7" t="s">
        <v>6175</v>
      </c>
      <c r="AI238" s="7" t="s">
        <v>6175</v>
      </c>
      <c r="AJ238" s="33">
        <v>4.407145205479547</v>
      </c>
      <c r="AK238" s="33">
        <f t="shared" si="83"/>
        <v>4.407145205479547</v>
      </c>
      <c r="AL238" s="33">
        <f t="shared" si="86"/>
        <v>0.52885742465754559</v>
      </c>
      <c r="AM238" s="33">
        <f t="shared" si="87"/>
        <v>4.936002630137093</v>
      </c>
      <c r="AN238" s="33">
        <f t="shared" si="88"/>
        <v>3.9664306849315922</v>
      </c>
      <c r="AO238" s="33">
        <f t="shared" si="89"/>
        <v>3.9664306849315922</v>
      </c>
      <c r="AP238" s="33">
        <f t="shared" si="84"/>
        <v>0.47597168219179103</v>
      </c>
      <c r="AQ238" s="33">
        <f t="shared" si="85"/>
        <v>4.4424023671233837</v>
      </c>
      <c r="AR238" s="15" t="s">
        <v>6295</v>
      </c>
      <c r="AS238" s="15" t="s">
        <v>6296</v>
      </c>
      <c r="AT238" s="15" t="s">
        <v>6292</v>
      </c>
      <c r="AU238" s="27" t="s">
        <v>6278</v>
      </c>
      <c r="AV238" s="74"/>
      <c r="AW238" s="75"/>
      <c r="AX238" s="75"/>
      <c r="AY238" s="75"/>
      <c r="AZ238" s="52" t="s">
        <v>6388</v>
      </c>
    </row>
    <row r="239" spans="1:52" s="52" customFormat="1" ht="39.950000000000003" customHeight="1" x14ac:dyDescent="0.25">
      <c r="A239" s="9">
        <v>1133</v>
      </c>
      <c r="B239" s="5">
        <v>80042000002886</v>
      </c>
      <c r="C239" s="5" t="s">
        <v>4139</v>
      </c>
      <c r="D239" s="5" t="s">
        <v>18</v>
      </c>
      <c r="E239" s="5" t="s">
        <v>867</v>
      </c>
      <c r="F239" s="5" t="s">
        <v>113</v>
      </c>
      <c r="G239" s="5" t="s">
        <v>18</v>
      </c>
      <c r="H239" s="7" t="s">
        <v>6173</v>
      </c>
      <c r="I239" s="7" t="s">
        <v>6175</v>
      </c>
      <c r="J239" s="7" t="s">
        <v>6175</v>
      </c>
      <c r="K239" s="7" t="s">
        <v>6175</v>
      </c>
      <c r="L239" s="5" t="s">
        <v>362</v>
      </c>
      <c r="M239" s="5" t="s">
        <v>362</v>
      </c>
      <c r="N239" s="8" t="s">
        <v>6175</v>
      </c>
      <c r="O239" s="7" t="s">
        <v>1388</v>
      </c>
      <c r="P239" s="7" t="s">
        <v>3899</v>
      </c>
      <c r="Q239" s="5" t="s">
        <v>3981</v>
      </c>
      <c r="R239" s="5" t="s">
        <v>3982</v>
      </c>
      <c r="S239" s="5">
        <v>112302</v>
      </c>
      <c r="T239" s="7" t="s">
        <v>44</v>
      </c>
      <c r="U239" s="7" t="s">
        <v>28</v>
      </c>
      <c r="V239" s="7" t="s">
        <v>28</v>
      </c>
      <c r="W239" s="7" t="s">
        <v>78</v>
      </c>
      <c r="X239" s="7">
        <v>2013</v>
      </c>
      <c r="Y239" s="5" t="s">
        <v>4140</v>
      </c>
      <c r="Z239" s="7" t="s">
        <v>3900</v>
      </c>
      <c r="AA239" s="7">
        <v>1</v>
      </c>
      <c r="AB239" s="7">
        <v>1</v>
      </c>
      <c r="AC239" s="7">
        <f t="shared" si="90"/>
        <v>0</v>
      </c>
      <c r="AD239" s="7" t="s">
        <v>6175</v>
      </c>
      <c r="AE239" s="7" t="s">
        <v>6175</v>
      </c>
      <c r="AF239" s="7" t="s">
        <v>6175</v>
      </c>
      <c r="AG239" s="7" t="s">
        <v>6175</v>
      </c>
      <c r="AH239" s="7" t="s">
        <v>6175</v>
      </c>
      <c r="AI239" s="7" t="s">
        <v>6175</v>
      </c>
      <c r="AJ239" s="33">
        <v>20.871435616438639</v>
      </c>
      <c r="AK239" s="33">
        <f t="shared" si="83"/>
        <v>20.871435616438639</v>
      </c>
      <c r="AL239" s="33">
        <f t="shared" si="86"/>
        <v>2.5045722739726366</v>
      </c>
      <c r="AM239" s="33">
        <f t="shared" si="87"/>
        <v>23.376007890411277</v>
      </c>
      <c r="AN239" s="33">
        <f t="shared" si="88"/>
        <v>18.784292054794776</v>
      </c>
      <c r="AO239" s="33">
        <f t="shared" si="89"/>
        <v>18.784292054794776</v>
      </c>
      <c r="AP239" s="33">
        <f t="shared" si="84"/>
        <v>2.254115046575373</v>
      </c>
      <c r="AQ239" s="33">
        <f t="shared" si="85"/>
        <v>21.038407101370147</v>
      </c>
      <c r="AR239" s="26" t="s">
        <v>6295</v>
      </c>
      <c r="AS239" s="26" t="s">
        <v>6295</v>
      </c>
      <c r="AT239" s="15" t="s">
        <v>6294</v>
      </c>
      <c r="AU239" s="27" t="s">
        <v>6279</v>
      </c>
      <c r="AV239" s="74"/>
      <c r="AW239" s="75">
        <v>1</v>
      </c>
      <c r="AX239" s="75" t="s">
        <v>6335</v>
      </c>
      <c r="AY239" s="75"/>
      <c r="AZ239" s="52" t="s">
        <v>6388</v>
      </c>
    </row>
    <row r="240" spans="1:52" s="52" customFormat="1" ht="39.950000000000003" customHeight="1" x14ac:dyDescent="0.25">
      <c r="A240" s="9">
        <v>1134</v>
      </c>
      <c r="B240" s="5">
        <v>80042000002961</v>
      </c>
      <c r="C240" s="7" t="s">
        <v>4141</v>
      </c>
      <c r="D240" s="5" t="s">
        <v>241</v>
      </c>
      <c r="E240" s="5" t="s">
        <v>242</v>
      </c>
      <c r="F240" s="5" t="s">
        <v>242</v>
      </c>
      <c r="G240" s="5" t="s">
        <v>4142</v>
      </c>
      <c r="H240" s="7" t="s">
        <v>6173</v>
      </c>
      <c r="I240" s="7" t="s">
        <v>6175</v>
      </c>
      <c r="J240" s="7" t="s">
        <v>6175</v>
      </c>
      <c r="K240" s="7" t="s">
        <v>6175</v>
      </c>
      <c r="L240" s="7" t="s">
        <v>3985</v>
      </c>
      <c r="M240" s="7" t="s">
        <v>3985</v>
      </c>
      <c r="N240" s="8" t="s">
        <v>6175</v>
      </c>
      <c r="O240" s="7" t="s">
        <v>1388</v>
      </c>
      <c r="P240" s="7" t="s">
        <v>3899</v>
      </c>
      <c r="Q240" s="5" t="s">
        <v>108</v>
      </c>
      <c r="R240" s="7" t="s">
        <v>4065</v>
      </c>
      <c r="S240" s="5" t="s">
        <v>4143</v>
      </c>
      <c r="T240" s="7" t="s">
        <v>44</v>
      </c>
      <c r="U240" s="7" t="s">
        <v>28</v>
      </c>
      <c r="V240" s="28" t="s">
        <v>28</v>
      </c>
      <c r="W240" s="7" t="s">
        <v>3988</v>
      </c>
      <c r="X240" s="7">
        <v>2012</v>
      </c>
      <c r="Y240" s="5" t="s">
        <v>28</v>
      </c>
      <c r="Z240" s="7" t="s">
        <v>3900</v>
      </c>
      <c r="AA240" s="7">
        <v>1</v>
      </c>
      <c r="AB240" s="7">
        <v>1</v>
      </c>
      <c r="AC240" s="7">
        <f t="shared" si="90"/>
        <v>0</v>
      </c>
      <c r="AD240" s="7" t="s">
        <v>6175</v>
      </c>
      <c r="AE240" s="7" t="s">
        <v>6175</v>
      </c>
      <c r="AF240" s="7" t="s">
        <v>6175</v>
      </c>
      <c r="AG240" s="7" t="s">
        <v>6175</v>
      </c>
      <c r="AH240" s="7" t="s">
        <v>6175</v>
      </c>
      <c r="AI240" s="7" t="s">
        <v>6175</v>
      </c>
      <c r="AJ240" s="33">
        <v>3.4551452054795466</v>
      </c>
      <c r="AK240" s="33">
        <f t="shared" si="83"/>
        <v>3.4551452054795466</v>
      </c>
      <c r="AL240" s="33">
        <f t="shared" si="86"/>
        <v>0.41461742465754559</v>
      </c>
      <c r="AM240" s="33">
        <f t="shared" si="87"/>
        <v>3.8697626301370924</v>
      </c>
      <c r="AN240" s="33">
        <f t="shared" si="88"/>
        <v>3.109630684931592</v>
      </c>
      <c r="AO240" s="33">
        <f t="shared" si="89"/>
        <v>3.109630684931592</v>
      </c>
      <c r="AP240" s="33">
        <f t="shared" si="84"/>
        <v>0.37315568219179102</v>
      </c>
      <c r="AQ240" s="33">
        <f t="shared" si="85"/>
        <v>3.4827863671233832</v>
      </c>
      <c r="AR240" s="35" t="s">
        <v>6295</v>
      </c>
      <c r="AS240" s="35" t="s">
        <v>6295</v>
      </c>
      <c r="AT240" s="15" t="s">
        <v>6282</v>
      </c>
      <c r="AU240" s="27" t="s">
        <v>6282</v>
      </c>
      <c r="AV240" s="74" t="s">
        <v>6283</v>
      </c>
      <c r="AW240" s="75"/>
      <c r="AX240" s="75"/>
      <c r="AY240" s="75"/>
      <c r="AZ240" s="52" t="s">
        <v>6388</v>
      </c>
    </row>
    <row r="241" spans="1:52" s="52" customFormat="1" ht="39.950000000000003" customHeight="1" x14ac:dyDescent="0.25">
      <c r="A241" s="9">
        <v>1135</v>
      </c>
      <c r="B241" s="5">
        <v>80042000002992</v>
      </c>
      <c r="C241" s="5" t="s">
        <v>4144</v>
      </c>
      <c r="D241" s="5" t="s">
        <v>18</v>
      </c>
      <c r="E241" s="5" t="s">
        <v>867</v>
      </c>
      <c r="F241" s="5" t="s">
        <v>113</v>
      </c>
      <c r="G241" s="5" t="s">
        <v>18</v>
      </c>
      <c r="H241" s="7" t="s">
        <v>6173</v>
      </c>
      <c r="I241" s="7" t="s">
        <v>6175</v>
      </c>
      <c r="J241" s="7" t="s">
        <v>6175</v>
      </c>
      <c r="K241" s="7" t="s">
        <v>6175</v>
      </c>
      <c r="L241" s="5" t="s">
        <v>362</v>
      </c>
      <c r="M241" s="5" t="s">
        <v>362</v>
      </c>
      <c r="N241" s="8" t="s">
        <v>6175</v>
      </c>
      <c r="O241" s="7" t="s">
        <v>1388</v>
      </c>
      <c r="P241" s="7" t="s">
        <v>3899</v>
      </c>
      <c r="Q241" s="5" t="s">
        <v>3981</v>
      </c>
      <c r="R241" s="5" t="s">
        <v>3982</v>
      </c>
      <c r="S241" s="5">
        <v>112302068</v>
      </c>
      <c r="T241" s="7" t="s">
        <v>44</v>
      </c>
      <c r="U241" s="7" t="s">
        <v>3983</v>
      </c>
      <c r="V241" s="7" t="s">
        <v>28</v>
      </c>
      <c r="W241" s="7" t="s">
        <v>78</v>
      </c>
      <c r="X241" s="7">
        <v>2013</v>
      </c>
      <c r="Y241" s="5" t="s">
        <v>4008</v>
      </c>
      <c r="Z241" s="7" t="s">
        <v>3900</v>
      </c>
      <c r="AA241" s="7">
        <v>1</v>
      </c>
      <c r="AB241" s="7">
        <v>1</v>
      </c>
      <c r="AC241" s="7">
        <f t="shared" si="90"/>
        <v>0</v>
      </c>
      <c r="AD241" s="7" t="s">
        <v>6175</v>
      </c>
      <c r="AE241" s="7" t="s">
        <v>6175</v>
      </c>
      <c r="AF241" s="7" t="s">
        <v>6175</v>
      </c>
      <c r="AG241" s="7" t="s">
        <v>6175</v>
      </c>
      <c r="AH241" s="7" t="s">
        <v>6175</v>
      </c>
      <c r="AI241" s="7" t="s">
        <v>6175</v>
      </c>
      <c r="AJ241" s="33">
        <v>20.871435616438639</v>
      </c>
      <c r="AK241" s="33">
        <f t="shared" si="83"/>
        <v>20.871435616438639</v>
      </c>
      <c r="AL241" s="33">
        <f t="shared" si="86"/>
        <v>2.5045722739726366</v>
      </c>
      <c r="AM241" s="33">
        <f t="shared" si="87"/>
        <v>23.376007890411277</v>
      </c>
      <c r="AN241" s="33">
        <f t="shared" si="88"/>
        <v>18.784292054794776</v>
      </c>
      <c r="AO241" s="33">
        <f t="shared" si="89"/>
        <v>18.784292054794776</v>
      </c>
      <c r="AP241" s="33">
        <f t="shared" si="84"/>
        <v>2.254115046575373</v>
      </c>
      <c r="AQ241" s="33">
        <f t="shared" si="85"/>
        <v>21.038407101370147</v>
      </c>
      <c r="AR241" s="26" t="s">
        <v>6295</v>
      </c>
      <c r="AS241" s="26" t="s">
        <v>6295</v>
      </c>
      <c r="AT241" s="15" t="s">
        <v>6294</v>
      </c>
      <c r="AU241" s="27" t="s">
        <v>6279</v>
      </c>
      <c r="AV241" s="74"/>
      <c r="AW241" s="75">
        <v>1</v>
      </c>
      <c r="AX241" s="75" t="s">
        <v>6335</v>
      </c>
      <c r="AY241" s="75"/>
      <c r="AZ241" s="52" t="s">
        <v>6388</v>
      </c>
    </row>
    <row r="242" spans="1:52" s="52" customFormat="1" ht="39.950000000000003" customHeight="1" x14ac:dyDescent="0.25">
      <c r="A242" s="9">
        <v>1136</v>
      </c>
      <c r="B242" s="5">
        <v>80042000003067</v>
      </c>
      <c r="C242" s="7" t="s">
        <v>4145</v>
      </c>
      <c r="D242" s="5" t="s">
        <v>18</v>
      </c>
      <c r="E242" s="5" t="s">
        <v>18</v>
      </c>
      <c r="F242" s="5" t="s">
        <v>18</v>
      </c>
      <c r="G242" s="5" t="s">
        <v>18</v>
      </c>
      <c r="H242" s="7" t="s">
        <v>6173</v>
      </c>
      <c r="I242" s="7" t="s">
        <v>6175</v>
      </c>
      <c r="J242" s="7" t="s">
        <v>6175</v>
      </c>
      <c r="K242" s="7" t="s">
        <v>6175</v>
      </c>
      <c r="L242" s="5" t="s">
        <v>4125</v>
      </c>
      <c r="M242" s="5" t="s">
        <v>4125</v>
      </c>
      <c r="N242" s="8" t="s">
        <v>6175</v>
      </c>
      <c r="O242" s="7" t="s">
        <v>1388</v>
      </c>
      <c r="P242" s="7" t="s">
        <v>3899</v>
      </c>
      <c r="Q242" s="5" t="s">
        <v>4146</v>
      </c>
      <c r="R242" s="5" t="s">
        <v>4147</v>
      </c>
      <c r="S242" s="5" t="s">
        <v>4148</v>
      </c>
      <c r="T242" s="7" t="s">
        <v>44</v>
      </c>
      <c r="U242" s="7" t="s">
        <v>4149</v>
      </c>
      <c r="V242" s="28" t="s">
        <v>28</v>
      </c>
      <c r="W242" s="5" t="s">
        <v>29</v>
      </c>
      <c r="X242" s="7">
        <v>2012</v>
      </c>
      <c r="Y242" s="5" t="s">
        <v>28</v>
      </c>
      <c r="Z242" s="7" t="s">
        <v>3900</v>
      </c>
      <c r="AA242" s="7">
        <v>1</v>
      </c>
      <c r="AB242" s="7">
        <v>1</v>
      </c>
      <c r="AC242" s="7">
        <f t="shared" si="90"/>
        <v>0</v>
      </c>
      <c r="AD242" s="7" t="s">
        <v>6175</v>
      </c>
      <c r="AE242" s="7" t="s">
        <v>6175</v>
      </c>
      <c r="AF242" s="7" t="s">
        <v>6175</v>
      </c>
      <c r="AG242" s="7" t="s">
        <v>6175</v>
      </c>
      <c r="AH242" s="7" t="s">
        <v>6175</v>
      </c>
      <c r="AI242" s="7" t="s">
        <v>6175</v>
      </c>
      <c r="AJ242" s="33">
        <v>49.542447945206256</v>
      </c>
      <c r="AK242" s="33">
        <f t="shared" si="83"/>
        <v>49.542447945206256</v>
      </c>
      <c r="AL242" s="33">
        <f t="shared" si="86"/>
        <v>5.9450937534247501</v>
      </c>
      <c r="AM242" s="33">
        <f t="shared" si="87"/>
        <v>55.487541698631006</v>
      </c>
      <c r="AN242" s="33">
        <f t="shared" si="88"/>
        <v>44.588203150685629</v>
      </c>
      <c r="AO242" s="33">
        <f t="shared" si="89"/>
        <v>44.588203150685629</v>
      </c>
      <c r="AP242" s="33">
        <f t="shared" si="84"/>
        <v>5.3505843780822753</v>
      </c>
      <c r="AQ242" s="33">
        <f t="shared" si="85"/>
        <v>49.938787528767904</v>
      </c>
      <c r="AR242" s="26" t="s">
        <v>6295</v>
      </c>
      <c r="AS242" s="26" t="s">
        <v>6295</v>
      </c>
      <c r="AT242" s="15" t="s">
        <v>6282</v>
      </c>
      <c r="AU242" s="27" t="s">
        <v>6282</v>
      </c>
      <c r="AV242" s="74" t="s">
        <v>6287</v>
      </c>
      <c r="AW242" s="75"/>
      <c r="AX242" s="75"/>
      <c r="AY242" s="75"/>
      <c r="AZ242" s="52" t="s">
        <v>6388</v>
      </c>
    </row>
    <row r="243" spans="1:52" s="52" customFormat="1" ht="39.950000000000003" customHeight="1" x14ac:dyDescent="0.25">
      <c r="A243" s="9">
        <v>1137</v>
      </c>
      <c r="B243" s="5">
        <v>80042000003135</v>
      </c>
      <c r="C243" s="7" t="s">
        <v>4150</v>
      </c>
      <c r="D243" s="5" t="s">
        <v>241</v>
      </c>
      <c r="E243" s="5" t="s">
        <v>242</v>
      </c>
      <c r="F243" s="5" t="s">
        <v>242</v>
      </c>
      <c r="G243" s="5" t="s">
        <v>18</v>
      </c>
      <c r="H243" s="7" t="s">
        <v>6173</v>
      </c>
      <c r="I243" s="7" t="s">
        <v>6175</v>
      </c>
      <c r="J243" s="7" t="s">
        <v>6175</v>
      </c>
      <c r="K243" s="7" t="s">
        <v>6175</v>
      </c>
      <c r="L243" s="5" t="s">
        <v>4151</v>
      </c>
      <c r="M243" s="5" t="s">
        <v>4151</v>
      </c>
      <c r="N243" s="8" t="s">
        <v>6175</v>
      </c>
      <c r="O243" s="7" t="s">
        <v>1388</v>
      </c>
      <c r="P243" s="7" t="s">
        <v>3899</v>
      </c>
      <c r="Q243" s="5" t="s">
        <v>108</v>
      </c>
      <c r="R243" s="5" t="s">
        <v>4152</v>
      </c>
      <c r="S243" s="5" t="s">
        <v>4153</v>
      </c>
      <c r="T243" s="7" t="s">
        <v>44</v>
      </c>
      <c r="U243" s="7" t="s">
        <v>28</v>
      </c>
      <c r="V243" s="28" t="s">
        <v>28</v>
      </c>
      <c r="W243" s="7" t="s">
        <v>78</v>
      </c>
      <c r="X243" s="7">
        <v>2013</v>
      </c>
      <c r="Y243" s="5" t="s">
        <v>319</v>
      </c>
      <c r="Z243" s="7" t="s">
        <v>3900</v>
      </c>
      <c r="AA243" s="7">
        <v>1</v>
      </c>
      <c r="AB243" s="7">
        <v>1</v>
      </c>
      <c r="AC243" s="7">
        <f t="shared" si="90"/>
        <v>0</v>
      </c>
      <c r="AD243" s="7" t="s">
        <v>6175</v>
      </c>
      <c r="AE243" s="7" t="s">
        <v>6175</v>
      </c>
      <c r="AF243" s="7" t="s">
        <v>6175</v>
      </c>
      <c r="AG243" s="7" t="s">
        <v>6175</v>
      </c>
      <c r="AH243" s="7" t="s">
        <v>6175</v>
      </c>
      <c r="AI243" s="7" t="s">
        <v>6175</v>
      </c>
      <c r="AJ243" s="33">
        <v>4.6275024657535244</v>
      </c>
      <c r="AK243" s="33">
        <f t="shared" si="83"/>
        <v>4.6275024657535244</v>
      </c>
      <c r="AL243" s="33">
        <f t="shared" si="86"/>
        <v>0.55530029589042296</v>
      </c>
      <c r="AM243" s="33">
        <f t="shared" si="87"/>
        <v>5.1828027616439476</v>
      </c>
      <c r="AN243" s="33">
        <f t="shared" si="88"/>
        <v>4.1647522191781725</v>
      </c>
      <c r="AO243" s="33">
        <f t="shared" si="89"/>
        <v>4.1647522191781725</v>
      </c>
      <c r="AP243" s="33">
        <f t="shared" si="84"/>
        <v>0.49977026630138066</v>
      </c>
      <c r="AQ243" s="33">
        <f t="shared" si="85"/>
        <v>4.6645224854795533</v>
      </c>
      <c r="AR243" s="15" t="s">
        <v>6295</v>
      </c>
      <c r="AS243" s="15" t="s">
        <v>6295</v>
      </c>
      <c r="AT243" s="15" t="s">
        <v>6292</v>
      </c>
      <c r="AU243" s="27" t="s">
        <v>6278</v>
      </c>
      <c r="AV243" s="74"/>
      <c r="AW243" s="75"/>
      <c r="AX243" s="75"/>
      <c r="AY243" s="75"/>
      <c r="AZ243" s="52" t="s">
        <v>6388</v>
      </c>
    </row>
    <row r="244" spans="1:52" s="52" customFormat="1" ht="39.950000000000003" customHeight="1" x14ac:dyDescent="0.25">
      <c r="A244" s="9">
        <v>1138</v>
      </c>
      <c r="B244" s="4">
        <v>80042000013387</v>
      </c>
      <c r="C244" s="7" t="s">
        <v>6195</v>
      </c>
      <c r="D244" s="5" t="s">
        <v>18</v>
      </c>
      <c r="E244" s="5" t="s">
        <v>296</v>
      </c>
      <c r="F244" s="5" t="s">
        <v>296</v>
      </c>
      <c r="G244" s="8" t="s">
        <v>6285</v>
      </c>
      <c r="H244" s="7" t="s">
        <v>6173</v>
      </c>
      <c r="I244" s="7" t="s">
        <v>6175</v>
      </c>
      <c r="J244" s="7" t="s">
        <v>6175</v>
      </c>
      <c r="K244" s="7" t="s">
        <v>6175</v>
      </c>
      <c r="L244" s="5" t="s">
        <v>4151</v>
      </c>
      <c r="M244" s="5" t="s">
        <v>4151</v>
      </c>
      <c r="N244" s="8" t="s">
        <v>6175</v>
      </c>
      <c r="O244" s="7" t="s">
        <v>1388</v>
      </c>
      <c r="P244" s="7" t="s">
        <v>3899</v>
      </c>
      <c r="Q244" s="5" t="s">
        <v>108</v>
      </c>
      <c r="R244" s="5" t="s">
        <v>4152</v>
      </c>
      <c r="S244" s="5" t="s">
        <v>28</v>
      </c>
      <c r="T244" s="7" t="s">
        <v>44</v>
      </c>
      <c r="U244" s="7" t="s">
        <v>28</v>
      </c>
      <c r="V244" s="28" t="s">
        <v>28</v>
      </c>
      <c r="W244" s="7" t="s">
        <v>78</v>
      </c>
      <c r="X244" s="7">
        <v>2013</v>
      </c>
      <c r="Y244" s="5" t="s">
        <v>319</v>
      </c>
      <c r="Z244" s="7" t="s">
        <v>3900</v>
      </c>
      <c r="AA244" s="7">
        <v>1</v>
      </c>
      <c r="AB244" s="7">
        <v>1</v>
      </c>
      <c r="AC244" s="7">
        <f t="shared" si="90"/>
        <v>0</v>
      </c>
      <c r="AD244" s="7" t="s">
        <v>6175</v>
      </c>
      <c r="AE244" s="7" t="s">
        <v>6175</v>
      </c>
      <c r="AF244" s="7" t="s">
        <v>6175</v>
      </c>
      <c r="AG244" s="7" t="s">
        <v>6175</v>
      </c>
      <c r="AH244" s="7" t="s">
        <v>6175</v>
      </c>
      <c r="AI244" s="7" t="s">
        <v>6175</v>
      </c>
      <c r="AJ244" s="33">
        <v>4.6275024657535244</v>
      </c>
      <c r="AK244" s="33">
        <f t="shared" si="83"/>
        <v>4.6275024657535244</v>
      </c>
      <c r="AL244" s="33">
        <f t="shared" si="86"/>
        <v>0.55530029589042296</v>
      </c>
      <c r="AM244" s="33">
        <f t="shared" si="87"/>
        <v>5.1828027616439476</v>
      </c>
      <c r="AN244" s="33">
        <f t="shared" si="88"/>
        <v>4.1647522191781725</v>
      </c>
      <c r="AO244" s="33">
        <f t="shared" si="89"/>
        <v>4.1647522191781725</v>
      </c>
      <c r="AP244" s="33">
        <f t="shared" si="84"/>
        <v>0.49977026630138066</v>
      </c>
      <c r="AQ244" s="33">
        <f t="shared" si="85"/>
        <v>4.6645224854795533</v>
      </c>
      <c r="AR244" s="26" t="s">
        <v>6295</v>
      </c>
      <c r="AS244" s="26" t="s">
        <v>6316</v>
      </c>
      <c r="AT244" s="15" t="s">
        <v>6282</v>
      </c>
      <c r="AU244" s="27" t="s">
        <v>6282</v>
      </c>
      <c r="AV244" s="74" t="s">
        <v>6287</v>
      </c>
      <c r="AW244" s="75"/>
      <c r="AX244" s="75"/>
      <c r="AY244" s="75"/>
      <c r="AZ244" s="52" t="s">
        <v>6388</v>
      </c>
    </row>
    <row r="245" spans="1:52" s="52" customFormat="1" ht="39.950000000000003" customHeight="1" x14ac:dyDescent="0.25">
      <c r="A245" s="9">
        <v>1139</v>
      </c>
      <c r="B245" s="5">
        <v>80042000003159</v>
      </c>
      <c r="C245" s="7" t="s">
        <v>4154</v>
      </c>
      <c r="D245" s="5" t="s">
        <v>18</v>
      </c>
      <c r="E245" s="5" t="s">
        <v>4070</v>
      </c>
      <c r="F245" s="5" t="s">
        <v>113</v>
      </c>
      <c r="G245" s="5" t="s">
        <v>18</v>
      </c>
      <c r="H245" s="7" t="s">
        <v>6173</v>
      </c>
      <c r="I245" s="7" t="s">
        <v>6175</v>
      </c>
      <c r="J245" s="7" t="s">
        <v>6175</v>
      </c>
      <c r="K245" s="7" t="s">
        <v>6175</v>
      </c>
      <c r="L245" s="5" t="s">
        <v>106</v>
      </c>
      <c r="M245" s="5" t="s">
        <v>106</v>
      </c>
      <c r="N245" s="8" t="s">
        <v>6175</v>
      </c>
      <c r="O245" s="7" t="s">
        <v>1388</v>
      </c>
      <c r="P245" s="7" t="s">
        <v>3899</v>
      </c>
      <c r="Q245" s="5" t="s">
        <v>108</v>
      </c>
      <c r="R245" s="5" t="s">
        <v>3993</v>
      </c>
      <c r="S245" s="5" t="s">
        <v>4155</v>
      </c>
      <c r="T245" s="7" t="s">
        <v>44</v>
      </c>
      <c r="U245" s="7" t="s">
        <v>28</v>
      </c>
      <c r="V245" s="7" t="s">
        <v>28</v>
      </c>
      <c r="W245" s="5" t="s">
        <v>771</v>
      </c>
      <c r="X245" s="7">
        <v>2013</v>
      </c>
      <c r="Y245" s="5" t="s">
        <v>4156</v>
      </c>
      <c r="Z245" s="7" t="s">
        <v>3900</v>
      </c>
      <c r="AA245" s="7">
        <v>1</v>
      </c>
      <c r="AB245" s="7">
        <v>1</v>
      </c>
      <c r="AC245" s="7">
        <f t="shared" si="90"/>
        <v>0</v>
      </c>
      <c r="AD245" s="7" t="s">
        <v>6175</v>
      </c>
      <c r="AE245" s="7" t="s">
        <v>6175</v>
      </c>
      <c r="AF245" s="7" t="s">
        <v>6175</v>
      </c>
      <c r="AG245" s="7" t="s">
        <v>6175</v>
      </c>
      <c r="AH245" s="7" t="s">
        <v>6175</v>
      </c>
      <c r="AI245" s="7" t="s">
        <v>6175</v>
      </c>
      <c r="AJ245" s="33">
        <v>4</v>
      </c>
      <c r="AK245" s="33">
        <f t="shared" si="83"/>
        <v>4</v>
      </c>
      <c r="AL245" s="33">
        <f t="shared" si="86"/>
        <v>0.48</v>
      </c>
      <c r="AM245" s="33">
        <f t="shared" si="87"/>
        <v>4.4800000000000004</v>
      </c>
      <c r="AN245" s="33">
        <f t="shared" si="88"/>
        <v>3.6</v>
      </c>
      <c r="AO245" s="33">
        <f t="shared" si="89"/>
        <v>3.6</v>
      </c>
      <c r="AP245" s="33">
        <f t="shared" si="84"/>
        <v>0.432</v>
      </c>
      <c r="AQ245" s="33">
        <f t="shared" si="85"/>
        <v>4.032</v>
      </c>
      <c r="AR245" s="15" t="s">
        <v>6295</v>
      </c>
      <c r="AS245" s="26"/>
      <c r="AT245" s="15" t="s">
        <v>6292</v>
      </c>
      <c r="AU245" s="27" t="s">
        <v>6278</v>
      </c>
      <c r="AV245" s="74"/>
      <c r="AW245" s="75"/>
      <c r="AX245" s="75"/>
      <c r="AY245" s="75"/>
      <c r="AZ245" s="52" t="s">
        <v>6388</v>
      </c>
    </row>
    <row r="246" spans="1:52" s="52" customFormat="1" ht="39.950000000000003" customHeight="1" x14ac:dyDescent="0.25">
      <c r="A246" s="9">
        <v>1140</v>
      </c>
      <c r="B246" s="5">
        <v>80042000003180</v>
      </c>
      <c r="C246" s="7" t="s">
        <v>4157</v>
      </c>
      <c r="D246" s="5" t="s">
        <v>241</v>
      </c>
      <c r="E246" s="5" t="s">
        <v>242</v>
      </c>
      <c r="F246" s="5" t="s">
        <v>242</v>
      </c>
      <c r="G246" s="5" t="s">
        <v>316</v>
      </c>
      <c r="H246" s="7" t="s">
        <v>6173</v>
      </c>
      <c r="I246" s="7" t="s">
        <v>6175</v>
      </c>
      <c r="J246" s="7" t="s">
        <v>6175</v>
      </c>
      <c r="K246" s="7" t="s">
        <v>6175</v>
      </c>
      <c r="L246" s="5" t="s">
        <v>362</v>
      </c>
      <c r="M246" s="5" t="s">
        <v>362</v>
      </c>
      <c r="N246" s="8" t="s">
        <v>6175</v>
      </c>
      <c r="O246" s="7" t="s">
        <v>1388</v>
      </c>
      <c r="P246" s="7" t="s">
        <v>3899</v>
      </c>
      <c r="Q246" s="5" t="s">
        <v>4044</v>
      </c>
      <c r="R246" s="5" t="s">
        <v>4045</v>
      </c>
      <c r="S246" s="5" t="s">
        <v>4158</v>
      </c>
      <c r="T246" s="7" t="s">
        <v>44</v>
      </c>
      <c r="U246" s="7" t="s">
        <v>4092</v>
      </c>
      <c r="V246" s="28" t="s">
        <v>28</v>
      </c>
      <c r="W246" s="7" t="s">
        <v>78</v>
      </c>
      <c r="X246" s="7">
        <v>2013</v>
      </c>
      <c r="Y246" s="5" t="s">
        <v>319</v>
      </c>
      <c r="Z246" s="7" t="s">
        <v>3900</v>
      </c>
      <c r="AA246" s="7">
        <v>1</v>
      </c>
      <c r="AB246" s="7">
        <v>1</v>
      </c>
      <c r="AC246" s="7">
        <f t="shared" si="90"/>
        <v>0</v>
      </c>
      <c r="AD246" s="7" t="s">
        <v>6175</v>
      </c>
      <c r="AE246" s="7" t="s">
        <v>6175</v>
      </c>
      <c r="AF246" s="7" t="s">
        <v>6175</v>
      </c>
      <c r="AG246" s="7" t="s">
        <v>6175</v>
      </c>
      <c r="AH246" s="7" t="s">
        <v>6175</v>
      </c>
      <c r="AI246" s="7" t="s">
        <v>6175</v>
      </c>
      <c r="AJ246" s="33">
        <v>20.871435616438639</v>
      </c>
      <c r="AK246" s="33">
        <f t="shared" si="83"/>
        <v>20.871435616438639</v>
      </c>
      <c r="AL246" s="33">
        <f t="shared" si="86"/>
        <v>2.5045722739726366</v>
      </c>
      <c r="AM246" s="33">
        <f t="shared" si="87"/>
        <v>23.376007890411277</v>
      </c>
      <c r="AN246" s="33">
        <f t="shared" si="88"/>
        <v>18.784292054794776</v>
      </c>
      <c r="AO246" s="33">
        <f t="shared" si="89"/>
        <v>18.784292054794776</v>
      </c>
      <c r="AP246" s="33">
        <f t="shared" si="84"/>
        <v>2.254115046575373</v>
      </c>
      <c r="AQ246" s="33">
        <f t="shared" si="85"/>
        <v>21.038407101370147</v>
      </c>
      <c r="AR246" s="15" t="s">
        <v>6295</v>
      </c>
      <c r="AS246" s="15" t="s">
        <v>6295</v>
      </c>
      <c r="AT246" s="15" t="s">
        <v>6282</v>
      </c>
      <c r="AU246" s="27" t="s">
        <v>6282</v>
      </c>
      <c r="AV246" s="74" t="s">
        <v>6284</v>
      </c>
      <c r="AW246" s="75">
        <v>1</v>
      </c>
      <c r="AX246" s="75" t="s">
        <v>6335</v>
      </c>
      <c r="AY246" s="75"/>
      <c r="AZ246" s="52" t="s">
        <v>6388</v>
      </c>
    </row>
    <row r="247" spans="1:52" s="52" customFormat="1" ht="39.950000000000003" customHeight="1" x14ac:dyDescent="0.25">
      <c r="A247" s="9">
        <v>1141</v>
      </c>
      <c r="B247" s="5">
        <v>80042000003203</v>
      </c>
      <c r="C247" s="7" t="s">
        <v>4159</v>
      </c>
      <c r="D247" s="5" t="s">
        <v>241</v>
      </c>
      <c r="E247" s="5" t="s">
        <v>242</v>
      </c>
      <c r="F247" s="5" t="s">
        <v>242</v>
      </c>
      <c r="G247" s="5" t="s">
        <v>6285</v>
      </c>
      <c r="H247" s="7" t="s">
        <v>6173</v>
      </c>
      <c r="I247" s="7" t="s">
        <v>6175</v>
      </c>
      <c r="J247" s="7" t="s">
        <v>6175</v>
      </c>
      <c r="K247" s="7" t="s">
        <v>6175</v>
      </c>
      <c r="L247" s="5" t="s">
        <v>362</v>
      </c>
      <c r="M247" s="5" t="s">
        <v>362</v>
      </c>
      <c r="N247" s="8" t="s">
        <v>6175</v>
      </c>
      <c r="O247" s="7" t="s">
        <v>1388</v>
      </c>
      <c r="P247" s="7" t="s">
        <v>3899</v>
      </c>
      <c r="Q247" s="5" t="s">
        <v>364</v>
      </c>
      <c r="R247" s="5" t="s">
        <v>4000</v>
      </c>
      <c r="S247" s="5" t="s">
        <v>4160</v>
      </c>
      <c r="T247" s="7" t="s">
        <v>44</v>
      </c>
      <c r="U247" s="7" t="s">
        <v>4002</v>
      </c>
      <c r="V247" s="28" t="s">
        <v>28</v>
      </c>
      <c r="W247" s="5" t="s">
        <v>29</v>
      </c>
      <c r="X247" s="7">
        <v>2013</v>
      </c>
      <c r="Y247" s="7" t="s">
        <v>28</v>
      </c>
      <c r="Z247" s="7" t="s">
        <v>3900</v>
      </c>
      <c r="AA247" s="7">
        <v>1</v>
      </c>
      <c r="AB247" s="7">
        <v>1</v>
      </c>
      <c r="AC247" s="7">
        <f t="shared" si="90"/>
        <v>0</v>
      </c>
      <c r="AD247" s="7" t="s">
        <v>6175</v>
      </c>
      <c r="AE247" s="7" t="s">
        <v>6175</v>
      </c>
      <c r="AF247" s="7" t="s">
        <v>6175</v>
      </c>
      <c r="AG247" s="7" t="s">
        <v>6175</v>
      </c>
      <c r="AH247" s="7" t="s">
        <v>6175</v>
      </c>
      <c r="AI247" s="7" t="s">
        <v>6175</v>
      </c>
      <c r="AJ247" s="33">
        <v>37.532157534247162</v>
      </c>
      <c r="AK247" s="33">
        <f t="shared" si="83"/>
        <v>37.532157534247162</v>
      </c>
      <c r="AL247" s="33">
        <f t="shared" si="86"/>
        <v>4.5038589041096593</v>
      </c>
      <c r="AM247" s="33">
        <f t="shared" si="87"/>
        <v>42.036016438356825</v>
      </c>
      <c r="AN247" s="33">
        <f t="shared" si="88"/>
        <v>33.77894178082245</v>
      </c>
      <c r="AO247" s="33">
        <f t="shared" si="89"/>
        <v>33.77894178082245</v>
      </c>
      <c r="AP247" s="33">
        <f t="shared" si="84"/>
        <v>4.0534730136986941</v>
      </c>
      <c r="AQ247" s="33">
        <f t="shared" si="85"/>
        <v>37.832414794521142</v>
      </c>
      <c r="AR247" s="26" t="s">
        <v>6295</v>
      </c>
      <c r="AS247" s="15" t="s">
        <v>6295</v>
      </c>
      <c r="AT247" s="15" t="s">
        <v>6282</v>
      </c>
      <c r="AU247" s="27" t="s">
        <v>6282</v>
      </c>
      <c r="AV247" s="74" t="s">
        <v>6287</v>
      </c>
      <c r="AW247" s="75"/>
      <c r="AX247" s="75"/>
      <c r="AY247" s="75"/>
      <c r="AZ247" s="52" t="s">
        <v>6388</v>
      </c>
    </row>
    <row r="248" spans="1:52" s="52" customFormat="1" ht="39.950000000000003" customHeight="1" x14ac:dyDescent="0.25">
      <c r="A248" s="9">
        <v>1142</v>
      </c>
      <c r="B248" s="4">
        <v>80042000006365</v>
      </c>
      <c r="C248" s="132" t="s">
        <v>6196</v>
      </c>
      <c r="D248" s="5" t="s">
        <v>18</v>
      </c>
      <c r="E248" s="5" t="s">
        <v>296</v>
      </c>
      <c r="F248" s="5" t="s">
        <v>296</v>
      </c>
      <c r="G248" s="8" t="s">
        <v>6285</v>
      </c>
      <c r="H248" s="7" t="s">
        <v>6173</v>
      </c>
      <c r="I248" s="7" t="s">
        <v>6175</v>
      </c>
      <c r="J248" s="7" t="s">
        <v>6175</v>
      </c>
      <c r="K248" s="7" t="s">
        <v>6175</v>
      </c>
      <c r="L248" s="5" t="s">
        <v>362</v>
      </c>
      <c r="M248" s="5" t="s">
        <v>362</v>
      </c>
      <c r="N248" s="8" t="s">
        <v>6175</v>
      </c>
      <c r="O248" s="7" t="s">
        <v>1388</v>
      </c>
      <c r="P248" s="7" t="s">
        <v>3899</v>
      </c>
      <c r="Q248" s="5" t="s">
        <v>364</v>
      </c>
      <c r="R248" s="5" t="s">
        <v>4000</v>
      </c>
      <c r="S248" s="6" t="s">
        <v>6105</v>
      </c>
      <c r="T248" s="7" t="s">
        <v>44</v>
      </c>
      <c r="U248" s="7" t="s">
        <v>4002</v>
      </c>
      <c r="V248" s="28" t="s">
        <v>28</v>
      </c>
      <c r="W248" s="5" t="s">
        <v>29</v>
      </c>
      <c r="X248" s="7">
        <v>2013</v>
      </c>
      <c r="Y248" s="7" t="s">
        <v>28</v>
      </c>
      <c r="Z248" s="7" t="s">
        <v>3900</v>
      </c>
      <c r="AA248" s="7">
        <v>1</v>
      </c>
      <c r="AB248" s="7">
        <v>1</v>
      </c>
      <c r="AC248" s="7">
        <f t="shared" si="90"/>
        <v>0</v>
      </c>
      <c r="AD248" s="7" t="s">
        <v>6175</v>
      </c>
      <c r="AE248" s="7" t="s">
        <v>6175</v>
      </c>
      <c r="AF248" s="7" t="s">
        <v>6175</v>
      </c>
      <c r="AG248" s="7" t="s">
        <v>6175</v>
      </c>
      <c r="AH248" s="7" t="s">
        <v>6175</v>
      </c>
      <c r="AI248" s="7" t="s">
        <v>6175</v>
      </c>
      <c r="AJ248" s="33">
        <v>37.532157534247162</v>
      </c>
      <c r="AK248" s="33">
        <f t="shared" si="83"/>
        <v>37.532157534247162</v>
      </c>
      <c r="AL248" s="33">
        <f t="shared" si="86"/>
        <v>4.5038589041096593</v>
      </c>
      <c r="AM248" s="33">
        <f t="shared" si="87"/>
        <v>42.036016438356825</v>
      </c>
      <c r="AN248" s="33">
        <f t="shared" si="88"/>
        <v>33.77894178082245</v>
      </c>
      <c r="AO248" s="33">
        <f t="shared" si="89"/>
        <v>33.77894178082245</v>
      </c>
      <c r="AP248" s="33">
        <f t="shared" si="84"/>
        <v>4.0534730136986941</v>
      </c>
      <c r="AQ248" s="33">
        <f t="shared" si="85"/>
        <v>37.832414794521142</v>
      </c>
      <c r="AR248" s="15" t="s">
        <v>6295</v>
      </c>
      <c r="AS248" s="15" t="s">
        <v>6295</v>
      </c>
      <c r="AT248" s="15" t="s">
        <v>6282</v>
      </c>
      <c r="AU248" s="27" t="s">
        <v>6282</v>
      </c>
      <c r="AV248" s="74" t="s">
        <v>6287</v>
      </c>
      <c r="AW248" s="75"/>
      <c r="AX248" s="75"/>
      <c r="AY248" s="75"/>
      <c r="AZ248" s="52" t="s">
        <v>6388</v>
      </c>
    </row>
    <row r="249" spans="1:52" s="52" customFormat="1" ht="39.950000000000003" customHeight="1" x14ac:dyDescent="0.25">
      <c r="A249" s="9">
        <v>1143</v>
      </c>
      <c r="B249" s="5">
        <v>80042000003210</v>
      </c>
      <c r="C249" s="133" t="s">
        <v>4161</v>
      </c>
      <c r="D249" s="5" t="s">
        <v>18</v>
      </c>
      <c r="E249" s="5" t="s">
        <v>117</v>
      </c>
      <c r="F249" s="5" t="s">
        <v>175</v>
      </c>
      <c r="G249" s="5" t="s">
        <v>18</v>
      </c>
      <c r="H249" s="7" t="s">
        <v>6173</v>
      </c>
      <c r="I249" s="7" t="s">
        <v>6175</v>
      </c>
      <c r="J249" s="7" t="s">
        <v>6175</v>
      </c>
      <c r="K249" s="7" t="s">
        <v>6175</v>
      </c>
      <c r="L249" s="7" t="s">
        <v>3985</v>
      </c>
      <c r="M249" s="7" t="s">
        <v>3985</v>
      </c>
      <c r="N249" s="8" t="s">
        <v>6175</v>
      </c>
      <c r="O249" s="7" t="s">
        <v>1388</v>
      </c>
      <c r="P249" s="7" t="s">
        <v>3899</v>
      </c>
      <c r="Q249" s="7" t="s">
        <v>177</v>
      </c>
      <c r="R249" s="7" t="s">
        <v>4073</v>
      </c>
      <c r="S249" s="7" t="s">
        <v>4162</v>
      </c>
      <c r="T249" s="7" t="s">
        <v>44</v>
      </c>
      <c r="U249" s="7" t="s">
        <v>28</v>
      </c>
      <c r="V249" s="28" t="s">
        <v>28</v>
      </c>
      <c r="W249" s="7" t="s">
        <v>29</v>
      </c>
      <c r="X249" s="7">
        <v>2013</v>
      </c>
      <c r="Y249" s="5" t="s">
        <v>28</v>
      </c>
      <c r="Z249" s="7" t="s">
        <v>3900</v>
      </c>
      <c r="AA249" s="7">
        <v>1</v>
      </c>
      <c r="AB249" s="7">
        <v>1</v>
      </c>
      <c r="AC249" s="7">
        <f t="shared" si="90"/>
        <v>0</v>
      </c>
      <c r="AD249" s="7" t="s">
        <v>6175</v>
      </c>
      <c r="AE249" s="7" t="s">
        <v>6175</v>
      </c>
      <c r="AF249" s="7" t="s">
        <v>6175</v>
      </c>
      <c r="AG249" s="7" t="s">
        <v>6175</v>
      </c>
      <c r="AH249" s="7" t="s">
        <v>6175</v>
      </c>
      <c r="AI249" s="7" t="s">
        <v>6175</v>
      </c>
      <c r="AJ249" s="33">
        <v>6.2614306849315922</v>
      </c>
      <c r="AK249" s="33">
        <f t="shared" si="83"/>
        <v>6.2614306849315922</v>
      </c>
      <c r="AL249" s="33">
        <f t="shared" si="86"/>
        <v>0.75137168219179107</v>
      </c>
      <c r="AM249" s="33">
        <f t="shared" si="87"/>
        <v>7.012802367123383</v>
      </c>
      <c r="AN249" s="33">
        <f t="shared" si="88"/>
        <v>5.6352876164384327</v>
      </c>
      <c r="AO249" s="33">
        <f t="shared" si="89"/>
        <v>5.6352876164384327</v>
      </c>
      <c r="AP249" s="33">
        <f t="shared" si="84"/>
        <v>0.67623451397261192</v>
      </c>
      <c r="AQ249" s="33">
        <f t="shared" si="85"/>
        <v>6.3115221304110447</v>
      </c>
      <c r="AR249" s="15" t="s">
        <v>6295</v>
      </c>
      <c r="AS249" s="15" t="s">
        <v>6298</v>
      </c>
      <c r="AT249" s="15" t="s">
        <v>6292</v>
      </c>
      <c r="AU249" s="27" t="s">
        <v>6278</v>
      </c>
      <c r="AV249" s="74"/>
      <c r="AW249" s="75"/>
      <c r="AX249" s="75"/>
      <c r="AY249" s="75"/>
      <c r="AZ249" s="52" t="s">
        <v>6388</v>
      </c>
    </row>
    <row r="250" spans="1:52" s="52" customFormat="1" ht="39.950000000000003" customHeight="1" x14ac:dyDescent="0.25">
      <c r="A250" s="9">
        <v>1144</v>
      </c>
      <c r="B250" s="5">
        <v>80042000003319</v>
      </c>
      <c r="C250" s="7" t="s">
        <v>4163</v>
      </c>
      <c r="D250" s="5" t="s">
        <v>18</v>
      </c>
      <c r="E250" s="5" t="s">
        <v>18</v>
      </c>
      <c r="F250" s="5" t="s">
        <v>18</v>
      </c>
      <c r="G250" s="5" t="s">
        <v>18</v>
      </c>
      <c r="H250" s="7" t="s">
        <v>6173</v>
      </c>
      <c r="I250" s="7" t="s">
        <v>6175</v>
      </c>
      <c r="J250" s="7" t="s">
        <v>6175</v>
      </c>
      <c r="K250" s="7" t="s">
        <v>6175</v>
      </c>
      <c r="L250" s="7" t="s">
        <v>3985</v>
      </c>
      <c r="M250" s="7" t="s">
        <v>3985</v>
      </c>
      <c r="N250" s="8" t="s">
        <v>6175</v>
      </c>
      <c r="O250" s="7" t="s">
        <v>1388</v>
      </c>
      <c r="P250" s="7" t="s">
        <v>3899</v>
      </c>
      <c r="Q250" s="5" t="s">
        <v>108</v>
      </c>
      <c r="R250" s="7" t="s">
        <v>4065</v>
      </c>
      <c r="S250" s="5" t="s">
        <v>4164</v>
      </c>
      <c r="T250" s="7" t="s">
        <v>44</v>
      </c>
      <c r="U250" s="7" t="s">
        <v>28</v>
      </c>
      <c r="V250" s="28" t="s">
        <v>28</v>
      </c>
      <c r="W250" s="7" t="s">
        <v>3988</v>
      </c>
      <c r="X250" s="7">
        <v>2012</v>
      </c>
      <c r="Y250" s="5" t="s">
        <v>28</v>
      </c>
      <c r="Z250" s="7" t="s">
        <v>3900</v>
      </c>
      <c r="AA250" s="7">
        <v>1</v>
      </c>
      <c r="AB250" s="7">
        <v>1</v>
      </c>
      <c r="AC250" s="7">
        <f t="shared" si="90"/>
        <v>0</v>
      </c>
      <c r="AD250" s="7" t="s">
        <v>6175</v>
      </c>
      <c r="AE250" s="7" t="s">
        <v>6175</v>
      </c>
      <c r="AF250" s="7" t="s">
        <v>6175</v>
      </c>
      <c r="AG250" s="7" t="s">
        <v>6175</v>
      </c>
      <c r="AH250" s="7" t="s">
        <v>6175</v>
      </c>
      <c r="AI250" s="7" t="s">
        <v>6175</v>
      </c>
      <c r="AJ250" s="33">
        <v>3.4551452054795466</v>
      </c>
      <c r="AK250" s="33">
        <f t="shared" si="83"/>
        <v>3.4551452054795466</v>
      </c>
      <c r="AL250" s="33">
        <f t="shared" si="86"/>
        <v>0.41461742465754559</v>
      </c>
      <c r="AM250" s="33">
        <f t="shared" si="87"/>
        <v>3.8697626301370924</v>
      </c>
      <c r="AN250" s="33">
        <f t="shared" si="88"/>
        <v>3.109630684931592</v>
      </c>
      <c r="AO250" s="33">
        <f t="shared" si="89"/>
        <v>3.109630684931592</v>
      </c>
      <c r="AP250" s="33">
        <f t="shared" si="84"/>
        <v>0.37315568219179102</v>
      </c>
      <c r="AQ250" s="33">
        <f t="shared" si="85"/>
        <v>3.4827863671233832</v>
      </c>
      <c r="AR250" s="15" t="s">
        <v>6295</v>
      </c>
      <c r="AS250" s="15" t="s">
        <v>6296</v>
      </c>
      <c r="AT250" s="15" t="s">
        <v>6292</v>
      </c>
      <c r="AU250" s="27" t="s">
        <v>6278</v>
      </c>
      <c r="AV250" s="74"/>
      <c r="AW250" s="75"/>
      <c r="AX250" s="75"/>
      <c r="AY250" s="75"/>
      <c r="AZ250" s="52" t="s">
        <v>6388</v>
      </c>
    </row>
    <row r="251" spans="1:52" s="52" customFormat="1" ht="39.950000000000003" customHeight="1" x14ac:dyDescent="0.25">
      <c r="A251" s="9">
        <v>1145</v>
      </c>
      <c r="B251" s="5">
        <v>80042000003340</v>
      </c>
      <c r="C251" s="7" t="s">
        <v>4165</v>
      </c>
      <c r="D251" s="5" t="s">
        <v>18</v>
      </c>
      <c r="E251" s="5" t="s">
        <v>296</v>
      </c>
      <c r="F251" s="5" t="s">
        <v>296</v>
      </c>
      <c r="G251" s="5" t="s">
        <v>18</v>
      </c>
      <c r="H251" s="7" t="s">
        <v>6173</v>
      </c>
      <c r="I251" s="7" t="s">
        <v>6175</v>
      </c>
      <c r="J251" s="7" t="s">
        <v>6175</v>
      </c>
      <c r="K251" s="7" t="s">
        <v>6175</v>
      </c>
      <c r="L251" s="5" t="s">
        <v>362</v>
      </c>
      <c r="M251" s="5" t="s">
        <v>362</v>
      </c>
      <c r="N251" s="8" t="s">
        <v>6175</v>
      </c>
      <c r="O251" s="7" t="s">
        <v>1388</v>
      </c>
      <c r="P251" s="7" t="s">
        <v>3899</v>
      </c>
      <c r="Q251" s="5" t="s">
        <v>364</v>
      </c>
      <c r="R251" s="5" t="s">
        <v>4000</v>
      </c>
      <c r="S251" s="5" t="s">
        <v>4166</v>
      </c>
      <c r="T251" s="7" t="s">
        <v>44</v>
      </c>
      <c r="U251" s="7" t="s">
        <v>4002</v>
      </c>
      <c r="V251" s="28" t="s">
        <v>28</v>
      </c>
      <c r="W251" s="7" t="s">
        <v>29</v>
      </c>
      <c r="X251" s="7">
        <v>2013</v>
      </c>
      <c r="Y251" s="5" t="s">
        <v>319</v>
      </c>
      <c r="Z251" s="7" t="s">
        <v>3900</v>
      </c>
      <c r="AA251" s="7">
        <v>1</v>
      </c>
      <c r="AB251" s="7">
        <v>1</v>
      </c>
      <c r="AC251" s="7">
        <f t="shared" si="90"/>
        <v>0</v>
      </c>
      <c r="AD251" s="7" t="s">
        <v>6175</v>
      </c>
      <c r="AE251" s="7" t="s">
        <v>6175</v>
      </c>
      <c r="AF251" s="7" t="s">
        <v>6175</v>
      </c>
      <c r="AG251" s="7" t="s">
        <v>6175</v>
      </c>
      <c r="AH251" s="7" t="s">
        <v>6175</v>
      </c>
      <c r="AI251" s="7" t="s">
        <v>6175</v>
      </c>
      <c r="AJ251" s="33">
        <v>37.532157534247162</v>
      </c>
      <c r="AK251" s="33">
        <f t="shared" si="83"/>
        <v>37.532157534247162</v>
      </c>
      <c r="AL251" s="33">
        <f t="shared" si="86"/>
        <v>4.5038589041096593</v>
      </c>
      <c r="AM251" s="33">
        <f t="shared" si="87"/>
        <v>42.036016438356825</v>
      </c>
      <c r="AN251" s="33">
        <f t="shared" si="88"/>
        <v>33.77894178082245</v>
      </c>
      <c r="AO251" s="33">
        <f t="shared" si="89"/>
        <v>33.77894178082245</v>
      </c>
      <c r="AP251" s="33">
        <f t="shared" si="84"/>
        <v>4.0534730136986941</v>
      </c>
      <c r="AQ251" s="33">
        <f t="shared" si="85"/>
        <v>37.832414794521142</v>
      </c>
      <c r="AR251" s="15" t="s">
        <v>6295</v>
      </c>
      <c r="AS251" s="15" t="s">
        <v>6298</v>
      </c>
      <c r="AT251" s="15" t="s">
        <v>6292</v>
      </c>
      <c r="AU251" s="27" t="s">
        <v>6278</v>
      </c>
      <c r="AV251" s="74"/>
      <c r="AW251" s="75"/>
      <c r="AX251" s="75"/>
      <c r="AY251" s="75"/>
      <c r="AZ251" s="52" t="s">
        <v>6388</v>
      </c>
    </row>
    <row r="252" spans="1:52" s="52" customFormat="1" ht="39.950000000000003" customHeight="1" x14ac:dyDescent="0.25">
      <c r="A252" s="9">
        <v>1146</v>
      </c>
      <c r="B252" s="5">
        <v>80042000003364</v>
      </c>
      <c r="C252" s="5" t="s">
        <v>4167</v>
      </c>
      <c r="D252" s="5" t="s">
        <v>18</v>
      </c>
      <c r="E252" s="5" t="s">
        <v>19</v>
      </c>
      <c r="F252" s="5" t="s">
        <v>142</v>
      </c>
      <c r="G252" s="5" t="s">
        <v>18</v>
      </c>
      <c r="H252" s="7" t="s">
        <v>6173</v>
      </c>
      <c r="I252" s="7" t="s">
        <v>6175</v>
      </c>
      <c r="J252" s="7" t="s">
        <v>6175</v>
      </c>
      <c r="K252" s="7" t="s">
        <v>6175</v>
      </c>
      <c r="L252" s="5" t="s">
        <v>362</v>
      </c>
      <c r="M252" s="5" t="s">
        <v>362</v>
      </c>
      <c r="N252" s="8" t="s">
        <v>6175</v>
      </c>
      <c r="O252" s="7" t="s">
        <v>1388</v>
      </c>
      <c r="P252" s="7" t="s">
        <v>3899</v>
      </c>
      <c r="Q252" s="5" t="s">
        <v>4044</v>
      </c>
      <c r="R252" s="5" t="s">
        <v>4045</v>
      </c>
      <c r="S252" s="5" t="s">
        <v>4168</v>
      </c>
      <c r="T252" s="7" t="s">
        <v>3909</v>
      </c>
      <c r="U252" s="7" t="s">
        <v>28</v>
      </c>
      <c r="V252" s="28" t="s">
        <v>28</v>
      </c>
      <c r="W252" s="7" t="s">
        <v>29</v>
      </c>
      <c r="X252" s="7">
        <v>2012</v>
      </c>
      <c r="Y252" s="5" t="s">
        <v>28</v>
      </c>
      <c r="Z252" s="7" t="s">
        <v>3900</v>
      </c>
      <c r="AA252" s="7">
        <v>1</v>
      </c>
      <c r="AB252" s="7">
        <v>1</v>
      </c>
      <c r="AC252" s="7">
        <f t="shared" si="90"/>
        <v>0</v>
      </c>
      <c r="AD252" s="7" t="s">
        <v>6175</v>
      </c>
      <c r="AE252" s="7" t="s">
        <v>6175</v>
      </c>
      <c r="AF252" s="7" t="s">
        <v>6175</v>
      </c>
      <c r="AG252" s="7" t="s">
        <v>6175</v>
      </c>
      <c r="AH252" s="7" t="s">
        <v>6175</v>
      </c>
      <c r="AI252" s="7" t="s">
        <v>6175</v>
      </c>
      <c r="AJ252" s="33">
        <v>38.264298630137503</v>
      </c>
      <c r="AK252" s="33">
        <f t="shared" si="83"/>
        <v>38.264298630137503</v>
      </c>
      <c r="AL252" s="33">
        <f t="shared" si="86"/>
        <v>4.5917158356165002</v>
      </c>
      <c r="AM252" s="33">
        <f t="shared" si="87"/>
        <v>42.856014465754001</v>
      </c>
      <c r="AN252" s="33">
        <f t="shared" si="88"/>
        <v>34.437868767123753</v>
      </c>
      <c r="AO252" s="33">
        <f t="shared" si="89"/>
        <v>34.437868767123753</v>
      </c>
      <c r="AP252" s="33">
        <f t="shared" si="84"/>
        <v>4.1325442520548501</v>
      </c>
      <c r="AQ252" s="33">
        <f t="shared" si="85"/>
        <v>38.570413019178602</v>
      </c>
      <c r="AR252" s="15" t="s">
        <v>6295</v>
      </c>
      <c r="AS252" s="15" t="s">
        <v>6298</v>
      </c>
      <c r="AT252" s="15" t="s">
        <v>6292</v>
      </c>
      <c r="AU252" s="27" t="s">
        <v>6278</v>
      </c>
      <c r="AV252" s="74"/>
      <c r="AW252" s="75"/>
      <c r="AX252" s="75"/>
      <c r="AY252" s="75"/>
      <c r="AZ252" s="52" t="s">
        <v>6388</v>
      </c>
    </row>
    <row r="253" spans="1:52" s="52" customFormat="1" ht="39.950000000000003" customHeight="1" x14ac:dyDescent="0.25">
      <c r="A253" s="9">
        <v>1147</v>
      </c>
      <c r="B253" s="5">
        <v>80042000003432</v>
      </c>
      <c r="C253" s="7" t="s">
        <v>4169</v>
      </c>
      <c r="D253" s="5" t="s">
        <v>18</v>
      </c>
      <c r="E253" s="5" t="s">
        <v>296</v>
      </c>
      <c r="F253" s="5" t="s">
        <v>296</v>
      </c>
      <c r="G253" s="5" t="s">
        <v>18</v>
      </c>
      <c r="H253" s="7" t="s">
        <v>6173</v>
      </c>
      <c r="I253" s="7" t="s">
        <v>6175</v>
      </c>
      <c r="J253" s="7" t="s">
        <v>6175</v>
      </c>
      <c r="K253" s="7" t="s">
        <v>6175</v>
      </c>
      <c r="L253" s="5" t="s">
        <v>106</v>
      </c>
      <c r="M253" s="5" t="s">
        <v>106</v>
      </c>
      <c r="N253" s="8" t="s">
        <v>6175</v>
      </c>
      <c r="O253" s="7" t="s">
        <v>1388</v>
      </c>
      <c r="P253" s="7" t="s">
        <v>3899</v>
      </c>
      <c r="Q253" s="5" t="s">
        <v>177</v>
      </c>
      <c r="R253" s="5" t="s">
        <v>4035</v>
      </c>
      <c r="S253" s="5" t="s">
        <v>4170</v>
      </c>
      <c r="T253" s="7" t="s">
        <v>44</v>
      </c>
      <c r="U253" s="7" t="s">
        <v>28</v>
      </c>
      <c r="V253" s="28" t="s">
        <v>28</v>
      </c>
      <c r="W253" s="7" t="s">
        <v>29</v>
      </c>
      <c r="X253" s="7">
        <v>2013</v>
      </c>
      <c r="Y253" s="5" t="s">
        <v>319</v>
      </c>
      <c r="Z253" s="7" t="s">
        <v>3900</v>
      </c>
      <c r="AA253" s="7">
        <v>1</v>
      </c>
      <c r="AB253" s="7">
        <v>1</v>
      </c>
      <c r="AC253" s="7">
        <f t="shared" si="90"/>
        <v>0</v>
      </c>
      <c r="AD253" s="7" t="s">
        <v>6175</v>
      </c>
      <c r="AE253" s="7" t="s">
        <v>6175</v>
      </c>
      <c r="AF253" s="7" t="s">
        <v>6175</v>
      </c>
      <c r="AG253" s="7" t="s">
        <v>6175</v>
      </c>
      <c r="AH253" s="7" t="s">
        <v>6175</v>
      </c>
      <c r="AI253" s="7" t="s">
        <v>6175</v>
      </c>
      <c r="AJ253" s="33">
        <v>48.700016438356819</v>
      </c>
      <c r="AK253" s="33">
        <f t="shared" si="83"/>
        <v>48.700016438356819</v>
      </c>
      <c r="AL253" s="33">
        <f t="shared" si="86"/>
        <v>5.8440019726028183</v>
      </c>
      <c r="AM253" s="33">
        <f t="shared" si="87"/>
        <v>54.544018410959637</v>
      </c>
      <c r="AN253" s="33">
        <f t="shared" si="88"/>
        <v>43.830014794521141</v>
      </c>
      <c r="AO253" s="33">
        <f t="shared" si="89"/>
        <v>43.830014794521141</v>
      </c>
      <c r="AP253" s="33">
        <f t="shared" si="84"/>
        <v>5.2596017753425368</v>
      </c>
      <c r="AQ253" s="33">
        <f t="shared" si="85"/>
        <v>49.089616569863679</v>
      </c>
      <c r="AR253" s="15" t="s">
        <v>6295</v>
      </c>
      <c r="AS253" s="15" t="s">
        <v>6298</v>
      </c>
      <c r="AT253" s="15" t="s">
        <v>6292</v>
      </c>
      <c r="AU253" s="27" t="s">
        <v>6278</v>
      </c>
      <c r="AV253" s="74"/>
      <c r="AW253" s="75"/>
      <c r="AX253" s="75"/>
      <c r="AY253" s="75"/>
      <c r="AZ253" s="52" t="s">
        <v>6388</v>
      </c>
    </row>
    <row r="254" spans="1:52" s="52" customFormat="1" ht="39.950000000000003" customHeight="1" x14ac:dyDescent="0.25">
      <c r="A254" s="9">
        <v>1148</v>
      </c>
      <c r="B254" s="5">
        <v>80042000003449</v>
      </c>
      <c r="C254" s="7" t="s">
        <v>4171</v>
      </c>
      <c r="D254" s="5" t="s">
        <v>241</v>
      </c>
      <c r="E254" s="5" t="s">
        <v>242</v>
      </c>
      <c r="F254" s="5" t="s">
        <v>242</v>
      </c>
      <c r="G254" s="5" t="s">
        <v>6285</v>
      </c>
      <c r="H254" s="7" t="s">
        <v>6173</v>
      </c>
      <c r="I254" s="7" t="s">
        <v>6175</v>
      </c>
      <c r="J254" s="7" t="s">
        <v>6175</v>
      </c>
      <c r="K254" s="7" t="s">
        <v>6175</v>
      </c>
      <c r="L254" s="5" t="s">
        <v>362</v>
      </c>
      <c r="M254" s="5" t="s">
        <v>362</v>
      </c>
      <c r="N254" s="8" t="s">
        <v>6175</v>
      </c>
      <c r="O254" s="7" t="s">
        <v>1388</v>
      </c>
      <c r="P254" s="7" t="s">
        <v>3899</v>
      </c>
      <c r="Q254" s="5" t="s">
        <v>364</v>
      </c>
      <c r="R254" s="5" t="s">
        <v>4000</v>
      </c>
      <c r="S254" s="5" t="s">
        <v>4172</v>
      </c>
      <c r="T254" s="7" t="s">
        <v>44</v>
      </c>
      <c r="U254" s="7" t="s">
        <v>4002</v>
      </c>
      <c r="V254" s="28" t="s">
        <v>28</v>
      </c>
      <c r="W254" s="7" t="s">
        <v>29</v>
      </c>
      <c r="X254" s="7">
        <v>2013</v>
      </c>
      <c r="Y254" s="5" t="s">
        <v>319</v>
      </c>
      <c r="Z254" s="7" t="s">
        <v>3900</v>
      </c>
      <c r="AA254" s="7">
        <v>1</v>
      </c>
      <c r="AB254" s="7">
        <v>1</v>
      </c>
      <c r="AC254" s="7">
        <f t="shared" si="90"/>
        <v>0</v>
      </c>
      <c r="AD254" s="7" t="s">
        <v>6175</v>
      </c>
      <c r="AE254" s="7" t="s">
        <v>6175</v>
      </c>
      <c r="AF254" s="7" t="s">
        <v>6175</v>
      </c>
      <c r="AG254" s="7" t="s">
        <v>6175</v>
      </c>
      <c r="AH254" s="7" t="s">
        <v>6175</v>
      </c>
      <c r="AI254" s="7" t="s">
        <v>6175</v>
      </c>
      <c r="AJ254" s="33">
        <v>37.532157534247162</v>
      </c>
      <c r="AK254" s="33">
        <f t="shared" si="83"/>
        <v>37.532157534247162</v>
      </c>
      <c r="AL254" s="33">
        <f t="shared" si="86"/>
        <v>4.5038589041096593</v>
      </c>
      <c r="AM254" s="33">
        <f t="shared" si="87"/>
        <v>42.036016438356825</v>
      </c>
      <c r="AN254" s="33">
        <f t="shared" si="88"/>
        <v>33.77894178082245</v>
      </c>
      <c r="AO254" s="33">
        <f t="shared" si="89"/>
        <v>33.77894178082245</v>
      </c>
      <c r="AP254" s="33">
        <f t="shared" si="84"/>
        <v>4.0534730136986941</v>
      </c>
      <c r="AQ254" s="33">
        <f t="shared" si="85"/>
        <v>37.832414794521142</v>
      </c>
      <c r="AR254" s="26" t="s">
        <v>6295</v>
      </c>
      <c r="AS254" s="15" t="s">
        <v>6295</v>
      </c>
      <c r="AT254" s="15" t="s">
        <v>6282</v>
      </c>
      <c r="AU254" s="27" t="s">
        <v>6282</v>
      </c>
      <c r="AV254" s="74" t="s">
        <v>6287</v>
      </c>
      <c r="AW254" s="75"/>
      <c r="AX254" s="75"/>
      <c r="AY254" s="75"/>
      <c r="AZ254" s="52" t="s">
        <v>6388</v>
      </c>
    </row>
    <row r="255" spans="1:52" s="52" customFormat="1" ht="39.950000000000003" customHeight="1" x14ac:dyDescent="0.25">
      <c r="A255" s="9">
        <v>1149</v>
      </c>
      <c r="B255" s="5">
        <v>80042000003487</v>
      </c>
      <c r="C255" s="7" t="s">
        <v>4173</v>
      </c>
      <c r="D255" s="5" t="s">
        <v>18</v>
      </c>
      <c r="E255" s="5" t="s">
        <v>296</v>
      </c>
      <c r="F255" s="5" t="s">
        <v>296</v>
      </c>
      <c r="G255" s="5" t="s">
        <v>18</v>
      </c>
      <c r="H255" s="7" t="s">
        <v>6173</v>
      </c>
      <c r="I255" s="7" t="s">
        <v>6175</v>
      </c>
      <c r="J255" s="7" t="s">
        <v>6175</v>
      </c>
      <c r="K255" s="7" t="s">
        <v>6175</v>
      </c>
      <c r="L255" s="7" t="s">
        <v>3985</v>
      </c>
      <c r="M255" s="7" t="s">
        <v>3985</v>
      </c>
      <c r="N255" s="8" t="s">
        <v>6175</v>
      </c>
      <c r="O255" s="7" t="s">
        <v>1388</v>
      </c>
      <c r="P255" s="7" t="s">
        <v>3899</v>
      </c>
      <c r="Q255" s="5" t="s">
        <v>177</v>
      </c>
      <c r="R255" s="5" t="s">
        <v>3986</v>
      </c>
      <c r="S255" s="5" t="s">
        <v>4174</v>
      </c>
      <c r="T255" s="7" t="s">
        <v>44</v>
      </c>
      <c r="U255" s="7" t="s">
        <v>28</v>
      </c>
      <c r="V255" s="28" t="s">
        <v>28</v>
      </c>
      <c r="W255" s="5" t="s">
        <v>3988</v>
      </c>
      <c r="X255" s="7">
        <v>2012</v>
      </c>
      <c r="Y255" s="5" t="s">
        <v>28</v>
      </c>
      <c r="Z255" s="7" t="s">
        <v>3900</v>
      </c>
      <c r="AA255" s="7">
        <v>1</v>
      </c>
      <c r="AB255" s="7">
        <v>1</v>
      </c>
      <c r="AC255" s="7">
        <f t="shared" si="90"/>
        <v>0</v>
      </c>
      <c r="AD255" s="7" t="s">
        <v>6175</v>
      </c>
      <c r="AE255" s="7" t="s">
        <v>6175</v>
      </c>
      <c r="AF255" s="7" t="s">
        <v>6175</v>
      </c>
      <c r="AG255" s="7" t="s">
        <v>6175</v>
      </c>
      <c r="AH255" s="7" t="s">
        <v>6175</v>
      </c>
      <c r="AI255" s="7" t="s">
        <v>6175</v>
      </c>
      <c r="AJ255" s="33">
        <v>3.1096306849315916</v>
      </c>
      <c r="AK255" s="33">
        <f t="shared" si="83"/>
        <v>3.1096306849315916</v>
      </c>
      <c r="AL255" s="33">
        <f t="shared" si="86"/>
        <v>0.37315568219179096</v>
      </c>
      <c r="AM255" s="33">
        <f t="shared" si="87"/>
        <v>3.4827863671233823</v>
      </c>
      <c r="AN255" s="33">
        <f t="shared" si="88"/>
        <v>2.7986676164384323</v>
      </c>
      <c r="AO255" s="33">
        <f t="shared" si="89"/>
        <v>2.7986676164384323</v>
      </c>
      <c r="AP255" s="33">
        <f t="shared" si="84"/>
        <v>0.33584011397261188</v>
      </c>
      <c r="AQ255" s="33">
        <f t="shared" si="85"/>
        <v>3.1345077304110442</v>
      </c>
      <c r="AR255" s="15" t="s">
        <v>6295</v>
      </c>
      <c r="AS255" s="15" t="s">
        <v>6298</v>
      </c>
      <c r="AT255" s="15" t="s">
        <v>6292</v>
      </c>
      <c r="AU255" s="27" t="s">
        <v>6278</v>
      </c>
      <c r="AV255" s="74"/>
      <c r="AW255" s="75"/>
      <c r="AX255" s="75"/>
      <c r="AY255" s="75"/>
      <c r="AZ255" s="52" t="s">
        <v>6388</v>
      </c>
    </row>
    <row r="256" spans="1:52" s="52" customFormat="1" ht="39.950000000000003" customHeight="1" x14ac:dyDescent="0.25">
      <c r="A256" s="9">
        <v>1150</v>
      </c>
      <c r="B256" s="5">
        <v>80042000003500</v>
      </c>
      <c r="C256" s="7" t="s">
        <v>4175</v>
      </c>
      <c r="D256" s="5" t="s">
        <v>18</v>
      </c>
      <c r="E256" s="5" t="s">
        <v>296</v>
      </c>
      <c r="F256" s="5" t="s">
        <v>296</v>
      </c>
      <c r="G256" s="5" t="s">
        <v>18</v>
      </c>
      <c r="H256" s="7" t="s">
        <v>6173</v>
      </c>
      <c r="I256" s="7" t="s">
        <v>6175</v>
      </c>
      <c r="J256" s="7" t="s">
        <v>6175</v>
      </c>
      <c r="K256" s="7" t="s">
        <v>6175</v>
      </c>
      <c r="L256" s="7" t="s">
        <v>4019</v>
      </c>
      <c r="M256" s="7" t="s">
        <v>4019</v>
      </c>
      <c r="N256" s="8" t="s">
        <v>6175</v>
      </c>
      <c r="O256" s="7" t="s">
        <v>1388</v>
      </c>
      <c r="P256" s="7" t="s">
        <v>3899</v>
      </c>
      <c r="Q256" s="5" t="s">
        <v>4020</v>
      </c>
      <c r="R256" s="5" t="s">
        <v>4021</v>
      </c>
      <c r="S256" s="5" t="s">
        <v>4176</v>
      </c>
      <c r="T256" s="7" t="s">
        <v>44</v>
      </c>
      <c r="U256" s="7" t="s">
        <v>28</v>
      </c>
      <c r="V256" s="28" t="s">
        <v>28</v>
      </c>
      <c r="W256" s="7" t="s">
        <v>3988</v>
      </c>
      <c r="X256" s="7">
        <v>2012</v>
      </c>
      <c r="Y256" s="5" t="s">
        <v>28</v>
      </c>
      <c r="Z256" s="7" t="s">
        <v>3900</v>
      </c>
      <c r="AA256" s="7">
        <v>1</v>
      </c>
      <c r="AB256" s="7">
        <v>1</v>
      </c>
      <c r="AC256" s="7">
        <f t="shared" si="90"/>
        <v>0</v>
      </c>
      <c r="AD256" s="7" t="s">
        <v>6175</v>
      </c>
      <c r="AE256" s="7" t="s">
        <v>6175</v>
      </c>
      <c r="AF256" s="7" t="s">
        <v>6175</v>
      </c>
      <c r="AG256" s="7" t="s">
        <v>6175</v>
      </c>
      <c r="AH256" s="7" t="s">
        <v>6175</v>
      </c>
      <c r="AI256" s="7" t="s">
        <v>6175</v>
      </c>
      <c r="AJ256" s="33">
        <v>5.1827178082193193</v>
      </c>
      <c r="AK256" s="33">
        <f t="shared" si="83"/>
        <v>5.1827178082193193</v>
      </c>
      <c r="AL256" s="33">
        <f t="shared" si="86"/>
        <v>0.62192613698631827</v>
      </c>
      <c r="AM256" s="33">
        <f t="shared" si="87"/>
        <v>5.8046439452056378</v>
      </c>
      <c r="AN256" s="33">
        <f t="shared" si="88"/>
        <v>4.6644460273973873</v>
      </c>
      <c r="AO256" s="33">
        <f t="shared" si="89"/>
        <v>4.6644460273973873</v>
      </c>
      <c r="AP256" s="33">
        <f t="shared" si="84"/>
        <v>0.55973352328768644</v>
      </c>
      <c r="AQ256" s="33">
        <f t="shared" si="85"/>
        <v>5.2241795506850739</v>
      </c>
      <c r="AR256" s="15" t="s">
        <v>6295</v>
      </c>
      <c r="AS256" s="26"/>
      <c r="AT256" s="15" t="s">
        <v>6292</v>
      </c>
      <c r="AU256" s="27" t="s">
        <v>6278</v>
      </c>
      <c r="AV256" s="74"/>
      <c r="AW256" s="75"/>
      <c r="AX256" s="75"/>
      <c r="AY256" s="75"/>
      <c r="AZ256" s="52" t="s">
        <v>6388</v>
      </c>
    </row>
    <row r="257" spans="1:52" s="52" customFormat="1" ht="39.950000000000003" customHeight="1" x14ac:dyDescent="0.25">
      <c r="A257" s="9">
        <v>1151</v>
      </c>
      <c r="B257" s="5">
        <v>80042000003630</v>
      </c>
      <c r="C257" s="7" t="s">
        <v>4177</v>
      </c>
      <c r="D257" s="5" t="s">
        <v>241</v>
      </c>
      <c r="E257" s="5" t="s">
        <v>242</v>
      </c>
      <c r="F257" s="5" t="s">
        <v>242</v>
      </c>
      <c r="G257" s="5" t="s">
        <v>402</v>
      </c>
      <c r="H257" s="7" t="s">
        <v>6173</v>
      </c>
      <c r="I257" s="7" t="s">
        <v>6175</v>
      </c>
      <c r="J257" s="7" t="s">
        <v>6175</v>
      </c>
      <c r="K257" s="7" t="s">
        <v>6175</v>
      </c>
      <c r="L257" s="5" t="s">
        <v>106</v>
      </c>
      <c r="M257" s="5" t="s">
        <v>106</v>
      </c>
      <c r="N257" s="8" t="s">
        <v>6175</v>
      </c>
      <c r="O257" s="7" t="s">
        <v>1388</v>
      </c>
      <c r="P257" s="7" t="s">
        <v>3899</v>
      </c>
      <c r="Q257" s="5" t="s">
        <v>177</v>
      </c>
      <c r="R257" s="5" t="s">
        <v>3978</v>
      </c>
      <c r="S257" s="5" t="s">
        <v>4178</v>
      </c>
      <c r="T257" s="7" t="s">
        <v>44</v>
      </c>
      <c r="U257" s="7" t="s">
        <v>28</v>
      </c>
      <c r="V257" s="28" t="s">
        <v>28</v>
      </c>
      <c r="W257" s="7" t="s">
        <v>29</v>
      </c>
      <c r="X257" s="7">
        <v>2013</v>
      </c>
      <c r="Y257" s="5" t="s">
        <v>319</v>
      </c>
      <c r="Z257" s="7" t="s">
        <v>3900</v>
      </c>
      <c r="AA257" s="7">
        <v>1</v>
      </c>
      <c r="AB257" s="7">
        <v>1</v>
      </c>
      <c r="AC257" s="7">
        <f t="shared" si="90"/>
        <v>0</v>
      </c>
      <c r="AD257" s="7" t="s">
        <v>6175</v>
      </c>
      <c r="AE257" s="7" t="s">
        <v>6175</v>
      </c>
      <c r="AF257" s="7" t="s">
        <v>6175</v>
      </c>
      <c r="AG257" s="7" t="s">
        <v>6175</v>
      </c>
      <c r="AH257" s="7" t="s">
        <v>6175</v>
      </c>
      <c r="AI257" s="7" t="s">
        <v>6175</v>
      </c>
      <c r="AJ257" s="33">
        <v>53.907903852740354</v>
      </c>
      <c r="AK257" s="33">
        <f t="shared" si="83"/>
        <v>53.907903852740354</v>
      </c>
      <c r="AL257" s="33">
        <f t="shared" si="86"/>
        <v>6.468948462328842</v>
      </c>
      <c r="AM257" s="33">
        <f t="shared" si="87"/>
        <v>60.376852315069193</v>
      </c>
      <c r="AN257" s="33">
        <f t="shared" si="88"/>
        <v>48.517113467466316</v>
      </c>
      <c r="AO257" s="33">
        <f t="shared" si="89"/>
        <v>48.517113467466316</v>
      </c>
      <c r="AP257" s="33">
        <f t="shared" si="84"/>
        <v>5.8220536160959577</v>
      </c>
      <c r="AQ257" s="33">
        <f t="shared" si="85"/>
        <v>54.339167083562273</v>
      </c>
      <c r="AR257" s="15" t="s">
        <v>6295</v>
      </c>
      <c r="AS257" s="15" t="s">
        <v>6295</v>
      </c>
      <c r="AT257" s="15" t="s">
        <v>6282</v>
      </c>
      <c r="AU257" s="27" t="s">
        <v>6282</v>
      </c>
      <c r="AV257" s="74" t="s">
        <v>6322</v>
      </c>
      <c r="AW257" s="75">
        <v>1</v>
      </c>
      <c r="AX257" s="75" t="s">
        <v>6339</v>
      </c>
      <c r="AY257" s="75"/>
      <c r="AZ257" s="52" t="s">
        <v>6388</v>
      </c>
    </row>
    <row r="258" spans="1:52" s="52" customFormat="1" ht="39.950000000000003" customHeight="1" x14ac:dyDescent="0.25">
      <c r="A258" s="9">
        <v>1152</v>
      </c>
      <c r="B258" s="5">
        <v>80042000003647</v>
      </c>
      <c r="C258" s="7" t="s">
        <v>4179</v>
      </c>
      <c r="D258" s="5" t="s">
        <v>241</v>
      </c>
      <c r="E258" s="5" t="s">
        <v>242</v>
      </c>
      <c r="F258" s="5" t="s">
        <v>242</v>
      </c>
      <c r="G258" s="5" t="s">
        <v>402</v>
      </c>
      <c r="H258" s="7" t="s">
        <v>6173</v>
      </c>
      <c r="I258" s="7" t="s">
        <v>6175</v>
      </c>
      <c r="J258" s="7" t="s">
        <v>6175</v>
      </c>
      <c r="K258" s="7" t="s">
        <v>6175</v>
      </c>
      <c r="L258" s="7" t="s">
        <v>3985</v>
      </c>
      <c r="M258" s="7" t="s">
        <v>3985</v>
      </c>
      <c r="N258" s="8" t="s">
        <v>6175</v>
      </c>
      <c r="O258" s="7" t="s">
        <v>1388</v>
      </c>
      <c r="P258" s="7" t="s">
        <v>3899</v>
      </c>
      <c r="Q258" s="5" t="s">
        <v>108</v>
      </c>
      <c r="R258" s="7" t="s">
        <v>3990</v>
      </c>
      <c r="S258" s="5" t="s">
        <v>4180</v>
      </c>
      <c r="T258" s="7" t="s">
        <v>44</v>
      </c>
      <c r="U258" s="7" t="s">
        <v>28</v>
      </c>
      <c r="V258" s="28" t="s">
        <v>28</v>
      </c>
      <c r="W258" s="7" t="s">
        <v>3988</v>
      </c>
      <c r="X258" s="7">
        <v>2012</v>
      </c>
      <c r="Y258" s="5" t="s">
        <v>28</v>
      </c>
      <c r="Z258" s="7" t="s">
        <v>3900</v>
      </c>
      <c r="AA258" s="7">
        <v>1</v>
      </c>
      <c r="AB258" s="7">
        <v>1</v>
      </c>
      <c r="AC258" s="7">
        <f t="shared" si="90"/>
        <v>0</v>
      </c>
      <c r="AD258" s="7" t="s">
        <v>6175</v>
      </c>
      <c r="AE258" s="7" t="s">
        <v>6175</v>
      </c>
      <c r="AF258" s="7" t="s">
        <v>6175</v>
      </c>
      <c r="AG258" s="7" t="s">
        <v>6175</v>
      </c>
      <c r="AH258" s="7" t="s">
        <v>6175</v>
      </c>
      <c r="AI258" s="7" t="s">
        <v>6175</v>
      </c>
      <c r="AJ258" s="33">
        <v>4.0121979452055658</v>
      </c>
      <c r="AK258" s="33">
        <f t="shared" ref="AK258:AK321" si="91">AJ258*AB258</f>
        <v>4.0121979452055658</v>
      </c>
      <c r="AL258" s="33">
        <f t="shared" si="86"/>
        <v>0.48146375342466791</v>
      </c>
      <c r="AM258" s="33">
        <f t="shared" si="87"/>
        <v>4.493661698630234</v>
      </c>
      <c r="AN258" s="33">
        <f t="shared" si="88"/>
        <v>3.6109781506850092</v>
      </c>
      <c r="AO258" s="33">
        <f t="shared" si="89"/>
        <v>3.6109781506850092</v>
      </c>
      <c r="AP258" s="33">
        <f t="shared" ref="AP258:AP321" si="92">AO258*0.12</f>
        <v>0.43331737808220111</v>
      </c>
      <c r="AQ258" s="33">
        <f t="shared" ref="AQ258:AQ321" si="93">AO258+AP258</f>
        <v>4.0442955287672104</v>
      </c>
      <c r="AR258" s="15" t="s">
        <v>6295</v>
      </c>
      <c r="AS258" s="15" t="s">
        <v>6295</v>
      </c>
      <c r="AT258" s="15" t="s">
        <v>6282</v>
      </c>
      <c r="AU258" s="27" t="s">
        <v>6282</v>
      </c>
      <c r="AV258" s="74" t="s">
        <v>6322</v>
      </c>
      <c r="AW258" s="75"/>
      <c r="AX258" s="75"/>
      <c r="AY258" s="75"/>
      <c r="AZ258" s="52" t="s">
        <v>6388</v>
      </c>
    </row>
    <row r="259" spans="1:52" s="52" customFormat="1" ht="39.950000000000003" customHeight="1" x14ac:dyDescent="0.25">
      <c r="A259" s="9">
        <v>1153</v>
      </c>
      <c r="B259" s="5">
        <v>80042000003685</v>
      </c>
      <c r="C259" s="5" t="s">
        <v>4181</v>
      </c>
      <c r="D259" s="5" t="s">
        <v>18</v>
      </c>
      <c r="E259" s="5" t="s">
        <v>3996</v>
      </c>
      <c r="F259" s="5" t="s">
        <v>113</v>
      </c>
      <c r="G259" s="5" t="s">
        <v>18</v>
      </c>
      <c r="H259" s="7" t="s">
        <v>6173</v>
      </c>
      <c r="I259" s="7" t="s">
        <v>6175</v>
      </c>
      <c r="J259" s="7" t="s">
        <v>6175</v>
      </c>
      <c r="K259" s="7" t="s">
        <v>6175</v>
      </c>
      <c r="L259" s="5" t="s">
        <v>4004</v>
      </c>
      <c r="M259" s="5" t="s">
        <v>4004</v>
      </c>
      <c r="N259" s="8" t="s">
        <v>6175</v>
      </c>
      <c r="O259" s="7" t="s">
        <v>1388</v>
      </c>
      <c r="P259" s="7" t="s">
        <v>3899</v>
      </c>
      <c r="Q259" s="5" t="s">
        <v>4005</v>
      </c>
      <c r="R259" s="5" t="s">
        <v>4006</v>
      </c>
      <c r="S259" s="5" t="s">
        <v>4182</v>
      </c>
      <c r="T259" s="7" t="s">
        <v>44</v>
      </c>
      <c r="U259" s="7" t="s">
        <v>28</v>
      </c>
      <c r="V259" s="28" t="s">
        <v>28</v>
      </c>
      <c r="W259" s="7" t="s">
        <v>78</v>
      </c>
      <c r="X259" s="7">
        <v>2012</v>
      </c>
      <c r="Y259" s="5" t="s">
        <v>28</v>
      </c>
      <c r="Z259" s="7" t="s">
        <v>3900</v>
      </c>
      <c r="AA259" s="7">
        <v>1</v>
      </c>
      <c r="AB259" s="7">
        <v>1</v>
      </c>
      <c r="AC259" s="7">
        <f t="shared" si="90"/>
        <v>0</v>
      </c>
      <c r="AD259" s="7" t="s">
        <v>6175</v>
      </c>
      <c r="AE259" s="7" t="s">
        <v>6175</v>
      </c>
      <c r="AF259" s="7" t="s">
        <v>6175</v>
      </c>
      <c r="AG259" s="7" t="s">
        <v>6175</v>
      </c>
      <c r="AH259" s="7" t="s">
        <v>6175</v>
      </c>
      <c r="AI259" s="7" t="s">
        <v>6175</v>
      </c>
      <c r="AJ259" s="33">
        <v>8.2027474315069568</v>
      </c>
      <c r="AK259" s="33">
        <f t="shared" si="91"/>
        <v>8.2027474315069568</v>
      </c>
      <c r="AL259" s="33">
        <f t="shared" si="86"/>
        <v>0.98432969178083474</v>
      </c>
      <c r="AM259" s="33">
        <f t="shared" si="87"/>
        <v>9.187077123287791</v>
      </c>
      <c r="AN259" s="33">
        <f t="shared" si="88"/>
        <v>7.3824726883562617</v>
      </c>
      <c r="AO259" s="33">
        <f t="shared" si="89"/>
        <v>7.3824726883562617</v>
      </c>
      <c r="AP259" s="33">
        <f t="shared" si="92"/>
        <v>0.88589672260275132</v>
      </c>
      <c r="AQ259" s="33">
        <f t="shared" si="93"/>
        <v>8.2683694109590125</v>
      </c>
      <c r="AR259" s="26" t="s">
        <v>6295</v>
      </c>
      <c r="AS259" s="26" t="s">
        <v>6295</v>
      </c>
      <c r="AT259" s="15" t="s">
        <v>6294</v>
      </c>
      <c r="AU259" s="27" t="s">
        <v>6279</v>
      </c>
      <c r="AV259" s="74"/>
      <c r="AW259" s="75">
        <v>1</v>
      </c>
      <c r="AX259" s="75" t="s">
        <v>6335</v>
      </c>
      <c r="AY259" s="75"/>
      <c r="AZ259" s="52" t="s">
        <v>6388</v>
      </c>
    </row>
    <row r="260" spans="1:52" s="52" customFormat="1" ht="39.950000000000003" customHeight="1" x14ac:dyDescent="0.25">
      <c r="A260" s="9">
        <v>1154</v>
      </c>
      <c r="B260" s="5">
        <v>80042000003692</v>
      </c>
      <c r="C260" s="7" t="s">
        <v>4183</v>
      </c>
      <c r="D260" s="5" t="s">
        <v>18</v>
      </c>
      <c r="E260" s="5" t="s">
        <v>3996</v>
      </c>
      <c r="F260" s="5" t="s">
        <v>113</v>
      </c>
      <c r="G260" s="5" t="s">
        <v>18</v>
      </c>
      <c r="H260" s="7" t="s">
        <v>6173</v>
      </c>
      <c r="I260" s="7" t="s">
        <v>6175</v>
      </c>
      <c r="J260" s="7" t="s">
        <v>6175</v>
      </c>
      <c r="K260" s="7" t="s">
        <v>6175</v>
      </c>
      <c r="L260" s="5" t="s">
        <v>362</v>
      </c>
      <c r="M260" s="5" t="s">
        <v>362</v>
      </c>
      <c r="N260" s="8" t="s">
        <v>6175</v>
      </c>
      <c r="O260" s="7" t="s">
        <v>1388</v>
      </c>
      <c r="P260" s="7" t="s">
        <v>3899</v>
      </c>
      <c r="Q260" s="5" t="s">
        <v>364</v>
      </c>
      <c r="R260" s="5" t="s">
        <v>3997</v>
      </c>
      <c r="S260" s="5" t="s">
        <v>4184</v>
      </c>
      <c r="T260" s="7" t="s">
        <v>44</v>
      </c>
      <c r="U260" s="7" t="s">
        <v>28</v>
      </c>
      <c r="V260" s="7" t="s">
        <v>28</v>
      </c>
      <c r="W260" s="5" t="s">
        <v>771</v>
      </c>
      <c r="X260" s="7">
        <v>2013</v>
      </c>
      <c r="Y260" s="5" t="s">
        <v>4029</v>
      </c>
      <c r="Z260" s="7" t="s">
        <v>3900</v>
      </c>
      <c r="AA260" s="7">
        <v>1</v>
      </c>
      <c r="AB260" s="7">
        <v>1</v>
      </c>
      <c r="AC260" s="7">
        <f t="shared" si="90"/>
        <v>0</v>
      </c>
      <c r="AD260" s="7" t="s">
        <v>6175</v>
      </c>
      <c r="AE260" s="7" t="s">
        <v>6175</v>
      </c>
      <c r="AF260" s="7" t="s">
        <v>6175</v>
      </c>
      <c r="AG260" s="7" t="s">
        <v>6175</v>
      </c>
      <c r="AH260" s="7" t="s">
        <v>6175</v>
      </c>
      <c r="AI260" s="7" t="s">
        <v>6175</v>
      </c>
      <c r="AJ260" s="33">
        <v>8.3482142857142847</v>
      </c>
      <c r="AK260" s="33">
        <f t="shared" si="91"/>
        <v>8.3482142857142847</v>
      </c>
      <c r="AL260" s="33">
        <f t="shared" si="86"/>
        <v>1.0017857142857141</v>
      </c>
      <c r="AM260" s="33">
        <f t="shared" si="87"/>
        <v>9.3499999999999979</v>
      </c>
      <c r="AN260" s="33">
        <f t="shared" si="88"/>
        <v>7.5133928571428568</v>
      </c>
      <c r="AO260" s="33">
        <f t="shared" si="89"/>
        <v>7.5133928571428568</v>
      </c>
      <c r="AP260" s="33">
        <f t="shared" si="92"/>
        <v>0.90160714285714283</v>
      </c>
      <c r="AQ260" s="33">
        <f t="shared" si="93"/>
        <v>8.4149999999999991</v>
      </c>
      <c r="AR260" s="15" t="s">
        <v>6295</v>
      </c>
      <c r="AS260" s="15" t="s">
        <v>6296</v>
      </c>
      <c r="AT260" s="15" t="s">
        <v>6292</v>
      </c>
      <c r="AU260" s="27" t="s">
        <v>6278</v>
      </c>
      <c r="AV260" s="74"/>
      <c r="AW260" s="75"/>
      <c r="AX260" s="75"/>
      <c r="AY260" s="75"/>
      <c r="AZ260" s="52" t="s">
        <v>6388</v>
      </c>
    </row>
    <row r="261" spans="1:52" s="52" customFormat="1" ht="39.950000000000003" customHeight="1" x14ac:dyDescent="0.25">
      <c r="A261" s="9">
        <v>1155</v>
      </c>
      <c r="B261" s="5">
        <v>80042000003739</v>
      </c>
      <c r="C261" s="5" t="s">
        <v>4185</v>
      </c>
      <c r="D261" s="5" t="s">
        <v>18</v>
      </c>
      <c r="E261" s="5" t="s">
        <v>104</v>
      </c>
      <c r="F261" s="5" t="s">
        <v>113</v>
      </c>
      <c r="G261" s="5" t="s">
        <v>18</v>
      </c>
      <c r="H261" s="7" t="s">
        <v>6173</v>
      </c>
      <c r="I261" s="7" t="s">
        <v>6175</v>
      </c>
      <c r="J261" s="7" t="s">
        <v>6175</v>
      </c>
      <c r="K261" s="7" t="s">
        <v>6175</v>
      </c>
      <c r="L261" s="7" t="s">
        <v>106</v>
      </c>
      <c r="M261" s="7" t="s">
        <v>106</v>
      </c>
      <c r="N261" s="8" t="s">
        <v>6175</v>
      </c>
      <c r="O261" s="7" t="s">
        <v>1388</v>
      </c>
      <c r="P261" s="7" t="s">
        <v>3899</v>
      </c>
      <c r="Q261" s="7" t="s">
        <v>177</v>
      </c>
      <c r="R261" s="7" t="s">
        <v>4035</v>
      </c>
      <c r="S261" s="7" t="s">
        <v>4186</v>
      </c>
      <c r="T261" s="7" t="s">
        <v>44</v>
      </c>
      <c r="U261" s="7" t="s">
        <v>28</v>
      </c>
      <c r="V261" s="28" t="s">
        <v>28</v>
      </c>
      <c r="W261" s="7" t="s">
        <v>29</v>
      </c>
      <c r="X261" s="7">
        <v>2013</v>
      </c>
      <c r="Y261" s="7" t="s">
        <v>140</v>
      </c>
      <c r="Z261" s="7" t="s">
        <v>3900</v>
      </c>
      <c r="AA261" s="7">
        <v>1</v>
      </c>
      <c r="AB261" s="7">
        <v>1</v>
      </c>
      <c r="AC261" s="7">
        <f t="shared" si="90"/>
        <v>0</v>
      </c>
      <c r="AD261" s="7" t="s">
        <v>6175</v>
      </c>
      <c r="AE261" s="7" t="s">
        <v>6175</v>
      </c>
      <c r="AF261" s="7" t="s">
        <v>6175</v>
      </c>
      <c r="AG261" s="7" t="s">
        <v>6175</v>
      </c>
      <c r="AH261" s="7" t="s">
        <v>6175</v>
      </c>
      <c r="AI261" s="7" t="s">
        <v>6175</v>
      </c>
      <c r="AJ261" s="33">
        <v>52.049010616438956</v>
      </c>
      <c r="AK261" s="33">
        <f t="shared" si="91"/>
        <v>52.049010616438956</v>
      </c>
      <c r="AL261" s="33">
        <f t="shared" si="86"/>
        <v>6.2458812739726746</v>
      </c>
      <c r="AM261" s="33">
        <f t="shared" si="87"/>
        <v>58.294891890411634</v>
      </c>
      <c r="AN261" s="33">
        <f t="shared" si="88"/>
        <v>46.844109554795061</v>
      </c>
      <c r="AO261" s="33">
        <f t="shared" si="89"/>
        <v>46.844109554795061</v>
      </c>
      <c r="AP261" s="33">
        <f t="shared" si="92"/>
        <v>5.6212931465754075</v>
      </c>
      <c r="AQ261" s="33">
        <f t="shared" si="93"/>
        <v>52.465402701370465</v>
      </c>
      <c r="AR261" s="15" t="s">
        <v>6295</v>
      </c>
      <c r="AS261" s="15" t="s">
        <v>6298</v>
      </c>
      <c r="AT261" s="15" t="s">
        <v>6292</v>
      </c>
      <c r="AU261" s="27" t="s">
        <v>6278</v>
      </c>
      <c r="AV261" s="74"/>
      <c r="AW261" s="75"/>
      <c r="AX261" s="75"/>
      <c r="AY261" s="75"/>
      <c r="AZ261" s="52" t="s">
        <v>6388</v>
      </c>
    </row>
    <row r="262" spans="1:52" s="52" customFormat="1" ht="39.950000000000003" customHeight="1" x14ac:dyDescent="0.25">
      <c r="A262" s="9">
        <v>1156</v>
      </c>
      <c r="B262" s="5">
        <v>80042000003746</v>
      </c>
      <c r="C262" s="133" t="s">
        <v>4187</v>
      </c>
      <c r="D262" s="5" t="s">
        <v>18</v>
      </c>
      <c r="E262" s="5" t="s">
        <v>117</v>
      </c>
      <c r="F262" s="5" t="s">
        <v>175</v>
      </c>
      <c r="G262" s="5" t="s">
        <v>18</v>
      </c>
      <c r="H262" s="7" t="s">
        <v>6173</v>
      </c>
      <c r="I262" s="7" t="s">
        <v>6175</v>
      </c>
      <c r="J262" s="7" t="s">
        <v>6175</v>
      </c>
      <c r="K262" s="7" t="s">
        <v>6175</v>
      </c>
      <c r="L262" s="7" t="s">
        <v>3985</v>
      </c>
      <c r="M262" s="7" t="s">
        <v>3985</v>
      </c>
      <c r="N262" s="8" t="s">
        <v>6175</v>
      </c>
      <c r="O262" s="7" t="s">
        <v>1388</v>
      </c>
      <c r="P262" s="7" t="s">
        <v>3899</v>
      </c>
      <c r="Q262" s="7" t="s">
        <v>177</v>
      </c>
      <c r="R262" s="7" t="s">
        <v>4073</v>
      </c>
      <c r="S262" s="7" t="s">
        <v>4188</v>
      </c>
      <c r="T262" s="7" t="s">
        <v>44</v>
      </c>
      <c r="U262" s="7" t="s">
        <v>28</v>
      </c>
      <c r="V262" s="28" t="s">
        <v>28</v>
      </c>
      <c r="W262" s="7" t="s">
        <v>29</v>
      </c>
      <c r="X262" s="7">
        <v>2013</v>
      </c>
      <c r="Y262" s="5" t="s">
        <v>28</v>
      </c>
      <c r="Z262" s="7" t="s">
        <v>3900</v>
      </c>
      <c r="AA262" s="7">
        <v>1</v>
      </c>
      <c r="AB262" s="7">
        <v>1</v>
      </c>
      <c r="AC262" s="7">
        <f t="shared" si="90"/>
        <v>0</v>
      </c>
      <c r="AD262" s="7" t="s">
        <v>6175</v>
      </c>
      <c r="AE262" s="7" t="s">
        <v>6175</v>
      </c>
      <c r="AF262" s="7" t="s">
        <v>6175</v>
      </c>
      <c r="AG262" s="7" t="s">
        <v>6175</v>
      </c>
      <c r="AH262" s="7" t="s">
        <v>6175</v>
      </c>
      <c r="AI262" s="7" t="s">
        <v>6175</v>
      </c>
      <c r="AJ262" s="33">
        <v>6.6920156506850086</v>
      </c>
      <c r="AK262" s="33">
        <f t="shared" si="91"/>
        <v>6.6920156506850086</v>
      </c>
      <c r="AL262" s="33">
        <f t="shared" ref="AL262:AL325" si="94">AK262*0.12</f>
        <v>0.80304187808220096</v>
      </c>
      <c r="AM262" s="33">
        <f t="shared" ref="AM262:AM325" si="95">AL262+AK262</f>
        <v>7.4950575287672097</v>
      </c>
      <c r="AN262" s="33">
        <f t="shared" ref="AN262:AN325" si="96">AJ262*0.9</f>
        <v>6.022814085616508</v>
      </c>
      <c r="AO262" s="33">
        <f t="shared" ref="AO262:AO325" si="97">AN262*AB262</f>
        <v>6.022814085616508</v>
      </c>
      <c r="AP262" s="33">
        <f t="shared" si="92"/>
        <v>0.72273769027398094</v>
      </c>
      <c r="AQ262" s="33">
        <f t="shared" si="93"/>
        <v>6.7455517758904886</v>
      </c>
      <c r="AR262" s="15" t="s">
        <v>6295</v>
      </c>
      <c r="AS262" s="15" t="s">
        <v>6298</v>
      </c>
      <c r="AT262" s="15" t="s">
        <v>6292</v>
      </c>
      <c r="AU262" s="27" t="s">
        <v>6278</v>
      </c>
      <c r="AV262" s="74"/>
      <c r="AW262" s="75"/>
      <c r="AX262" s="75"/>
      <c r="AY262" s="75"/>
      <c r="AZ262" s="52" t="s">
        <v>6388</v>
      </c>
    </row>
    <row r="263" spans="1:52" s="52" customFormat="1" ht="39.950000000000003" customHeight="1" x14ac:dyDescent="0.25">
      <c r="A263" s="9">
        <v>1157</v>
      </c>
      <c r="B263" s="5">
        <v>80042000003784</v>
      </c>
      <c r="C263" s="132" t="s">
        <v>4189</v>
      </c>
      <c r="D263" s="5" t="s">
        <v>18</v>
      </c>
      <c r="E263" s="5" t="s">
        <v>1179</v>
      </c>
      <c r="F263" s="5" t="s">
        <v>926</v>
      </c>
      <c r="G263" s="5" t="s">
        <v>18</v>
      </c>
      <c r="H263" s="7" t="s">
        <v>6173</v>
      </c>
      <c r="I263" s="7" t="s">
        <v>6175</v>
      </c>
      <c r="J263" s="7" t="s">
        <v>6175</v>
      </c>
      <c r="K263" s="7" t="s">
        <v>6175</v>
      </c>
      <c r="L263" s="5" t="s">
        <v>362</v>
      </c>
      <c r="M263" s="5" t="s">
        <v>362</v>
      </c>
      <c r="N263" s="8" t="s">
        <v>6175</v>
      </c>
      <c r="O263" s="7" t="s">
        <v>1388</v>
      </c>
      <c r="P263" s="7" t="s">
        <v>3899</v>
      </c>
      <c r="Q263" s="5" t="s">
        <v>364</v>
      </c>
      <c r="R263" s="5" t="s">
        <v>3997</v>
      </c>
      <c r="S263" s="5" t="s">
        <v>4190</v>
      </c>
      <c r="T263" s="7" t="s">
        <v>44</v>
      </c>
      <c r="U263" s="7" t="s">
        <v>28</v>
      </c>
      <c r="V263" s="7" t="s">
        <v>28</v>
      </c>
      <c r="W263" s="7" t="s">
        <v>29</v>
      </c>
      <c r="X263" s="7">
        <v>2013</v>
      </c>
      <c r="Y263" s="7" t="s">
        <v>28</v>
      </c>
      <c r="Z263" s="7" t="s">
        <v>3900</v>
      </c>
      <c r="AA263" s="7">
        <v>1</v>
      </c>
      <c r="AB263" s="7">
        <v>1</v>
      </c>
      <c r="AC263" s="7">
        <f t="shared" si="90"/>
        <v>0</v>
      </c>
      <c r="AD263" s="7" t="s">
        <v>6175</v>
      </c>
      <c r="AE263" s="7" t="s">
        <v>6175</v>
      </c>
      <c r="AF263" s="7" t="s">
        <v>6175</v>
      </c>
      <c r="AG263" s="7" t="s">
        <v>6175</v>
      </c>
      <c r="AH263" s="7" t="s">
        <v>6175</v>
      </c>
      <c r="AI263" s="7" t="s">
        <v>6175</v>
      </c>
      <c r="AJ263" s="33">
        <v>40.89565119863061</v>
      </c>
      <c r="AK263" s="33">
        <f t="shared" si="91"/>
        <v>40.89565119863061</v>
      </c>
      <c r="AL263" s="33">
        <f t="shared" si="94"/>
        <v>4.9074781438356734</v>
      </c>
      <c r="AM263" s="33">
        <f t="shared" si="95"/>
        <v>45.803129342466285</v>
      </c>
      <c r="AN263" s="33">
        <f t="shared" si="96"/>
        <v>36.806086078767549</v>
      </c>
      <c r="AO263" s="33">
        <f t="shared" si="97"/>
        <v>36.806086078767549</v>
      </c>
      <c r="AP263" s="33">
        <f t="shared" si="92"/>
        <v>4.4167303294521059</v>
      </c>
      <c r="AQ263" s="33">
        <f t="shared" si="93"/>
        <v>41.222816408219657</v>
      </c>
      <c r="AR263" s="15" t="s">
        <v>6295</v>
      </c>
      <c r="AS263" s="15" t="s">
        <v>6296</v>
      </c>
      <c r="AT263" s="15" t="s">
        <v>6292</v>
      </c>
      <c r="AU263" s="27" t="s">
        <v>6278</v>
      </c>
      <c r="AV263" s="74"/>
      <c r="AW263" s="75"/>
      <c r="AX263" s="75"/>
      <c r="AY263" s="75"/>
      <c r="AZ263" s="52" t="s">
        <v>6388</v>
      </c>
    </row>
    <row r="264" spans="1:52" s="52" customFormat="1" ht="39.950000000000003" customHeight="1" x14ac:dyDescent="0.25">
      <c r="A264" s="9">
        <v>1158</v>
      </c>
      <c r="B264" s="5">
        <v>80042000003807</v>
      </c>
      <c r="C264" s="5" t="s">
        <v>4191</v>
      </c>
      <c r="D264" s="5" t="s">
        <v>18</v>
      </c>
      <c r="E264" s="5" t="s">
        <v>3996</v>
      </c>
      <c r="F264" s="5" t="s">
        <v>113</v>
      </c>
      <c r="G264" s="5" t="s">
        <v>18</v>
      </c>
      <c r="H264" s="7" t="s">
        <v>6173</v>
      </c>
      <c r="I264" s="7" t="s">
        <v>6175</v>
      </c>
      <c r="J264" s="7" t="s">
        <v>6175</v>
      </c>
      <c r="K264" s="7" t="s">
        <v>6175</v>
      </c>
      <c r="L264" s="5" t="s">
        <v>362</v>
      </c>
      <c r="M264" s="5" t="s">
        <v>362</v>
      </c>
      <c r="N264" s="8" t="s">
        <v>6175</v>
      </c>
      <c r="O264" s="7" t="s">
        <v>1388</v>
      </c>
      <c r="P264" s="7" t="s">
        <v>3899</v>
      </c>
      <c r="Q264" s="5" t="s">
        <v>364</v>
      </c>
      <c r="R264" s="5" t="s">
        <v>4000</v>
      </c>
      <c r="S264" s="5" t="s">
        <v>4192</v>
      </c>
      <c r="T264" s="7" t="s">
        <v>44</v>
      </c>
      <c r="U264" s="7" t="s">
        <v>28</v>
      </c>
      <c r="V264" s="7" t="s">
        <v>1411</v>
      </c>
      <c r="W264" s="7" t="s">
        <v>3988</v>
      </c>
      <c r="X264" s="7">
        <v>2012</v>
      </c>
      <c r="Y264" s="5" t="s">
        <v>28</v>
      </c>
      <c r="Z264" s="7" t="s">
        <v>3900</v>
      </c>
      <c r="AA264" s="7">
        <v>1</v>
      </c>
      <c r="AB264" s="7">
        <v>1</v>
      </c>
      <c r="AC264" s="7">
        <f t="shared" si="90"/>
        <v>0</v>
      </c>
      <c r="AD264" s="7" t="s">
        <v>6175</v>
      </c>
      <c r="AE264" s="7" t="s">
        <v>6175</v>
      </c>
      <c r="AF264" s="7" t="s">
        <v>6175</v>
      </c>
      <c r="AG264" s="7" t="s">
        <v>6175</v>
      </c>
      <c r="AH264" s="7" t="s">
        <v>6175</v>
      </c>
      <c r="AI264" s="7" t="s">
        <v>6175</v>
      </c>
      <c r="AJ264" s="33">
        <v>37.532157534247162</v>
      </c>
      <c r="AK264" s="33">
        <f t="shared" si="91"/>
        <v>37.532157534247162</v>
      </c>
      <c r="AL264" s="33">
        <f t="shared" si="94"/>
        <v>4.5038589041096593</v>
      </c>
      <c r="AM264" s="33">
        <f t="shared" si="95"/>
        <v>42.036016438356825</v>
      </c>
      <c r="AN264" s="33">
        <f t="shared" si="96"/>
        <v>33.77894178082245</v>
      </c>
      <c r="AO264" s="33">
        <f t="shared" si="97"/>
        <v>33.77894178082245</v>
      </c>
      <c r="AP264" s="33">
        <f t="shared" si="92"/>
        <v>4.0534730136986941</v>
      </c>
      <c r="AQ264" s="33">
        <f t="shared" si="93"/>
        <v>37.832414794521142</v>
      </c>
      <c r="AR264" s="15" t="s">
        <v>6295</v>
      </c>
      <c r="AS264" s="15" t="s">
        <v>6298</v>
      </c>
      <c r="AT264" s="15" t="s">
        <v>6292</v>
      </c>
      <c r="AU264" s="27" t="s">
        <v>6278</v>
      </c>
      <c r="AV264" s="74"/>
      <c r="AW264" s="75"/>
      <c r="AX264" s="75"/>
      <c r="AY264" s="75"/>
      <c r="AZ264" s="52" t="s">
        <v>6388</v>
      </c>
    </row>
    <row r="265" spans="1:52" s="52" customFormat="1" ht="39.950000000000003" customHeight="1" x14ac:dyDescent="0.25">
      <c r="A265" s="9">
        <v>1159</v>
      </c>
      <c r="B265" s="5">
        <v>80042000003845</v>
      </c>
      <c r="C265" s="5" t="s">
        <v>4193</v>
      </c>
      <c r="D265" s="5" t="s">
        <v>18</v>
      </c>
      <c r="E265" s="5" t="s">
        <v>19</v>
      </c>
      <c r="F265" s="5" t="s">
        <v>113</v>
      </c>
      <c r="G265" s="5" t="s">
        <v>18</v>
      </c>
      <c r="H265" s="7" t="s">
        <v>6173</v>
      </c>
      <c r="I265" s="7" t="s">
        <v>6175</v>
      </c>
      <c r="J265" s="7" t="s">
        <v>6175</v>
      </c>
      <c r="K265" s="7" t="s">
        <v>6175</v>
      </c>
      <c r="L265" s="7" t="s">
        <v>106</v>
      </c>
      <c r="M265" s="7" t="s">
        <v>106</v>
      </c>
      <c r="N265" s="8" t="s">
        <v>6175</v>
      </c>
      <c r="O265" s="7" t="s">
        <v>1388</v>
      </c>
      <c r="P265" s="7" t="s">
        <v>3899</v>
      </c>
      <c r="Q265" s="7" t="s">
        <v>108</v>
      </c>
      <c r="R265" s="7" t="s">
        <v>4010</v>
      </c>
      <c r="S265" s="7" t="s">
        <v>4194</v>
      </c>
      <c r="T265" s="7" t="s">
        <v>44</v>
      </c>
      <c r="U265" s="7" t="s">
        <v>28</v>
      </c>
      <c r="V265" s="28" t="s">
        <v>28</v>
      </c>
      <c r="W265" s="7" t="s">
        <v>29</v>
      </c>
      <c r="X265" s="7">
        <v>2013</v>
      </c>
      <c r="Y265" s="7" t="s">
        <v>140</v>
      </c>
      <c r="Z265" s="7" t="s">
        <v>3900</v>
      </c>
      <c r="AA265" s="7">
        <v>1</v>
      </c>
      <c r="AB265" s="7">
        <v>1</v>
      </c>
      <c r="AC265" s="7">
        <f t="shared" si="90"/>
        <v>0</v>
      </c>
      <c r="AD265" s="7" t="s">
        <v>6175</v>
      </c>
      <c r="AE265" s="7" t="s">
        <v>6175</v>
      </c>
      <c r="AF265" s="7" t="s">
        <v>6175</v>
      </c>
      <c r="AG265" s="7" t="s">
        <v>6175</v>
      </c>
      <c r="AH265" s="7" t="s">
        <v>6175</v>
      </c>
      <c r="AI265" s="7" t="s">
        <v>6175</v>
      </c>
      <c r="AJ265" s="33">
        <v>59.48458356164452</v>
      </c>
      <c r="AK265" s="33">
        <f t="shared" si="91"/>
        <v>59.48458356164452</v>
      </c>
      <c r="AL265" s="33">
        <f t="shared" si="94"/>
        <v>7.1381500273973417</v>
      </c>
      <c r="AM265" s="33">
        <f t="shared" si="95"/>
        <v>66.622733589041857</v>
      </c>
      <c r="AN265" s="33">
        <f t="shared" si="96"/>
        <v>53.536125205480069</v>
      </c>
      <c r="AO265" s="33">
        <f t="shared" si="97"/>
        <v>53.536125205480069</v>
      </c>
      <c r="AP265" s="33">
        <f t="shared" si="92"/>
        <v>6.4243350246576076</v>
      </c>
      <c r="AQ265" s="33">
        <f t="shared" si="93"/>
        <v>59.960460230137677</v>
      </c>
      <c r="AR265" s="15" t="s">
        <v>6295</v>
      </c>
      <c r="AS265" s="15" t="s">
        <v>6296</v>
      </c>
      <c r="AT265" s="15" t="s">
        <v>6292</v>
      </c>
      <c r="AU265" s="27" t="s">
        <v>6278</v>
      </c>
      <c r="AV265" s="74"/>
      <c r="AW265" s="75"/>
      <c r="AX265" s="75"/>
      <c r="AY265" s="75"/>
      <c r="AZ265" s="52" t="s">
        <v>6388</v>
      </c>
    </row>
    <row r="266" spans="1:52" s="52" customFormat="1" ht="39.950000000000003" customHeight="1" x14ac:dyDescent="0.25">
      <c r="A266" s="9">
        <v>1160</v>
      </c>
      <c r="B266" s="5">
        <v>80042000003852</v>
      </c>
      <c r="C266" s="5" t="s">
        <v>4195</v>
      </c>
      <c r="D266" s="5" t="s">
        <v>18</v>
      </c>
      <c r="E266" s="5" t="s">
        <v>117</v>
      </c>
      <c r="F266" s="5" t="s">
        <v>175</v>
      </c>
      <c r="G266" s="5" t="s">
        <v>18</v>
      </c>
      <c r="H266" s="7" t="s">
        <v>6173</v>
      </c>
      <c r="I266" s="7" t="s">
        <v>6175</v>
      </c>
      <c r="J266" s="7" t="s">
        <v>6175</v>
      </c>
      <c r="K266" s="7" t="s">
        <v>6175</v>
      </c>
      <c r="L266" s="7" t="s">
        <v>3985</v>
      </c>
      <c r="M266" s="7" t="s">
        <v>3985</v>
      </c>
      <c r="N266" s="8" t="s">
        <v>6175</v>
      </c>
      <c r="O266" s="7" t="s">
        <v>1388</v>
      </c>
      <c r="P266" s="7" t="s">
        <v>3899</v>
      </c>
      <c r="Q266" s="7" t="s">
        <v>108</v>
      </c>
      <c r="R266" s="7" t="s">
        <v>4087</v>
      </c>
      <c r="S266" s="7" t="s">
        <v>4196</v>
      </c>
      <c r="T266" s="7" t="s">
        <v>44</v>
      </c>
      <c r="U266" s="7" t="s">
        <v>28</v>
      </c>
      <c r="V266" s="28" t="s">
        <v>28</v>
      </c>
      <c r="W266" s="7" t="s">
        <v>3988</v>
      </c>
      <c r="X266" s="7">
        <v>2013</v>
      </c>
      <c r="Y266" s="5" t="s">
        <v>28</v>
      </c>
      <c r="Z266" s="7" t="s">
        <v>3900</v>
      </c>
      <c r="AA266" s="7">
        <v>1</v>
      </c>
      <c r="AB266" s="7">
        <v>1</v>
      </c>
      <c r="AC266" s="7">
        <f t="shared" si="90"/>
        <v>0</v>
      </c>
      <c r="AD266" s="7" t="s">
        <v>6175</v>
      </c>
      <c r="AE266" s="7" t="s">
        <v>6175</v>
      </c>
      <c r="AF266" s="7" t="s">
        <v>6175</v>
      </c>
      <c r="AG266" s="7" t="s">
        <v>6175</v>
      </c>
      <c r="AH266" s="7" t="s">
        <v>6175</v>
      </c>
      <c r="AI266" s="7" t="s">
        <v>6175</v>
      </c>
      <c r="AJ266" s="33">
        <v>4.8855729452055652</v>
      </c>
      <c r="AK266" s="33">
        <f t="shared" si="91"/>
        <v>4.8855729452055652</v>
      </c>
      <c r="AL266" s="33">
        <f t="shared" si="94"/>
        <v>0.58626875342466778</v>
      </c>
      <c r="AM266" s="33">
        <f t="shared" si="95"/>
        <v>5.4718416986302332</v>
      </c>
      <c r="AN266" s="33">
        <f t="shared" si="96"/>
        <v>4.3970156506850087</v>
      </c>
      <c r="AO266" s="33">
        <f t="shared" si="97"/>
        <v>4.3970156506850087</v>
      </c>
      <c r="AP266" s="33">
        <f t="shared" si="92"/>
        <v>0.52764187808220098</v>
      </c>
      <c r="AQ266" s="33">
        <f t="shared" si="93"/>
        <v>4.9246575287672094</v>
      </c>
      <c r="AR266" s="15" t="s">
        <v>6295</v>
      </c>
      <c r="AS266" s="15" t="s">
        <v>6296</v>
      </c>
      <c r="AT266" s="15" t="s">
        <v>6292</v>
      </c>
      <c r="AU266" s="27" t="s">
        <v>6278</v>
      </c>
      <c r="AV266" s="74"/>
      <c r="AW266" s="75"/>
      <c r="AX266" s="75"/>
      <c r="AY266" s="75"/>
      <c r="AZ266" s="52" t="s">
        <v>6388</v>
      </c>
    </row>
    <row r="267" spans="1:52" s="52" customFormat="1" ht="39.950000000000003" customHeight="1" x14ac:dyDescent="0.25">
      <c r="A267" s="9">
        <v>1161</v>
      </c>
      <c r="B267" s="5">
        <v>80042000003875</v>
      </c>
      <c r="C267" s="5" t="s">
        <v>4197</v>
      </c>
      <c r="D267" s="28" t="s">
        <v>18</v>
      </c>
      <c r="E267" s="7" t="s">
        <v>138</v>
      </c>
      <c r="F267" s="5" t="s">
        <v>591</v>
      </c>
      <c r="G267" s="5" t="s">
        <v>18</v>
      </c>
      <c r="H267" s="7" t="s">
        <v>6173</v>
      </c>
      <c r="I267" s="7" t="s">
        <v>6175</v>
      </c>
      <c r="J267" s="7" t="s">
        <v>6175</v>
      </c>
      <c r="K267" s="7" t="s">
        <v>6175</v>
      </c>
      <c r="L267" s="5" t="s">
        <v>4031</v>
      </c>
      <c r="M267" s="5" t="s">
        <v>4031</v>
      </c>
      <c r="N267" s="8" t="s">
        <v>6175</v>
      </c>
      <c r="O267" s="7" t="s">
        <v>1388</v>
      </c>
      <c r="P267" s="7" t="s">
        <v>3899</v>
      </c>
      <c r="Q267" s="7" t="s">
        <v>878</v>
      </c>
      <c r="R267" s="7" t="s">
        <v>4032</v>
      </c>
      <c r="S267" s="7" t="s">
        <v>4198</v>
      </c>
      <c r="T267" s="7" t="s">
        <v>44</v>
      </c>
      <c r="U267" s="7" t="s">
        <v>28</v>
      </c>
      <c r="V267" s="28" t="s">
        <v>28</v>
      </c>
      <c r="W267" s="7" t="s">
        <v>3988</v>
      </c>
      <c r="X267" s="7">
        <v>2013</v>
      </c>
      <c r="Y267" s="7" t="s">
        <v>28</v>
      </c>
      <c r="Z267" s="7" t="s">
        <v>3900</v>
      </c>
      <c r="AA267" s="7">
        <v>1</v>
      </c>
      <c r="AB267" s="7">
        <v>1</v>
      </c>
      <c r="AC267" s="7">
        <f t="shared" si="90"/>
        <v>0</v>
      </c>
      <c r="AD267" s="7" t="s">
        <v>6175</v>
      </c>
      <c r="AE267" s="7" t="s">
        <v>6175</v>
      </c>
      <c r="AF267" s="7" t="s">
        <v>6175</v>
      </c>
      <c r="AG267" s="7" t="s">
        <v>6175</v>
      </c>
      <c r="AH267" s="7" t="s">
        <v>6175</v>
      </c>
      <c r="AI267" s="7" t="s">
        <v>6175</v>
      </c>
      <c r="AJ267" s="33">
        <v>11.432240691781022</v>
      </c>
      <c r="AK267" s="33">
        <f t="shared" si="91"/>
        <v>11.432240691781022</v>
      </c>
      <c r="AL267" s="33">
        <f t="shared" si="94"/>
        <v>1.3718688830137227</v>
      </c>
      <c r="AM267" s="33">
        <f t="shared" si="95"/>
        <v>12.804109574794744</v>
      </c>
      <c r="AN267" s="33">
        <f t="shared" si="96"/>
        <v>10.28901662260292</v>
      </c>
      <c r="AO267" s="33">
        <f t="shared" si="97"/>
        <v>10.28901662260292</v>
      </c>
      <c r="AP267" s="33">
        <f t="shared" si="92"/>
        <v>1.2346819947123504</v>
      </c>
      <c r="AQ267" s="33">
        <f t="shared" si="93"/>
        <v>11.52369861731527</v>
      </c>
      <c r="AR267" s="15" t="s">
        <v>6295</v>
      </c>
      <c r="AS267" s="15" t="s">
        <v>6297</v>
      </c>
      <c r="AT267" s="15" t="s">
        <v>6292</v>
      </c>
      <c r="AU267" s="27" t="s">
        <v>6278</v>
      </c>
      <c r="AV267" s="74"/>
      <c r="AW267" s="75"/>
      <c r="AX267" s="75"/>
      <c r="AY267" s="75"/>
      <c r="AZ267" s="52" t="s">
        <v>6388</v>
      </c>
    </row>
    <row r="268" spans="1:52" s="52" customFormat="1" ht="39.950000000000003" customHeight="1" x14ac:dyDescent="0.25">
      <c r="A268" s="9">
        <v>1162</v>
      </c>
      <c r="B268" s="5">
        <v>80042000004002</v>
      </c>
      <c r="C268" s="7" t="s">
        <v>4199</v>
      </c>
      <c r="D268" s="5" t="s">
        <v>241</v>
      </c>
      <c r="E268" s="5" t="s">
        <v>242</v>
      </c>
      <c r="F268" s="5" t="s">
        <v>242</v>
      </c>
      <c r="G268" s="8" t="s">
        <v>6285</v>
      </c>
      <c r="H268" s="7" t="s">
        <v>6173</v>
      </c>
      <c r="I268" s="7" t="s">
        <v>6175</v>
      </c>
      <c r="J268" s="7" t="s">
        <v>6175</v>
      </c>
      <c r="K268" s="7" t="s">
        <v>6175</v>
      </c>
      <c r="L268" s="5" t="s">
        <v>106</v>
      </c>
      <c r="M268" s="5" t="s">
        <v>106</v>
      </c>
      <c r="N268" s="8" t="s">
        <v>6175</v>
      </c>
      <c r="O268" s="7" t="s">
        <v>1388</v>
      </c>
      <c r="P268" s="7" t="s">
        <v>3899</v>
      </c>
      <c r="Q268" s="5" t="s">
        <v>177</v>
      </c>
      <c r="R268" s="5" t="s">
        <v>4035</v>
      </c>
      <c r="S268" s="5" t="s">
        <v>4200</v>
      </c>
      <c r="T268" s="7" t="s">
        <v>44</v>
      </c>
      <c r="U268" s="7" t="s">
        <v>28</v>
      </c>
      <c r="V268" s="28" t="s">
        <v>28</v>
      </c>
      <c r="W268" s="7" t="s">
        <v>29</v>
      </c>
      <c r="X268" s="7">
        <v>2013</v>
      </c>
      <c r="Y268" s="5" t="s">
        <v>4117</v>
      </c>
      <c r="Z268" s="7" t="s">
        <v>3900</v>
      </c>
      <c r="AA268" s="7">
        <v>1</v>
      </c>
      <c r="AB268" s="7">
        <v>1</v>
      </c>
      <c r="AC268" s="7">
        <f t="shared" si="90"/>
        <v>0</v>
      </c>
      <c r="AD268" s="7" t="s">
        <v>6175</v>
      </c>
      <c r="AE268" s="7" t="s">
        <v>6175</v>
      </c>
      <c r="AF268" s="7" t="s">
        <v>6175</v>
      </c>
      <c r="AG268" s="7" t="s">
        <v>6175</v>
      </c>
      <c r="AH268" s="7" t="s">
        <v>6175</v>
      </c>
      <c r="AI268" s="7" t="s">
        <v>6175</v>
      </c>
      <c r="AJ268" s="33">
        <v>52.049010616438956</v>
      </c>
      <c r="AK268" s="33">
        <f t="shared" si="91"/>
        <v>52.049010616438956</v>
      </c>
      <c r="AL268" s="33">
        <f t="shared" si="94"/>
        <v>6.2458812739726746</v>
      </c>
      <c r="AM268" s="33">
        <f t="shared" si="95"/>
        <v>58.294891890411634</v>
      </c>
      <c r="AN268" s="33">
        <f t="shared" si="96"/>
        <v>46.844109554795061</v>
      </c>
      <c r="AO268" s="33">
        <f t="shared" si="97"/>
        <v>46.844109554795061</v>
      </c>
      <c r="AP268" s="33">
        <f t="shared" si="92"/>
        <v>5.6212931465754075</v>
      </c>
      <c r="AQ268" s="33">
        <f t="shared" si="93"/>
        <v>52.465402701370465</v>
      </c>
      <c r="AR268" s="26" t="s">
        <v>6295</v>
      </c>
      <c r="AS268" s="15" t="s">
        <v>6295</v>
      </c>
      <c r="AT268" s="15" t="s">
        <v>6282</v>
      </c>
      <c r="AU268" s="27" t="s">
        <v>6282</v>
      </c>
      <c r="AV268" s="74" t="s">
        <v>6287</v>
      </c>
      <c r="AW268" s="75"/>
      <c r="AX268" s="75"/>
      <c r="AY268" s="75"/>
      <c r="AZ268" s="52" t="s">
        <v>6388</v>
      </c>
    </row>
    <row r="269" spans="1:52" s="52" customFormat="1" ht="39.950000000000003" customHeight="1" x14ac:dyDescent="0.25">
      <c r="A269" s="9">
        <v>1163</v>
      </c>
      <c r="B269" s="5">
        <v>80042000004019</v>
      </c>
      <c r="C269" s="7" t="s">
        <v>4201</v>
      </c>
      <c r="D269" s="5" t="s">
        <v>241</v>
      </c>
      <c r="E269" s="5" t="s">
        <v>242</v>
      </c>
      <c r="F269" s="5" t="s">
        <v>242</v>
      </c>
      <c r="G269" s="5" t="s">
        <v>18</v>
      </c>
      <c r="H269" s="7" t="s">
        <v>6173</v>
      </c>
      <c r="I269" s="7" t="s">
        <v>6175</v>
      </c>
      <c r="J269" s="7" t="s">
        <v>6175</v>
      </c>
      <c r="K269" s="7" t="s">
        <v>6175</v>
      </c>
      <c r="L269" s="7" t="s">
        <v>3985</v>
      </c>
      <c r="M269" s="7" t="s">
        <v>3985</v>
      </c>
      <c r="N269" s="8" t="s">
        <v>6175</v>
      </c>
      <c r="O269" s="7" t="s">
        <v>1388</v>
      </c>
      <c r="P269" s="7" t="s">
        <v>3899</v>
      </c>
      <c r="Q269" s="5" t="s">
        <v>177</v>
      </c>
      <c r="R269" s="5" t="s">
        <v>3986</v>
      </c>
      <c r="S269" s="5" t="s">
        <v>4202</v>
      </c>
      <c r="T269" s="7" t="s">
        <v>44</v>
      </c>
      <c r="U269" s="7" t="s">
        <v>28</v>
      </c>
      <c r="V269" s="28" t="s">
        <v>28</v>
      </c>
      <c r="W269" s="5" t="s">
        <v>3988</v>
      </c>
      <c r="X269" s="7">
        <v>2012</v>
      </c>
      <c r="Y269" s="5" t="s">
        <v>28</v>
      </c>
      <c r="Z269" s="7" t="s">
        <v>3900</v>
      </c>
      <c r="AA269" s="7">
        <v>1</v>
      </c>
      <c r="AB269" s="7">
        <v>1</v>
      </c>
      <c r="AC269" s="7">
        <f t="shared" si="90"/>
        <v>0</v>
      </c>
      <c r="AD269" s="7" t="s">
        <v>6175</v>
      </c>
      <c r="AE269" s="7" t="s">
        <v>6175</v>
      </c>
      <c r="AF269" s="7" t="s">
        <v>6175</v>
      </c>
      <c r="AG269" s="7" t="s">
        <v>6175</v>
      </c>
      <c r="AH269" s="7" t="s">
        <v>6175</v>
      </c>
      <c r="AI269" s="7" t="s">
        <v>6175</v>
      </c>
      <c r="AJ269" s="33">
        <v>3.6109781506850092</v>
      </c>
      <c r="AK269" s="33">
        <f t="shared" si="91"/>
        <v>3.6109781506850092</v>
      </c>
      <c r="AL269" s="33">
        <f t="shared" si="94"/>
        <v>0.43331737808220111</v>
      </c>
      <c r="AM269" s="33">
        <f t="shared" si="95"/>
        <v>4.0442955287672104</v>
      </c>
      <c r="AN269" s="33">
        <f t="shared" si="96"/>
        <v>3.2498803356165085</v>
      </c>
      <c r="AO269" s="33">
        <f t="shared" si="97"/>
        <v>3.2498803356165085</v>
      </c>
      <c r="AP269" s="33">
        <f t="shared" si="92"/>
        <v>0.38998564027398103</v>
      </c>
      <c r="AQ269" s="33">
        <f t="shared" si="93"/>
        <v>3.6398659758904897</v>
      </c>
      <c r="AR269" s="15" t="s">
        <v>6295</v>
      </c>
      <c r="AS269" s="15" t="s">
        <v>6298</v>
      </c>
      <c r="AT269" s="15" t="s">
        <v>6292</v>
      </c>
      <c r="AU269" s="27" t="s">
        <v>6278</v>
      </c>
      <c r="AV269" s="74"/>
      <c r="AW269" s="75"/>
      <c r="AX269" s="75"/>
      <c r="AY269" s="75"/>
      <c r="AZ269" s="52" t="s">
        <v>6388</v>
      </c>
    </row>
    <row r="270" spans="1:52" s="52" customFormat="1" ht="39.950000000000003" customHeight="1" x14ac:dyDescent="0.25">
      <c r="A270" s="9">
        <v>1164</v>
      </c>
      <c r="B270" s="5">
        <v>80042000004033</v>
      </c>
      <c r="C270" s="7" t="s">
        <v>4203</v>
      </c>
      <c r="D270" s="5" t="s">
        <v>18</v>
      </c>
      <c r="E270" s="5" t="s">
        <v>867</v>
      </c>
      <c r="F270" s="5" t="s">
        <v>20</v>
      </c>
      <c r="G270" s="5" t="s">
        <v>18</v>
      </c>
      <c r="H270" s="7" t="s">
        <v>6173</v>
      </c>
      <c r="I270" s="7" t="s">
        <v>6175</v>
      </c>
      <c r="J270" s="7" t="s">
        <v>6175</v>
      </c>
      <c r="K270" s="7" t="s">
        <v>6175</v>
      </c>
      <c r="L270" s="5" t="s">
        <v>362</v>
      </c>
      <c r="M270" s="5" t="s">
        <v>362</v>
      </c>
      <c r="N270" s="8" t="s">
        <v>6175</v>
      </c>
      <c r="O270" s="7" t="s">
        <v>1388</v>
      </c>
      <c r="P270" s="7" t="s">
        <v>3899</v>
      </c>
      <c r="Q270" s="5" t="s">
        <v>364</v>
      </c>
      <c r="R270" s="5" t="s">
        <v>3997</v>
      </c>
      <c r="S270" s="5" t="s">
        <v>4204</v>
      </c>
      <c r="T270" s="7" t="s">
        <v>3909</v>
      </c>
      <c r="U270" s="7" t="s">
        <v>4002</v>
      </c>
      <c r="V270" s="7" t="s">
        <v>28</v>
      </c>
      <c r="W270" s="7" t="s">
        <v>29</v>
      </c>
      <c r="X270" s="7">
        <v>2013</v>
      </c>
      <c r="Y270" s="5" t="s">
        <v>319</v>
      </c>
      <c r="Z270" s="7" t="s">
        <v>3900</v>
      </c>
      <c r="AA270" s="7">
        <v>1</v>
      </c>
      <c r="AB270" s="7">
        <v>1</v>
      </c>
      <c r="AC270" s="7">
        <f t="shared" si="90"/>
        <v>0</v>
      </c>
      <c r="AD270" s="7" t="s">
        <v>6175</v>
      </c>
      <c r="AE270" s="7" t="s">
        <v>6175</v>
      </c>
      <c r="AF270" s="7" t="s">
        <v>6175</v>
      </c>
      <c r="AG270" s="7" t="s">
        <v>6175</v>
      </c>
      <c r="AH270" s="7" t="s">
        <v>6175</v>
      </c>
      <c r="AI270" s="7" t="s">
        <v>6175</v>
      </c>
      <c r="AJ270" s="33">
        <v>40.89565119863061</v>
      </c>
      <c r="AK270" s="33">
        <f t="shared" si="91"/>
        <v>40.89565119863061</v>
      </c>
      <c r="AL270" s="33">
        <f t="shared" si="94"/>
        <v>4.9074781438356734</v>
      </c>
      <c r="AM270" s="33">
        <f t="shared" si="95"/>
        <v>45.803129342466285</v>
      </c>
      <c r="AN270" s="33">
        <f t="shared" si="96"/>
        <v>36.806086078767549</v>
      </c>
      <c r="AO270" s="33">
        <f t="shared" si="97"/>
        <v>36.806086078767549</v>
      </c>
      <c r="AP270" s="33">
        <f t="shared" si="92"/>
        <v>4.4167303294521059</v>
      </c>
      <c r="AQ270" s="33">
        <f t="shared" si="93"/>
        <v>41.222816408219657</v>
      </c>
      <c r="AR270" s="15" t="s">
        <v>6295</v>
      </c>
      <c r="AS270" s="15" t="s">
        <v>6296</v>
      </c>
      <c r="AT270" s="15" t="s">
        <v>6292</v>
      </c>
      <c r="AU270" s="27" t="s">
        <v>6278</v>
      </c>
      <c r="AV270" s="74"/>
      <c r="AW270" s="75"/>
      <c r="AX270" s="75"/>
      <c r="AY270" s="75"/>
      <c r="AZ270" s="52" t="s">
        <v>6388</v>
      </c>
    </row>
    <row r="271" spans="1:52" s="52" customFormat="1" ht="39.950000000000003" customHeight="1" x14ac:dyDescent="0.25">
      <c r="A271" s="9">
        <v>1165</v>
      </c>
      <c r="B271" s="5">
        <v>80042000004071</v>
      </c>
      <c r="C271" s="5" t="s">
        <v>4205</v>
      </c>
      <c r="D271" s="5" t="s">
        <v>18</v>
      </c>
      <c r="E271" s="7" t="s">
        <v>130</v>
      </c>
      <c r="F271" s="7" t="s">
        <v>131</v>
      </c>
      <c r="G271" s="5" t="s">
        <v>18</v>
      </c>
      <c r="H271" s="7" t="s">
        <v>6173</v>
      </c>
      <c r="I271" s="7" t="s">
        <v>6175</v>
      </c>
      <c r="J271" s="7" t="s">
        <v>6175</v>
      </c>
      <c r="K271" s="7" t="s">
        <v>6175</v>
      </c>
      <c r="L271" s="5" t="s">
        <v>4206</v>
      </c>
      <c r="M271" s="5" t="s">
        <v>4206</v>
      </c>
      <c r="N271" s="8" t="s">
        <v>6175</v>
      </c>
      <c r="O271" s="7" t="s">
        <v>1388</v>
      </c>
      <c r="P271" s="7" t="s">
        <v>3899</v>
      </c>
      <c r="Q271" s="7" t="s">
        <v>262</v>
      </c>
      <c r="R271" s="7" t="s">
        <v>4207</v>
      </c>
      <c r="S271" s="7">
        <v>1007529</v>
      </c>
      <c r="T271" s="7" t="s">
        <v>44</v>
      </c>
      <c r="U271" s="7" t="s">
        <v>28</v>
      </c>
      <c r="V271" s="28" t="s">
        <v>28</v>
      </c>
      <c r="W271" s="7" t="s">
        <v>29</v>
      </c>
      <c r="X271" s="7">
        <v>2012</v>
      </c>
      <c r="Y271" s="7" t="s">
        <v>4208</v>
      </c>
      <c r="Z271" s="7" t="s">
        <v>3900</v>
      </c>
      <c r="AA271" s="7">
        <v>1</v>
      </c>
      <c r="AB271" s="7">
        <v>1</v>
      </c>
      <c r="AC271" s="7">
        <f t="shared" si="90"/>
        <v>0</v>
      </c>
      <c r="AD271" s="7" t="s">
        <v>6175</v>
      </c>
      <c r="AE271" s="7" t="s">
        <v>6175</v>
      </c>
      <c r="AF271" s="7" t="s">
        <v>6175</v>
      </c>
      <c r="AG271" s="7" t="s">
        <v>6175</v>
      </c>
      <c r="AH271" s="7" t="s">
        <v>6175</v>
      </c>
      <c r="AI271" s="7" t="s">
        <v>6175</v>
      </c>
      <c r="AJ271" s="33">
        <v>25.221609863014095</v>
      </c>
      <c r="AK271" s="33">
        <f t="shared" si="91"/>
        <v>25.221609863014095</v>
      </c>
      <c r="AL271" s="33">
        <f t="shared" si="94"/>
        <v>3.0265931835616913</v>
      </c>
      <c r="AM271" s="33">
        <f t="shared" si="95"/>
        <v>28.248203046575785</v>
      </c>
      <c r="AN271" s="33">
        <f t="shared" si="96"/>
        <v>22.699448876712687</v>
      </c>
      <c r="AO271" s="33">
        <f t="shared" si="97"/>
        <v>22.699448876712687</v>
      </c>
      <c r="AP271" s="33">
        <f t="shared" si="92"/>
        <v>2.7239338652055225</v>
      </c>
      <c r="AQ271" s="33">
        <f t="shared" si="93"/>
        <v>25.423382741918211</v>
      </c>
      <c r="AR271" s="26" t="s">
        <v>6295</v>
      </c>
      <c r="AS271" s="26" t="s">
        <v>6295</v>
      </c>
      <c r="AT271" s="15" t="s">
        <v>6292</v>
      </c>
      <c r="AU271" s="27" t="s">
        <v>6278</v>
      </c>
      <c r="AV271" s="74"/>
      <c r="AW271" s="75"/>
      <c r="AX271" s="75"/>
      <c r="AY271" s="75"/>
      <c r="AZ271" s="52" t="s">
        <v>6388</v>
      </c>
    </row>
    <row r="272" spans="1:52" s="52" customFormat="1" ht="39.950000000000003" customHeight="1" x14ac:dyDescent="0.25">
      <c r="A272" s="9">
        <v>1166</v>
      </c>
      <c r="B272" s="5">
        <v>80042000004590</v>
      </c>
      <c r="C272" s="5" t="s">
        <v>4209</v>
      </c>
      <c r="D272" s="5" t="s">
        <v>241</v>
      </c>
      <c r="E272" s="5" t="s">
        <v>242</v>
      </c>
      <c r="F272" s="5" t="s">
        <v>242</v>
      </c>
      <c r="G272" s="5" t="s">
        <v>4142</v>
      </c>
      <c r="H272" s="7" t="s">
        <v>6173</v>
      </c>
      <c r="I272" s="7" t="s">
        <v>6175</v>
      </c>
      <c r="J272" s="7" t="s">
        <v>6175</v>
      </c>
      <c r="K272" s="7" t="s">
        <v>6175</v>
      </c>
      <c r="L272" s="5" t="s">
        <v>4125</v>
      </c>
      <c r="M272" s="5" t="s">
        <v>4125</v>
      </c>
      <c r="N272" s="8" t="s">
        <v>6175</v>
      </c>
      <c r="O272" s="7" t="s">
        <v>1388</v>
      </c>
      <c r="P272" s="7" t="s">
        <v>3899</v>
      </c>
      <c r="Q272" s="5" t="s">
        <v>134</v>
      </c>
      <c r="R272" s="5" t="s">
        <v>4210</v>
      </c>
      <c r="S272" s="5" t="s">
        <v>4211</v>
      </c>
      <c r="T272" s="7" t="s">
        <v>44</v>
      </c>
      <c r="U272" s="7" t="s">
        <v>28</v>
      </c>
      <c r="V272" s="28" t="s">
        <v>28</v>
      </c>
      <c r="W272" s="7" t="s">
        <v>29</v>
      </c>
      <c r="X272" s="7">
        <v>2011</v>
      </c>
      <c r="Y272" s="5" t="s">
        <v>28</v>
      </c>
      <c r="Z272" s="7" t="s">
        <v>3900</v>
      </c>
      <c r="AA272" s="7">
        <v>1</v>
      </c>
      <c r="AB272" s="7">
        <v>1</v>
      </c>
      <c r="AC272" s="7">
        <f t="shared" si="90"/>
        <v>0</v>
      </c>
      <c r="AD272" s="7" t="s">
        <v>6175</v>
      </c>
      <c r="AE272" s="7" t="s">
        <v>6175</v>
      </c>
      <c r="AF272" s="7" t="s">
        <v>6175</v>
      </c>
      <c r="AG272" s="7" t="s">
        <v>6175</v>
      </c>
      <c r="AH272" s="7" t="s">
        <v>6175</v>
      </c>
      <c r="AI272" s="7" t="s">
        <v>6175</v>
      </c>
      <c r="AJ272" s="33">
        <v>25.669999999999998</v>
      </c>
      <c r="AK272" s="33">
        <f t="shared" si="91"/>
        <v>25.669999999999998</v>
      </c>
      <c r="AL272" s="33">
        <f t="shared" si="94"/>
        <v>3.0803999999999996</v>
      </c>
      <c r="AM272" s="33">
        <f t="shared" si="95"/>
        <v>28.750399999999999</v>
      </c>
      <c r="AN272" s="33">
        <f t="shared" si="96"/>
        <v>23.102999999999998</v>
      </c>
      <c r="AO272" s="33">
        <f t="shared" si="97"/>
        <v>23.102999999999998</v>
      </c>
      <c r="AP272" s="33">
        <f t="shared" si="92"/>
        <v>2.7723599999999995</v>
      </c>
      <c r="AQ272" s="33">
        <f t="shared" si="93"/>
        <v>25.875359999999997</v>
      </c>
      <c r="AR272" s="35" t="s">
        <v>6295</v>
      </c>
      <c r="AS272" s="35" t="s">
        <v>6295</v>
      </c>
      <c r="AT272" s="15" t="s">
        <v>6282</v>
      </c>
      <c r="AU272" s="27" t="s">
        <v>6282</v>
      </c>
      <c r="AV272" s="74" t="s">
        <v>6283</v>
      </c>
      <c r="AW272" s="75"/>
      <c r="AX272" s="75"/>
      <c r="AY272" s="75"/>
      <c r="AZ272" s="52" t="s">
        <v>6388</v>
      </c>
    </row>
    <row r="273" spans="1:52" s="52" customFormat="1" ht="39.950000000000003" customHeight="1" x14ac:dyDescent="0.25">
      <c r="A273" s="9">
        <v>1167</v>
      </c>
      <c r="B273" s="5">
        <v>80042000004637</v>
      </c>
      <c r="C273" s="5" t="s">
        <v>4212</v>
      </c>
      <c r="D273" s="5" t="s">
        <v>18</v>
      </c>
      <c r="E273" s="5" t="s">
        <v>117</v>
      </c>
      <c r="F273" s="5" t="s">
        <v>175</v>
      </c>
      <c r="G273" s="5" t="s">
        <v>18</v>
      </c>
      <c r="H273" s="7" t="s">
        <v>6173</v>
      </c>
      <c r="I273" s="7" t="s">
        <v>6175</v>
      </c>
      <c r="J273" s="7" t="s">
        <v>6175</v>
      </c>
      <c r="K273" s="7" t="s">
        <v>6175</v>
      </c>
      <c r="L273" s="7" t="s">
        <v>3985</v>
      </c>
      <c r="M273" s="7" t="s">
        <v>3985</v>
      </c>
      <c r="N273" s="8" t="s">
        <v>6175</v>
      </c>
      <c r="O273" s="7" t="s">
        <v>1388</v>
      </c>
      <c r="P273" s="7" t="s">
        <v>3899</v>
      </c>
      <c r="Q273" s="7" t="s">
        <v>108</v>
      </c>
      <c r="R273" s="7" t="s">
        <v>4065</v>
      </c>
      <c r="S273" s="7" t="s">
        <v>4213</v>
      </c>
      <c r="T273" s="7" t="s">
        <v>44</v>
      </c>
      <c r="U273" s="7" t="s">
        <v>28</v>
      </c>
      <c r="V273" s="28" t="s">
        <v>28</v>
      </c>
      <c r="W273" s="7" t="s">
        <v>3988</v>
      </c>
      <c r="X273" s="7">
        <v>2013</v>
      </c>
      <c r="Y273" s="5" t="s">
        <v>28</v>
      </c>
      <c r="Z273" s="7" t="s">
        <v>3900</v>
      </c>
      <c r="AA273" s="7">
        <v>1</v>
      </c>
      <c r="AB273" s="7">
        <v>1</v>
      </c>
      <c r="AC273" s="7">
        <f t="shared" si="90"/>
        <v>0</v>
      </c>
      <c r="AD273" s="7" t="s">
        <v>6175</v>
      </c>
      <c r="AE273" s="7" t="s">
        <v>6175</v>
      </c>
      <c r="AF273" s="7" t="s">
        <v>6175</v>
      </c>
      <c r="AG273" s="7" t="s">
        <v>6175</v>
      </c>
      <c r="AH273" s="7" t="s">
        <v>6175</v>
      </c>
      <c r="AI273" s="7" t="s">
        <v>6175</v>
      </c>
      <c r="AJ273" s="33">
        <v>4.407145205479547</v>
      </c>
      <c r="AK273" s="33">
        <f t="shared" si="91"/>
        <v>4.407145205479547</v>
      </c>
      <c r="AL273" s="33">
        <f t="shared" si="94"/>
        <v>0.52885742465754559</v>
      </c>
      <c r="AM273" s="33">
        <f t="shared" si="95"/>
        <v>4.936002630137093</v>
      </c>
      <c r="AN273" s="33">
        <f t="shared" si="96"/>
        <v>3.9664306849315922</v>
      </c>
      <c r="AO273" s="33">
        <f t="shared" si="97"/>
        <v>3.9664306849315922</v>
      </c>
      <c r="AP273" s="33">
        <f t="shared" si="92"/>
        <v>0.47597168219179103</v>
      </c>
      <c r="AQ273" s="33">
        <f t="shared" si="93"/>
        <v>4.4424023671233837</v>
      </c>
      <c r="AR273" s="15" t="s">
        <v>6295</v>
      </c>
      <c r="AS273" s="15" t="s">
        <v>6296</v>
      </c>
      <c r="AT273" s="15" t="s">
        <v>6292</v>
      </c>
      <c r="AU273" s="27" t="s">
        <v>6278</v>
      </c>
      <c r="AV273" s="74"/>
      <c r="AW273" s="75"/>
      <c r="AX273" s="75"/>
      <c r="AY273" s="75"/>
      <c r="AZ273" s="52" t="s">
        <v>6388</v>
      </c>
    </row>
    <row r="274" spans="1:52" s="52" customFormat="1" ht="39.950000000000003" customHeight="1" x14ac:dyDescent="0.25">
      <c r="A274" s="9">
        <v>1168</v>
      </c>
      <c r="B274" s="5">
        <v>80042000004651</v>
      </c>
      <c r="C274" s="7" t="s">
        <v>4214</v>
      </c>
      <c r="D274" s="5" t="s">
        <v>18</v>
      </c>
      <c r="E274" s="5" t="s">
        <v>867</v>
      </c>
      <c r="F274" s="5" t="s">
        <v>113</v>
      </c>
      <c r="G274" s="5" t="s">
        <v>18</v>
      </c>
      <c r="H274" s="7" t="s">
        <v>6173</v>
      </c>
      <c r="I274" s="7" t="s">
        <v>6175</v>
      </c>
      <c r="J274" s="7" t="s">
        <v>6175</v>
      </c>
      <c r="K274" s="7" t="s">
        <v>6175</v>
      </c>
      <c r="L274" s="5" t="s">
        <v>362</v>
      </c>
      <c r="M274" s="5" t="s">
        <v>362</v>
      </c>
      <c r="N274" s="8" t="s">
        <v>6175</v>
      </c>
      <c r="O274" s="7" t="s">
        <v>1388</v>
      </c>
      <c r="P274" s="7" t="s">
        <v>3899</v>
      </c>
      <c r="Q274" s="5" t="s">
        <v>3981</v>
      </c>
      <c r="R274" s="5" t="s">
        <v>3982</v>
      </c>
      <c r="S274" s="5">
        <v>112302065</v>
      </c>
      <c r="T274" s="7" t="s">
        <v>44</v>
      </c>
      <c r="U274" s="7" t="s">
        <v>3983</v>
      </c>
      <c r="V274" s="7" t="s">
        <v>28</v>
      </c>
      <c r="W274" s="7" t="s">
        <v>78</v>
      </c>
      <c r="X274" s="7">
        <v>2013</v>
      </c>
      <c r="Y274" s="5" t="s">
        <v>4008</v>
      </c>
      <c r="Z274" s="7" t="s">
        <v>3900</v>
      </c>
      <c r="AA274" s="7">
        <v>1</v>
      </c>
      <c r="AB274" s="7">
        <v>1</v>
      </c>
      <c r="AC274" s="7">
        <f t="shared" si="90"/>
        <v>0</v>
      </c>
      <c r="AD274" s="7" t="s">
        <v>6175</v>
      </c>
      <c r="AE274" s="7" t="s">
        <v>6175</v>
      </c>
      <c r="AF274" s="7" t="s">
        <v>6175</v>
      </c>
      <c r="AG274" s="7" t="s">
        <v>6175</v>
      </c>
      <c r="AH274" s="7" t="s">
        <v>6175</v>
      </c>
      <c r="AI274" s="7" t="s">
        <v>6175</v>
      </c>
      <c r="AJ274" s="33">
        <v>20.871435616438639</v>
      </c>
      <c r="AK274" s="33">
        <f t="shared" si="91"/>
        <v>20.871435616438639</v>
      </c>
      <c r="AL274" s="33">
        <f t="shared" si="94"/>
        <v>2.5045722739726366</v>
      </c>
      <c r="AM274" s="33">
        <f t="shared" si="95"/>
        <v>23.376007890411277</v>
      </c>
      <c r="AN274" s="33">
        <f t="shared" si="96"/>
        <v>18.784292054794776</v>
      </c>
      <c r="AO274" s="33">
        <f t="shared" si="97"/>
        <v>18.784292054794776</v>
      </c>
      <c r="AP274" s="33">
        <f t="shared" si="92"/>
        <v>2.254115046575373</v>
      </c>
      <c r="AQ274" s="33">
        <f t="shared" si="93"/>
        <v>21.038407101370147</v>
      </c>
      <c r="AR274" s="26" t="s">
        <v>6295</v>
      </c>
      <c r="AS274" s="26" t="s">
        <v>6295</v>
      </c>
      <c r="AT274" s="15" t="s">
        <v>6294</v>
      </c>
      <c r="AU274" s="27" t="s">
        <v>6279</v>
      </c>
      <c r="AV274" s="74"/>
      <c r="AW274" s="75">
        <v>1</v>
      </c>
      <c r="AX274" s="75" t="s">
        <v>6335</v>
      </c>
      <c r="AY274" s="75"/>
      <c r="AZ274" s="52" t="s">
        <v>6388</v>
      </c>
    </row>
    <row r="275" spans="1:52" s="52" customFormat="1" ht="39.950000000000003" customHeight="1" x14ac:dyDescent="0.25">
      <c r="A275" s="9">
        <v>1169</v>
      </c>
      <c r="B275" s="5">
        <v>80042000004743</v>
      </c>
      <c r="C275" s="7" t="s">
        <v>4215</v>
      </c>
      <c r="D275" s="5" t="s">
        <v>241</v>
      </c>
      <c r="E275" s="5" t="s">
        <v>242</v>
      </c>
      <c r="F275" s="5" t="s">
        <v>242</v>
      </c>
      <c r="G275" s="5" t="s">
        <v>18</v>
      </c>
      <c r="H275" s="7" t="s">
        <v>6173</v>
      </c>
      <c r="I275" s="7" t="s">
        <v>6175</v>
      </c>
      <c r="J275" s="7" t="s">
        <v>6175</v>
      </c>
      <c r="K275" s="7" t="s">
        <v>6175</v>
      </c>
      <c r="L275" s="5" t="s">
        <v>106</v>
      </c>
      <c r="M275" s="5" t="s">
        <v>106</v>
      </c>
      <c r="N275" s="8" t="s">
        <v>6175</v>
      </c>
      <c r="O275" s="7" t="s">
        <v>1388</v>
      </c>
      <c r="P275" s="7" t="s">
        <v>3899</v>
      </c>
      <c r="Q275" s="5" t="s">
        <v>177</v>
      </c>
      <c r="R275" s="5" t="s">
        <v>4035</v>
      </c>
      <c r="S275" s="5" t="s">
        <v>4216</v>
      </c>
      <c r="T275" s="7" t="s">
        <v>44</v>
      </c>
      <c r="U275" s="7" t="s">
        <v>28</v>
      </c>
      <c r="V275" s="28" t="s">
        <v>28</v>
      </c>
      <c r="W275" s="7" t="s">
        <v>29</v>
      </c>
      <c r="X275" s="7">
        <v>2013</v>
      </c>
      <c r="Y275" s="7" t="s">
        <v>4217</v>
      </c>
      <c r="Z275" s="7" t="s">
        <v>3900</v>
      </c>
      <c r="AA275" s="7">
        <v>1</v>
      </c>
      <c r="AB275" s="7">
        <v>1</v>
      </c>
      <c r="AC275" s="7">
        <f t="shared" si="90"/>
        <v>0</v>
      </c>
      <c r="AD275" s="7" t="s">
        <v>6175</v>
      </c>
      <c r="AE275" s="7" t="s">
        <v>6175</v>
      </c>
      <c r="AF275" s="7" t="s">
        <v>6175</v>
      </c>
      <c r="AG275" s="7" t="s">
        <v>6175</v>
      </c>
      <c r="AH275" s="7" t="s">
        <v>6175</v>
      </c>
      <c r="AI275" s="7" t="s">
        <v>6175</v>
      </c>
      <c r="AJ275" s="33">
        <v>48.700016438356819</v>
      </c>
      <c r="AK275" s="33">
        <f t="shared" si="91"/>
        <v>48.700016438356819</v>
      </c>
      <c r="AL275" s="33">
        <f t="shared" si="94"/>
        <v>5.8440019726028183</v>
      </c>
      <c r="AM275" s="33">
        <f t="shared" si="95"/>
        <v>54.544018410959637</v>
      </c>
      <c r="AN275" s="33">
        <f t="shared" si="96"/>
        <v>43.830014794521141</v>
      </c>
      <c r="AO275" s="33">
        <f t="shared" si="97"/>
        <v>43.830014794521141</v>
      </c>
      <c r="AP275" s="33">
        <f t="shared" si="92"/>
        <v>5.2596017753425368</v>
      </c>
      <c r="AQ275" s="33">
        <f t="shared" si="93"/>
        <v>49.089616569863679</v>
      </c>
      <c r="AR275" s="15" t="s">
        <v>6295</v>
      </c>
      <c r="AS275" s="15" t="s">
        <v>6298</v>
      </c>
      <c r="AT275" s="15" t="s">
        <v>6292</v>
      </c>
      <c r="AU275" s="27" t="s">
        <v>6278</v>
      </c>
      <c r="AV275" s="74"/>
      <c r="AW275" s="75"/>
      <c r="AX275" s="75"/>
      <c r="AY275" s="75"/>
      <c r="AZ275" s="52" t="s">
        <v>6388</v>
      </c>
    </row>
    <row r="276" spans="1:52" s="52" customFormat="1" ht="39.950000000000003" customHeight="1" x14ac:dyDescent="0.25">
      <c r="A276" s="9">
        <v>1170</v>
      </c>
      <c r="B276" s="5">
        <v>80042000004750</v>
      </c>
      <c r="C276" s="5" t="s">
        <v>4218</v>
      </c>
      <c r="D276" s="5" t="s">
        <v>18</v>
      </c>
      <c r="E276" s="5" t="s">
        <v>117</v>
      </c>
      <c r="F276" s="5" t="s">
        <v>175</v>
      </c>
      <c r="G276" s="5" t="s">
        <v>18</v>
      </c>
      <c r="H276" s="7" t="s">
        <v>6173</v>
      </c>
      <c r="I276" s="7" t="s">
        <v>6175</v>
      </c>
      <c r="J276" s="7" t="s">
        <v>6175</v>
      </c>
      <c r="K276" s="7" t="s">
        <v>6175</v>
      </c>
      <c r="L276" s="7" t="s">
        <v>3985</v>
      </c>
      <c r="M276" s="7" t="s">
        <v>3985</v>
      </c>
      <c r="N276" s="8" t="s">
        <v>6175</v>
      </c>
      <c r="O276" s="7" t="s">
        <v>1388</v>
      </c>
      <c r="P276" s="7" t="s">
        <v>3899</v>
      </c>
      <c r="Q276" s="7" t="s">
        <v>177</v>
      </c>
      <c r="R276" s="7" t="s">
        <v>4073</v>
      </c>
      <c r="S276" s="7" t="s">
        <v>4219</v>
      </c>
      <c r="T276" s="7" t="s">
        <v>44</v>
      </c>
      <c r="U276" s="7" t="s">
        <v>28</v>
      </c>
      <c r="V276" s="28" t="s">
        <v>28</v>
      </c>
      <c r="W276" s="7" t="s">
        <v>29</v>
      </c>
      <c r="X276" s="7">
        <v>2013</v>
      </c>
      <c r="Y276" s="5" t="s">
        <v>28</v>
      </c>
      <c r="Z276" s="7" t="s">
        <v>3900</v>
      </c>
      <c r="AA276" s="7">
        <v>1</v>
      </c>
      <c r="AB276" s="7">
        <v>1</v>
      </c>
      <c r="AC276" s="7">
        <f t="shared" si="90"/>
        <v>0</v>
      </c>
      <c r="AD276" s="7" t="s">
        <v>6175</v>
      </c>
      <c r="AE276" s="7" t="s">
        <v>6175</v>
      </c>
      <c r="AF276" s="7" t="s">
        <v>6175</v>
      </c>
      <c r="AG276" s="7" t="s">
        <v>6175</v>
      </c>
      <c r="AH276" s="7" t="s">
        <v>6175</v>
      </c>
      <c r="AI276" s="7" t="s">
        <v>6175</v>
      </c>
      <c r="AJ276" s="33">
        <v>6.2614306849315922</v>
      </c>
      <c r="AK276" s="33">
        <f t="shared" si="91"/>
        <v>6.2614306849315922</v>
      </c>
      <c r="AL276" s="33">
        <f t="shared" si="94"/>
        <v>0.75137168219179107</v>
      </c>
      <c r="AM276" s="33">
        <f t="shared" si="95"/>
        <v>7.012802367123383</v>
      </c>
      <c r="AN276" s="33">
        <f t="shared" si="96"/>
        <v>5.6352876164384327</v>
      </c>
      <c r="AO276" s="33">
        <f t="shared" si="97"/>
        <v>5.6352876164384327</v>
      </c>
      <c r="AP276" s="33">
        <f t="shared" si="92"/>
        <v>0.67623451397261192</v>
      </c>
      <c r="AQ276" s="33">
        <f t="shared" si="93"/>
        <v>6.3115221304110447</v>
      </c>
      <c r="AR276" s="15" t="s">
        <v>6295</v>
      </c>
      <c r="AS276" s="15" t="s">
        <v>6298</v>
      </c>
      <c r="AT276" s="15" t="s">
        <v>6292</v>
      </c>
      <c r="AU276" s="27" t="s">
        <v>6278</v>
      </c>
      <c r="AV276" s="74"/>
      <c r="AW276" s="75"/>
      <c r="AX276" s="75"/>
      <c r="AY276" s="75"/>
      <c r="AZ276" s="52" t="s">
        <v>6388</v>
      </c>
    </row>
    <row r="277" spans="1:52" s="52" customFormat="1" ht="39.950000000000003" customHeight="1" x14ac:dyDescent="0.25">
      <c r="A277" s="9">
        <v>1171</v>
      </c>
      <c r="B277" s="5">
        <v>80042000004873</v>
      </c>
      <c r="C277" s="5" t="s">
        <v>4220</v>
      </c>
      <c r="D277" s="5" t="s">
        <v>18</v>
      </c>
      <c r="E277" s="5" t="s">
        <v>3996</v>
      </c>
      <c r="F277" s="5" t="s">
        <v>113</v>
      </c>
      <c r="G277" s="5" t="s">
        <v>18</v>
      </c>
      <c r="H277" s="7" t="s">
        <v>6173</v>
      </c>
      <c r="I277" s="7" t="s">
        <v>6175</v>
      </c>
      <c r="J277" s="7" t="s">
        <v>6175</v>
      </c>
      <c r="K277" s="7" t="s">
        <v>6175</v>
      </c>
      <c r="L277" s="5" t="s">
        <v>362</v>
      </c>
      <c r="M277" s="5" t="s">
        <v>362</v>
      </c>
      <c r="N277" s="8" t="s">
        <v>6175</v>
      </c>
      <c r="O277" s="7" t="s">
        <v>1388</v>
      </c>
      <c r="P277" s="7" t="s">
        <v>3899</v>
      </c>
      <c r="Q277" s="5" t="s">
        <v>364</v>
      </c>
      <c r="R277" s="5" t="s">
        <v>4000</v>
      </c>
      <c r="S277" s="5" t="s">
        <v>4221</v>
      </c>
      <c r="T277" s="7" t="s">
        <v>44</v>
      </c>
      <c r="U277" s="7" t="s">
        <v>4002</v>
      </c>
      <c r="V277" s="7" t="s">
        <v>28</v>
      </c>
      <c r="W277" s="7" t="s">
        <v>29</v>
      </c>
      <c r="X277" s="7">
        <v>2013</v>
      </c>
      <c r="Y277" s="5" t="s">
        <v>4222</v>
      </c>
      <c r="Z277" s="7" t="s">
        <v>3900</v>
      </c>
      <c r="AA277" s="7">
        <v>1</v>
      </c>
      <c r="AB277" s="7">
        <v>1</v>
      </c>
      <c r="AC277" s="7">
        <f t="shared" si="90"/>
        <v>0</v>
      </c>
      <c r="AD277" s="7" t="s">
        <v>6175</v>
      </c>
      <c r="AE277" s="7" t="s">
        <v>6175</v>
      </c>
      <c r="AF277" s="7" t="s">
        <v>6175</v>
      </c>
      <c r="AG277" s="7" t="s">
        <v>6175</v>
      </c>
      <c r="AH277" s="7" t="s">
        <v>6175</v>
      </c>
      <c r="AI277" s="7" t="s">
        <v>6175</v>
      </c>
      <c r="AJ277" s="33">
        <v>37.532157534247162</v>
      </c>
      <c r="AK277" s="33">
        <f t="shared" si="91"/>
        <v>37.532157534247162</v>
      </c>
      <c r="AL277" s="33">
        <f t="shared" si="94"/>
        <v>4.5038589041096593</v>
      </c>
      <c r="AM277" s="33">
        <f t="shared" si="95"/>
        <v>42.036016438356825</v>
      </c>
      <c r="AN277" s="33">
        <f t="shared" si="96"/>
        <v>33.77894178082245</v>
      </c>
      <c r="AO277" s="33">
        <f t="shared" si="97"/>
        <v>33.77894178082245</v>
      </c>
      <c r="AP277" s="33">
        <f t="shared" si="92"/>
        <v>4.0534730136986941</v>
      </c>
      <c r="AQ277" s="33">
        <f t="shared" si="93"/>
        <v>37.832414794521142</v>
      </c>
      <c r="AR277" s="15" t="s">
        <v>6295</v>
      </c>
      <c r="AS277" s="15" t="s">
        <v>6298</v>
      </c>
      <c r="AT277" s="15" t="s">
        <v>6292</v>
      </c>
      <c r="AU277" s="27" t="s">
        <v>6278</v>
      </c>
      <c r="AV277" s="74"/>
      <c r="AW277" s="75"/>
      <c r="AX277" s="75"/>
      <c r="AY277" s="75"/>
      <c r="AZ277" s="52" t="s">
        <v>6388</v>
      </c>
    </row>
    <row r="278" spans="1:52" s="52" customFormat="1" ht="39.950000000000003" customHeight="1" x14ac:dyDescent="0.25">
      <c r="A278" s="9">
        <v>1172</v>
      </c>
      <c r="B278" s="5">
        <v>80042000004880</v>
      </c>
      <c r="C278" s="7" t="s">
        <v>4223</v>
      </c>
      <c r="D278" s="5" t="s">
        <v>18</v>
      </c>
      <c r="E278" s="5" t="s">
        <v>18</v>
      </c>
      <c r="F278" s="5" t="s">
        <v>18</v>
      </c>
      <c r="G278" s="5" t="s">
        <v>18</v>
      </c>
      <c r="H278" s="7" t="s">
        <v>6173</v>
      </c>
      <c r="I278" s="7" t="s">
        <v>6175</v>
      </c>
      <c r="J278" s="7" t="s">
        <v>6175</v>
      </c>
      <c r="K278" s="7" t="s">
        <v>6175</v>
      </c>
      <c r="L278" s="7" t="s">
        <v>3985</v>
      </c>
      <c r="M278" s="7" t="s">
        <v>3985</v>
      </c>
      <c r="N278" s="8" t="s">
        <v>6175</v>
      </c>
      <c r="O278" s="7" t="s">
        <v>1388</v>
      </c>
      <c r="P278" s="7" t="s">
        <v>3899</v>
      </c>
      <c r="Q278" s="5" t="s">
        <v>177</v>
      </c>
      <c r="R278" s="5" t="s">
        <v>4224</v>
      </c>
      <c r="S278" s="5" t="s">
        <v>28</v>
      </c>
      <c r="T278" s="7" t="s">
        <v>3909</v>
      </c>
      <c r="U278" s="7" t="s">
        <v>28</v>
      </c>
      <c r="V278" s="28" t="s">
        <v>28</v>
      </c>
      <c r="W278" s="7" t="s">
        <v>29</v>
      </c>
      <c r="X278" s="7">
        <v>2013</v>
      </c>
      <c r="Y278" s="5" t="s">
        <v>28</v>
      </c>
      <c r="Z278" s="7" t="s">
        <v>3900</v>
      </c>
      <c r="AA278" s="7">
        <v>1</v>
      </c>
      <c r="AB278" s="7">
        <v>1</v>
      </c>
      <c r="AC278" s="7">
        <f t="shared" ref="AC278:AC341" si="98">AA278-AB278</f>
        <v>0</v>
      </c>
      <c r="AD278" s="7" t="s">
        <v>6175</v>
      </c>
      <c r="AE278" s="7" t="s">
        <v>6175</v>
      </c>
      <c r="AF278" s="7" t="s">
        <v>6175</v>
      </c>
      <c r="AG278" s="7" t="s">
        <v>6175</v>
      </c>
      <c r="AH278" s="7" t="s">
        <v>6175</v>
      </c>
      <c r="AI278" s="7" t="s">
        <v>6175</v>
      </c>
      <c r="AJ278" s="33">
        <v>6.2614306849315922</v>
      </c>
      <c r="AK278" s="33">
        <f t="shared" si="91"/>
        <v>6.2614306849315922</v>
      </c>
      <c r="AL278" s="33">
        <f t="shared" si="94"/>
        <v>0.75137168219179107</v>
      </c>
      <c r="AM278" s="33">
        <f t="shared" si="95"/>
        <v>7.012802367123383</v>
      </c>
      <c r="AN278" s="33">
        <f t="shared" si="96"/>
        <v>5.6352876164384327</v>
      </c>
      <c r="AO278" s="33">
        <f t="shared" si="97"/>
        <v>5.6352876164384327</v>
      </c>
      <c r="AP278" s="33">
        <f t="shared" si="92"/>
        <v>0.67623451397261192</v>
      </c>
      <c r="AQ278" s="33">
        <f t="shared" si="93"/>
        <v>6.3115221304110447</v>
      </c>
      <c r="AR278" s="26" t="s">
        <v>6295</v>
      </c>
      <c r="AS278" s="35" t="s">
        <v>6295</v>
      </c>
      <c r="AT278" s="15" t="s">
        <v>6282</v>
      </c>
      <c r="AU278" s="27" t="s">
        <v>6282</v>
      </c>
      <c r="AV278" s="74" t="s">
        <v>6287</v>
      </c>
      <c r="AW278" s="75"/>
      <c r="AX278" s="75"/>
      <c r="AY278" s="75"/>
      <c r="AZ278" s="52" t="s">
        <v>6388</v>
      </c>
    </row>
    <row r="279" spans="1:52" s="52" customFormat="1" ht="39.950000000000003" customHeight="1" x14ac:dyDescent="0.25">
      <c r="A279" s="9">
        <v>1173</v>
      </c>
      <c r="B279" s="5">
        <v>80042000004903</v>
      </c>
      <c r="C279" s="5" t="s">
        <v>4225</v>
      </c>
      <c r="D279" s="5" t="s">
        <v>18</v>
      </c>
      <c r="E279" s="7" t="s">
        <v>138</v>
      </c>
      <c r="F279" s="5" t="s">
        <v>113</v>
      </c>
      <c r="G279" s="5" t="s">
        <v>18</v>
      </c>
      <c r="H279" s="7" t="s">
        <v>6173</v>
      </c>
      <c r="I279" s="7" t="s">
        <v>6175</v>
      </c>
      <c r="J279" s="7" t="s">
        <v>6175</v>
      </c>
      <c r="K279" s="7" t="s">
        <v>6175</v>
      </c>
      <c r="L279" s="5" t="s">
        <v>4226</v>
      </c>
      <c r="M279" s="5" t="s">
        <v>4226</v>
      </c>
      <c r="N279" s="8" t="s">
        <v>6175</v>
      </c>
      <c r="O279" s="7" t="s">
        <v>1388</v>
      </c>
      <c r="P279" s="7" t="s">
        <v>3899</v>
      </c>
      <c r="Q279" s="5" t="s">
        <v>139</v>
      </c>
      <c r="R279" s="5" t="s">
        <v>4227</v>
      </c>
      <c r="S279" s="5" t="s">
        <v>4228</v>
      </c>
      <c r="T279" s="7" t="s">
        <v>44</v>
      </c>
      <c r="U279" s="7" t="s">
        <v>28</v>
      </c>
      <c r="V279" s="7" t="s">
        <v>4229</v>
      </c>
      <c r="W279" s="7" t="s">
        <v>1400</v>
      </c>
      <c r="X279" s="7">
        <v>2012</v>
      </c>
      <c r="Y279" s="7" t="s">
        <v>28</v>
      </c>
      <c r="Z279" s="7" t="s">
        <v>3900</v>
      </c>
      <c r="AA279" s="7">
        <v>1</v>
      </c>
      <c r="AB279" s="7">
        <v>1</v>
      </c>
      <c r="AC279" s="7">
        <f t="shared" si="98"/>
        <v>0</v>
      </c>
      <c r="AD279" s="7" t="s">
        <v>6175</v>
      </c>
      <c r="AE279" s="7" t="s">
        <v>6175</v>
      </c>
      <c r="AF279" s="7" t="s">
        <v>6175</v>
      </c>
      <c r="AG279" s="7" t="s">
        <v>6175</v>
      </c>
      <c r="AH279" s="7" t="s">
        <v>6175</v>
      </c>
      <c r="AI279" s="7" t="s">
        <v>6175</v>
      </c>
      <c r="AJ279" s="33">
        <v>44.674439726027849</v>
      </c>
      <c r="AK279" s="33">
        <f t="shared" si="91"/>
        <v>44.674439726027849</v>
      </c>
      <c r="AL279" s="33">
        <f t="shared" si="94"/>
        <v>5.3609327671233418</v>
      </c>
      <c r="AM279" s="33">
        <f t="shared" si="95"/>
        <v>50.035372493151193</v>
      </c>
      <c r="AN279" s="33">
        <f t="shared" si="96"/>
        <v>40.206995753425062</v>
      </c>
      <c r="AO279" s="33">
        <f t="shared" si="97"/>
        <v>40.206995753425062</v>
      </c>
      <c r="AP279" s="33">
        <f t="shared" si="92"/>
        <v>4.8248394904110077</v>
      </c>
      <c r="AQ279" s="33">
        <f t="shared" si="93"/>
        <v>45.031835243836071</v>
      </c>
      <c r="AR279" s="15" t="s">
        <v>6295</v>
      </c>
      <c r="AS279" s="15" t="s">
        <v>6295</v>
      </c>
      <c r="AT279" s="15" t="s">
        <v>6294</v>
      </c>
      <c r="AU279" s="27" t="s">
        <v>6279</v>
      </c>
      <c r="AV279" s="74"/>
      <c r="AW279" s="75"/>
      <c r="AX279" s="75"/>
      <c r="AY279" s="75"/>
      <c r="AZ279" s="52" t="s">
        <v>6388</v>
      </c>
    </row>
    <row r="280" spans="1:52" s="52" customFormat="1" ht="39.950000000000003" customHeight="1" x14ac:dyDescent="0.25">
      <c r="A280" s="9">
        <v>1174</v>
      </c>
      <c r="B280" s="5">
        <v>80042000005009</v>
      </c>
      <c r="C280" s="5" t="s">
        <v>4230</v>
      </c>
      <c r="D280" s="5" t="s">
        <v>18</v>
      </c>
      <c r="E280" s="7" t="s">
        <v>130</v>
      </c>
      <c r="F280" s="7" t="s">
        <v>131</v>
      </c>
      <c r="G280" s="5" t="s">
        <v>18</v>
      </c>
      <c r="H280" s="7" t="s">
        <v>6173</v>
      </c>
      <c r="I280" s="7" t="s">
        <v>6175</v>
      </c>
      <c r="J280" s="7" t="s">
        <v>6175</v>
      </c>
      <c r="K280" s="7" t="s">
        <v>6175</v>
      </c>
      <c r="L280" s="5" t="s">
        <v>4125</v>
      </c>
      <c r="M280" s="5" t="s">
        <v>4125</v>
      </c>
      <c r="N280" s="8" t="s">
        <v>6175</v>
      </c>
      <c r="O280" s="7" t="s">
        <v>1388</v>
      </c>
      <c r="P280" s="7" t="s">
        <v>3899</v>
      </c>
      <c r="Q280" s="5" t="s">
        <v>4146</v>
      </c>
      <c r="R280" s="7" t="s">
        <v>4231</v>
      </c>
      <c r="S280" s="7" t="s">
        <v>4232</v>
      </c>
      <c r="T280" s="7" t="s">
        <v>44</v>
      </c>
      <c r="U280" s="7" t="s">
        <v>4149</v>
      </c>
      <c r="V280" s="28" t="s">
        <v>28</v>
      </c>
      <c r="W280" s="7" t="s">
        <v>3988</v>
      </c>
      <c r="X280" s="7">
        <v>2012</v>
      </c>
      <c r="Y280" s="5" t="s">
        <v>28</v>
      </c>
      <c r="Z280" s="7" t="s">
        <v>3900</v>
      </c>
      <c r="AA280" s="7">
        <v>1</v>
      </c>
      <c r="AB280" s="7">
        <v>1</v>
      </c>
      <c r="AC280" s="7">
        <f t="shared" si="98"/>
        <v>0</v>
      </c>
      <c r="AD280" s="7" t="s">
        <v>6175</v>
      </c>
      <c r="AE280" s="7" t="s">
        <v>6175</v>
      </c>
      <c r="AF280" s="7" t="s">
        <v>6175</v>
      </c>
      <c r="AG280" s="7" t="s">
        <v>6175</v>
      </c>
      <c r="AH280" s="7" t="s">
        <v>6175</v>
      </c>
      <c r="AI280" s="7" t="s">
        <v>6175</v>
      </c>
      <c r="AJ280" s="33">
        <v>28.504947945206258</v>
      </c>
      <c r="AK280" s="33">
        <f t="shared" si="91"/>
        <v>28.504947945206258</v>
      </c>
      <c r="AL280" s="33">
        <f t="shared" si="94"/>
        <v>3.4205937534247508</v>
      </c>
      <c r="AM280" s="33">
        <f t="shared" si="95"/>
        <v>31.925541698631008</v>
      </c>
      <c r="AN280" s="33">
        <f t="shared" si="96"/>
        <v>25.654453150685633</v>
      </c>
      <c r="AO280" s="33">
        <f t="shared" si="97"/>
        <v>25.654453150685633</v>
      </c>
      <c r="AP280" s="33">
        <f t="shared" si="92"/>
        <v>3.078534378082276</v>
      </c>
      <c r="AQ280" s="33">
        <f t="shared" si="93"/>
        <v>28.732987528767907</v>
      </c>
      <c r="AR280" s="26" t="s">
        <v>6295</v>
      </c>
      <c r="AS280" s="26" t="s">
        <v>6295</v>
      </c>
      <c r="AT280" s="15" t="s">
        <v>6282</v>
      </c>
      <c r="AU280" s="27" t="s">
        <v>6282</v>
      </c>
      <c r="AV280" s="74"/>
      <c r="AW280" s="75"/>
      <c r="AX280" s="75"/>
      <c r="AY280" s="75"/>
      <c r="AZ280" s="52" t="s">
        <v>6388</v>
      </c>
    </row>
    <row r="281" spans="1:52" s="52" customFormat="1" ht="39.950000000000003" customHeight="1" x14ac:dyDescent="0.25">
      <c r="A281" s="9">
        <v>1175</v>
      </c>
      <c r="B281" s="5">
        <v>80042000005054</v>
      </c>
      <c r="C281" s="7" t="s">
        <v>4233</v>
      </c>
      <c r="D281" s="5" t="s">
        <v>18</v>
      </c>
      <c r="E281" s="5" t="s">
        <v>18</v>
      </c>
      <c r="F281" s="5" t="s">
        <v>18</v>
      </c>
      <c r="G281" s="5" t="s">
        <v>18</v>
      </c>
      <c r="H281" s="7" t="s">
        <v>6173</v>
      </c>
      <c r="I281" s="7" t="s">
        <v>6175</v>
      </c>
      <c r="J281" s="7" t="s">
        <v>6175</v>
      </c>
      <c r="K281" s="7" t="s">
        <v>6175</v>
      </c>
      <c r="L281" s="5" t="s">
        <v>4024</v>
      </c>
      <c r="M281" s="5" t="s">
        <v>4024</v>
      </c>
      <c r="N281" s="8" t="s">
        <v>6175</v>
      </c>
      <c r="O281" s="7" t="s">
        <v>1388</v>
      </c>
      <c r="P281" s="7" t="s">
        <v>3899</v>
      </c>
      <c r="Q281" s="5" t="s">
        <v>4020</v>
      </c>
      <c r="R281" s="5" t="s">
        <v>4025</v>
      </c>
      <c r="S281" s="5" t="s">
        <v>4234</v>
      </c>
      <c r="T281" s="7" t="s">
        <v>44</v>
      </c>
      <c r="U281" s="7" t="s">
        <v>28</v>
      </c>
      <c r="V281" s="28" t="s">
        <v>28</v>
      </c>
      <c r="W281" s="7" t="s">
        <v>29</v>
      </c>
      <c r="X281" s="7">
        <v>2014</v>
      </c>
      <c r="Y281" s="5" t="s">
        <v>28</v>
      </c>
      <c r="Z281" s="7" t="s">
        <v>3900</v>
      </c>
      <c r="AA281" s="7">
        <v>1</v>
      </c>
      <c r="AB281" s="7">
        <v>1</v>
      </c>
      <c r="AC281" s="7">
        <f t="shared" si="98"/>
        <v>0</v>
      </c>
      <c r="AD281" s="7" t="s">
        <v>6175</v>
      </c>
      <c r="AE281" s="7" t="s">
        <v>6175</v>
      </c>
      <c r="AF281" s="7" t="s">
        <v>6175</v>
      </c>
      <c r="AG281" s="7" t="s">
        <v>6175</v>
      </c>
      <c r="AH281" s="7" t="s">
        <v>6175</v>
      </c>
      <c r="AI281" s="7" t="s">
        <v>6175</v>
      </c>
      <c r="AJ281" s="33">
        <v>20.690323857534494</v>
      </c>
      <c r="AK281" s="33">
        <f t="shared" si="91"/>
        <v>20.690323857534494</v>
      </c>
      <c r="AL281" s="33">
        <f t="shared" si="94"/>
        <v>2.4828388629041394</v>
      </c>
      <c r="AM281" s="33">
        <f t="shared" si="95"/>
        <v>23.173162720438633</v>
      </c>
      <c r="AN281" s="33">
        <f t="shared" si="96"/>
        <v>18.621291471781046</v>
      </c>
      <c r="AO281" s="33">
        <f t="shared" si="97"/>
        <v>18.621291471781046</v>
      </c>
      <c r="AP281" s="33">
        <f t="shared" si="92"/>
        <v>2.2345549766137256</v>
      </c>
      <c r="AQ281" s="33">
        <f t="shared" si="93"/>
        <v>20.855846448394772</v>
      </c>
      <c r="AR281" s="15" t="s">
        <v>6295</v>
      </c>
      <c r="AS281" s="26"/>
      <c r="AT281" s="15" t="s">
        <v>6292</v>
      </c>
      <c r="AU281" s="27" t="s">
        <v>6278</v>
      </c>
      <c r="AV281" s="74"/>
      <c r="AW281" s="75"/>
      <c r="AX281" s="75"/>
      <c r="AY281" s="75"/>
      <c r="AZ281" s="52" t="s">
        <v>6388</v>
      </c>
    </row>
    <row r="282" spans="1:52" s="52" customFormat="1" ht="39.950000000000003" customHeight="1" x14ac:dyDescent="0.25">
      <c r="A282" s="9">
        <v>1176</v>
      </c>
      <c r="B282" s="5">
        <v>80042000005122</v>
      </c>
      <c r="C282" s="7" t="s">
        <v>4235</v>
      </c>
      <c r="D282" s="5" t="s">
        <v>18</v>
      </c>
      <c r="E282" s="5" t="s">
        <v>296</v>
      </c>
      <c r="F282" s="5" t="s">
        <v>296</v>
      </c>
      <c r="G282" s="5" t="s">
        <v>18</v>
      </c>
      <c r="H282" s="7" t="s">
        <v>6173</v>
      </c>
      <c r="I282" s="7" t="s">
        <v>6175</v>
      </c>
      <c r="J282" s="7" t="s">
        <v>6175</v>
      </c>
      <c r="K282" s="7" t="s">
        <v>6175</v>
      </c>
      <c r="L282" s="5" t="s">
        <v>362</v>
      </c>
      <c r="M282" s="5" t="s">
        <v>362</v>
      </c>
      <c r="N282" s="8" t="s">
        <v>6175</v>
      </c>
      <c r="O282" s="7" t="s">
        <v>1388</v>
      </c>
      <c r="P282" s="7" t="s">
        <v>3899</v>
      </c>
      <c r="Q282" s="5" t="s">
        <v>364</v>
      </c>
      <c r="R282" s="5" t="s">
        <v>3997</v>
      </c>
      <c r="S282" s="5" t="s">
        <v>4236</v>
      </c>
      <c r="T282" s="7" t="s">
        <v>44</v>
      </c>
      <c r="U282" s="7" t="s">
        <v>28</v>
      </c>
      <c r="V282" s="28" t="s">
        <v>28</v>
      </c>
      <c r="W282" s="5" t="s">
        <v>771</v>
      </c>
      <c r="X282" s="7">
        <v>2013</v>
      </c>
      <c r="Y282" s="5" t="s">
        <v>319</v>
      </c>
      <c r="Z282" s="7" t="s">
        <v>3900</v>
      </c>
      <c r="AA282" s="7">
        <v>1</v>
      </c>
      <c r="AB282" s="7">
        <v>1</v>
      </c>
      <c r="AC282" s="7">
        <f t="shared" si="98"/>
        <v>0</v>
      </c>
      <c r="AD282" s="7" t="s">
        <v>6175</v>
      </c>
      <c r="AE282" s="7" t="s">
        <v>6175</v>
      </c>
      <c r="AF282" s="7" t="s">
        <v>6175</v>
      </c>
      <c r="AG282" s="7" t="s">
        <v>6175</v>
      </c>
      <c r="AH282" s="7" t="s">
        <v>6175</v>
      </c>
      <c r="AI282" s="7" t="s">
        <v>6175</v>
      </c>
      <c r="AJ282" s="33">
        <v>4</v>
      </c>
      <c r="AK282" s="33">
        <f t="shared" si="91"/>
        <v>4</v>
      </c>
      <c r="AL282" s="33">
        <f t="shared" si="94"/>
        <v>0.48</v>
      </c>
      <c r="AM282" s="33">
        <f t="shared" si="95"/>
        <v>4.4800000000000004</v>
      </c>
      <c r="AN282" s="33">
        <f t="shared" si="96"/>
        <v>3.6</v>
      </c>
      <c r="AO282" s="33">
        <f t="shared" si="97"/>
        <v>3.6</v>
      </c>
      <c r="AP282" s="33">
        <f t="shared" si="92"/>
        <v>0.432</v>
      </c>
      <c r="AQ282" s="33">
        <f t="shared" si="93"/>
        <v>4.032</v>
      </c>
      <c r="AR282" s="26" t="s">
        <v>6295</v>
      </c>
      <c r="AS282" s="26" t="s">
        <v>6295</v>
      </c>
      <c r="AT282" s="15" t="s">
        <v>6294</v>
      </c>
      <c r="AU282" s="27" t="s">
        <v>6279</v>
      </c>
      <c r="AV282" s="74"/>
      <c r="AW282" s="75">
        <v>1</v>
      </c>
      <c r="AX282" s="75" t="s">
        <v>6338</v>
      </c>
      <c r="AY282" s="75"/>
      <c r="AZ282" s="52" t="s">
        <v>6388</v>
      </c>
    </row>
    <row r="283" spans="1:52" s="52" customFormat="1" ht="39.950000000000003" customHeight="1" x14ac:dyDescent="0.25">
      <c r="A283" s="9">
        <v>1177</v>
      </c>
      <c r="B283" s="5">
        <v>80042000005139</v>
      </c>
      <c r="C283" s="5" t="s">
        <v>4237</v>
      </c>
      <c r="D283" s="5" t="s">
        <v>18</v>
      </c>
      <c r="E283" s="5" t="s">
        <v>117</v>
      </c>
      <c r="F283" s="5" t="s">
        <v>175</v>
      </c>
      <c r="G283" s="5" t="s">
        <v>18</v>
      </c>
      <c r="H283" s="7" t="s">
        <v>6173</v>
      </c>
      <c r="I283" s="7" t="s">
        <v>6175</v>
      </c>
      <c r="J283" s="7" t="s">
        <v>6175</v>
      </c>
      <c r="K283" s="7" t="s">
        <v>6175</v>
      </c>
      <c r="L283" s="7" t="s">
        <v>3985</v>
      </c>
      <c r="M283" s="7" t="s">
        <v>3985</v>
      </c>
      <c r="N283" s="8" t="s">
        <v>6175</v>
      </c>
      <c r="O283" s="7" t="s">
        <v>1388</v>
      </c>
      <c r="P283" s="7" t="s">
        <v>3899</v>
      </c>
      <c r="Q283" s="7" t="s">
        <v>108</v>
      </c>
      <c r="R283" s="7" t="s">
        <v>4065</v>
      </c>
      <c r="S283" s="7" t="s">
        <v>4238</v>
      </c>
      <c r="T283" s="7" t="s">
        <v>44</v>
      </c>
      <c r="U283" s="7" t="s">
        <v>28</v>
      </c>
      <c r="V283" s="28" t="s">
        <v>28</v>
      </c>
      <c r="W283" s="7" t="s">
        <v>3988</v>
      </c>
      <c r="X283" s="7">
        <v>2013</v>
      </c>
      <c r="Y283" s="5" t="s">
        <v>28</v>
      </c>
      <c r="Z283" s="7" t="s">
        <v>3900</v>
      </c>
      <c r="AA283" s="7">
        <v>1</v>
      </c>
      <c r="AB283" s="7">
        <v>1</v>
      </c>
      <c r="AC283" s="7">
        <f t="shared" si="98"/>
        <v>0</v>
      </c>
      <c r="AD283" s="7" t="s">
        <v>6175</v>
      </c>
      <c r="AE283" s="7" t="s">
        <v>6175</v>
      </c>
      <c r="AF283" s="7" t="s">
        <v>6175</v>
      </c>
      <c r="AG283" s="7" t="s">
        <v>6175</v>
      </c>
      <c r="AH283" s="7" t="s">
        <v>6175</v>
      </c>
      <c r="AI283" s="7" t="s">
        <v>6175</v>
      </c>
      <c r="AJ283" s="33">
        <v>4.407145205479547</v>
      </c>
      <c r="AK283" s="33">
        <f t="shared" si="91"/>
        <v>4.407145205479547</v>
      </c>
      <c r="AL283" s="33">
        <f t="shared" si="94"/>
        <v>0.52885742465754559</v>
      </c>
      <c r="AM283" s="33">
        <f t="shared" si="95"/>
        <v>4.936002630137093</v>
      </c>
      <c r="AN283" s="33">
        <f t="shared" si="96"/>
        <v>3.9664306849315922</v>
      </c>
      <c r="AO283" s="33">
        <f t="shared" si="97"/>
        <v>3.9664306849315922</v>
      </c>
      <c r="AP283" s="33">
        <f t="shared" si="92"/>
        <v>0.47597168219179103</v>
      </c>
      <c r="AQ283" s="33">
        <f t="shared" si="93"/>
        <v>4.4424023671233837</v>
      </c>
      <c r="AR283" s="15" t="s">
        <v>6295</v>
      </c>
      <c r="AS283" s="15" t="s">
        <v>6296</v>
      </c>
      <c r="AT283" s="15" t="s">
        <v>6292</v>
      </c>
      <c r="AU283" s="27" t="s">
        <v>6278</v>
      </c>
      <c r="AV283" s="74"/>
      <c r="AW283" s="75"/>
      <c r="AX283" s="75"/>
      <c r="AY283" s="75"/>
      <c r="AZ283" s="52" t="s">
        <v>6388</v>
      </c>
    </row>
    <row r="284" spans="1:52" s="52" customFormat="1" ht="39.950000000000003" customHeight="1" x14ac:dyDescent="0.25">
      <c r="A284" s="9">
        <v>1178</v>
      </c>
      <c r="B284" s="5">
        <v>80042000005153</v>
      </c>
      <c r="C284" s="7" t="s">
        <v>4239</v>
      </c>
      <c r="D284" s="5" t="s">
        <v>241</v>
      </c>
      <c r="E284" s="5" t="s">
        <v>242</v>
      </c>
      <c r="F284" s="5" t="s">
        <v>242</v>
      </c>
      <c r="G284" s="5" t="s">
        <v>4142</v>
      </c>
      <c r="H284" s="7" t="s">
        <v>6173</v>
      </c>
      <c r="I284" s="7" t="s">
        <v>6175</v>
      </c>
      <c r="J284" s="7" t="s">
        <v>6175</v>
      </c>
      <c r="K284" s="7" t="s">
        <v>6175</v>
      </c>
      <c r="L284" s="5" t="s">
        <v>362</v>
      </c>
      <c r="M284" s="5" t="s">
        <v>362</v>
      </c>
      <c r="N284" s="8" t="s">
        <v>6175</v>
      </c>
      <c r="O284" s="7" t="s">
        <v>1388</v>
      </c>
      <c r="P284" s="7" t="s">
        <v>3899</v>
      </c>
      <c r="Q284" s="5" t="s">
        <v>4044</v>
      </c>
      <c r="R284" s="5" t="s">
        <v>4045</v>
      </c>
      <c r="S284" s="5" t="s">
        <v>4240</v>
      </c>
      <c r="T284" s="7" t="s">
        <v>44</v>
      </c>
      <c r="U284" s="7" t="s">
        <v>4092</v>
      </c>
      <c r="V284" s="28" t="s">
        <v>28</v>
      </c>
      <c r="W284" s="7" t="s">
        <v>78</v>
      </c>
      <c r="X284" s="7">
        <v>2013</v>
      </c>
      <c r="Y284" s="5" t="s">
        <v>319</v>
      </c>
      <c r="Z284" s="7" t="s">
        <v>3900</v>
      </c>
      <c r="AA284" s="7">
        <v>1</v>
      </c>
      <c r="AB284" s="7">
        <v>1</v>
      </c>
      <c r="AC284" s="7">
        <f t="shared" si="98"/>
        <v>0</v>
      </c>
      <c r="AD284" s="7" t="s">
        <v>6175</v>
      </c>
      <c r="AE284" s="7" t="s">
        <v>6175</v>
      </c>
      <c r="AF284" s="7" t="s">
        <v>6175</v>
      </c>
      <c r="AG284" s="7" t="s">
        <v>6175</v>
      </c>
      <c r="AH284" s="7" t="s">
        <v>6175</v>
      </c>
      <c r="AI284" s="7" t="s">
        <v>6175</v>
      </c>
      <c r="AJ284" s="33">
        <v>25</v>
      </c>
      <c r="AK284" s="33">
        <f t="shared" si="91"/>
        <v>25</v>
      </c>
      <c r="AL284" s="33">
        <f t="shared" si="94"/>
        <v>3</v>
      </c>
      <c r="AM284" s="33">
        <f t="shared" si="95"/>
        <v>28</v>
      </c>
      <c r="AN284" s="33">
        <f t="shared" si="96"/>
        <v>22.5</v>
      </c>
      <c r="AO284" s="33">
        <f t="shared" si="97"/>
        <v>22.5</v>
      </c>
      <c r="AP284" s="33">
        <f t="shared" si="92"/>
        <v>2.6999999999999997</v>
      </c>
      <c r="AQ284" s="33">
        <f t="shared" si="93"/>
        <v>25.2</v>
      </c>
      <c r="AR284" s="35" t="s">
        <v>6295</v>
      </c>
      <c r="AS284" s="35" t="s">
        <v>6295</v>
      </c>
      <c r="AT284" s="15" t="s">
        <v>6282</v>
      </c>
      <c r="AU284" s="27" t="s">
        <v>6282</v>
      </c>
      <c r="AV284" s="74" t="s">
        <v>6283</v>
      </c>
      <c r="AW284" s="75">
        <v>1</v>
      </c>
      <c r="AX284" s="75" t="s">
        <v>6335</v>
      </c>
      <c r="AY284" s="75"/>
      <c r="AZ284" s="52" t="s">
        <v>6388</v>
      </c>
    </row>
    <row r="285" spans="1:52" s="52" customFormat="1" ht="39.950000000000003" customHeight="1" x14ac:dyDescent="0.25">
      <c r="A285" s="9">
        <v>1179</v>
      </c>
      <c r="B285" s="5">
        <v>80042000005207</v>
      </c>
      <c r="C285" s="5" t="s">
        <v>4241</v>
      </c>
      <c r="D285" s="5" t="s">
        <v>18</v>
      </c>
      <c r="E285" s="5" t="s">
        <v>117</v>
      </c>
      <c r="F285" s="5" t="s">
        <v>175</v>
      </c>
      <c r="G285" s="5" t="s">
        <v>18</v>
      </c>
      <c r="H285" s="7" t="s">
        <v>6173</v>
      </c>
      <c r="I285" s="7" t="s">
        <v>6175</v>
      </c>
      <c r="J285" s="7" t="s">
        <v>6175</v>
      </c>
      <c r="K285" s="7" t="s">
        <v>6175</v>
      </c>
      <c r="L285" s="7" t="s">
        <v>3985</v>
      </c>
      <c r="M285" s="7" t="s">
        <v>3985</v>
      </c>
      <c r="N285" s="8" t="s">
        <v>6175</v>
      </c>
      <c r="O285" s="7" t="s">
        <v>1388</v>
      </c>
      <c r="P285" s="7" t="s">
        <v>3899</v>
      </c>
      <c r="Q285" s="7" t="s">
        <v>108</v>
      </c>
      <c r="R285" s="7" t="s">
        <v>4065</v>
      </c>
      <c r="S285" s="7" t="s">
        <v>4242</v>
      </c>
      <c r="T285" s="7" t="s">
        <v>44</v>
      </c>
      <c r="U285" s="7" t="s">
        <v>28</v>
      </c>
      <c r="V285" s="28" t="s">
        <v>28</v>
      </c>
      <c r="W285" s="7" t="s">
        <v>3988</v>
      </c>
      <c r="X285" s="7">
        <v>2013</v>
      </c>
      <c r="Y285" s="5" t="s">
        <v>28</v>
      </c>
      <c r="Z285" s="7" t="s">
        <v>3900</v>
      </c>
      <c r="AA285" s="7">
        <v>1</v>
      </c>
      <c r="AB285" s="7">
        <v>1</v>
      </c>
      <c r="AC285" s="7">
        <f t="shared" si="98"/>
        <v>0</v>
      </c>
      <c r="AD285" s="7" t="s">
        <v>6175</v>
      </c>
      <c r="AE285" s="7" t="s">
        <v>6175</v>
      </c>
      <c r="AF285" s="7" t="s">
        <v>6175</v>
      </c>
      <c r="AG285" s="7" t="s">
        <v>6175</v>
      </c>
      <c r="AH285" s="7" t="s">
        <v>6175</v>
      </c>
      <c r="AI285" s="7" t="s">
        <v>6175</v>
      </c>
      <c r="AJ285" s="33">
        <v>4.407145205479547</v>
      </c>
      <c r="AK285" s="33">
        <f t="shared" si="91"/>
        <v>4.407145205479547</v>
      </c>
      <c r="AL285" s="33">
        <f t="shared" si="94"/>
        <v>0.52885742465754559</v>
      </c>
      <c r="AM285" s="33">
        <f t="shared" si="95"/>
        <v>4.936002630137093</v>
      </c>
      <c r="AN285" s="33">
        <f t="shared" si="96"/>
        <v>3.9664306849315922</v>
      </c>
      <c r="AO285" s="33">
        <f t="shared" si="97"/>
        <v>3.9664306849315922</v>
      </c>
      <c r="AP285" s="33">
        <f t="shared" si="92"/>
        <v>0.47597168219179103</v>
      </c>
      <c r="AQ285" s="33">
        <f t="shared" si="93"/>
        <v>4.4424023671233837</v>
      </c>
      <c r="AR285" s="15" t="s">
        <v>6295</v>
      </c>
      <c r="AS285" s="15" t="s">
        <v>6296</v>
      </c>
      <c r="AT285" s="15" t="s">
        <v>6292</v>
      </c>
      <c r="AU285" s="27" t="s">
        <v>6278</v>
      </c>
      <c r="AV285" s="74"/>
      <c r="AW285" s="75"/>
      <c r="AX285" s="75"/>
      <c r="AY285" s="75"/>
      <c r="AZ285" s="52" t="s">
        <v>6388</v>
      </c>
    </row>
    <row r="286" spans="1:52" s="52" customFormat="1" ht="39.950000000000003" customHeight="1" x14ac:dyDescent="0.25">
      <c r="A286" s="9">
        <v>1180</v>
      </c>
      <c r="B286" s="5">
        <v>80042000005221</v>
      </c>
      <c r="C286" s="5" t="s">
        <v>4243</v>
      </c>
      <c r="D286" s="5" t="s">
        <v>18</v>
      </c>
      <c r="E286" s="5" t="s">
        <v>867</v>
      </c>
      <c r="F286" s="5" t="s">
        <v>113</v>
      </c>
      <c r="G286" s="5" t="s">
        <v>18</v>
      </c>
      <c r="H286" s="7" t="s">
        <v>6173</v>
      </c>
      <c r="I286" s="7" t="s">
        <v>6175</v>
      </c>
      <c r="J286" s="7" t="s">
        <v>6175</v>
      </c>
      <c r="K286" s="7" t="s">
        <v>6175</v>
      </c>
      <c r="L286" s="5" t="s">
        <v>362</v>
      </c>
      <c r="M286" s="5" t="s">
        <v>362</v>
      </c>
      <c r="N286" s="8" t="s">
        <v>6175</v>
      </c>
      <c r="O286" s="7" t="s">
        <v>1388</v>
      </c>
      <c r="P286" s="7" t="s">
        <v>3899</v>
      </c>
      <c r="Q286" s="5" t="s">
        <v>3981</v>
      </c>
      <c r="R286" s="5" t="s">
        <v>3982</v>
      </c>
      <c r="S286" s="5" t="s">
        <v>28</v>
      </c>
      <c r="T286" s="7" t="s">
        <v>44</v>
      </c>
      <c r="U286" s="7" t="s">
        <v>3983</v>
      </c>
      <c r="V286" s="7" t="s">
        <v>28</v>
      </c>
      <c r="W286" s="5" t="s">
        <v>771</v>
      </c>
      <c r="X286" s="7">
        <v>2013</v>
      </c>
      <c r="Y286" s="5" t="s">
        <v>4244</v>
      </c>
      <c r="Z286" s="7" t="s">
        <v>3900</v>
      </c>
      <c r="AA286" s="7">
        <v>1</v>
      </c>
      <c r="AB286" s="7">
        <v>1</v>
      </c>
      <c r="AC286" s="7">
        <f t="shared" si="98"/>
        <v>0</v>
      </c>
      <c r="AD286" s="7" t="s">
        <v>6175</v>
      </c>
      <c r="AE286" s="7" t="s">
        <v>6175</v>
      </c>
      <c r="AF286" s="7" t="s">
        <v>6175</v>
      </c>
      <c r="AG286" s="7" t="s">
        <v>6175</v>
      </c>
      <c r="AH286" s="7" t="s">
        <v>6175</v>
      </c>
      <c r="AI286" s="7" t="s">
        <v>6175</v>
      </c>
      <c r="AJ286" s="33">
        <v>4.5535714285714288</v>
      </c>
      <c r="AK286" s="33">
        <f t="shared" si="91"/>
        <v>4.5535714285714288</v>
      </c>
      <c r="AL286" s="33">
        <f t="shared" si="94"/>
        <v>0.54642857142857149</v>
      </c>
      <c r="AM286" s="33">
        <f t="shared" si="95"/>
        <v>5.1000000000000005</v>
      </c>
      <c r="AN286" s="33">
        <f t="shared" si="96"/>
        <v>4.0982142857142865</v>
      </c>
      <c r="AO286" s="33">
        <f t="shared" si="97"/>
        <v>4.0982142857142865</v>
      </c>
      <c r="AP286" s="33">
        <f t="shared" si="92"/>
        <v>0.49178571428571438</v>
      </c>
      <c r="AQ286" s="33">
        <f t="shared" si="93"/>
        <v>4.5900000000000007</v>
      </c>
      <c r="AR286" s="26" t="s">
        <v>6295</v>
      </c>
      <c r="AS286" s="26" t="s">
        <v>6295</v>
      </c>
      <c r="AT286" s="15" t="s">
        <v>6294</v>
      </c>
      <c r="AU286" s="27" t="s">
        <v>6279</v>
      </c>
      <c r="AV286" s="74"/>
      <c r="AW286" s="75">
        <v>1</v>
      </c>
      <c r="AX286" s="75" t="s">
        <v>6335</v>
      </c>
      <c r="AY286" s="75"/>
      <c r="AZ286" s="52" t="s">
        <v>6388</v>
      </c>
    </row>
    <row r="287" spans="1:52" s="52" customFormat="1" ht="39.950000000000003" customHeight="1" x14ac:dyDescent="0.25">
      <c r="A287" s="9">
        <v>1181</v>
      </c>
      <c r="B287" s="5">
        <v>80042000005290</v>
      </c>
      <c r="C287" s="5" t="s">
        <v>4245</v>
      </c>
      <c r="D287" s="5" t="s">
        <v>18</v>
      </c>
      <c r="E287" s="5" t="s">
        <v>117</v>
      </c>
      <c r="F287" s="5" t="s">
        <v>175</v>
      </c>
      <c r="G287" s="5" t="s">
        <v>18</v>
      </c>
      <c r="H287" s="7" t="s">
        <v>6173</v>
      </c>
      <c r="I287" s="7" t="s">
        <v>6175</v>
      </c>
      <c r="J287" s="7" t="s">
        <v>6175</v>
      </c>
      <c r="K287" s="7" t="s">
        <v>6175</v>
      </c>
      <c r="L287" s="7" t="s">
        <v>3985</v>
      </c>
      <c r="M287" s="7" t="s">
        <v>3985</v>
      </c>
      <c r="N287" s="8" t="s">
        <v>6175</v>
      </c>
      <c r="O287" s="7" t="s">
        <v>1388</v>
      </c>
      <c r="P287" s="7" t="s">
        <v>3899</v>
      </c>
      <c r="Q287" s="7" t="s">
        <v>108</v>
      </c>
      <c r="R287" s="7" t="s">
        <v>4065</v>
      </c>
      <c r="S287" s="7" t="s">
        <v>4246</v>
      </c>
      <c r="T287" s="7" t="s">
        <v>44</v>
      </c>
      <c r="U287" s="7" t="s">
        <v>28</v>
      </c>
      <c r="V287" s="28" t="s">
        <v>28</v>
      </c>
      <c r="W287" s="7" t="s">
        <v>3988</v>
      </c>
      <c r="X287" s="7">
        <v>2013</v>
      </c>
      <c r="Y287" s="5" t="s">
        <v>28</v>
      </c>
      <c r="Z287" s="7" t="s">
        <v>3900</v>
      </c>
      <c r="AA287" s="7">
        <v>1</v>
      </c>
      <c r="AB287" s="7">
        <v>1</v>
      </c>
      <c r="AC287" s="7">
        <f t="shared" si="98"/>
        <v>0</v>
      </c>
      <c r="AD287" s="7" t="s">
        <v>6175</v>
      </c>
      <c r="AE287" s="7" t="s">
        <v>6175</v>
      </c>
      <c r="AF287" s="7" t="s">
        <v>6175</v>
      </c>
      <c r="AG287" s="7" t="s">
        <v>6175</v>
      </c>
      <c r="AH287" s="7" t="s">
        <v>6175</v>
      </c>
      <c r="AI287" s="7" t="s">
        <v>6175</v>
      </c>
      <c r="AJ287" s="33">
        <v>4.407145205479547</v>
      </c>
      <c r="AK287" s="33">
        <f t="shared" si="91"/>
        <v>4.407145205479547</v>
      </c>
      <c r="AL287" s="33">
        <f t="shared" si="94"/>
        <v>0.52885742465754559</v>
      </c>
      <c r="AM287" s="33">
        <f t="shared" si="95"/>
        <v>4.936002630137093</v>
      </c>
      <c r="AN287" s="33">
        <f t="shared" si="96"/>
        <v>3.9664306849315922</v>
      </c>
      <c r="AO287" s="33">
        <f t="shared" si="97"/>
        <v>3.9664306849315922</v>
      </c>
      <c r="AP287" s="33">
        <f t="shared" si="92"/>
        <v>0.47597168219179103</v>
      </c>
      <c r="AQ287" s="33">
        <f t="shared" si="93"/>
        <v>4.4424023671233837</v>
      </c>
      <c r="AR287" s="15" t="s">
        <v>6295</v>
      </c>
      <c r="AS287" s="15" t="s">
        <v>6296</v>
      </c>
      <c r="AT287" s="15" t="s">
        <v>6292</v>
      </c>
      <c r="AU287" s="27" t="s">
        <v>6278</v>
      </c>
      <c r="AV287" s="74"/>
      <c r="AW287" s="75"/>
      <c r="AX287" s="75"/>
      <c r="AY287" s="75"/>
      <c r="AZ287" s="52" t="s">
        <v>6388</v>
      </c>
    </row>
    <row r="288" spans="1:52" s="52" customFormat="1" ht="39.950000000000003" customHeight="1" x14ac:dyDescent="0.25">
      <c r="A288" s="9">
        <v>1182</v>
      </c>
      <c r="B288" s="5">
        <v>80042000005306</v>
      </c>
      <c r="C288" s="7" t="s">
        <v>4247</v>
      </c>
      <c r="D288" s="5" t="s">
        <v>18</v>
      </c>
      <c r="E288" s="5" t="s">
        <v>3996</v>
      </c>
      <c r="F288" s="5" t="s">
        <v>113</v>
      </c>
      <c r="G288" s="5" t="s">
        <v>18</v>
      </c>
      <c r="H288" s="7" t="s">
        <v>6173</v>
      </c>
      <c r="I288" s="7" t="s">
        <v>6175</v>
      </c>
      <c r="J288" s="7" t="s">
        <v>6175</v>
      </c>
      <c r="K288" s="7" t="s">
        <v>6175</v>
      </c>
      <c r="L288" s="5" t="s">
        <v>362</v>
      </c>
      <c r="M288" s="5" t="s">
        <v>362</v>
      </c>
      <c r="N288" s="8" t="s">
        <v>6175</v>
      </c>
      <c r="O288" s="7" t="s">
        <v>1388</v>
      </c>
      <c r="P288" s="7" t="s">
        <v>3899</v>
      </c>
      <c r="Q288" s="5" t="s">
        <v>364</v>
      </c>
      <c r="R288" s="5" t="s">
        <v>3997</v>
      </c>
      <c r="S288" s="5" t="s">
        <v>4248</v>
      </c>
      <c r="T288" s="7" t="s">
        <v>44</v>
      </c>
      <c r="U288" s="7" t="s">
        <v>4002</v>
      </c>
      <c r="V288" s="7" t="s">
        <v>28</v>
      </c>
      <c r="W288" s="5" t="s">
        <v>771</v>
      </c>
      <c r="X288" s="7">
        <v>2013</v>
      </c>
      <c r="Y288" s="5" t="s">
        <v>4029</v>
      </c>
      <c r="Z288" s="7" t="s">
        <v>3900</v>
      </c>
      <c r="AA288" s="7">
        <v>1</v>
      </c>
      <c r="AB288" s="7">
        <v>1</v>
      </c>
      <c r="AC288" s="7">
        <f t="shared" si="98"/>
        <v>0</v>
      </c>
      <c r="AD288" s="7" t="s">
        <v>6175</v>
      </c>
      <c r="AE288" s="7" t="s">
        <v>6175</v>
      </c>
      <c r="AF288" s="7" t="s">
        <v>6175</v>
      </c>
      <c r="AG288" s="7" t="s">
        <v>6175</v>
      </c>
      <c r="AH288" s="7" t="s">
        <v>6175</v>
      </c>
      <c r="AI288" s="7" t="s">
        <v>6175</v>
      </c>
      <c r="AJ288" s="33">
        <v>8.3482142857142847</v>
      </c>
      <c r="AK288" s="33">
        <f t="shared" si="91"/>
        <v>8.3482142857142847</v>
      </c>
      <c r="AL288" s="33">
        <f t="shared" si="94"/>
        <v>1.0017857142857141</v>
      </c>
      <c r="AM288" s="33">
        <f t="shared" si="95"/>
        <v>9.3499999999999979</v>
      </c>
      <c r="AN288" s="33">
        <f t="shared" si="96"/>
        <v>7.5133928571428568</v>
      </c>
      <c r="AO288" s="33">
        <f t="shared" si="97"/>
        <v>7.5133928571428568</v>
      </c>
      <c r="AP288" s="33">
        <f t="shared" si="92"/>
        <v>0.90160714285714283</v>
      </c>
      <c r="AQ288" s="33">
        <f t="shared" si="93"/>
        <v>8.4149999999999991</v>
      </c>
      <c r="AR288" s="15" t="s">
        <v>6295</v>
      </c>
      <c r="AS288" s="15" t="s">
        <v>6296</v>
      </c>
      <c r="AT288" s="15" t="s">
        <v>6292</v>
      </c>
      <c r="AU288" s="27" t="s">
        <v>6278</v>
      </c>
      <c r="AV288" s="74"/>
      <c r="AW288" s="75"/>
      <c r="AX288" s="75"/>
      <c r="AY288" s="75"/>
      <c r="AZ288" s="52" t="s">
        <v>6388</v>
      </c>
    </row>
    <row r="289" spans="1:52" s="52" customFormat="1" ht="39.950000000000003" customHeight="1" x14ac:dyDescent="0.25">
      <c r="A289" s="9">
        <v>1183</v>
      </c>
      <c r="B289" s="5">
        <v>80042000005382</v>
      </c>
      <c r="C289" s="5" t="s">
        <v>4249</v>
      </c>
      <c r="D289" s="28" t="s">
        <v>18</v>
      </c>
      <c r="E289" s="7" t="s">
        <v>138</v>
      </c>
      <c r="F289" s="5" t="s">
        <v>591</v>
      </c>
      <c r="G289" s="5" t="s">
        <v>18</v>
      </c>
      <c r="H289" s="7" t="s">
        <v>6173</v>
      </c>
      <c r="I289" s="7" t="s">
        <v>6175</v>
      </c>
      <c r="J289" s="7" t="s">
        <v>6175</v>
      </c>
      <c r="K289" s="7" t="s">
        <v>6175</v>
      </c>
      <c r="L289" s="5" t="s">
        <v>4031</v>
      </c>
      <c r="M289" s="5" t="s">
        <v>4031</v>
      </c>
      <c r="N289" s="8" t="s">
        <v>6175</v>
      </c>
      <c r="O289" s="7" t="s">
        <v>1388</v>
      </c>
      <c r="P289" s="7" t="s">
        <v>3899</v>
      </c>
      <c r="Q289" s="7" t="s">
        <v>878</v>
      </c>
      <c r="R289" s="7" t="s">
        <v>4032</v>
      </c>
      <c r="S289" s="7" t="s">
        <v>4250</v>
      </c>
      <c r="T289" s="7" t="s">
        <v>44</v>
      </c>
      <c r="U289" s="7" t="s">
        <v>28</v>
      </c>
      <c r="V289" s="28" t="s">
        <v>28</v>
      </c>
      <c r="W289" s="7" t="s">
        <v>3988</v>
      </c>
      <c r="X289" s="7">
        <v>2013</v>
      </c>
      <c r="Y289" s="7" t="s">
        <v>28</v>
      </c>
      <c r="Z289" s="7" t="s">
        <v>3900</v>
      </c>
      <c r="AA289" s="7">
        <v>1</v>
      </c>
      <c r="AB289" s="7">
        <v>1</v>
      </c>
      <c r="AC289" s="7">
        <f t="shared" si="98"/>
        <v>0</v>
      </c>
      <c r="AD289" s="7" t="s">
        <v>6175</v>
      </c>
      <c r="AE289" s="7" t="s">
        <v>6175</v>
      </c>
      <c r="AF289" s="7" t="s">
        <v>6175</v>
      </c>
      <c r="AG289" s="7" t="s">
        <v>6175</v>
      </c>
      <c r="AH289" s="7" t="s">
        <v>6175</v>
      </c>
      <c r="AI289" s="7" t="s">
        <v>6175</v>
      </c>
      <c r="AJ289" s="33">
        <v>10.312719780822139</v>
      </c>
      <c r="AK289" s="33">
        <f t="shared" si="91"/>
        <v>10.312719780822139</v>
      </c>
      <c r="AL289" s="33">
        <f t="shared" si="94"/>
        <v>1.2375263736986566</v>
      </c>
      <c r="AM289" s="33">
        <f t="shared" si="95"/>
        <v>11.550246154520796</v>
      </c>
      <c r="AN289" s="33">
        <f t="shared" si="96"/>
        <v>9.2814478027399261</v>
      </c>
      <c r="AO289" s="33">
        <f t="shared" si="97"/>
        <v>9.2814478027399261</v>
      </c>
      <c r="AP289" s="33">
        <f t="shared" si="92"/>
        <v>1.1137737363287912</v>
      </c>
      <c r="AQ289" s="33">
        <f t="shared" si="93"/>
        <v>10.395221539068718</v>
      </c>
      <c r="AR289" s="15" t="s">
        <v>6295</v>
      </c>
      <c r="AS289" s="26"/>
      <c r="AT289" s="15" t="s">
        <v>6292</v>
      </c>
      <c r="AU289" s="27" t="s">
        <v>6278</v>
      </c>
      <c r="AV289" s="74"/>
      <c r="AW289" s="75"/>
      <c r="AX289" s="75"/>
      <c r="AY289" s="75"/>
      <c r="AZ289" s="52" t="s">
        <v>6388</v>
      </c>
    </row>
    <row r="290" spans="1:52" s="52" customFormat="1" ht="39.950000000000003" customHeight="1" x14ac:dyDescent="0.25">
      <c r="A290" s="9">
        <v>1184</v>
      </c>
      <c r="B290" s="5">
        <v>80042000005467</v>
      </c>
      <c r="C290" s="5" t="s">
        <v>4251</v>
      </c>
      <c r="D290" s="5" t="s">
        <v>18</v>
      </c>
      <c r="E290" s="5" t="s">
        <v>867</v>
      </c>
      <c r="F290" s="5" t="s">
        <v>113</v>
      </c>
      <c r="G290" s="5" t="s">
        <v>18</v>
      </c>
      <c r="H290" s="7" t="s">
        <v>6173</v>
      </c>
      <c r="I290" s="7" t="s">
        <v>6175</v>
      </c>
      <c r="J290" s="7" t="s">
        <v>6175</v>
      </c>
      <c r="K290" s="7" t="s">
        <v>6175</v>
      </c>
      <c r="L290" s="5" t="s">
        <v>362</v>
      </c>
      <c r="M290" s="5" t="s">
        <v>362</v>
      </c>
      <c r="N290" s="8" t="s">
        <v>6175</v>
      </c>
      <c r="O290" s="7" t="s">
        <v>1388</v>
      </c>
      <c r="P290" s="7" t="s">
        <v>3899</v>
      </c>
      <c r="Q290" s="5" t="s">
        <v>4044</v>
      </c>
      <c r="R290" s="5" t="s">
        <v>4045</v>
      </c>
      <c r="S290" s="5" t="s">
        <v>4252</v>
      </c>
      <c r="T290" s="7" t="s">
        <v>44</v>
      </c>
      <c r="U290" s="7" t="s">
        <v>28</v>
      </c>
      <c r="V290" s="7" t="s">
        <v>28</v>
      </c>
      <c r="W290" s="7" t="s">
        <v>29</v>
      </c>
      <c r="X290" s="7">
        <v>2012</v>
      </c>
      <c r="Y290" s="5" t="s">
        <v>28</v>
      </c>
      <c r="Z290" s="7" t="s">
        <v>3900</v>
      </c>
      <c r="AA290" s="7">
        <v>1</v>
      </c>
      <c r="AB290" s="7">
        <v>1</v>
      </c>
      <c r="AC290" s="7">
        <f t="shared" si="98"/>
        <v>0</v>
      </c>
      <c r="AD290" s="7" t="s">
        <v>6175</v>
      </c>
      <c r="AE290" s="7" t="s">
        <v>6175</v>
      </c>
      <c r="AF290" s="7" t="s">
        <v>6175</v>
      </c>
      <c r="AG290" s="7" t="s">
        <v>6175</v>
      </c>
      <c r="AH290" s="7" t="s">
        <v>6175</v>
      </c>
      <c r="AI290" s="7" t="s">
        <v>6175</v>
      </c>
      <c r="AJ290" s="33">
        <v>38.264298630137503</v>
      </c>
      <c r="AK290" s="33">
        <f t="shared" si="91"/>
        <v>38.264298630137503</v>
      </c>
      <c r="AL290" s="33">
        <f t="shared" si="94"/>
        <v>4.5917158356165002</v>
      </c>
      <c r="AM290" s="33">
        <f t="shared" si="95"/>
        <v>42.856014465754001</v>
      </c>
      <c r="AN290" s="33">
        <f t="shared" si="96"/>
        <v>34.437868767123753</v>
      </c>
      <c r="AO290" s="33">
        <f t="shared" si="97"/>
        <v>34.437868767123753</v>
      </c>
      <c r="AP290" s="33">
        <f t="shared" si="92"/>
        <v>4.1325442520548501</v>
      </c>
      <c r="AQ290" s="33">
        <f t="shared" si="93"/>
        <v>38.570413019178602</v>
      </c>
      <c r="AR290" s="15" t="s">
        <v>6295</v>
      </c>
      <c r="AS290" s="15" t="s">
        <v>6298</v>
      </c>
      <c r="AT290" s="15" t="s">
        <v>6292</v>
      </c>
      <c r="AU290" s="27" t="s">
        <v>6278</v>
      </c>
      <c r="AV290" s="74"/>
      <c r="AW290" s="75"/>
      <c r="AX290" s="75"/>
      <c r="AY290" s="75"/>
      <c r="AZ290" s="52" t="s">
        <v>6388</v>
      </c>
    </row>
    <row r="291" spans="1:52" s="52" customFormat="1" ht="39.950000000000003" customHeight="1" x14ac:dyDescent="0.25">
      <c r="A291" s="9">
        <v>1185</v>
      </c>
      <c r="B291" s="5">
        <v>80042000005511</v>
      </c>
      <c r="C291" s="132" t="s">
        <v>4253</v>
      </c>
      <c r="D291" s="5" t="s">
        <v>241</v>
      </c>
      <c r="E291" s="5" t="s">
        <v>242</v>
      </c>
      <c r="F291" s="5" t="s">
        <v>242</v>
      </c>
      <c r="G291" s="5" t="s">
        <v>428</v>
      </c>
      <c r="H291" s="7" t="s">
        <v>6173</v>
      </c>
      <c r="I291" s="7" t="s">
        <v>6175</v>
      </c>
      <c r="J291" s="7" t="s">
        <v>6175</v>
      </c>
      <c r="K291" s="7" t="s">
        <v>6175</v>
      </c>
      <c r="L291" s="5" t="s">
        <v>362</v>
      </c>
      <c r="M291" s="5" t="s">
        <v>362</v>
      </c>
      <c r="N291" s="8" t="s">
        <v>6175</v>
      </c>
      <c r="O291" s="7" t="s">
        <v>1388</v>
      </c>
      <c r="P291" s="7" t="s">
        <v>3899</v>
      </c>
      <c r="Q291" s="5" t="s">
        <v>364</v>
      </c>
      <c r="R291" s="5" t="s">
        <v>3997</v>
      </c>
      <c r="S291" s="5" t="s">
        <v>4254</v>
      </c>
      <c r="T291" s="7" t="s">
        <v>44</v>
      </c>
      <c r="U291" s="7" t="s">
        <v>4002</v>
      </c>
      <c r="V291" s="28" t="s">
        <v>28</v>
      </c>
      <c r="W291" s="7" t="s">
        <v>771</v>
      </c>
      <c r="X291" s="7">
        <v>2013</v>
      </c>
      <c r="Y291" s="5" t="s">
        <v>4244</v>
      </c>
      <c r="Z291" s="7" t="s">
        <v>3900</v>
      </c>
      <c r="AA291" s="7">
        <v>1</v>
      </c>
      <c r="AB291" s="7">
        <v>1</v>
      </c>
      <c r="AC291" s="7">
        <f t="shared" si="98"/>
        <v>0</v>
      </c>
      <c r="AD291" s="132" t="s">
        <v>6175</v>
      </c>
      <c r="AE291" s="132" t="s">
        <v>6175</v>
      </c>
      <c r="AF291" s="7" t="s">
        <v>6175</v>
      </c>
      <c r="AG291" s="7" t="s">
        <v>6175</v>
      </c>
      <c r="AH291" s="7" t="s">
        <v>6175</v>
      </c>
      <c r="AI291" s="7" t="s">
        <v>6175</v>
      </c>
      <c r="AJ291" s="33">
        <v>4.5535714285714288</v>
      </c>
      <c r="AK291" s="33">
        <f t="shared" si="91"/>
        <v>4.5535714285714288</v>
      </c>
      <c r="AL291" s="33">
        <f t="shared" si="94"/>
        <v>0.54642857142857149</v>
      </c>
      <c r="AM291" s="33">
        <f t="shared" si="95"/>
        <v>5.1000000000000005</v>
      </c>
      <c r="AN291" s="33">
        <f t="shared" si="96"/>
        <v>4.0982142857142865</v>
      </c>
      <c r="AO291" s="33">
        <f t="shared" si="97"/>
        <v>4.0982142857142865</v>
      </c>
      <c r="AP291" s="33">
        <f t="shared" si="92"/>
        <v>0.49178571428571438</v>
      </c>
      <c r="AQ291" s="33">
        <f t="shared" si="93"/>
        <v>4.5900000000000007</v>
      </c>
      <c r="AR291" s="15" t="s">
        <v>6295</v>
      </c>
      <c r="AS291" s="15" t="s">
        <v>6295</v>
      </c>
      <c r="AT291" s="15" t="s">
        <v>6282</v>
      </c>
      <c r="AU291" s="27" t="s">
        <v>6282</v>
      </c>
      <c r="AV291" s="74" t="s">
        <v>6322</v>
      </c>
      <c r="AW291" s="75">
        <v>1</v>
      </c>
      <c r="AX291" s="75" t="s">
        <v>6338</v>
      </c>
      <c r="AY291" s="75"/>
      <c r="AZ291" s="52" t="s">
        <v>6388</v>
      </c>
    </row>
    <row r="292" spans="1:52" s="52" customFormat="1" ht="39.950000000000003" customHeight="1" x14ac:dyDescent="0.25">
      <c r="A292" s="9">
        <v>1186</v>
      </c>
      <c r="B292" s="5">
        <v>80042000005597</v>
      </c>
      <c r="C292" s="132" t="s">
        <v>4255</v>
      </c>
      <c r="D292" s="5" t="s">
        <v>18</v>
      </c>
      <c r="E292" s="5" t="s">
        <v>18</v>
      </c>
      <c r="F292" s="5" t="s">
        <v>18</v>
      </c>
      <c r="G292" s="5" t="s">
        <v>18</v>
      </c>
      <c r="H292" s="7" t="s">
        <v>6173</v>
      </c>
      <c r="I292" s="7" t="s">
        <v>6175</v>
      </c>
      <c r="J292" s="7" t="s">
        <v>6175</v>
      </c>
      <c r="K292" s="7" t="s">
        <v>6175</v>
      </c>
      <c r="L292" s="5" t="s">
        <v>4256</v>
      </c>
      <c r="M292" s="5" t="s">
        <v>4256</v>
      </c>
      <c r="N292" s="8" t="s">
        <v>6175</v>
      </c>
      <c r="O292" s="7" t="s">
        <v>1388</v>
      </c>
      <c r="P292" s="7" t="s">
        <v>3899</v>
      </c>
      <c r="Q292" s="5" t="s">
        <v>4257</v>
      </c>
      <c r="R292" s="5" t="s">
        <v>4258</v>
      </c>
      <c r="S292" s="5">
        <v>5981479000</v>
      </c>
      <c r="T292" s="7" t="s">
        <v>44</v>
      </c>
      <c r="U292" s="7" t="s">
        <v>28</v>
      </c>
      <c r="V292" s="28" t="s">
        <v>28</v>
      </c>
      <c r="W292" s="5" t="s">
        <v>29</v>
      </c>
      <c r="X292" s="7">
        <v>2013</v>
      </c>
      <c r="Y292" s="5" t="s">
        <v>28</v>
      </c>
      <c r="Z292" s="7" t="s">
        <v>3900</v>
      </c>
      <c r="AA292" s="7">
        <v>1</v>
      </c>
      <c r="AB292" s="7">
        <v>1</v>
      </c>
      <c r="AC292" s="7">
        <f t="shared" si="98"/>
        <v>0</v>
      </c>
      <c r="AD292" s="132" t="s">
        <v>6175</v>
      </c>
      <c r="AE292" s="132" t="s">
        <v>6175</v>
      </c>
      <c r="AF292" s="7" t="s">
        <v>6175</v>
      </c>
      <c r="AG292" s="7" t="s">
        <v>6175</v>
      </c>
      <c r="AH292" s="7" t="s">
        <v>6175</v>
      </c>
      <c r="AI292" s="7" t="s">
        <v>6175</v>
      </c>
      <c r="AJ292" s="33">
        <v>10.435717808219319</v>
      </c>
      <c r="AK292" s="33">
        <f t="shared" si="91"/>
        <v>10.435717808219319</v>
      </c>
      <c r="AL292" s="33">
        <f t="shared" si="94"/>
        <v>1.2522861369863183</v>
      </c>
      <c r="AM292" s="33">
        <f t="shared" si="95"/>
        <v>11.688003945205638</v>
      </c>
      <c r="AN292" s="33">
        <f t="shared" si="96"/>
        <v>9.3921460273973878</v>
      </c>
      <c r="AO292" s="33">
        <f t="shared" si="97"/>
        <v>9.3921460273973878</v>
      </c>
      <c r="AP292" s="33">
        <f t="shared" si="92"/>
        <v>1.1270575232876865</v>
      </c>
      <c r="AQ292" s="33">
        <f t="shared" si="93"/>
        <v>10.519203550685074</v>
      </c>
      <c r="AR292" s="15" t="s">
        <v>6295</v>
      </c>
      <c r="AS292" s="26"/>
      <c r="AT292" s="15" t="s">
        <v>6292</v>
      </c>
      <c r="AU292" s="27" t="s">
        <v>6278</v>
      </c>
      <c r="AV292" s="74"/>
      <c r="AW292" s="75"/>
      <c r="AX292" s="75"/>
      <c r="AY292" s="75"/>
      <c r="AZ292" s="52" t="s">
        <v>6388</v>
      </c>
    </row>
    <row r="293" spans="1:52" s="52" customFormat="1" ht="39.950000000000003" customHeight="1" x14ac:dyDescent="0.25">
      <c r="A293" s="9">
        <v>1187</v>
      </c>
      <c r="B293" s="5">
        <v>80042000005665</v>
      </c>
      <c r="C293" s="7" t="s">
        <v>4259</v>
      </c>
      <c r="D293" s="5" t="s">
        <v>241</v>
      </c>
      <c r="E293" s="5" t="s">
        <v>242</v>
      </c>
      <c r="F293" s="5" t="s">
        <v>242</v>
      </c>
      <c r="G293" s="8" t="s">
        <v>6285</v>
      </c>
      <c r="H293" s="7" t="s">
        <v>6173</v>
      </c>
      <c r="I293" s="7" t="s">
        <v>6175</v>
      </c>
      <c r="J293" s="7" t="s">
        <v>6175</v>
      </c>
      <c r="K293" s="7" t="s">
        <v>6175</v>
      </c>
      <c r="L293" s="5" t="s">
        <v>4024</v>
      </c>
      <c r="M293" s="5" t="s">
        <v>4024</v>
      </c>
      <c r="N293" s="8" t="s">
        <v>6175</v>
      </c>
      <c r="O293" s="7" t="s">
        <v>1388</v>
      </c>
      <c r="P293" s="7" t="s">
        <v>3899</v>
      </c>
      <c r="Q293" s="5" t="s">
        <v>4020</v>
      </c>
      <c r="R293" s="5" t="s">
        <v>4025</v>
      </c>
      <c r="S293" s="5" t="s">
        <v>4260</v>
      </c>
      <c r="T293" s="7" t="s">
        <v>44</v>
      </c>
      <c r="U293" s="7" t="s">
        <v>28</v>
      </c>
      <c r="V293" s="28" t="s">
        <v>28</v>
      </c>
      <c r="W293" s="7" t="s">
        <v>29</v>
      </c>
      <c r="X293" s="7">
        <v>2014</v>
      </c>
      <c r="Y293" s="5" t="s">
        <v>28</v>
      </c>
      <c r="Z293" s="7" t="s">
        <v>3900</v>
      </c>
      <c r="AA293" s="7">
        <v>1</v>
      </c>
      <c r="AB293" s="7">
        <v>1</v>
      </c>
      <c r="AC293" s="7">
        <f t="shared" si="98"/>
        <v>0</v>
      </c>
      <c r="AD293" s="7" t="s">
        <v>6175</v>
      </c>
      <c r="AE293" s="7" t="s">
        <v>6175</v>
      </c>
      <c r="AF293" s="7" t="s">
        <v>6175</v>
      </c>
      <c r="AG293" s="7" t="s">
        <v>6175</v>
      </c>
      <c r="AH293" s="7" t="s">
        <v>6175</v>
      </c>
      <c r="AI293" s="7" t="s">
        <v>6175</v>
      </c>
      <c r="AJ293" s="33">
        <v>20.690323857534494</v>
      </c>
      <c r="AK293" s="33">
        <f t="shared" si="91"/>
        <v>20.690323857534494</v>
      </c>
      <c r="AL293" s="33">
        <f t="shared" si="94"/>
        <v>2.4828388629041394</v>
      </c>
      <c r="AM293" s="33">
        <f t="shared" si="95"/>
        <v>23.173162720438633</v>
      </c>
      <c r="AN293" s="33">
        <f t="shared" si="96"/>
        <v>18.621291471781046</v>
      </c>
      <c r="AO293" s="33">
        <f t="shared" si="97"/>
        <v>18.621291471781046</v>
      </c>
      <c r="AP293" s="33">
        <f t="shared" si="92"/>
        <v>2.2345549766137256</v>
      </c>
      <c r="AQ293" s="33">
        <f t="shared" si="93"/>
        <v>20.855846448394772</v>
      </c>
      <c r="AR293" s="26" t="s">
        <v>6295</v>
      </c>
      <c r="AS293" s="15" t="s">
        <v>6295</v>
      </c>
      <c r="AT293" s="15" t="s">
        <v>6282</v>
      </c>
      <c r="AU293" s="27" t="s">
        <v>6282</v>
      </c>
      <c r="AV293" s="74" t="s">
        <v>6287</v>
      </c>
      <c r="AW293" s="75"/>
      <c r="AX293" s="75"/>
      <c r="AY293" s="75"/>
      <c r="AZ293" s="52" t="s">
        <v>6388</v>
      </c>
    </row>
    <row r="294" spans="1:52" s="52" customFormat="1" ht="39.950000000000003" customHeight="1" x14ac:dyDescent="0.25">
      <c r="A294" s="9">
        <v>1188</v>
      </c>
      <c r="B294" s="5">
        <v>80042000006036</v>
      </c>
      <c r="C294" s="133" t="s">
        <v>4261</v>
      </c>
      <c r="D294" s="28" t="s">
        <v>18</v>
      </c>
      <c r="E294" s="7" t="s">
        <v>138</v>
      </c>
      <c r="F294" s="5" t="s">
        <v>591</v>
      </c>
      <c r="G294" s="5" t="s">
        <v>18</v>
      </c>
      <c r="H294" s="7" t="s">
        <v>6173</v>
      </c>
      <c r="I294" s="7" t="s">
        <v>6175</v>
      </c>
      <c r="J294" s="7" t="s">
        <v>6175</v>
      </c>
      <c r="K294" s="7" t="s">
        <v>6175</v>
      </c>
      <c r="L294" s="5" t="s">
        <v>4031</v>
      </c>
      <c r="M294" s="5" t="s">
        <v>4031</v>
      </c>
      <c r="N294" s="8" t="s">
        <v>6175</v>
      </c>
      <c r="O294" s="7" t="s">
        <v>1388</v>
      </c>
      <c r="P294" s="7" t="s">
        <v>3899</v>
      </c>
      <c r="Q294" s="7" t="s">
        <v>878</v>
      </c>
      <c r="R294" s="7" t="s">
        <v>4032</v>
      </c>
      <c r="S294" s="7" t="s">
        <v>4262</v>
      </c>
      <c r="T294" s="7" t="s">
        <v>44</v>
      </c>
      <c r="U294" s="7" t="s">
        <v>28</v>
      </c>
      <c r="V294" s="28" t="s">
        <v>28</v>
      </c>
      <c r="W294" s="7" t="s">
        <v>3988</v>
      </c>
      <c r="X294" s="7">
        <v>2013</v>
      </c>
      <c r="Y294" s="7" t="s">
        <v>28</v>
      </c>
      <c r="Z294" s="7" t="s">
        <v>3900</v>
      </c>
      <c r="AA294" s="7">
        <v>1</v>
      </c>
      <c r="AB294" s="7">
        <v>1</v>
      </c>
      <c r="AC294" s="7">
        <f t="shared" si="98"/>
        <v>0</v>
      </c>
      <c r="AD294" s="132" t="s">
        <v>6175</v>
      </c>
      <c r="AE294" s="132" t="s">
        <v>6175</v>
      </c>
      <c r="AF294" s="7" t="s">
        <v>6175</v>
      </c>
      <c r="AG294" s="7" t="s">
        <v>6175</v>
      </c>
      <c r="AH294" s="7" t="s">
        <v>6175</v>
      </c>
      <c r="AI294" s="7" t="s">
        <v>6175</v>
      </c>
      <c r="AJ294" s="33">
        <v>10.312719780822139</v>
      </c>
      <c r="AK294" s="33">
        <f t="shared" si="91"/>
        <v>10.312719780822139</v>
      </c>
      <c r="AL294" s="33">
        <f t="shared" si="94"/>
        <v>1.2375263736986566</v>
      </c>
      <c r="AM294" s="33">
        <f t="shared" si="95"/>
        <v>11.550246154520796</v>
      </c>
      <c r="AN294" s="33">
        <f t="shared" si="96"/>
        <v>9.2814478027399261</v>
      </c>
      <c r="AO294" s="33">
        <f t="shared" si="97"/>
        <v>9.2814478027399261</v>
      </c>
      <c r="AP294" s="33">
        <f t="shared" si="92"/>
        <v>1.1137737363287912</v>
      </c>
      <c r="AQ294" s="33">
        <f t="shared" si="93"/>
        <v>10.395221539068718</v>
      </c>
      <c r="AR294" s="15" t="s">
        <v>6295</v>
      </c>
      <c r="AS294" s="15" t="s">
        <v>6297</v>
      </c>
      <c r="AT294" s="15" t="s">
        <v>6292</v>
      </c>
      <c r="AU294" s="27" t="s">
        <v>6278</v>
      </c>
      <c r="AV294" s="74"/>
      <c r="AW294" s="75"/>
      <c r="AX294" s="75"/>
      <c r="AY294" s="75"/>
      <c r="AZ294" s="52" t="s">
        <v>6388</v>
      </c>
    </row>
    <row r="295" spans="1:52" s="52" customFormat="1" ht="39.950000000000003" customHeight="1" x14ac:dyDescent="0.25">
      <c r="A295" s="9">
        <v>1189</v>
      </c>
      <c r="B295" s="5">
        <v>80042000006327</v>
      </c>
      <c r="C295" s="133" t="s">
        <v>4263</v>
      </c>
      <c r="D295" s="5" t="s">
        <v>18</v>
      </c>
      <c r="E295" s="7" t="s">
        <v>130</v>
      </c>
      <c r="F295" s="7" t="s">
        <v>131</v>
      </c>
      <c r="G295" s="5" t="s">
        <v>18</v>
      </c>
      <c r="H295" s="7" t="s">
        <v>6173</v>
      </c>
      <c r="I295" s="7" t="s">
        <v>6175</v>
      </c>
      <c r="J295" s="7" t="s">
        <v>6175</v>
      </c>
      <c r="K295" s="7" t="s">
        <v>6175</v>
      </c>
      <c r="L295" s="7" t="s">
        <v>3985</v>
      </c>
      <c r="M295" s="7" t="s">
        <v>3985</v>
      </c>
      <c r="N295" s="8" t="s">
        <v>6175</v>
      </c>
      <c r="O295" s="7" t="s">
        <v>1388</v>
      </c>
      <c r="P295" s="7" t="s">
        <v>3899</v>
      </c>
      <c r="Q295" s="7" t="s">
        <v>108</v>
      </c>
      <c r="R295" s="7" t="s">
        <v>4087</v>
      </c>
      <c r="S295" s="7" t="s">
        <v>4264</v>
      </c>
      <c r="T295" s="7" t="s">
        <v>44</v>
      </c>
      <c r="U295" s="7" t="s">
        <v>28</v>
      </c>
      <c r="V295" s="28" t="s">
        <v>28</v>
      </c>
      <c r="W295" s="7" t="s">
        <v>3988</v>
      </c>
      <c r="X295" s="7">
        <v>2012</v>
      </c>
      <c r="Y295" s="5" t="s">
        <v>28</v>
      </c>
      <c r="Z295" s="7" t="s">
        <v>3900</v>
      </c>
      <c r="AA295" s="7">
        <v>1</v>
      </c>
      <c r="AB295" s="7">
        <v>1</v>
      </c>
      <c r="AC295" s="7">
        <f t="shared" si="98"/>
        <v>0</v>
      </c>
      <c r="AD295" s="132" t="s">
        <v>6175</v>
      </c>
      <c r="AE295" s="132" t="s">
        <v>6175</v>
      </c>
      <c r="AF295" s="7" t="s">
        <v>6175</v>
      </c>
      <c r="AG295" s="7" t="s">
        <v>6175</v>
      </c>
      <c r="AH295" s="7" t="s">
        <v>6175</v>
      </c>
      <c r="AI295" s="7" t="s">
        <v>6175</v>
      </c>
      <c r="AJ295" s="33">
        <v>3.4551452054795466</v>
      </c>
      <c r="AK295" s="33">
        <f t="shared" si="91"/>
        <v>3.4551452054795466</v>
      </c>
      <c r="AL295" s="33">
        <f t="shared" si="94"/>
        <v>0.41461742465754559</v>
      </c>
      <c r="AM295" s="33">
        <f t="shared" si="95"/>
        <v>3.8697626301370924</v>
      </c>
      <c r="AN295" s="33">
        <f t="shared" si="96"/>
        <v>3.109630684931592</v>
      </c>
      <c r="AO295" s="33">
        <f t="shared" si="97"/>
        <v>3.109630684931592</v>
      </c>
      <c r="AP295" s="33">
        <f t="shared" si="92"/>
        <v>0.37315568219179102</v>
      </c>
      <c r="AQ295" s="33">
        <f t="shared" si="93"/>
        <v>3.4827863671233832</v>
      </c>
      <c r="AR295" s="15" t="s">
        <v>6295</v>
      </c>
      <c r="AS295" s="26"/>
      <c r="AT295" s="15" t="s">
        <v>6292</v>
      </c>
      <c r="AU295" s="27" t="s">
        <v>6278</v>
      </c>
      <c r="AV295" s="74"/>
      <c r="AW295" s="75"/>
      <c r="AX295" s="75"/>
      <c r="AY295" s="75"/>
      <c r="AZ295" s="52" t="s">
        <v>6388</v>
      </c>
    </row>
    <row r="296" spans="1:52" s="52" customFormat="1" ht="39.950000000000003" customHeight="1" x14ac:dyDescent="0.25">
      <c r="A296" s="9">
        <v>1190</v>
      </c>
      <c r="B296" s="5">
        <v>80042000006334</v>
      </c>
      <c r="C296" s="7" t="s">
        <v>4265</v>
      </c>
      <c r="D296" s="5" t="s">
        <v>18</v>
      </c>
      <c r="E296" s="5" t="s">
        <v>18</v>
      </c>
      <c r="F296" s="5" t="s">
        <v>18</v>
      </c>
      <c r="G296" s="5" t="s">
        <v>18</v>
      </c>
      <c r="H296" s="7" t="s">
        <v>6173</v>
      </c>
      <c r="I296" s="7" t="s">
        <v>6175</v>
      </c>
      <c r="J296" s="7" t="s">
        <v>6175</v>
      </c>
      <c r="K296" s="7" t="s">
        <v>6175</v>
      </c>
      <c r="L296" s="5" t="s">
        <v>106</v>
      </c>
      <c r="M296" s="5" t="s">
        <v>106</v>
      </c>
      <c r="N296" s="8" t="s">
        <v>6175</v>
      </c>
      <c r="O296" s="7" t="s">
        <v>1388</v>
      </c>
      <c r="P296" s="7" t="s">
        <v>3899</v>
      </c>
      <c r="Q296" s="5" t="s">
        <v>177</v>
      </c>
      <c r="R296" s="5" t="s">
        <v>4035</v>
      </c>
      <c r="S296" s="5" t="s">
        <v>4266</v>
      </c>
      <c r="T296" s="7" t="s">
        <v>44</v>
      </c>
      <c r="U296" s="7" t="s">
        <v>28</v>
      </c>
      <c r="V296" s="28" t="s">
        <v>28</v>
      </c>
      <c r="W296" s="7" t="s">
        <v>29</v>
      </c>
      <c r="X296" s="7">
        <v>2013</v>
      </c>
      <c r="Y296" s="7" t="s">
        <v>28</v>
      </c>
      <c r="Z296" s="7" t="s">
        <v>3900</v>
      </c>
      <c r="AA296" s="7">
        <v>1</v>
      </c>
      <c r="AB296" s="7">
        <v>1</v>
      </c>
      <c r="AC296" s="7">
        <f t="shared" si="98"/>
        <v>0</v>
      </c>
      <c r="AD296" s="7" t="s">
        <v>6175</v>
      </c>
      <c r="AE296" s="7" t="s">
        <v>6175</v>
      </c>
      <c r="AF296" s="7" t="s">
        <v>6175</v>
      </c>
      <c r="AG296" s="7" t="s">
        <v>6175</v>
      </c>
      <c r="AH296" s="7" t="s">
        <v>6175</v>
      </c>
      <c r="AI296" s="7" t="s">
        <v>6175</v>
      </c>
      <c r="AJ296" s="33">
        <v>48.700016438356819</v>
      </c>
      <c r="AK296" s="33">
        <f t="shared" si="91"/>
        <v>48.700016438356819</v>
      </c>
      <c r="AL296" s="33">
        <f t="shared" si="94"/>
        <v>5.8440019726028183</v>
      </c>
      <c r="AM296" s="33">
        <f t="shared" si="95"/>
        <v>54.544018410959637</v>
      </c>
      <c r="AN296" s="33">
        <f t="shared" si="96"/>
        <v>43.830014794521141</v>
      </c>
      <c r="AO296" s="33">
        <f t="shared" si="97"/>
        <v>43.830014794521141</v>
      </c>
      <c r="AP296" s="33">
        <f t="shared" si="92"/>
        <v>5.2596017753425368</v>
      </c>
      <c r="AQ296" s="33">
        <f t="shared" si="93"/>
        <v>49.089616569863679</v>
      </c>
      <c r="AR296" s="15" t="s">
        <v>6295</v>
      </c>
      <c r="AS296" s="15" t="s">
        <v>6295</v>
      </c>
      <c r="AT296" s="15" t="s">
        <v>6282</v>
      </c>
      <c r="AU296" s="27" t="s">
        <v>6282</v>
      </c>
      <c r="AV296" s="74" t="s">
        <v>6287</v>
      </c>
      <c r="AW296" s="75"/>
      <c r="AX296" s="75"/>
      <c r="AY296" s="75"/>
      <c r="AZ296" s="52" t="s">
        <v>6388</v>
      </c>
    </row>
    <row r="297" spans="1:52" s="52" customFormat="1" ht="39.950000000000003" customHeight="1" x14ac:dyDescent="0.25">
      <c r="A297" s="9">
        <v>1191</v>
      </c>
      <c r="B297" s="5">
        <v>80042000006363</v>
      </c>
      <c r="C297" s="7" t="s">
        <v>4267</v>
      </c>
      <c r="D297" s="5" t="s">
        <v>241</v>
      </c>
      <c r="E297" s="5" t="s">
        <v>242</v>
      </c>
      <c r="F297" s="5" t="s">
        <v>242</v>
      </c>
      <c r="G297" s="5" t="s">
        <v>18</v>
      </c>
      <c r="H297" s="7" t="s">
        <v>6173</v>
      </c>
      <c r="I297" s="7" t="s">
        <v>6175</v>
      </c>
      <c r="J297" s="7" t="s">
        <v>6175</v>
      </c>
      <c r="K297" s="7" t="s">
        <v>6175</v>
      </c>
      <c r="L297" s="5" t="s">
        <v>362</v>
      </c>
      <c r="M297" s="5" t="s">
        <v>362</v>
      </c>
      <c r="N297" s="8" t="s">
        <v>6175</v>
      </c>
      <c r="O297" s="7" t="s">
        <v>1388</v>
      </c>
      <c r="P297" s="7" t="s">
        <v>3899</v>
      </c>
      <c r="Q297" s="5" t="s">
        <v>364</v>
      </c>
      <c r="R297" s="5" t="s">
        <v>4000</v>
      </c>
      <c r="S297" s="28" t="s">
        <v>4268</v>
      </c>
      <c r="T297" s="28" t="s">
        <v>44</v>
      </c>
      <c r="U297" s="7" t="s">
        <v>28</v>
      </c>
      <c r="V297" s="28" t="s">
        <v>28</v>
      </c>
      <c r="W297" s="7" t="s">
        <v>29</v>
      </c>
      <c r="X297" s="7">
        <v>2013</v>
      </c>
      <c r="Y297" s="7" t="s">
        <v>28</v>
      </c>
      <c r="Z297" s="7" t="s">
        <v>3900</v>
      </c>
      <c r="AA297" s="7">
        <v>1</v>
      </c>
      <c r="AB297" s="7">
        <v>1</v>
      </c>
      <c r="AC297" s="7">
        <f t="shared" si="98"/>
        <v>0</v>
      </c>
      <c r="AD297" s="7" t="s">
        <v>6175</v>
      </c>
      <c r="AE297" s="7" t="s">
        <v>6175</v>
      </c>
      <c r="AF297" s="7" t="s">
        <v>6175</v>
      </c>
      <c r="AG297" s="7" t="s">
        <v>6175</v>
      </c>
      <c r="AH297" s="7" t="s">
        <v>6175</v>
      </c>
      <c r="AI297" s="7" t="s">
        <v>6175</v>
      </c>
      <c r="AJ297" s="33">
        <v>37.532157534247162</v>
      </c>
      <c r="AK297" s="33">
        <f t="shared" si="91"/>
        <v>37.532157534247162</v>
      </c>
      <c r="AL297" s="33">
        <f t="shared" si="94"/>
        <v>4.5038589041096593</v>
      </c>
      <c r="AM297" s="33">
        <f t="shared" si="95"/>
        <v>42.036016438356825</v>
      </c>
      <c r="AN297" s="33">
        <f t="shared" si="96"/>
        <v>33.77894178082245</v>
      </c>
      <c r="AO297" s="33">
        <f t="shared" si="97"/>
        <v>33.77894178082245</v>
      </c>
      <c r="AP297" s="33">
        <f t="shared" si="92"/>
        <v>4.0534730136986941</v>
      </c>
      <c r="AQ297" s="33">
        <f t="shared" si="93"/>
        <v>37.832414794521142</v>
      </c>
      <c r="AR297" s="15" t="s">
        <v>6295</v>
      </c>
      <c r="AS297" s="15" t="s">
        <v>6298</v>
      </c>
      <c r="AT297" s="15" t="s">
        <v>6292</v>
      </c>
      <c r="AU297" s="27" t="s">
        <v>6278</v>
      </c>
      <c r="AV297" s="74"/>
      <c r="AW297" s="75"/>
      <c r="AX297" s="75"/>
      <c r="AY297" s="75"/>
      <c r="AZ297" s="52" t="s">
        <v>6388</v>
      </c>
    </row>
    <row r="298" spans="1:52" s="52" customFormat="1" ht="39.950000000000003" customHeight="1" x14ac:dyDescent="0.25">
      <c r="A298" s="9">
        <v>1192</v>
      </c>
      <c r="B298" s="5">
        <v>80042000006372</v>
      </c>
      <c r="C298" s="7" t="s">
        <v>4269</v>
      </c>
      <c r="D298" s="5" t="s">
        <v>18</v>
      </c>
      <c r="E298" s="5" t="s">
        <v>38</v>
      </c>
      <c r="F298" s="7" t="s">
        <v>3891</v>
      </c>
      <c r="G298" s="5" t="s">
        <v>18</v>
      </c>
      <c r="H298" s="7" t="s">
        <v>6173</v>
      </c>
      <c r="I298" s="7" t="s">
        <v>6175</v>
      </c>
      <c r="J298" s="7" t="s">
        <v>6175</v>
      </c>
      <c r="K298" s="7" t="s">
        <v>6175</v>
      </c>
      <c r="L298" s="5" t="s">
        <v>4270</v>
      </c>
      <c r="M298" s="5" t="s">
        <v>4270</v>
      </c>
      <c r="N298" s="8" t="s">
        <v>6175</v>
      </c>
      <c r="O298" s="7" t="s">
        <v>1388</v>
      </c>
      <c r="P298" s="7" t="s">
        <v>3899</v>
      </c>
      <c r="Q298" s="5" t="s">
        <v>134</v>
      </c>
      <c r="R298" s="5" t="s">
        <v>4271</v>
      </c>
      <c r="S298" s="5" t="s">
        <v>4272</v>
      </c>
      <c r="T298" s="7" t="s">
        <v>137</v>
      </c>
      <c r="U298" s="7" t="s">
        <v>28</v>
      </c>
      <c r="V298" s="7" t="s">
        <v>28</v>
      </c>
      <c r="W298" s="7" t="s">
        <v>29</v>
      </c>
      <c r="X298" s="7">
        <v>2012</v>
      </c>
      <c r="Y298" s="7" t="s">
        <v>28</v>
      </c>
      <c r="Z298" s="7" t="s">
        <v>3900</v>
      </c>
      <c r="AA298" s="7">
        <v>1</v>
      </c>
      <c r="AB298" s="7">
        <v>1</v>
      </c>
      <c r="AC298" s="7">
        <f t="shared" si="98"/>
        <v>0</v>
      </c>
      <c r="AD298" s="7" t="s">
        <v>6175</v>
      </c>
      <c r="AE298" s="7" t="s">
        <v>6175</v>
      </c>
      <c r="AF298" s="7" t="s">
        <v>6175</v>
      </c>
      <c r="AG298" s="7" t="s">
        <v>6175</v>
      </c>
      <c r="AH298" s="7" t="s">
        <v>6175</v>
      </c>
      <c r="AI298" s="7" t="s">
        <v>6175</v>
      </c>
      <c r="AJ298" s="33">
        <v>227.89526054794877</v>
      </c>
      <c r="AK298" s="33">
        <f t="shared" si="91"/>
        <v>227.89526054794877</v>
      </c>
      <c r="AL298" s="33">
        <f t="shared" si="94"/>
        <v>27.347431265753851</v>
      </c>
      <c r="AM298" s="33">
        <f t="shared" si="95"/>
        <v>255.24269181370261</v>
      </c>
      <c r="AN298" s="33">
        <f t="shared" si="96"/>
        <v>205.1057344931539</v>
      </c>
      <c r="AO298" s="33">
        <f t="shared" si="97"/>
        <v>205.1057344931539</v>
      </c>
      <c r="AP298" s="33">
        <f t="shared" si="92"/>
        <v>24.612688139178466</v>
      </c>
      <c r="AQ298" s="33">
        <f t="shared" si="93"/>
        <v>229.71842263233236</v>
      </c>
      <c r="AR298" s="15" t="s">
        <v>6295</v>
      </c>
      <c r="AS298" s="26"/>
      <c r="AT298" s="15" t="s">
        <v>6292</v>
      </c>
      <c r="AU298" s="27" t="s">
        <v>6278</v>
      </c>
      <c r="AV298" s="74"/>
      <c r="AW298" s="75"/>
      <c r="AX298" s="75"/>
      <c r="AY298" s="75"/>
      <c r="AZ298" s="52" t="s">
        <v>6388</v>
      </c>
    </row>
    <row r="299" spans="1:52" s="52" customFormat="1" ht="39.950000000000003" customHeight="1" x14ac:dyDescent="0.25">
      <c r="A299" s="9">
        <v>1193</v>
      </c>
      <c r="B299" s="5">
        <v>80042000006426</v>
      </c>
      <c r="C299" s="132" t="s">
        <v>4273</v>
      </c>
      <c r="D299" s="5" t="s">
        <v>241</v>
      </c>
      <c r="E299" s="5" t="s">
        <v>242</v>
      </c>
      <c r="F299" s="5" t="s">
        <v>242</v>
      </c>
      <c r="G299" s="5" t="s">
        <v>433</v>
      </c>
      <c r="H299" s="7" t="s">
        <v>6173</v>
      </c>
      <c r="I299" s="7" t="s">
        <v>6175</v>
      </c>
      <c r="J299" s="7" t="s">
        <v>6175</v>
      </c>
      <c r="K299" s="7" t="s">
        <v>6175</v>
      </c>
      <c r="L299" s="5" t="s">
        <v>132</v>
      </c>
      <c r="M299" s="5" t="s">
        <v>132</v>
      </c>
      <c r="N299" s="8" t="s">
        <v>6175</v>
      </c>
      <c r="O299" s="7" t="s">
        <v>1388</v>
      </c>
      <c r="P299" s="7" t="s">
        <v>3899</v>
      </c>
      <c r="Q299" s="5" t="s">
        <v>134</v>
      </c>
      <c r="R299" s="28" t="s">
        <v>135</v>
      </c>
      <c r="S299" s="28" t="s">
        <v>4274</v>
      </c>
      <c r="T299" s="28" t="s">
        <v>44</v>
      </c>
      <c r="U299" s="7" t="s">
        <v>28</v>
      </c>
      <c r="V299" s="28" t="s">
        <v>28</v>
      </c>
      <c r="W299" s="7" t="s">
        <v>29</v>
      </c>
      <c r="X299" s="7">
        <v>2013</v>
      </c>
      <c r="Y299" s="7" t="s">
        <v>28</v>
      </c>
      <c r="Z299" s="7" t="s">
        <v>3900</v>
      </c>
      <c r="AA299" s="7">
        <v>1</v>
      </c>
      <c r="AB299" s="7">
        <v>1</v>
      </c>
      <c r="AC299" s="7">
        <f t="shared" si="98"/>
        <v>0</v>
      </c>
      <c r="AD299" s="7" t="s">
        <v>6175</v>
      </c>
      <c r="AE299" s="7" t="s">
        <v>6175</v>
      </c>
      <c r="AF299" s="7" t="s">
        <v>6175</v>
      </c>
      <c r="AG299" s="7" t="s">
        <v>6175</v>
      </c>
      <c r="AH299" s="7" t="s">
        <v>6175</v>
      </c>
      <c r="AI299" s="7" t="s">
        <v>6175</v>
      </c>
      <c r="AJ299" s="33">
        <v>128.70718630137159</v>
      </c>
      <c r="AK299" s="33">
        <f t="shared" si="91"/>
        <v>128.70718630137159</v>
      </c>
      <c r="AL299" s="33">
        <f t="shared" si="94"/>
        <v>15.44486235616459</v>
      </c>
      <c r="AM299" s="33">
        <f t="shared" si="95"/>
        <v>144.15204865753617</v>
      </c>
      <c r="AN299" s="33">
        <f t="shared" si="96"/>
        <v>115.83646767123443</v>
      </c>
      <c r="AO299" s="33">
        <f t="shared" si="97"/>
        <v>115.83646767123443</v>
      </c>
      <c r="AP299" s="33">
        <f t="shared" si="92"/>
        <v>13.900376120548131</v>
      </c>
      <c r="AQ299" s="33">
        <f t="shared" si="93"/>
        <v>129.73684379178258</v>
      </c>
      <c r="AR299" s="35" t="s">
        <v>6295</v>
      </c>
      <c r="AS299" s="35" t="s">
        <v>6295</v>
      </c>
      <c r="AT299" s="15" t="s">
        <v>6282</v>
      </c>
      <c r="AU299" s="27" t="s">
        <v>6282</v>
      </c>
      <c r="AV299" s="74" t="s">
        <v>6283</v>
      </c>
      <c r="AW299" s="75"/>
      <c r="AX299" s="75"/>
      <c r="AY299" s="75"/>
      <c r="AZ299" s="52" t="s">
        <v>6388</v>
      </c>
    </row>
    <row r="300" spans="1:52" s="52" customFormat="1" ht="39.950000000000003" customHeight="1" x14ac:dyDescent="0.25">
      <c r="A300" s="9">
        <v>1194</v>
      </c>
      <c r="B300" s="5">
        <v>80042000006471</v>
      </c>
      <c r="C300" s="132" t="s">
        <v>4275</v>
      </c>
      <c r="D300" s="5" t="s">
        <v>241</v>
      </c>
      <c r="E300" s="5" t="s">
        <v>242</v>
      </c>
      <c r="F300" s="5" t="s">
        <v>242</v>
      </c>
      <c r="G300" s="5" t="s">
        <v>316</v>
      </c>
      <c r="H300" s="7" t="s">
        <v>6173</v>
      </c>
      <c r="I300" s="7" t="s">
        <v>6175</v>
      </c>
      <c r="J300" s="7" t="s">
        <v>6175</v>
      </c>
      <c r="K300" s="7" t="s">
        <v>6175</v>
      </c>
      <c r="L300" s="5" t="s">
        <v>132</v>
      </c>
      <c r="M300" s="5" t="s">
        <v>132</v>
      </c>
      <c r="N300" s="8" t="s">
        <v>6175</v>
      </c>
      <c r="O300" s="7" t="s">
        <v>1388</v>
      </c>
      <c r="P300" s="7" t="s">
        <v>3899</v>
      </c>
      <c r="Q300" s="5" t="s">
        <v>134</v>
      </c>
      <c r="R300" s="28" t="s">
        <v>135</v>
      </c>
      <c r="S300" s="28" t="s">
        <v>4276</v>
      </c>
      <c r="T300" s="28" t="s">
        <v>44</v>
      </c>
      <c r="U300" s="7" t="s">
        <v>28</v>
      </c>
      <c r="V300" s="28" t="s">
        <v>28</v>
      </c>
      <c r="W300" s="7" t="s">
        <v>29</v>
      </c>
      <c r="X300" s="7">
        <v>2013</v>
      </c>
      <c r="Y300" s="7" t="s">
        <v>28</v>
      </c>
      <c r="Z300" s="7" t="s">
        <v>3900</v>
      </c>
      <c r="AA300" s="7">
        <v>1</v>
      </c>
      <c r="AB300" s="7">
        <v>1</v>
      </c>
      <c r="AC300" s="7">
        <f t="shared" si="98"/>
        <v>0</v>
      </c>
      <c r="AD300" s="7" t="s">
        <v>6175</v>
      </c>
      <c r="AE300" s="7" t="s">
        <v>6175</v>
      </c>
      <c r="AF300" s="7" t="s">
        <v>6175</v>
      </c>
      <c r="AG300" s="7" t="s">
        <v>6175</v>
      </c>
      <c r="AH300" s="7" t="s">
        <v>6175</v>
      </c>
      <c r="AI300" s="7" t="s">
        <v>6175</v>
      </c>
      <c r="AJ300" s="33">
        <v>128.70718630137159</v>
      </c>
      <c r="AK300" s="33">
        <f t="shared" si="91"/>
        <v>128.70718630137159</v>
      </c>
      <c r="AL300" s="33">
        <f t="shared" si="94"/>
        <v>15.44486235616459</v>
      </c>
      <c r="AM300" s="33">
        <f t="shared" si="95"/>
        <v>144.15204865753617</v>
      </c>
      <c r="AN300" s="33">
        <f t="shared" si="96"/>
        <v>115.83646767123443</v>
      </c>
      <c r="AO300" s="33">
        <f t="shared" si="97"/>
        <v>115.83646767123443</v>
      </c>
      <c r="AP300" s="33">
        <f t="shared" si="92"/>
        <v>13.900376120548131</v>
      </c>
      <c r="AQ300" s="33">
        <f t="shared" si="93"/>
        <v>129.73684379178258</v>
      </c>
      <c r="AR300" s="15" t="s">
        <v>6295</v>
      </c>
      <c r="AS300" s="15" t="s">
        <v>6295</v>
      </c>
      <c r="AT300" s="15" t="s">
        <v>6282</v>
      </c>
      <c r="AU300" s="27" t="s">
        <v>6282</v>
      </c>
      <c r="AV300" s="74" t="s">
        <v>6284</v>
      </c>
      <c r="AW300" s="75"/>
      <c r="AX300" s="75"/>
      <c r="AY300" s="75"/>
      <c r="AZ300" s="52" t="s">
        <v>6388</v>
      </c>
    </row>
    <row r="301" spans="1:52" s="52" customFormat="1" ht="39.950000000000003" customHeight="1" x14ac:dyDescent="0.25">
      <c r="A301" s="9">
        <v>1195</v>
      </c>
      <c r="B301" s="5">
        <v>80042000006976</v>
      </c>
      <c r="C301" s="132" t="s">
        <v>4277</v>
      </c>
      <c r="D301" s="5" t="s">
        <v>18</v>
      </c>
      <c r="E301" s="5" t="s">
        <v>18</v>
      </c>
      <c r="F301" s="5" t="s">
        <v>18</v>
      </c>
      <c r="G301" s="5" t="s">
        <v>402</v>
      </c>
      <c r="H301" s="7" t="s">
        <v>6173</v>
      </c>
      <c r="I301" s="7" t="s">
        <v>6175</v>
      </c>
      <c r="J301" s="7" t="s">
        <v>6175</v>
      </c>
      <c r="K301" s="7" t="s">
        <v>6175</v>
      </c>
      <c r="L301" s="5" t="s">
        <v>4031</v>
      </c>
      <c r="M301" s="5" t="s">
        <v>4031</v>
      </c>
      <c r="N301" s="8" t="s">
        <v>6175</v>
      </c>
      <c r="O301" s="7" t="s">
        <v>1388</v>
      </c>
      <c r="P301" s="7" t="s">
        <v>3899</v>
      </c>
      <c r="Q301" s="5" t="s">
        <v>878</v>
      </c>
      <c r="R301" s="5" t="s">
        <v>4032</v>
      </c>
      <c r="S301" s="5" t="s">
        <v>4278</v>
      </c>
      <c r="T301" s="7" t="s">
        <v>44</v>
      </c>
      <c r="U301" s="7" t="s">
        <v>28</v>
      </c>
      <c r="V301" s="28" t="s">
        <v>28</v>
      </c>
      <c r="W301" s="7" t="s">
        <v>3988</v>
      </c>
      <c r="X301" s="7">
        <v>2012</v>
      </c>
      <c r="Y301" s="5" t="s">
        <v>319</v>
      </c>
      <c r="Z301" s="7" t="s">
        <v>3900</v>
      </c>
      <c r="AA301" s="7">
        <v>1</v>
      </c>
      <c r="AB301" s="7">
        <v>1</v>
      </c>
      <c r="AC301" s="7">
        <f t="shared" si="98"/>
        <v>0</v>
      </c>
      <c r="AD301" s="7" t="s">
        <v>6175</v>
      </c>
      <c r="AE301" s="7" t="s">
        <v>6175</v>
      </c>
      <c r="AF301" s="7" t="s">
        <v>6175</v>
      </c>
      <c r="AG301" s="7" t="s">
        <v>6175</v>
      </c>
      <c r="AH301" s="7" t="s">
        <v>6175</v>
      </c>
      <c r="AI301" s="7" t="s">
        <v>6175</v>
      </c>
      <c r="AJ301" s="33">
        <v>8.0850397808221377</v>
      </c>
      <c r="AK301" s="33">
        <f t="shared" si="91"/>
        <v>8.0850397808221377</v>
      </c>
      <c r="AL301" s="33">
        <f t="shared" si="94"/>
        <v>0.97020477369865654</v>
      </c>
      <c r="AM301" s="33">
        <f t="shared" si="95"/>
        <v>9.0552445545207938</v>
      </c>
      <c r="AN301" s="33">
        <f t="shared" si="96"/>
        <v>7.2765358027399243</v>
      </c>
      <c r="AO301" s="33">
        <f t="shared" si="97"/>
        <v>7.2765358027399243</v>
      </c>
      <c r="AP301" s="33">
        <f t="shared" si="92"/>
        <v>0.87318429632879091</v>
      </c>
      <c r="AQ301" s="33">
        <f t="shared" si="93"/>
        <v>8.1497200990687144</v>
      </c>
      <c r="AR301" s="15" t="s">
        <v>6295</v>
      </c>
      <c r="AS301" s="15" t="s">
        <v>6295</v>
      </c>
      <c r="AT301" s="15" t="s">
        <v>6282</v>
      </c>
      <c r="AU301" s="27" t="s">
        <v>6282</v>
      </c>
      <c r="AV301" s="74" t="s">
        <v>6322</v>
      </c>
      <c r="AW301" s="75"/>
      <c r="AX301" s="75"/>
      <c r="AY301" s="75"/>
      <c r="AZ301" s="52" t="s">
        <v>6388</v>
      </c>
    </row>
    <row r="302" spans="1:52" s="52" customFormat="1" ht="39.950000000000003" customHeight="1" x14ac:dyDescent="0.25">
      <c r="A302" s="9">
        <v>1196</v>
      </c>
      <c r="B302" s="5">
        <v>80042000006990</v>
      </c>
      <c r="C302" s="5" t="s">
        <v>4279</v>
      </c>
      <c r="D302" s="28" t="s">
        <v>18</v>
      </c>
      <c r="E302" s="7" t="s">
        <v>138</v>
      </c>
      <c r="F302" s="5" t="s">
        <v>591</v>
      </c>
      <c r="G302" s="5" t="s">
        <v>18</v>
      </c>
      <c r="H302" s="7" t="s">
        <v>6173</v>
      </c>
      <c r="I302" s="7" t="s">
        <v>6175</v>
      </c>
      <c r="J302" s="7" t="s">
        <v>6175</v>
      </c>
      <c r="K302" s="7" t="s">
        <v>6175</v>
      </c>
      <c r="L302" s="5" t="s">
        <v>4031</v>
      </c>
      <c r="M302" s="5" t="s">
        <v>4031</v>
      </c>
      <c r="N302" s="8" t="s">
        <v>6175</v>
      </c>
      <c r="O302" s="7" t="s">
        <v>1388</v>
      </c>
      <c r="P302" s="7" t="s">
        <v>3899</v>
      </c>
      <c r="Q302" s="7" t="s">
        <v>878</v>
      </c>
      <c r="R302" s="7" t="s">
        <v>4032</v>
      </c>
      <c r="S302" s="7" t="s">
        <v>4280</v>
      </c>
      <c r="T302" s="7" t="s">
        <v>44</v>
      </c>
      <c r="U302" s="7" t="s">
        <v>28</v>
      </c>
      <c r="V302" s="28" t="s">
        <v>28</v>
      </c>
      <c r="W302" s="7" t="s">
        <v>78</v>
      </c>
      <c r="X302" s="7">
        <v>2012</v>
      </c>
      <c r="Y302" s="7" t="s">
        <v>84</v>
      </c>
      <c r="Z302" s="7" t="s">
        <v>3900</v>
      </c>
      <c r="AA302" s="7">
        <v>1</v>
      </c>
      <c r="AB302" s="7">
        <v>1</v>
      </c>
      <c r="AC302" s="7">
        <f t="shared" si="98"/>
        <v>0</v>
      </c>
      <c r="AD302" s="7" t="s">
        <v>6175</v>
      </c>
      <c r="AE302" s="7" t="s">
        <v>6175</v>
      </c>
      <c r="AF302" s="7" t="s">
        <v>6175</v>
      </c>
      <c r="AG302" s="7" t="s">
        <v>6175</v>
      </c>
      <c r="AH302" s="7" t="s">
        <v>6175</v>
      </c>
      <c r="AI302" s="7" t="s">
        <v>6175</v>
      </c>
      <c r="AJ302" s="33">
        <v>8.0850397808221377</v>
      </c>
      <c r="AK302" s="33">
        <f t="shared" si="91"/>
        <v>8.0850397808221377</v>
      </c>
      <c r="AL302" s="33">
        <f t="shared" si="94"/>
        <v>0.97020477369865654</v>
      </c>
      <c r="AM302" s="33">
        <f t="shared" si="95"/>
        <v>9.0552445545207938</v>
      </c>
      <c r="AN302" s="33">
        <f t="shared" si="96"/>
        <v>7.2765358027399243</v>
      </c>
      <c r="AO302" s="33">
        <f t="shared" si="97"/>
        <v>7.2765358027399243</v>
      </c>
      <c r="AP302" s="33">
        <f t="shared" si="92"/>
        <v>0.87318429632879091</v>
      </c>
      <c r="AQ302" s="33">
        <f t="shared" si="93"/>
        <v>8.1497200990687144</v>
      </c>
      <c r="AR302" s="26" t="s">
        <v>6295</v>
      </c>
      <c r="AS302" s="26" t="s">
        <v>6295</v>
      </c>
      <c r="AT302" s="15" t="s">
        <v>6292</v>
      </c>
      <c r="AU302" s="27" t="s">
        <v>6278</v>
      </c>
      <c r="AV302" s="74"/>
      <c r="AW302" s="75"/>
      <c r="AX302" s="75"/>
      <c r="AY302" s="75"/>
      <c r="AZ302" s="52" t="s">
        <v>6388</v>
      </c>
    </row>
    <row r="303" spans="1:52" s="52" customFormat="1" ht="39.950000000000003" customHeight="1" x14ac:dyDescent="0.25">
      <c r="A303" s="9">
        <v>1197</v>
      </c>
      <c r="B303" s="5">
        <v>80042000007010</v>
      </c>
      <c r="C303" s="5" t="s">
        <v>4281</v>
      </c>
      <c r="D303" s="28" t="s">
        <v>18</v>
      </c>
      <c r="E303" s="7" t="s">
        <v>138</v>
      </c>
      <c r="F303" s="5" t="s">
        <v>591</v>
      </c>
      <c r="G303" s="5" t="s">
        <v>18</v>
      </c>
      <c r="H303" s="7" t="s">
        <v>6173</v>
      </c>
      <c r="I303" s="7" t="s">
        <v>6175</v>
      </c>
      <c r="J303" s="7" t="s">
        <v>6175</v>
      </c>
      <c r="K303" s="7" t="s">
        <v>6175</v>
      </c>
      <c r="L303" s="5" t="s">
        <v>4031</v>
      </c>
      <c r="M303" s="5" t="s">
        <v>4031</v>
      </c>
      <c r="N303" s="8" t="s">
        <v>6175</v>
      </c>
      <c r="O303" s="7" t="s">
        <v>1388</v>
      </c>
      <c r="P303" s="7" t="s">
        <v>3899</v>
      </c>
      <c r="Q303" s="7" t="s">
        <v>878</v>
      </c>
      <c r="R303" s="7" t="s">
        <v>4032</v>
      </c>
      <c r="S303" s="7" t="s">
        <v>4282</v>
      </c>
      <c r="T303" s="7" t="s">
        <v>44</v>
      </c>
      <c r="U303" s="7" t="s">
        <v>28</v>
      </c>
      <c r="V303" s="28" t="s">
        <v>28</v>
      </c>
      <c r="W303" s="7" t="s">
        <v>3988</v>
      </c>
      <c r="X303" s="7">
        <v>2013</v>
      </c>
      <c r="Y303" s="7" t="s">
        <v>28</v>
      </c>
      <c r="Z303" s="7" t="s">
        <v>3900</v>
      </c>
      <c r="AA303" s="7">
        <v>1</v>
      </c>
      <c r="AB303" s="7">
        <v>1</v>
      </c>
      <c r="AC303" s="7">
        <f t="shared" si="98"/>
        <v>0</v>
      </c>
      <c r="AD303" s="7" t="s">
        <v>6175</v>
      </c>
      <c r="AE303" s="7" t="s">
        <v>6175</v>
      </c>
      <c r="AF303" s="7" t="s">
        <v>6175</v>
      </c>
      <c r="AG303" s="7" t="s">
        <v>6175</v>
      </c>
      <c r="AH303" s="7" t="s">
        <v>6175</v>
      </c>
      <c r="AI303" s="7" t="s">
        <v>6175</v>
      </c>
      <c r="AJ303" s="33">
        <v>10.312719780822139</v>
      </c>
      <c r="AK303" s="33">
        <f t="shared" si="91"/>
        <v>10.312719780822139</v>
      </c>
      <c r="AL303" s="33">
        <f t="shared" si="94"/>
        <v>1.2375263736986566</v>
      </c>
      <c r="AM303" s="33">
        <f t="shared" si="95"/>
        <v>11.550246154520796</v>
      </c>
      <c r="AN303" s="33">
        <f t="shared" si="96"/>
        <v>9.2814478027399261</v>
      </c>
      <c r="AO303" s="33">
        <f t="shared" si="97"/>
        <v>9.2814478027399261</v>
      </c>
      <c r="AP303" s="33">
        <f t="shared" si="92"/>
        <v>1.1137737363287912</v>
      </c>
      <c r="AQ303" s="33">
        <f t="shared" si="93"/>
        <v>10.395221539068718</v>
      </c>
      <c r="AR303" s="15" t="s">
        <v>6295</v>
      </c>
      <c r="AS303" s="15" t="s">
        <v>6297</v>
      </c>
      <c r="AT303" s="15" t="s">
        <v>6292</v>
      </c>
      <c r="AU303" s="27" t="s">
        <v>6278</v>
      </c>
      <c r="AV303" s="74"/>
      <c r="AW303" s="75"/>
      <c r="AX303" s="75"/>
      <c r="AY303" s="75"/>
      <c r="AZ303" s="52" t="s">
        <v>6388</v>
      </c>
    </row>
    <row r="304" spans="1:52" s="52" customFormat="1" ht="39.950000000000003" customHeight="1" x14ac:dyDescent="0.25">
      <c r="A304" s="9">
        <v>1198</v>
      </c>
      <c r="B304" s="5">
        <v>80042000007034</v>
      </c>
      <c r="C304" s="7" t="s">
        <v>4283</v>
      </c>
      <c r="D304" s="5" t="s">
        <v>18</v>
      </c>
      <c r="E304" s="5" t="s">
        <v>296</v>
      </c>
      <c r="F304" s="5" t="s">
        <v>296</v>
      </c>
      <c r="G304" s="5" t="s">
        <v>6285</v>
      </c>
      <c r="H304" s="7" t="s">
        <v>6173</v>
      </c>
      <c r="I304" s="7" t="s">
        <v>6175</v>
      </c>
      <c r="J304" s="7" t="s">
        <v>6175</v>
      </c>
      <c r="K304" s="7" t="s">
        <v>6175</v>
      </c>
      <c r="L304" s="5" t="s">
        <v>4031</v>
      </c>
      <c r="M304" s="5" t="s">
        <v>4031</v>
      </c>
      <c r="N304" s="8" t="s">
        <v>6175</v>
      </c>
      <c r="O304" s="7" t="s">
        <v>1388</v>
      </c>
      <c r="P304" s="7" t="s">
        <v>3899</v>
      </c>
      <c r="Q304" s="5" t="s">
        <v>878</v>
      </c>
      <c r="R304" s="5" t="s">
        <v>4032</v>
      </c>
      <c r="S304" s="5" t="s">
        <v>4284</v>
      </c>
      <c r="T304" s="7" t="s">
        <v>44</v>
      </c>
      <c r="U304" s="7" t="s">
        <v>28</v>
      </c>
      <c r="V304" s="28" t="s">
        <v>28</v>
      </c>
      <c r="W304" s="7" t="s">
        <v>29</v>
      </c>
      <c r="X304" s="7">
        <v>2012</v>
      </c>
      <c r="Y304" s="5" t="s">
        <v>319</v>
      </c>
      <c r="Z304" s="7" t="s">
        <v>3900</v>
      </c>
      <c r="AA304" s="7">
        <v>1</v>
      </c>
      <c r="AB304" s="7">
        <v>1</v>
      </c>
      <c r="AC304" s="7">
        <f t="shared" si="98"/>
        <v>0</v>
      </c>
      <c r="AD304" s="7" t="s">
        <v>6175</v>
      </c>
      <c r="AE304" s="7" t="s">
        <v>6175</v>
      </c>
      <c r="AF304" s="7" t="s">
        <v>6175</v>
      </c>
      <c r="AG304" s="7" t="s">
        <v>6175</v>
      </c>
      <c r="AH304" s="7" t="s">
        <v>6175</v>
      </c>
      <c r="AI304" s="7" t="s">
        <v>6175</v>
      </c>
      <c r="AJ304" s="33">
        <v>14.052039780822138</v>
      </c>
      <c r="AK304" s="33">
        <f t="shared" si="91"/>
        <v>14.052039780822138</v>
      </c>
      <c r="AL304" s="33">
        <f t="shared" si="94"/>
        <v>1.6862447736986566</v>
      </c>
      <c r="AM304" s="33">
        <f t="shared" si="95"/>
        <v>15.738284554520796</v>
      </c>
      <c r="AN304" s="33">
        <f t="shared" si="96"/>
        <v>12.646835802739925</v>
      </c>
      <c r="AO304" s="33">
        <f t="shared" si="97"/>
        <v>12.646835802739925</v>
      </c>
      <c r="AP304" s="33">
        <f t="shared" si="92"/>
        <v>1.517620296328791</v>
      </c>
      <c r="AQ304" s="33">
        <f t="shared" si="93"/>
        <v>14.164456099068717</v>
      </c>
      <c r="AR304" s="26" t="s">
        <v>6295</v>
      </c>
      <c r="AS304" s="15" t="s">
        <v>6295</v>
      </c>
      <c r="AT304" s="15" t="s">
        <v>6282</v>
      </c>
      <c r="AU304" s="27" t="s">
        <v>6282</v>
      </c>
      <c r="AV304" s="74" t="s">
        <v>6287</v>
      </c>
      <c r="AW304" s="75"/>
      <c r="AX304" s="75"/>
      <c r="AY304" s="75"/>
      <c r="AZ304" s="52" t="s">
        <v>6388</v>
      </c>
    </row>
    <row r="305" spans="1:52" s="52" customFormat="1" ht="39.950000000000003" customHeight="1" x14ac:dyDescent="0.25">
      <c r="A305" s="9">
        <v>1199</v>
      </c>
      <c r="B305" s="5">
        <v>80042000007058</v>
      </c>
      <c r="C305" s="7" t="s">
        <v>4285</v>
      </c>
      <c r="D305" s="5" t="s">
        <v>241</v>
      </c>
      <c r="E305" s="5" t="s">
        <v>242</v>
      </c>
      <c r="F305" s="5" t="s">
        <v>242</v>
      </c>
      <c r="G305" s="5" t="s">
        <v>449</v>
      </c>
      <c r="H305" s="7" t="s">
        <v>6173</v>
      </c>
      <c r="I305" s="7" t="s">
        <v>6175</v>
      </c>
      <c r="J305" s="7" t="s">
        <v>6175</v>
      </c>
      <c r="K305" s="7" t="s">
        <v>6175</v>
      </c>
      <c r="L305" s="5" t="s">
        <v>4031</v>
      </c>
      <c r="M305" s="5" t="s">
        <v>4031</v>
      </c>
      <c r="N305" s="8" t="s">
        <v>6175</v>
      </c>
      <c r="O305" s="7" t="s">
        <v>1388</v>
      </c>
      <c r="P305" s="7" t="s">
        <v>3899</v>
      </c>
      <c r="Q305" s="5" t="s">
        <v>134</v>
      </c>
      <c r="R305" s="5" t="s">
        <v>4286</v>
      </c>
      <c r="S305" s="5" t="s">
        <v>4287</v>
      </c>
      <c r="T305" s="7" t="s">
        <v>3909</v>
      </c>
      <c r="U305" s="7" t="s">
        <v>28</v>
      </c>
      <c r="V305" s="28" t="s">
        <v>28</v>
      </c>
      <c r="W305" s="7" t="s">
        <v>29</v>
      </c>
      <c r="X305" s="7">
        <v>2012</v>
      </c>
      <c r="Y305" s="5" t="s">
        <v>319</v>
      </c>
      <c r="Z305" s="7" t="s">
        <v>3900</v>
      </c>
      <c r="AA305" s="7">
        <v>1</v>
      </c>
      <c r="AB305" s="7">
        <v>1</v>
      </c>
      <c r="AC305" s="7">
        <f t="shared" si="98"/>
        <v>0</v>
      </c>
      <c r="AD305" s="7" t="s">
        <v>6175</v>
      </c>
      <c r="AE305" s="7" t="s">
        <v>6175</v>
      </c>
      <c r="AF305" s="7" t="s">
        <v>6175</v>
      </c>
      <c r="AG305" s="7" t="s">
        <v>6175</v>
      </c>
      <c r="AH305" s="7" t="s">
        <v>6175</v>
      </c>
      <c r="AI305" s="7" t="s">
        <v>6175</v>
      </c>
      <c r="AJ305" s="33">
        <v>15.012863013698865</v>
      </c>
      <c r="AK305" s="33">
        <f t="shared" si="91"/>
        <v>15.012863013698865</v>
      </c>
      <c r="AL305" s="33">
        <f t="shared" si="94"/>
        <v>1.8015435616438638</v>
      </c>
      <c r="AM305" s="33">
        <f t="shared" si="95"/>
        <v>16.81440657534273</v>
      </c>
      <c r="AN305" s="33">
        <f t="shared" si="96"/>
        <v>13.51157671232898</v>
      </c>
      <c r="AO305" s="33">
        <f t="shared" si="97"/>
        <v>13.51157671232898</v>
      </c>
      <c r="AP305" s="33">
        <f t="shared" si="92"/>
        <v>1.6213892054794774</v>
      </c>
      <c r="AQ305" s="33">
        <f t="shared" si="93"/>
        <v>15.132965917808457</v>
      </c>
      <c r="AR305" s="15" t="s">
        <v>6295</v>
      </c>
      <c r="AS305" s="15" t="s">
        <v>6295</v>
      </c>
      <c r="AT305" s="15" t="s">
        <v>6282</v>
      </c>
      <c r="AU305" s="27" t="s">
        <v>6282</v>
      </c>
      <c r="AV305" s="74" t="s">
        <v>6287</v>
      </c>
      <c r="AW305" s="75"/>
      <c r="AX305" s="75"/>
      <c r="AY305" s="75"/>
      <c r="AZ305" s="52" t="s">
        <v>6388</v>
      </c>
    </row>
    <row r="306" spans="1:52" s="52" customFormat="1" ht="39.950000000000003" customHeight="1" x14ac:dyDescent="0.25">
      <c r="A306" s="9">
        <v>1200</v>
      </c>
      <c r="B306" s="5">
        <v>80042000007072</v>
      </c>
      <c r="C306" s="5" t="s">
        <v>4288</v>
      </c>
      <c r="D306" s="28" t="s">
        <v>18</v>
      </c>
      <c r="E306" s="7" t="s">
        <v>138</v>
      </c>
      <c r="F306" s="5" t="s">
        <v>591</v>
      </c>
      <c r="G306" s="5" t="s">
        <v>18</v>
      </c>
      <c r="H306" s="7" t="s">
        <v>6173</v>
      </c>
      <c r="I306" s="7" t="s">
        <v>6175</v>
      </c>
      <c r="J306" s="7" t="s">
        <v>6175</v>
      </c>
      <c r="K306" s="7" t="s">
        <v>6175</v>
      </c>
      <c r="L306" s="5" t="s">
        <v>4031</v>
      </c>
      <c r="M306" s="5" t="s">
        <v>4031</v>
      </c>
      <c r="N306" s="8" t="s">
        <v>6175</v>
      </c>
      <c r="O306" s="7" t="s">
        <v>1388</v>
      </c>
      <c r="P306" s="7" t="s">
        <v>3899</v>
      </c>
      <c r="Q306" s="7" t="s">
        <v>878</v>
      </c>
      <c r="R306" s="7" t="s">
        <v>4032</v>
      </c>
      <c r="S306" s="7" t="s">
        <v>4289</v>
      </c>
      <c r="T306" s="7" t="s">
        <v>44</v>
      </c>
      <c r="U306" s="7" t="s">
        <v>28</v>
      </c>
      <c r="V306" s="28" t="s">
        <v>28</v>
      </c>
      <c r="W306" s="7" t="s">
        <v>3988</v>
      </c>
      <c r="X306" s="7">
        <v>2013</v>
      </c>
      <c r="Y306" s="7" t="s">
        <v>28</v>
      </c>
      <c r="Z306" s="7" t="s">
        <v>3900</v>
      </c>
      <c r="AA306" s="7">
        <v>1</v>
      </c>
      <c r="AB306" s="7">
        <v>1</v>
      </c>
      <c r="AC306" s="7">
        <f t="shared" si="98"/>
        <v>0</v>
      </c>
      <c r="AD306" s="7" t="s">
        <v>6175</v>
      </c>
      <c r="AE306" s="7" t="s">
        <v>6175</v>
      </c>
      <c r="AF306" s="7" t="s">
        <v>6175</v>
      </c>
      <c r="AG306" s="7" t="s">
        <v>6175</v>
      </c>
      <c r="AH306" s="7" t="s">
        <v>6175</v>
      </c>
      <c r="AI306" s="7" t="s">
        <v>6175</v>
      </c>
      <c r="AJ306" s="33">
        <v>10.312719780822139</v>
      </c>
      <c r="AK306" s="33">
        <f t="shared" si="91"/>
        <v>10.312719780822139</v>
      </c>
      <c r="AL306" s="33">
        <f t="shared" si="94"/>
        <v>1.2375263736986566</v>
      </c>
      <c r="AM306" s="33">
        <f t="shared" si="95"/>
        <v>11.550246154520796</v>
      </c>
      <c r="AN306" s="33">
        <f t="shared" si="96"/>
        <v>9.2814478027399261</v>
      </c>
      <c r="AO306" s="33">
        <f t="shared" si="97"/>
        <v>9.2814478027399261</v>
      </c>
      <c r="AP306" s="33">
        <f t="shared" si="92"/>
        <v>1.1137737363287912</v>
      </c>
      <c r="AQ306" s="33">
        <f t="shared" si="93"/>
        <v>10.395221539068718</v>
      </c>
      <c r="AR306" s="15" t="s">
        <v>6295</v>
      </c>
      <c r="AS306" s="15" t="s">
        <v>6297</v>
      </c>
      <c r="AT306" s="15" t="s">
        <v>6292</v>
      </c>
      <c r="AU306" s="27" t="s">
        <v>6278</v>
      </c>
      <c r="AV306" s="74"/>
      <c r="AW306" s="75"/>
      <c r="AX306" s="75"/>
      <c r="AY306" s="75"/>
      <c r="AZ306" s="52" t="s">
        <v>6388</v>
      </c>
    </row>
    <row r="307" spans="1:52" s="52" customFormat="1" ht="39.950000000000003" customHeight="1" x14ac:dyDescent="0.25">
      <c r="A307" s="9">
        <v>1201</v>
      </c>
      <c r="B307" s="5">
        <v>80042000007867</v>
      </c>
      <c r="C307" s="7" t="s">
        <v>4290</v>
      </c>
      <c r="D307" s="5" t="s">
        <v>18</v>
      </c>
      <c r="E307" s="5" t="s">
        <v>867</v>
      </c>
      <c r="F307" s="5" t="s">
        <v>20</v>
      </c>
      <c r="G307" s="5" t="s">
        <v>18</v>
      </c>
      <c r="H307" s="7" t="s">
        <v>6173</v>
      </c>
      <c r="I307" s="7" t="s">
        <v>6175</v>
      </c>
      <c r="J307" s="7" t="s">
        <v>6175</v>
      </c>
      <c r="K307" s="7" t="s">
        <v>6175</v>
      </c>
      <c r="L307" s="5" t="s">
        <v>362</v>
      </c>
      <c r="M307" s="5" t="s">
        <v>362</v>
      </c>
      <c r="N307" s="8" t="s">
        <v>6175</v>
      </c>
      <c r="O307" s="7" t="s">
        <v>1388</v>
      </c>
      <c r="P307" s="7" t="s">
        <v>3899</v>
      </c>
      <c r="Q307" s="5" t="s">
        <v>364</v>
      </c>
      <c r="R307" s="5" t="s">
        <v>3997</v>
      </c>
      <c r="S307" s="5" t="s">
        <v>4291</v>
      </c>
      <c r="T307" s="7" t="s">
        <v>44</v>
      </c>
      <c r="U307" s="7" t="s">
        <v>4002</v>
      </c>
      <c r="V307" s="7" t="s">
        <v>28</v>
      </c>
      <c r="W307" s="7" t="s">
        <v>29</v>
      </c>
      <c r="X307" s="7">
        <v>2013</v>
      </c>
      <c r="Y307" s="5" t="s">
        <v>319</v>
      </c>
      <c r="Z307" s="7" t="s">
        <v>3900</v>
      </c>
      <c r="AA307" s="7">
        <v>1</v>
      </c>
      <c r="AB307" s="7">
        <v>1</v>
      </c>
      <c r="AC307" s="7">
        <f t="shared" si="98"/>
        <v>0</v>
      </c>
      <c r="AD307" s="7" t="s">
        <v>6175</v>
      </c>
      <c r="AE307" s="7" t="s">
        <v>6175</v>
      </c>
      <c r="AF307" s="7" t="s">
        <v>6175</v>
      </c>
      <c r="AG307" s="7" t="s">
        <v>6175</v>
      </c>
      <c r="AH307" s="7" t="s">
        <v>6175</v>
      </c>
      <c r="AI307" s="7" t="s">
        <v>6175</v>
      </c>
      <c r="AJ307" s="33">
        <v>40.89565119863061</v>
      </c>
      <c r="AK307" s="33">
        <f t="shared" si="91"/>
        <v>40.89565119863061</v>
      </c>
      <c r="AL307" s="33">
        <f t="shared" si="94"/>
        <v>4.9074781438356734</v>
      </c>
      <c r="AM307" s="33">
        <f t="shared" si="95"/>
        <v>45.803129342466285</v>
      </c>
      <c r="AN307" s="33">
        <f t="shared" si="96"/>
        <v>36.806086078767549</v>
      </c>
      <c r="AO307" s="33">
        <f t="shared" si="97"/>
        <v>36.806086078767549</v>
      </c>
      <c r="AP307" s="33">
        <f t="shared" si="92"/>
        <v>4.4167303294521059</v>
      </c>
      <c r="AQ307" s="33">
        <f t="shared" si="93"/>
        <v>41.222816408219657</v>
      </c>
      <c r="AR307" s="15" t="s">
        <v>6295</v>
      </c>
      <c r="AS307" s="15" t="s">
        <v>6296</v>
      </c>
      <c r="AT307" s="15" t="s">
        <v>6292</v>
      </c>
      <c r="AU307" s="27" t="s">
        <v>6278</v>
      </c>
      <c r="AV307" s="74"/>
      <c r="AW307" s="75"/>
      <c r="AX307" s="75"/>
      <c r="AY307" s="75"/>
      <c r="AZ307" s="52" t="s">
        <v>6388</v>
      </c>
    </row>
    <row r="308" spans="1:52" s="52" customFormat="1" ht="39.950000000000003" customHeight="1" x14ac:dyDescent="0.25">
      <c r="A308" s="9">
        <v>1202</v>
      </c>
      <c r="B308" s="5">
        <v>80042000007874</v>
      </c>
      <c r="C308" s="133" t="s">
        <v>4292</v>
      </c>
      <c r="D308" s="5" t="s">
        <v>18</v>
      </c>
      <c r="E308" s="7" t="s">
        <v>130</v>
      </c>
      <c r="F308" s="7" t="s">
        <v>131</v>
      </c>
      <c r="G308" s="5" t="s">
        <v>18</v>
      </c>
      <c r="H308" s="7" t="s">
        <v>6173</v>
      </c>
      <c r="I308" s="7" t="s">
        <v>6175</v>
      </c>
      <c r="J308" s="7" t="s">
        <v>6175</v>
      </c>
      <c r="K308" s="7" t="s">
        <v>6175</v>
      </c>
      <c r="L308" s="5" t="s">
        <v>4206</v>
      </c>
      <c r="M308" s="5" t="s">
        <v>4206</v>
      </c>
      <c r="N308" s="8" t="s">
        <v>6175</v>
      </c>
      <c r="O308" s="7" t="s">
        <v>1388</v>
      </c>
      <c r="P308" s="7" t="s">
        <v>3899</v>
      </c>
      <c r="Q308" s="7" t="s">
        <v>262</v>
      </c>
      <c r="R308" s="7" t="s">
        <v>4207</v>
      </c>
      <c r="S308" s="7">
        <v>1041220</v>
      </c>
      <c r="T308" s="7" t="s">
        <v>44</v>
      </c>
      <c r="U308" s="7" t="s">
        <v>28</v>
      </c>
      <c r="V308" s="28" t="s">
        <v>28</v>
      </c>
      <c r="W308" s="7" t="s">
        <v>29</v>
      </c>
      <c r="X308" s="7">
        <v>2012</v>
      </c>
      <c r="Y308" s="7" t="s">
        <v>28</v>
      </c>
      <c r="Z308" s="7" t="s">
        <v>3900</v>
      </c>
      <c r="AA308" s="7">
        <v>1</v>
      </c>
      <c r="AB308" s="7">
        <v>1</v>
      </c>
      <c r="AC308" s="7">
        <f t="shared" si="98"/>
        <v>0</v>
      </c>
      <c r="AD308" s="7" t="s">
        <v>6175</v>
      </c>
      <c r="AE308" s="7" t="s">
        <v>6175</v>
      </c>
      <c r="AF308" s="7" t="s">
        <v>6175</v>
      </c>
      <c r="AG308" s="7" t="s">
        <v>6175</v>
      </c>
      <c r="AH308" s="7" t="s">
        <v>6175</v>
      </c>
      <c r="AI308" s="7" t="s">
        <v>6175</v>
      </c>
      <c r="AJ308" s="33">
        <v>27.561231369863378</v>
      </c>
      <c r="AK308" s="33">
        <f t="shared" si="91"/>
        <v>27.561231369863378</v>
      </c>
      <c r="AL308" s="33">
        <f t="shared" si="94"/>
        <v>3.3073477643836053</v>
      </c>
      <c r="AM308" s="33">
        <f t="shared" si="95"/>
        <v>30.868579134246986</v>
      </c>
      <c r="AN308" s="33">
        <f t="shared" si="96"/>
        <v>24.805108232877043</v>
      </c>
      <c r="AO308" s="33">
        <f t="shared" si="97"/>
        <v>24.805108232877043</v>
      </c>
      <c r="AP308" s="33">
        <f t="shared" si="92"/>
        <v>2.976612987945245</v>
      </c>
      <c r="AQ308" s="33">
        <f t="shared" si="93"/>
        <v>27.781721220822288</v>
      </c>
      <c r="AR308" s="15" t="s">
        <v>6295</v>
      </c>
      <c r="AS308" s="26"/>
      <c r="AT308" s="15" t="s">
        <v>6292</v>
      </c>
      <c r="AU308" s="27" t="s">
        <v>6278</v>
      </c>
      <c r="AV308" s="74"/>
      <c r="AW308" s="75"/>
      <c r="AX308" s="75"/>
      <c r="AY308" s="75"/>
      <c r="AZ308" s="52" t="s">
        <v>6388</v>
      </c>
    </row>
    <row r="309" spans="1:52" s="52" customFormat="1" ht="39.950000000000003" customHeight="1" x14ac:dyDescent="0.25">
      <c r="A309" s="9">
        <v>1203</v>
      </c>
      <c r="B309" s="5">
        <v>80042000007881</v>
      </c>
      <c r="C309" s="133" t="s">
        <v>4293</v>
      </c>
      <c r="D309" s="5" t="s">
        <v>18</v>
      </c>
      <c r="E309" s="7" t="s">
        <v>130</v>
      </c>
      <c r="F309" s="7" t="s">
        <v>131</v>
      </c>
      <c r="G309" s="5" t="s">
        <v>18</v>
      </c>
      <c r="H309" s="7" t="s">
        <v>6173</v>
      </c>
      <c r="I309" s="7" t="s">
        <v>6175</v>
      </c>
      <c r="J309" s="7" t="s">
        <v>6175</v>
      </c>
      <c r="K309" s="7" t="s">
        <v>6175</v>
      </c>
      <c r="L309" s="5" t="s">
        <v>4206</v>
      </c>
      <c r="M309" s="5" t="s">
        <v>4206</v>
      </c>
      <c r="N309" s="8" t="s">
        <v>6175</v>
      </c>
      <c r="O309" s="7" t="s">
        <v>1388</v>
      </c>
      <c r="P309" s="7" t="s">
        <v>3899</v>
      </c>
      <c r="Q309" s="7" t="s">
        <v>262</v>
      </c>
      <c r="R309" s="7" t="s">
        <v>4294</v>
      </c>
      <c r="S309" s="7">
        <v>1245755</v>
      </c>
      <c r="T309" s="7" t="s">
        <v>44</v>
      </c>
      <c r="U309" s="7" t="s">
        <v>28</v>
      </c>
      <c r="V309" s="28" t="s">
        <v>28</v>
      </c>
      <c r="W309" s="7" t="s">
        <v>29</v>
      </c>
      <c r="X309" s="7">
        <v>2012</v>
      </c>
      <c r="Y309" s="7" t="s">
        <v>28</v>
      </c>
      <c r="Z309" s="7" t="s">
        <v>3900</v>
      </c>
      <c r="AA309" s="7">
        <v>1</v>
      </c>
      <c r="AB309" s="7">
        <v>1</v>
      </c>
      <c r="AC309" s="7">
        <f t="shared" si="98"/>
        <v>0</v>
      </c>
      <c r="AD309" s="7" t="s">
        <v>6175</v>
      </c>
      <c r="AE309" s="7" t="s">
        <v>6175</v>
      </c>
      <c r="AF309" s="7" t="s">
        <v>6175</v>
      </c>
      <c r="AG309" s="7" t="s">
        <v>6175</v>
      </c>
      <c r="AH309" s="7" t="s">
        <v>6175</v>
      </c>
      <c r="AI309" s="7" t="s">
        <v>6175</v>
      </c>
      <c r="AJ309" s="33">
        <v>35.435868904110059</v>
      </c>
      <c r="AK309" s="33">
        <f t="shared" si="91"/>
        <v>35.435868904110059</v>
      </c>
      <c r="AL309" s="33">
        <f t="shared" si="94"/>
        <v>4.2523042684932069</v>
      </c>
      <c r="AM309" s="33">
        <f t="shared" si="95"/>
        <v>39.688173172603264</v>
      </c>
      <c r="AN309" s="33">
        <f t="shared" si="96"/>
        <v>31.892282013699052</v>
      </c>
      <c r="AO309" s="33">
        <f t="shared" si="97"/>
        <v>31.892282013699052</v>
      </c>
      <c r="AP309" s="33">
        <f t="shared" si="92"/>
        <v>3.8270738416438861</v>
      </c>
      <c r="AQ309" s="33">
        <f t="shared" si="93"/>
        <v>35.71935585534294</v>
      </c>
      <c r="AR309" s="15" t="s">
        <v>6295</v>
      </c>
      <c r="AS309" s="26"/>
      <c r="AT309" s="15" t="s">
        <v>6292</v>
      </c>
      <c r="AU309" s="27" t="s">
        <v>6278</v>
      </c>
      <c r="AV309" s="74"/>
      <c r="AW309" s="75"/>
      <c r="AX309" s="75"/>
      <c r="AY309" s="75"/>
      <c r="AZ309" s="52" t="s">
        <v>6388</v>
      </c>
    </row>
    <row r="310" spans="1:52" s="52" customFormat="1" ht="39.950000000000003" customHeight="1" x14ac:dyDescent="0.25">
      <c r="A310" s="9">
        <v>1204</v>
      </c>
      <c r="B310" s="5">
        <v>80042000008055</v>
      </c>
      <c r="C310" s="5" t="s">
        <v>4295</v>
      </c>
      <c r="D310" s="5" t="s">
        <v>18</v>
      </c>
      <c r="E310" s="5" t="s">
        <v>117</v>
      </c>
      <c r="F310" s="5" t="s">
        <v>175</v>
      </c>
      <c r="G310" s="5" t="s">
        <v>18</v>
      </c>
      <c r="H310" s="7" t="s">
        <v>6173</v>
      </c>
      <c r="I310" s="7" t="s">
        <v>6175</v>
      </c>
      <c r="J310" s="7" t="s">
        <v>6175</v>
      </c>
      <c r="K310" s="7" t="s">
        <v>6175</v>
      </c>
      <c r="L310" s="7" t="s">
        <v>3985</v>
      </c>
      <c r="M310" s="7" t="s">
        <v>3985</v>
      </c>
      <c r="N310" s="8" t="s">
        <v>6175</v>
      </c>
      <c r="O310" s="7" t="s">
        <v>1388</v>
      </c>
      <c r="P310" s="7" t="s">
        <v>3899</v>
      </c>
      <c r="Q310" s="7" t="s">
        <v>108</v>
      </c>
      <c r="R310" s="7" t="s">
        <v>3990</v>
      </c>
      <c r="S310" s="7" t="s">
        <v>4296</v>
      </c>
      <c r="T310" s="7" t="s">
        <v>44</v>
      </c>
      <c r="U310" s="7" t="s">
        <v>28</v>
      </c>
      <c r="V310" s="28" t="s">
        <v>28</v>
      </c>
      <c r="W310" s="7" t="s">
        <v>3988</v>
      </c>
      <c r="X310" s="7">
        <v>2013</v>
      </c>
      <c r="Y310" s="5" t="s">
        <v>28</v>
      </c>
      <c r="Z310" s="7" t="s">
        <v>3900</v>
      </c>
      <c r="AA310" s="7">
        <v>1</v>
      </c>
      <c r="AB310" s="7">
        <v>1</v>
      </c>
      <c r="AC310" s="7">
        <f t="shared" si="98"/>
        <v>0</v>
      </c>
      <c r="AD310" s="7" t="s">
        <v>6175</v>
      </c>
      <c r="AE310" s="7" t="s">
        <v>6175</v>
      </c>
      <c r="AF310" s="7" t="s">
        <v>6175</v>
      </c>
      <c r="AG310" s="7" t="s">
        <v>6175</v>
      </c>
      <c r="AH310" s="7" t="s">
        <v>6175</v>
      </c>
      <c r="AI310" s="7" t="s">
        <v>6175</v>
      </c>
      <c r="AJ310" s="33">
        <v>4.8855729452055652</v>
      </c>
      <c r="AK310" s="33">
        <f t="shared" si="91"/>
        <v>4.8855729452055652</v>
      </c>
      <c r="AL310" s="33">
        <f t="shared" si="94"/>
        <v>0.58626875342466778</v>
      </c>
      <c r="AM310" s="33">
        <f t="shared" si="95"/>
        <v>5.4718416986302332</v>
      </c>
      <c r="AN310" s="33">
        <f t="shared" si="96"/>
        <v>4.3970156506850087</v>
      </c>
      <c r="AO310" s="33">
        <f t="shared" si="97"/>
        <v>4.3970156506850087</v>
      </c>
      <c r="AP310" s="33">
        <f t="shared" si="92"/>
        <v>0.52764187808220098</v>
      </c>
      <c r="AQ310" s="33">
        <f t="shared" si="93"/>
        <v>4.9246575287672094</v>
      </c>
      <c r="AR310" s="15" t="s">
        <v>6295</v>
      </c>
      <c r="AS310" s="26"/>
      <c r="AT310" s="15" t="s">
        <v>6292</v>
      </c>
      <c r="AU310" s="27" t="s">
        <v>6278</v>
      </c>
      <c r="AV310" s="74"/>
      <c r="AW310" s="75"/>
      <c r="AX310" s="75"/>
      <c r="AY310" s="75"/>
      <c r="AZ310" s="52" t="s">
        <v>6388</v>
      </c>
    </row>
    <row r="311" spans="1:52" s="52" customFormat="1" ht="39.950000000000003" customHeight="1" x14ac:dyDescent="0.25">
      <c r="A311" s="9">
        <v>1205</v>
      </c>
      <c r="B311" s="5">
        <v>80042000008062</v>
      </c>
      <c r="C311" s="7" t="s">
        <v>4297</v>
      </c>
      <c r="D311" s="5" t="s">
        <v>18</v>
      </c>
      <c r="E311" s="7" t="s">
        <v>138</v>
      </c>
      <c r="F311" s="5" t="s">
        <v>113</v>
      </c>
      <c r="G311" s="5" t="s">
        <v>18</v>
      </c>
      <c r="H311" s="7" t="s">
        <v>6173</v>
      </c>
      <c r="I311" s="7" t="s">
        <v>6175</v>
      </c>
      <c r="J311" s="7" t="s">
        <v>6175</v>
      </c>
      <c r="K311" s="7" t="s">
        <v>6175</v>
      </c>
      <c r="L311" s="7" t="s">
        <v>3985</v>
      </c>
      <c r="M311" s="7" t="s">
        <v>3985</v>
      </c>
      <c r="N311" s="8" t="s">
        <v>6175</v>
      </c>
      <c r="O311" s="7" t="s">
        <v>1388</v>
      </c>
      <c r="P311" s="7" t="s">
        <v>3899</v>
      </c>
      <c r="Q311" s="7" t="s">
        <v>4298</v>
      </c>
      <c r="R311" s="38" t="s">
        <v>4299</v>
      </c>
      <c r="S311" s="5" t="s">
        <v>28</v>
      </c>
      <c r="T311" s="7" t="s">
        <v>3909</v>
      </c>
      <c r="U311" s="7" t="s">
        <v>28</v>
      </c>
      <c r="V311" s="28" t="s">
        <v>28</v>
      </c>
      <c r="W311" s="7" t="s">
        <v>29</v>
      </c>
      <c r="X311" s="7">
        <v>2013</v>
      </c>
      <c r="Y311" s="7" t="s">
        <v>28</v>
      </c>
      <c r="Z311" s="7" t="s">
        <v>3900</v>
      </c>
      <c r="AA311" s="7">
        <v>1</v>
      </c>
      <c r="AB311" s="7">
        <v>1</v>
      </c>
      <c r="AC311" s="7">
        <f t="shared" si="98"/>
        <v>0</v>
      </c>
      <c r="AD311" s="7" t="s">
        <v>6175</v>
      </c>
      <c r="AE311" s="7" t="s">
        <v>6175</v>
      </c>
      <c r="AF311" s="7" t="s">
        <v>6175</v>
      </c>
      <c r="AG311" s="7" t="s">
        <v>6175</v>
      </c>
      <c r="AH311" s="7" t="s">
        <v>6175</v>
      </c>
      <c r="AI311" s="7" t="s">
        <v>6175</v>
      </c>
      <c r="AJ311" s="33">
        <v>5.5766797089041749</v>
      </c>
      <c r="AK311" s="33">
        <f t="shared" si="91"/>
        <v>5.5766797089041749</v>
      </c>
      <c r="AL311" s="33">
        <f t="shared" si="94"/>
        <v>0.66920156506850093</v>
      </c>
      <c r="AM311" s="33">
        <f t="shared" si="95"/>
        <v>6.2458812739726755</v>
      </c>
      <c r="AN311" s="33">
        <f t="shared" si="96"/>
        <v>5.0190117380137576</v>
      </c>
      <c r="AO311" s="33">
        <f t="shared" si="97"/>
        <v>5.0190117380137576</v>
      </c>
      <c r="AP311" s="33">
        <f t="shared" si="92"/>
        <v>0.60228140856165091</v>
      </c>
      <c r="AQ311" s="33">
        <f t="shared" si="93"/>
        <v>5.6212931465754084</v>
      </c>
      <c r="AR311" s="15" t="s">
        <v>6295</v>
      </c>
      <c r="AS311" s="26"/>
      <c r="AT311" s="15" t="s">
        <v>6292</v>
      </c>
      <c r="AU311" s="27" t="s">
        <v>6278</v>
      </c>
      <c r="AV311" s="74"/>
      <c r="AW311" s="75"/>
      <c r="AX311" s="75"/>
      <c r="AY311" s="75"/>
      <c r="AZ311" s="52" t="s">
        <v>6388</v>
      </c>
    </row>
    <row r="312" spans="1:52" s="52" customFormat="1" ht="39.950000000000003" customHeight="1" x14ac:dyDescent="0.25">
      <c r="A312" s="9">
        <v>1206</v>
      </c>
      <c r="B312" s="5">
        <v>80042000008123</v>
      </c>
      <c r="C312" s="5" t="s">
        <v>4300</v>
      </c>
      <c r="D312" s="5" t="s">
        <v>18</v>
      </c>
      <c r="E312" s="5" t="s">
        <v>117</v>
      </c>
      <c r="F312" s="5" t="s">
        <v>175</v>
      </c>
      <c r="G312" s="5" t="s">
        <v>18</v>
      </c>
      <c r="H312" s="7" t="s">
        <v>6173</v>
      </c>
      <c r="I312" s="7" t="s">
        <v>6175</v>
      </c>
      <c r="J312" s="7" t="s">
        <v>6175</v>
      </c>
      <c r="K312" s="7" t="s">
        <v>6175</v>
      </c>
      <c r="L312" s="7" t="s">
        <v>3985</v>
      </c>
      <c r="M312" s="7" t="s">
        <v>3985</v>
      </c>
      <c r="N312" s="8" t="s">
        <v>6175</v>
      </c>
      <c r="O312" s="7" t="s">
        <v>1388</v>
      </c>
      <c r="P312" s="7" t="s">
        <v>3899</v>
      </c>
      <c r="Q312" s="7" t="s">
        <v>108</v>
      </c>
      <c r="R312" s="7" t="s">
        <v>4065</v>
      </c>
      <c r="S312" s="7" t="s">
        <v>4301</v>
      </c>
      <c r="T312" s="7" t="s">
        <v>44</v>
      </c>
      <c r="U312" s="7" t="s">
        <v>28</v>
      </c>
      <c r="V312" s="28" t="s">
        <v>28</v>
      </c>
      <c r="W312" s="7" t="s">
        <v>3988</v>
      </c>
      <c r="X312" s="7">
        <v>2013</v>
      </c>
      <c r="Y312" s="5" t="s">
        <v>28</v>
      </c>
      <c r="Z312" s="7" t="s">
        <v>3900</v>
      </c>
      <c r="AA312" s="7">
        <v>1</v>
      </c>
      <c r="AB312" s="7">
        <v>1</v>
      </c>
      <c r="AC312" s="7">
        <f t="shared" si="98"/>
        <v>0</v>
      </c>
      <c r="AD312" s="7" t="s">
        <v>6175</v>
      </c>
      <c r="AE312" s="7" t="s">
        <v>6175</v>
      </c>
      <c r="AF312" s="7" t="s">
        <v>6175</v>
      </c>
      <c r="AG312" s="7" t="s">
        <v>6175</v>
      </c>
      <c r="AH312" s="7" t="s">
        <v>6175</v>
      </c>
      <c r="AI312" s="7" t="s">
        <v>6175</v>
      </c>
      <c r="AJ312" s="33">
        <v>4.8855729452055652</v>
      </c>
      <c r="AK312" s="33">
        <f t="shared" si="91"/>
        <v>4.8855729452055652</v>
      </c>
      <c r="AL312" s="33">
        <f t="shared" si="94"/>
        <v>0.58626875342466778</v>
      </c>
      <c r="AM312" s="33">
        <f t="shared" si="95"/>
        <v>5.4718416986302332</v>
      </c>
      <c r="AN312" s="33">
        <f t="shared" si="96"/>
        <v>4.3970156506850087</v>
      </c>
      <c r="AO312" s="33">
        <f t="shared" si="97"/>
        <v>4.3970156506850087</v>
      </c>
      <c r="AP312" s="33">
        <f t="shared" si="92"/>
        <v>0.52764187808220098</v>
      </c>
      <c r="AQ312" s="33">
        <f t="shared" si="93"/>
        <v>4.9246575287672094</v>
      </c>
      <c r="AR312" s="15" t="s">
        <v>6295</v>
      </c>
      <c r="AS312" s="15" t="s">
        <v>6296</v>
      </c>
      <c r="AT312" s="15" t="s">
        <v>6292</v>
      </c>
      <c r="AU312" s="27" t="s">
        <v>6278</v>
      </c>
      <c r="AV312" s="74"/>
      <c r="AW312" s="75"/>
      <c r="AX312" s="75"/>
      <c r="AY312" s="75"/>
      <c r="AZ312" s="52" t="s">
        <v>6388</v>
      </c>
    </row>
    <row r="313" spans="1:52" s="52" customFormat="1" ht="39.950000000000003" customHeight="1" x14ac:dyDescent="0.25">
      <c r="A313" s="9">
        <v>1207</v>
      </c>
      <c r="B313" s="5">
        <v>80042000008130</v>
      </c>
      <c r="C313" s="7" t="s">
        <v>4302</v>
      </c>
      <c r="D313" s="5" t="s">
        <v>18</v>
      </c>
      <c r="E313" s="5" t="s">
        <v>18</v>
      </c>
      <c r="F313" s="5" t="s">
        <v>18</v>
      </c>
      <c r="G313" s="5" t="s">
        <v>18</v>
      </c>
      <c r="H313" s="7" t="s">
        <v>6173</v>
      </c>
      <c r="I313" s="7" t="s">
        <v>6175</v>
      </c>
      <c r="J313" s="7" t="s">
        <v>6175</v>
      </c>
      <c r="K313" s="7" t="s">
        <v>6175</v>
      </c>
      <c r="L313" s="7" t="s">
        <v>3985</v>
      </c>
      <c r="M313" s="7" t="s">
        <v>3985</v>
      </c>
      <c r="N313" s="8" t="s">
        <v>6175</v>
      </c>
      <c r="O313" s="7" t="s">
        <v>1388</v>
      </c>
      <c r="P313" s="7" t="s">
        <v>3899</v>
      </c>
      <c r="Q313" s="5" t="s">
        <v>177</v>
      </c>
      <c r="R313" s="5" t="s">
        <v>3986</v>
      </c>
      <c r="S313" s="5" t="s">
        <v>4303</v>
      </c>
      <c r="T313" s="7" t="s">
        <v>44</v>
      </c>
      <c r="U313" s="7" t="s">
        <v>28</v>
      </c>
      <c r="V313" s="28" t="s">
        <v>28</v>
      </c>
      <c r="W313" s="5" t="s">
        <v>3988</v>
      </c>
      <c r="X313" s="7">
        <v>2012</v>
      </c>
      <c r="Y313" s="5" t="s">
        <v>28</v>
      </c>
      <c r="Z313" s="7" t="s">
        <v>3900</v>
      </c>
      <c r="AA313" s="7">
        <v>1</v>
      </c>
      <c r="AB313" s="7">
        <v>1</v>
      </c>
      <c r="AC313" s="7">
        <f t="shared" si="98"/>
        <v>0</v>
      </c>
      <c r="AD313" s="7" t="s">
        <v>6175</v>
      </c>
      <c r="AE313" s="7" t="s">
        <v>6175</v>
      </c>
      <c r="AF313" s="7" t="s">
        <v>6175</v>
      </c>
      <c r="AG313" s="7" t="s">
        <v>6175</v>
      </c>
      <c r="AH313" s="7" t="s">
        <v>6175</v>
      </c>
      <c r="AI313" s="7" t="s">
        <v>6175</v>
      </c>
      <c r="AJ313" s="33">
        <v>3.6109781506850092</v>
      </c>
      <c r="AK313" s="33">
        <f t="shared" si="91"/>
        <v>3.6109781506850092</v>
      </c>
      <c r="AL313" s="33">
        <f t="shared" si="94"/>
        <v>0.43331737808220111</v>
      </c>
      <c r="AM313" s="33">
        <f t="shared" si="95"/>
        <v>4.0442955287672104</v>
      </c>
      <c r="AN313" s="33">
        <f t="shared" si="96"/>
        <v>3.2498803356165085</v>
      </c>
      <c r="AO313" s="33">
        <f t="shared" si="97"/>
        <v>3.2498803356165085</v>
      </c>
      <c r="AP313" s="33">
        <f t="shared" si="92"/>
        <v>0.38998564027398103</v>
      </c>
      <c r="AQ313" s="33">
        <f t="shared" si="93"/>
        <v>3.6398659758904897</v>
      </c>
      <c r="AR313" s="15" t="s">
        <v>6295</v>
      </c>
      <c r="AS313" s="26"/>
      <c r="AT313" s="15" t="s">
        <v>6292</v>
      </c>
      <c r="AU313" s="27" t="s">
        <v>6278</v>
      </c>
      <c r="AV313" s="74"/>
      <c r="AW313" s="75"/>
      <c r="AX313" s="75"/>
      <c r="AY313" s="75"/>
      <c r="AZ313" s="52" t="s">
        <v>6388</v>
      </c>
    </row>
    <row r="314" spans="1:52" s="52" customFormat="1" ht="39.950000000000003" customHeight="1" x14ac:dyDescent="0.25">
      <c r="A314" s="9">
        <v>1208</v>
      </c>
      <c r="B314" s="5">
        <v>80042000008154</v>
      </c>
      <c r="C314" s="132" t="s">
        <v>4304</v>
      </c>
      <c r="D314" s="5" t="s">
        <v>18</v>
      </c>
      <c r="E314" s="5" t="s">
        <v>18</v>
      </c>
      <c r="F314" s="5" t="s">
        <v>18</v>
      </c>
      <c r="G314" s="5" t="s">
        <v>18</v>
      </c>
      <c r="H314" s="7" t="s">
        <v>6173</v>
      </c>
      <c r="I314" s="7" t="s">
        <v>6175</v>
      </c>
      <c r="J314" s="7" t="s">
        <v>6175</v>
      </c>
      <c r="K314" s="7" t="s">
        <v>6175</v>
      </c>
      <c r="L314" s="5" t="s">
        <v>4058</v>
      </c>
      <c r="M314" s="5" t="s">
        <v>4058</v>
      </c>
      <c r="N314" s="8" t="s">
        <v>6175</v>
      </c>
      <c r="O314" s="7" t="s">
        <v>1388</v>
      </c>
      <c r="P314" s="7" t="s">
        <v>3899</v>
      </c>
      <c r="Q314" s="5" t="s">
        <v>4020</v>
      </c>
      <c r="R314" s="5" t="s">
        <v>4059</v>
      </c>
      <c r="S314" s="5" t="s">
        <v>4305</v>
      </c>
      <c r="T314" s="7" t="s">
        <v>137</v>
      </c>
      <c r="U314" s="7" t="s">
        <v>28</v>
      </c>
      <c r="V314" s="28" t="s">
        <v>28</v>
      </c>
      <c r="W314" s="5" t="s">
        <v>29</v>
      </c>
      <c r="X314" s="7">
        <v>2013</v>
      </c>
      <c r="Y314" s="7" t="s">
        <v>28</v>
      </c>
      <c r="Z314" s="7" t="s">
        <v>3900</v>
      </c>
      <c r="AA314" s="7">
        <v>1</v>
      </c>
      <c r="AB314" s="7">
        <v>1</v>
      </c>
      <c r="AC314" s="7">
        <f t="shared" si="98"/>
        <v>0</v>
      </c>
      <c r="AD314" s="132" t="s">
        <v>6175</v>
      </c>
      <c r="AE314" s="132" t="s">
        <v>6175</v>
      </c>
      <c r="AF314" s="7" t="s">
        <v>6175</v>
      </c>
      <c r="AG314" s="7" t="s">
        <v>6175</v>
      </c>
      <c r="AH314" s="7" t="s">
        <v>6175</v>
      </c>
      <c r="AI314" s="7" t="s">
        <v>6175</v>
      </c>
      <c r="AJ314" s="33">
        <v>30.48584907534282</v>
      </c>
      <c r="AK314" s="33">
        <f t="shared" si="91"/>
        <v>30.48584907534282</v>
      </c>
      <c r="AL314" s="33">
        <f t="shared" si="94"/>
        <v>3.6583018890411383</v>
      </c>
      <c r="AM314" s="33">
        <f t="shared" si="95"/>
        <v>34.144150964383961</v>
      </c>
      <c r="AN314" s="33">
        <f t="shared" si="96"/>
        <v>27.437264167808539</v>
      </c>
      <c r="AO314" s="33">
        <f t="shared" si="97"/>
        <v>27.437264167808539</v>
      </c>
      <c r="AP314" s="33">
        <f t="shared" si="92"/>
        <v>3.2924717001370247</v>
      </c>
      <c r="AQ314" s="33">
        <f t="shared" si="93"/>
        <v>30.729735867945564</v>
      </c>
      <c r="AR314" s="15" t="s">
        <v>6295</v>
      </c>
      <c r="AS314" s="26"/>
      <c r="AT314" s="15" t="s">
        <v>6292</v>
      </c>
      <c r="AU314" s="27" t="s">
        <v>6278</v>
      </c>
      <c r="AV314" s="74"/>
      <c r="AW314" s="75"/>
      <c r="AX314" s="75"/>
      <c r="AY314" s="75"/>
      <c r="AZ314" s="52" t="s">
        <v>6388</v>
      </c>
    </row>
    <row r="315" spans="1:52" s="52" customFormat="1" ht="39.950000000000003" customHeight="1" x14ac:dyDescent="0.25">
      <c r="A315" s="9">
        <v>1209</v>
      </c>
      <c r="B315" s="5">
        <v>80042000008185</v>
      </c>
      <c r="C315" s="132" t="s">
        <v>4306</v>
      </c>
      <c r="D315" s="5" t="s">
        <v>18</v>
      </c>
      <c r="E315" s="5" t="s">
        <v>18</v>
      </c>
      <c r="F315" s="5" t="s">
        <v>18</v>
      </c>
      <c r="G315" s="5" t="s">
        <v>18</v>
      </c>
      <c r="H315" s="7" t="s">
        <v>6173</v>
      </c>
      <c r="I315" s="7" t="s">
        <v>6175</v>
      </c>
      <c r="J315" s="7" t="s">
        <v>6175</v>
      </c>
      <c r="K315" s="7" t="s">
        <v>6175</v>
      </c>
      <c r="L315" s="5" t="s">
        <v>4307</v>
      </c>
      <c r="M315" s="5" t="s">
        <v>4307</v>
      </c>
      <c r="N315" s="8" t="s">
        <v>6175</v>
      </c>
      <c r="O315" s="7" t="s">
        <v>1388</v>
      </c>
      <c r="P315" s="7" t="s">
        <v>3899</v>
      </c>
      <c r="Q315" s="5" t="s">
        <v>4308</v>
      </c>
      <c r="R315" s="5" t="s">
        <v>4309</v>
      </c>
      <c r="S315" s="5" t="s">
        <v>4310</v>
      </c>
      <c r="T315" s="7" t="s">
        <v>137</v>
      </c>
      <c r="U315" s="7" t="s">
        <v>28</v>
      </c>
      <c r="V315" s="28" t="s">
        <v>28</v>
      </c>
      <c r="W315" s="7" t="s">
        <v>29</v>
      </c>
      <c r="X315" s="7">
        <v>2012</v>
      </c>
      <c r="Y315" s="5" t="s">
        <v>4311</v>
      </c>
      <c r="Z315" s="7" t="s">
        <v>3900</v>
      </c>
      <c r="AA315" s="7">
        <v>1</v>
      </c>
      <c r="AB315" s="7">
        <v>1</v>
      </c>
      <c r="AC315" s="7">
        <f t="shared" si="98"/>
        <v>0</v>
      </c>
      <c r="AD315" s="132" t="s">
        <v>6175</v>
      </c>
      <c r="AE315" s="132" t="s">
        <v>6175</v>
      </c>
      <c r="AF315" s="7" t="s">
        <v>6175</v>
      </c>
      <c r="AG315" s="7" t="s">
        <v>6175</v>
      </c>
      <c r="AH315" s="7" t="s">
        <v>6175</v>
      </c>
      <c r="AI315" s="7" t="s">
        <v>6175</v>
      </c>
      <c r="AJ315" s="33">
        <v>8.3471157863014795</v>
      </c>
      <c r="AK315" s="33">
        <f t="shared" si="91"/>
        <v>8.3471157863014795</v>
      </c>
      <c r="AL315" s="33">
        <f t="shared" si="94"/>
        <v>1.0016538943561775</v>
      </c>
      <c r="AM315" s="33">
        <f t="shared" si="95"/>
        <v>9.3487696806576572</v>
      </c>
      <c r="AN315" s="33">
        <f t="shared" si="96"/>
        <v>7.5124042076713318</v>
      </c>
      <c r="AO315" s="33">
        <f t="shared" si="97"/>
        <v>7.5124042076713318</v>
      </c>
      <c r="AP315" s="33">
        <f t="shared" si="92"/>
        <v>0.90148850492055976</v>
      </c>
      <c r="AQ315" s="33">
        <f t="shared" si="93"/>
        <v>8.4138927125918919</v>
      </c>
      <c r="AR315" s="26" t="s">
        <v>6295</v>
      </c>
      <c r="AS315" s="26" t="s">
        <v>6295</v>
      </c>
      <c r="AT315" s="15" t="s">
        <v>6294</v>
      </c>
      <c r="AU315" s="27" t="s">
        <v>6279</v>
      </c>
      <c r="AV315" s="74"/>
      <c r="AW315" s="75"/>
      <c r="AX315" s="75"/>
      <c r="AY315" s="75"/>
      <c r="AZ315" s="52" t="s">
        <v>6388</v>
      </c>
    </row>
    <row r="316" spans="1:52" s="52" customFormat="1" ht="39.950000000000003" customHeight="1" x14ac:dyDescent="0.25">
      <c r="A316" s="9">
        <v>1210</v>
      </c>
      <c r="B316" s="5">
        <v>80042000008192</v>
      </c>
      <c r="C316" s="5" t="s">
        <v>4312</v>
      </c>
      <c r="D316" s="5" t="s">
        <v>18</v>
      </c>
      <c r="E316" s="5" t="s">
        <v>867</v>
      </c>
      <c r="F316" s="5" t="s">
        <v>175</v>
      </c>
      <c r="G316" s="5" t="s">
        <v>18</v>
      </c>
      <c r="H316" s="7" t="s">
        <v>6173</v>
      </c>
      <c r="I316" s="7" t="s">
        <v>6175</v>
      </c>
      <c r="J316" s="7" t="s">
        <v>6175</v>
      </c>
      <c r="K316" s="7" t="s">
        <v>6175</v>
      </c>
      <c r="L316" s="5" t="s">
        <v>4004</v>
      </c>
      <c r="M316" s="5" t="s">
        <v>4004</v>
      </c>
      <c r="N316" s="8" t="s">
        <v>6175</v>
      </c>
      <c r="O316" s="7" t="s">
        <v>1388</v>
      </c>
      <c r="P316" s="7" t="s">
        <v>3899</v>
      </c>
      <c r="Q316" s="5" t="s">
        <v>4005</v>
      </c>
      <c r="R316" s="5" t="s">
        <v>4006</v>
      </c>
      <c r="S316" s="5" t="s">
        <v>4313</v>
      </c>
      <c r="T316" s="7" t="s">
        <v>326</v>
      </c>
      <c r="U316" s="7" t="s">
        <v>28</v>
      </c>
      <c r="V316" s="7" t="s">
        <v>28</v>
      </c>
      <c r="W316" s="7" t="s">
        <v>29</v>
      </c>
      <c r="X316" s="7">
        <v>2012</v>
      </c>
      <c r="Y316" s="5" t="s">
        <v>28</v>
      </c>
      <c r="Z316" s="7" t="s">
        <v>3900</v>
      </c>
      <c r="AA316" s="7">
        <v>1</v>
      </c>
      <c r="AB316" s="7">
        <v>1</v>
      </c>
      <c r="AC316" s="7">
        <f t="shared" si="98"/>
        <v>0</v>
      </c>
      <c r="AD316" s="7" t="s">
        <v>6175</v>
      </c>
      <c r="AE316" s="7" t="s">
        <v>6175</v>
      </c>
      <c r="AF316" s="7" t="s">
        <v>6175</v>
      </c>
      <c r="AG316" s="7" t="s">
        <v>6175</v>
      </c>
      <c r="AH316" s="7" t="s">
        <v>6175</v>
      </c>
      <c r="AI316" s="7" t="s">
        <v>6175</v>
      </c>
      <c r="AJ316" s="33">
        <v>8.2027474315069568</v>
      </c>
      <c r="AK316" s="33">
        <f t="shared" si="91"/>
        <v>8.2027474315069568</v>
      </c>
      <c r="AL316" s="33">
        <f t="shared" si="94"/>
        <v>0.98432969178083474</v>
      </c>
      <c r="AM316" s="33">
        <f t="shared" si="95"/>
        <v>9.187077123287791</v>
      </c>
      <c r="AN316" s="33">
        <f t="shared" si="96"/>
        <v>7.3824726883562617</v>
      </c>
      <c r="AO316" s="33">
        <f t="shared" si="97"/>
        <v>7.3824726883562617</v>
      </c>
      <c r="AP316" s="33">
        <f t="shared" si="92"/>
        <v>0.88589672260275132</v>
      </c>
      <c r="AQ316" s="33">
        <f t="shared" si="93"/>
        <v>8.2683694109590125</v>
      </c>
      <c r="AR316" s="15" t="s">
        <v>6295</v>
      </c>
      <c r="AS316" s="26"/>
      <c r="AT316" s="15" t="s">
        <v>6292</v>
      </c>
      <c r="AU316" s="27" t="s">
        <v>6278</v>
      </c>
      <c r="AV316" s="74"/>
      <c r="AW316" s="75"/>
      <c r="AX316" s="75"/>
      <c r="AY316" s="75"/>
      <c r="AZ316" s="52" t="s">
        <v>6388</v>
      </c>
    </row>
    <row r="317" spans="1:52" s="52" customFormat="1" ht="39.950000000000003" customHeight="1" x14ac:dyDescent="0.25">
      <c r="A317" s="9">
        <v>1211</v>
      </c>
      <c r="B317" s="5">
        <v>80042000008284</v>
      </c>
      <c r="C317" s="5" t="s">
        <v>4314</v>
      </c>
      <c r="D317" s="28" t="s">
        <v>18</v>
      </c>
      <c r="E317" s="5" t="s">
        <v>156</v>
      </c>
      <c r="F317" s="5" t="s">
        <v>142</v>
      </c>
      <c r="G317" s="5" t="s">
        <v>18</v>
      </c>
      <c r="H317" s="7" t="s">
        <v>6173</v>
      </c>
      <c r="I317" s="7" t="s">
        <v>6175</v>
      </c>
      <c r="J317" s="7" t="s">
        <v>6175</v>
      </c>
      <c r="K317" s="7" t="s">
        <v>6175</v>
      </c>
      <c r="L317" s="7" t="s">
        <v>106</v>
      </c>
      <c r="M317" s="7" t="s">
        <v>106</v>
      </c>
      <c r="N317" s="8" t="s">
        <v>6175</v>
      </c>
      <c r="O317" s="7" t="s">
        <v>1388</v>
      </c>
      <c r="P317" s="7" t="s">
        <v>3899</v>
      </c>
      <c r="Q317" s="7" t="s">
        <v>177</v>
      </c>
      <c r="R317" s="7" t="s">
        <v>4035</v>
      </c>
      <c r="S317" s="7" t="s">
        <v>4315</v>
      </c>
      <c r="T317" s="7" t="s">
        <v>44</v>
      </c>
      <c r="U317" s="7" t="s">
        <v>28</v>
      </c>
      <c r="V317" s="28" t="s">
        <v>28</v>
      </c>
      <c r="W317" s="7" t="s">
        <v>1400</v>
      </c>
      <c r="X317" s="7">
        <v>2013</v>
      </c>
      <c r="Y317" s="7" t="s">
        <v>28</v>
      </c>
      <c r="Z317" s="7" t="s">
        <v>3900</v>
      </c>
      <c r="AA317" s="7">
        <v>1</v>
      </c>
      <c r="AB317" s="7">
        <v>1</v>
      </c>
      <c r="AC317" s="7">
        <f t="shared" si="98"/>
        <v>0</v>
      </c>
      <c r="AD317" s="7" t="s">
        <v>6175</v>
      </c>
      <c r="AE317" s="7" t="s">
        <v>6175</v>
      </c>
      <c r="AF317" s="7" t="s">
        <v>6175</v>
      </c>
      <c r="AG317" s="7" t="s">
        <v>6175</v>
      </c>
      <c r="AH317" s="7" t="s">
        <v>6175</v>
      </c>
      <c r="AI317" s="7" t="s">
        <v>6175</v>
      </c>
      <c r="AJ317" s="33">
        <v>75.849010616438946</v>
      </c>
      <c r="AK317" s="33">
        <f t="shared" si="91"/>
        <v>75.849010616438946</v>
      </c>
      <c r="AL317" s="33">
        <f t="shared" si="94"/>
        <v>9.1018812739726727</v>
      </c>
      <c r="AM317" s="33">
        <f t="shared" si="95"/>
        <v>84.950891890411611</v>
      </c>
      <c r="AN317" s="33">
        <f t="shared" si="96"/>
        <v>68.264109554795056</v>
      </c>
      <c r="AO317" s="33">
        <f t="shared" si="97"/>
        <v>68.264109554795056</v>
      </c>
      <c r="AP317" s="33">
        <f t="shared" si="92"/>
        <v>8.1916931465754068</v>
      </c>
      <c r="AQ317" s="33">
        <f t="shared" si="93"/>
        <v>76.455802701370459</v>
      </c>
      <c r="AR317" s="15" t="s">
        <v>6295</v>
      </c>
      <c r="AS317" s="15" t="s">
        <v>6298</v>
      </c>
      <c r="AT317" s="15" t="s">
        <v>6292</v>
      </c>
      <c r="AU317" s="27" t="s">
        <v>6278</v>
      </c>
      <c r="AV317" s="74"/>
      <c r="AW317" s="75"/>
      <c r="AX317" s="75"/>
      <c r="AY317" s="75"/>
      <c r="AZ317" s="52" t="s">
        <v>6388</v>
      </c>
    </row>
    <row r="318" spans="1:52" s="52" customFormat="1" ht="39.950000000000003" customHeight="1" x14ac:dyDescent="0.25">
      <c r="A318" s="9">
        <v>1212</v>
      </c>
      <c r="B318" s="4">
        <v>80042000004156</v>
      </c>
      <c r="C318" s="7" t="s">
        <v>6197</v>
      </c>
      <c r="D318" s="28" t="s">
        <v>18</v>
      </c>
      <c r="E318" s="5" t="s">
        <v>296</v>
      </c>
      <c r="F318" s="5" t="s">
        <v>296</v>
      </c>
      <c r="G318" s="5" t="s">
        <v>18</v>
      </c>
      <c r="H318" s="7" t="s">
        <v>6173</v>
      </c>
      <c r="I318" s="7" t="s">
        <v>6175</v>
      </c>
      <c r="J318" s="7" t="s">
        <v>6175</v>
      </c>
      <c r="K318" s="7" t="s">
        <v>6175</v>
      </c>
      <c r="L318" s="7" t="s">
        <v>106</v>
      </c>
      <c r="M318" s="7" t="s">
        <v>106</v>
      </c>
      <c r="N318" s="8" t="s">
        <v>6175</v>
      </c>
      <c r="O318" s="7" t="s">
        <v>1388</v>
      </c>
      <c r="P318" s="7" t="s">
        <v>3899</v>
      </c>
      <c r="Q318" s="6" t="s">
        <v>878</v>
      </c>
      <c r="R318" s="6" t="s">
        <v>6106</v>
      </c>
      <c r="S318" s="6" t="s">
        <v>28</v>
      </c>
      <c r="T318" s="7" t="s">
        <v>44</v>
      </c>
      <c r="U318" s="7" t="s">
        <v>28</v>
      </c>
      <c r="V318" s="28" t="s">
        <v>28</v>
      </c>
      <c r="W318" s="7" t="s">
        <v>1400</v>
      </c>
      <c r="X318" s="7">
        <v>2012</v>
      </c>
      <c r="Y318" s="7" t="s">
        <v>28</v>
      </c>
      <c r="Z318" s="7" t="s">
        <v>3900</v>
      </c>
      <c r="AA318" s="7">
        <v>1</v>
      </c>
      <c r="AB318" s="7">
        <v>1</v>
      </c>
      <c r="AC318" s="7">
        <f t="shared" si="98"/>
        <v>0</v>
      </c>
      <c r="AD318" s="7" t="s">
        <v>6175</v>
      </c>
      <c r="AE318" s="7" t="s">
        <v>6175</v>
      </c>
      <c r="AF318" s="7" t="s">
        <v>6175</v>
      </c>
      <c r="AG318" s="7" t="s">
        <v>6175</v>
      </c>
      <c r="AH318" s="7" t="s">
        <v>6175</v>
      </c>
      <c r="AI318" s="7" t="s">
        <v>6175</v>
      </c>
      <c r="AJ318" s="33">
        <v>64.174999999999997</v>
      </c>
      <c r="AK318" s="33">
        <f t="shared" si="91"/>
        <v>64.174999999999997</v>
      </c>
      <c r="AL318" s="33">
        <f t="shared" si="94"/>
        <v>7.7009999999999996</v>
      </c>
      <c r="AM318" s="33">
        <f t="shared" si="95"/>
        <v>71.875999999999991</v>
      </c>
      <c r="AN318" s="33">
        <f t="shared" si="96"/>
        <v>57.7575</v>
      </c>
      <c r="AO318" s="33">
        <f t="shared" si="97"/>
        <v>57.7575</v>
      </c>
      <c r="AP318" s="33">
        <f t="shared" si="92"/>
        <v>6.9308999999999994</v>
      </c>
      <c r="AQ318" s="33">
        <f t="shared" si="93"/>
        <v>64.688400000000001</v>
      </c>
      <c r="AR318" s="15" t="s">
        <v>6295</v>
      </c>
      <c r="AS318" s="26"/>
      <c r="AT318" s="15" t="s">
        <v>6292</v>
      </c>
      <c r="AU318" s="27" t="s">
        <v>6278</v>
      </c>
      <c r="AV318" s="74"/>
      <c r="AW318" s="75"/>
      <c r="AX318" s="75"/>
      <c r="AY318" s="75"/>
      <c r="AZ318" s="52" t="s">
        <v>6388</v>
      </c>
    </row>
    <row r="319" spans="1:52" s="52" customFormat="1" ht="39.950000000000003" customHeight="1" x14ac:dyDescent="0.25">
      <c r="A319" s="9">
        <v>1213</v>
      </c>
      <c r="B319" s="5">
        <v>80042000008642</v>
      </c>
      <c r="C319" s="7" t="s">
        <v>4316</v>
      </c>
      <c r="D319" s="5" t="s">
        <v>18</v>
      </c>
      <c r="E319" s="5" t="s">
        <v>867</v>
      </c>
      <c r="F319" s="5" t="s">
        <v>20</v>
      </c>
      <c r="G319" s="5" t="s">
        <v>18</v>
      </c>
      <c r="H319" s="7" t="s">
        <v>6173</v>
      </c>
      <c r="I319" s="7" t="s">
        <v>6175</v>
      </c>
      <c r="J319" s="7" t="s">
        <v>6175</v>
      </c>
      <c r="K319" s="7" t="s">
        <v>6175</v>
      </c>
      <c r="L319" s="5" t="s">
        <v>362</v>
      </c>
      <c r="M319" s="5" t="s">
        <v>362</v>
      </c>
      <c r="N319" s="8" t="s">
        <v>6175</v>
      </c>
      <c r="O319" s="7" t="s">
        <v>1388</v>
      </c>
      <c r="P319" s="7" t="s">
        <v>3899</v>
      </c>
      <c r="Q319" s="5" t="s">
        <v>364</v>
      </c>
      <c r="R319" s="5" t="s">
        <v>3997</v>
      </c>
      <c r="S319" s="5" t="s">
        <v>4317</v>
      </c>
      <c r="T319" s="7" t="s">
        <v>44</v>
      </c>
      <c r="U319" s="7" t="s">
        <v>4002</v>
      </c>
      <c r="V319" s="7" t="s">
        <v>28</v>
      </c>
      <c r="W319" s="7" t="s">
        <v>29</v>
      </c>
      <c r="X319" s="7">
        <v>2013</v>
      </c>
      <c r="Y319" s="5" t="s">
        <v>4318</v>
      </c>
      <c r="Z319" s="7" t="s">
        <v>3900</v>
      </c>
      <c r="AA319" s="7">
        <v>1</v>
      </c>
      <c r="AB319" s="7">
        <v>1</v>
      </c>
      <c r="AC319" s="7">
        <f t="shared" si="98"/>
        <v>0</v>
      </c>
      <c r="AD319" s="7" t="s">
        <v>6175</v>
      </c>
      <c r="AE319" s="7" t="s">
        <v>6175</v>
      </c>
      <c r="AF319" s="7" t="s">
        <v>6175</v>
      </c>
      <c r="AG319" s="7" t="s">
        <v>6175</v>
      </c>
      <c r="AH319" s="7" t="s">
        <v>6175</v>
      </c>
      <c r="AI319" s="7" t="s">
        <v>6175</v>
      </c>
      <c r="AJ319" s="33">
        <v>40.89565119863061</v>
      </c>
      <c r="AK319" s="33">
        <f t="shared" si="91"/>
        <v>40.89565119863061</v>
      </c>
      <c r="AL319" s="33">
        <f t="shared" si="94"/>
        <v>4.9074781438356734</v>
      </c>
      <c r="AM319" s="33">
        <f t="shared" si="95"/>
        <v>45.803129342466285</v>
      </c>
      <c r="AN319" s="33">
        <f t="shared" si="96"/>
        <v>36.806086078767549</v>
      </c>
      <c r="AO319" s="33">
        <f t="shared" si="97"/>
        <v>36.806086078767549</v>
      </c>
      <c r="AP319" s="33">
        <f t="shared" si="92"/>
        <v>4.4167303294521059</v>
      </c>
      <c r="AQ319" s="33">
        <f t="shared" si="93"/>
        <v>41.222816408219657</v>
      </c>
      <c r="AR319" s="15" t="s">
        <v>6295</v>
      </c>
      <c r="AS319" s="15" t="s">
        <v>6296</v>
      </c>
      <c r="AT319" s="15" t="s">
        <v>6292</v>
      </c>
      <c r="AU319" s="27" t="s">
        <v>6278</v>
      </c>
      <c r="AV319" s="74"/>
      <c r="AW319" s="75"/>
      <c r="AX319" s="75"/>
      <c r="AY319" s="75"/>
      <c r="AZ319" s="52" t="s">
        <v>6388</v>
      </c>
    </row>
    <row r="320" spans="1:52" s="52" customFormat="1" ht="39.950000000000003" customHeight="1" x14ac:dyDescent="0.25">
      <c r="A320" s="9">
        <v>1214</v>
      </c>
      <c r="B320" s="5">
        <v>80042000008734</v>
      </c>
      <c r="C320" s="7" t="s">
        <v>4319</v>
      </c>
      <c r="D320" s="5" t="s">
        <v>18</v>
      </c>
      <c r="E320" s="5" t="s">
        <v>18</v>
      </c>
      <c r="F320" s="5" t="s">
        <v>18</v>
      </c>
      <c r="G320" s="5" t="s">
        <v>18</v>
      </c>
      <c r="H320" s="7" t="s">
        <v>6173</v>
      </c>
      <c r="I320" s="7" t="s">
        <v>6175</v>
      </c>
      <c r="J320" s="7" t="s">
        <v>6175</v>
      </c>
      <c r="K320" s="7" t="s">
        <v>6175</v>
      </c>
      <c r="L320" s="5" t="s">
        <v>132</v>
      </c>
      <c r="M320" s="5" t="s">
        <v>132</v>
      </c>
      <c r="N320" s="8" t="s">
        <v>6175</v>
      </c>
      <c r="O320" s="7" t="s">
        <v>1388</v>
      </c>
      <c r="P320" s="7" t="s">
        <v>3899</v>
      </c>
      <c r="Q320" s="5" t="s">
        <v>134</v>
      </c>
      <c r="R320" s="5" t="s">
        <v>135</v>
      </c>
      <c r="S320" s="5" t="s">
        <v>4320</v>
      </c>
      <c r="T320" s="7" t="s">
        <v>27</v>
      </c>
      <c r="U320" s="7" t="s">
        <v>4321</v>
      </c>
      <c r="V320" s="7" t="s">
        <v>28</v>
      </c>
      <c r="W320" s="5" t="s">
        <v>29</v>
      </c>
      <c r="X320" s="7">
        <v>2013</v>
      </c>
      <c r="Y320" s="7" t="s">
        <v>28</v>
      </c>
      <c r="Z320" s="7" t="s">
        <v>3900</v>
      </c>
      <c r="AA320" s="7">
        <v>1</v>
      </c>
      <c r="AB320" s="7">
        <v>1</v>
      </c>
      <c r="AC320" s="7">
        <f t="shared" si="98"/>
        <v>0</v>
      </c>
      <c r="AD320" s="7" t="s">
        <v>6175</v>
      </c>
      <c r="AE320" s="7" t="s">
        <v>6175</v>
      </c>
      <c r="AF320" s="7" t="s">
        <v>6175</v>
      </c>
      <c r="AG320" s="7" t="s">
        <v>6175</v>
      </c>
      <c r="AH320" s="7" t="s">
        <v>6175</v>
      </c>
      <c r="AI320" s="7" t="s">
        <v>6175</v>
      </c>
      <c r="AJ320" s="33">
        <v>128.70718630137159</v>
      </c>
      <c r="AK320" s="33">
        <f t="shared" si="91"/>
        <v>128.70718630137159</v>
      </c>
      <c r="AL320" s="33">
        <f t="shared" si="94"/>
        <v>15.44486235616459</v>
      </c>
      <c r="AM320" s="33">
        <f t="shared" si="95"/>
        <v>144.15204865753617</v>
      </c>
      <c r="AN320" s="33">
        <f t="shared" si="96"/>
        <v>115.83646767123443</v>
      </c>
      <c r="AO320" s="33">
        <f t="shared" si="97"/>
        <v>115.83646767123443</v>
      </c>
      <c r="AP320" s="33">
        <f t="shared" si="92"/>
        <v>13.900376120548131</v>
      </c>
      <c r="AQ320" s="33">
        <f t="shared" si="93"/>
        <v>129.73684379178258</v>
      </c>
      <c r="AR320" s="15" t="s">
        <v>6295</v>
      </c>
      <c r="AS320" s="26"/>
      <c r="AT320" s="15" t="s">
        <v>6292</v>
      </c>
      <c r="AU320" s="27" t="s">
        <v>6278</v>
      </c>
      <c r="AV320" s="74"/>
      <c r="AW320" s="75"/>
      <c r="AX320" s="75"/>
      <c r="AY320" s="75"/>
      <c r="AZ320" s="52" t="s">
        <v>6388</v>
      </c>
    </row>
    <row r="321" spans="1:52" s="52" customFormat="1" ht="39.950000000000003" customHeight="1" x14ac:dyDescent="0.25">
      <c r="A321" s="9">
        <v>1215</v>
      </c>
      <c r="B321" s="5">
        <v>80042000008819</v>
      </c>
      <c r="C321" s="7" t="s">
        <v>4322</v>
      </c>
      <c r="D321" s="5" t="s">
        <v>241</v>
      </c>
      <c r="E321" s="5" t="s">
        <v>242</v>
      </c>
      <c r="F321" s="5" t="s">
        <v>242</v>
      </c>
      <c r="G321" s="5" t="s">
        <v>18</v>
      </c>
      <c r="H321" s="7" t="s">
        <v>6173</v>
      </c>
      <c r="I321" s="7" t="s">
        <v>6175</v>
      </c>
      <c r="J321" s="7" t="s">
        <v>6175</v>
      </c>
      <c r="K321" s="7" t="s">
        <v>6175</v>
      </c>
      <c r="L321" s="5" t="s">
        <v>362</v>
      </c>
      <c r="M321" s="5" t="s">
        <v>362</v>
      </c>
      <c r="N321" s="8" t="s">
        <v>6175</v>
      </c>
      <c r="O321" s="7" t="s">
        <v>1388</v>
      </c>
      <c r="P321" s="7" t="s">
        <v>3899</v>
      </c>
      <c r="Q321" s="5" t="s">
        <v>4044</v>
      </c>
      <c r="R321" s="5" t="s">
        <v>4045</v>
      </c>
      <c r="S321" s="5" t="s">
        <v>4323</v>
      </c>
      <c r="T321" s="7" t="s">
        <v>44</v>
      </c>
      <c r="U321" s="7" t="s">
        <v>28</v>
      </c>
      <c r="V321" s="28" t="s">
        <v>28</v>
      </c>
      <c r="W321" s="7" t="s">
        <v>78</v>
      </c>
      <c r="X321" s="7">
        <v>2013</v>
      </c>
      <c r="Y321" s="7" t="s">
        <v>28</v>
      </c>
      <c r="Z321" s="7" t="s">
        <v>3900</v>
      </c>
      <c r="AA321" s="7">
        <v>1</v>
      </c>
      <c r="AB321" s="7">
        <v>1</v>
      </c>
      <c r="AC321" s="7">
        <f t="shared" si="98"/>
        <v>0</v>
      </c>
      <c r="AD321" s="7" t="s">
        <v>6175</v>
      </c>
      <c r="AE321" s="7" t="s">
        <v>6175</v>
      </c>
      <c r="AF321" s="7" t="s">
        <v>6175</v>
      </c>
      <c r="AG321" s="7" t="s">
        <v>6175</v>
      </c>
      <c r="AH321" s="7" t="s">
        <v>6175</v>
      </c>
      <c r="AI321" s="7" t="s">
        <v>6175</v>
      </c>
      <c r="AJ321" s="33">
        <v>20</v>
      </c>
      <c r="AK321" s="33">
        <f t="shared" si="91"/>
        <v>20</v>
      </c>
      <c r="AL321" s="33">
        <f t="shared" si="94"/>
        <v>2.4</v>
      </c>
      <c r="AM321" s="33">
        <f t="shared" si="95"/>
        <v>22.4</v>
      </c>
      <c r="AN321" s="33">
        <f t="shared" si="96"/>
        <v>18</v>
      </c>
      <c r="AO321" s="33">
        <f t="shared" si="97"/>
        <v>18</v>
      </c>
      <c r="AP321" s="33">
        <f t="shared" si="92"/>
        <v>2.16</v>
      </c>
      <c r="AQ321" s="33">
        <f t="shared" si="93"/>
        <v>20.16</v>
      </c>
      <c r="AR321" s="26" t="s">
        <v>6295</v>
      </c>
      <c r="AS321" s="26" t="s">
        <v>6295</v>
      </c>
      <c r="AT321" s="15" t="s">
        <v>6294</v>
      </c>
      <c r="AU321" s="27" t="s">
        <v>6279</v>
      </c>
      <c r="AV321" s="74"/>
      <c r="AW321" s="75">
        <v>1</v>
      </c>
      <c r="AX321" s="75" t="s">
        <v>6335</v>
      </c>
      <c r="AY321" s="75"/>
      <c r="AZ321" s="52" t="s">
        <v>6388</v>
      </c>
    </row>
    <row r="322" spans="1:52" s="52" customFormat="1" ht="39.950000000000003" customHeight="1" x14ac:dyDescent="0.25">
      <c r="A322" s="9">
        <v>1216</v>
      </c>
      <c r="B322" s="5">
        <v>80042000008826</v>
      </c>
      <c r="C322" s="7" t="s">
        <v>4324</v>
      </c>
      <c r="D322" s="5" t="s">
        <v>241</v>
      </c>
      <c r="E322" s="5" t="s">
        <v>242</v>
      </c>
      <c r="F322" s="5" t="s">
        <v>242</v>
      </c>
      <c r="G322" s="5" t="s">
        <v>396</v>
      </c>
      <c r="H322" s="7" t="s">
        <v>6173</v>
      </c>
      <c r="I322" s="7" t="s">
        <v>6175</v>
      </c>
      <c r="J322" s="7" t="s">
        <v>6175</v>
      </c>
      <c r="K322" s="7" t="s">
        <v>6175</v>
      </c>
      <c r="L322" s="5" t="s">
        <v>362</v>
      </c>
      <c r="M322" s="5" t="s">
        <v>362</v>
      </c>
      <c r="N322" s="8" t="s">
        <v>6175</v>
      </c>
      <c r="O322" s="7" t="s">
        <v>1388</v>
      </c>
      <c r="P322" s="7" t="s">
        <v>3899</v>
      </c>
      <c r="Q322" s="5" t="s">
        <v>4044</v>
      </c>
      <c r="R322" s="5" t="s">
        <v>4045</v>
      </c>
      <c r="S322" s="5" t="s">
        <v>4325</v>
      </c>
      <c r="T322" s="7" t="s">
        <v>44</v>
      </c>
      <c r="U322" s="7" t="s">
        <v>4092</v>
      </c>
      <c r="V322" s="28" t="s">
        <v>28</v>
      </c>
      <c r="W322" s="7" t="s">
        <v>78</v>
      </c>
      <c r="X322" s="7">
        <v>2013</v>
      </c>
      <c r="Y322" s="5" t="s">
        <v>319</v>
      </c>
      <c r="Z322" s="7" t="s">
        <v>3900</v>
      </c>
      <c r="AA322" s="7">
        <v>1</v>
      </c>
      <c r="AB322" s="7">
        <v>1</v>
      </c>
      <c r="AC322" s="7">
        <f t="shared" si="98"/>
        <v>0</v>
      </c>
      <c r="AD322" s="7" t="s">
        <v>6175</v>
      </c>
      <c r="AE322" s="7" t="s">
        <v>6175</v>
      </c>
      <c r="AF322" s="7" t="s">
        <v>6175</v>
      </c>
      <c r="AG322" s="7" t="s">
        <v>6175</v>
      </c>
      <c r="AH322" s="7" t="s">
        <v>6175</v>
      </c>
      <c r="AI322" s="7" t="s">
        <v>6175</v>
      </c>
      <c r="AJ322" s="33">
        <v>20</v>
      </c>
      <c r="AK322" s="33">
        <f t="shared" ref="AK322:AK385" si="99">AJ322*AB322</f>
        <v>20</v>
      </c>
      <c r="AL322" s="33">
        <f t="shared" si="94"/>
        <v>2.4</v>
      </c>
      <c r="AM322" s="33">
        <f t="shared" si="95"/>
        <v>22.4</v>
      </c>
      <c r="AN322" s="33">
        <f t="shared" si="96"/>
        <v>18</v>
      </c>
      <c r="AO322" s="33">
        <f t="shared" si="97"/>
        <v>18</v>
      </c>
      <c r="AP322" s="33">
        <f t="shared" ref="AP322:AP385" si="100">AO322*0.12</f>
        <v>2.16</v>
      </c>
      <c r="AQ322" s="33">
        <f t="shared" ref="AQ322:AQ385" si="101">AO322+AP322</f>
        <v>20.16</v>
      </c>
      <c r="AR322" s="26" t="s">
        <v>6295</v>
      </c>
      <c r="AS322" s="15" t="s">
        <v>6295</v>
      </c>
      <c r="AT322" s="15" t="s">
        <v>6282</v>
      </c>
      <c r="AU322" s="27" t="s">
        <v>6282</v>
      </c>
      <c r="AV322" s="74" t="s">
        <v>6288</v>
      </c>
      <c r="AW322" s="75">
        <v>1</v>
      </c>
      <c r="AX322" s="75" t="s">
        <v>6335</v>
      </c>
      <c r="AY322" s="75"/>
      <c r="AZ322" s="52" t="s">
        <v>6388</v>
      </c>
    </row>
    <row r="323" spans="1:52" s="52" customFormat="1" ht="39.950000000000003" customHeight="1" x14ac:dyDescent="0.25">
      <c r="A323" s="9">
        <v>1217</v>
      </c>
      <c r="B323" s="5">
        <v>80042000008833</v>
      </c>
      <c r="C323" s="7" t="s">
        <v>4326</v>
      </c>
      <c r="D323" s="5" t="s">
        <v>18</v>
      </c>
      <c r="E323" s="5" t="s">
        <v>18</v>
      </c>
      <c r="F323" s="5" t="s">
        <v>18</v>
      </c>
      <c r="G323" s="5" t="s">
        <v>18</v>
      </c>
      <c r="H323" s="7" t="s">
        <v>6173</v>
      </c>
      <c r="I323" s="7" t="s">
        <v>6175</v>
      </c>
      <c r="J323" s="7" t="s">
        <v>6175</v>
      </c>
      <c r="K323" s="7" t="s">
        <v>6175</v>
      </c>
      <c r="L323" s="5" t="s">
        <v>362</v>
      </c>
      <c r="M323" s="5" t="s">
        <v>362</v>
      </c>
      <c r="N323" s="8" t="s">
        <v>6175</v>
      </c>
      <c r="O323" s="7" t="s">
        <v>1388</v>
      </c>
      <c r="P323" s="7" t="s">
        <v>3899</v>
      </c>
      <c r="Q323" s="5" t="s">
        <v>4044</v>
      </c>
      <c r="R323" s="5" t="s">
        <v>4045</v>
      </c>
      <c r="S323" s="5" t="s">
        <v>4327</v>
      </c>
      <c r="T323" s="7" t="s">
        <v>44</v>
      </c>
      <c r="U323" s="7" t="s">
        <v>4092</v>
      </c>
      <c r="V323" s="28" t="s">
        <v>28</v>
      </c>
      <c r="W323" s="7" t="s">
        <v>29</v>
      </c>
      <c r="X323" s="7">
        <v>2013</v>
      </c>
      <c r="Y323" s="5" t="s">
        <v>319</v>
      </c>
      <c r="Z323" s="7" t="s">
        <v>3900</v>
      </c>
      <c r="AA323" s="7">
        <v>1</v>
      </c>
      <c r="AB323" s="7">
        <v>1</v>
      </c>
      <c r="AC323" s="7">
        <f t="shared" si="98"/>
        <v>0</v>
      </c>
      <c r="AD323" s="7" t="s">
        <v>6175</v>
      </c>
      <c r="AE323" s="7" t="s">
        <v>6175</v>
      </c>
      <c r="AF323" s="7" t="s">
        <v>6175</v>
      </c>
      <c r="AG323" s="7" t="s">
        <v>6175</v>
      </c>
      <c r="AH323" s="7" t="s">
        <v>6175</v>
      </c>
      <c r="AI323" s="7" t="s">
        <v>6175</v>
      </c>
      <c r="AJ323" s="33">
        <v>38.264298630137503</v>
      </c>
      <c r="AK323" s="33">
        <f t="shared" si="99"/>
        <v>38.264298630137503</v>
      </c>
      <c r="AL323" s="33">
        <f t="shared" si="94"/>
        <v>4.5917158356165002</v>
      </c>
      <c r="AM323" s="33">
        <f t="shared" si="95"/>
        <v>42.856014465754001</v>
      </c>
      <c r="AN323" s="33">
        <f t="shared" si="96"/>
        <v>34.437868767123753</v>
      </c>
      <c r="AO323" s="33">
        <f t="shared" si="97"/>
        <v>34.437868767123753</v>
      </c>
      <c r="AP323" s="33">
        <f t="shared" si="100"/>
        <v>4.1325442520548501</v>
      </c>
      <c r="AQ323" s="33">
        <f t="shared" si="101"/>
        <v>38.570413019178602</v>
      </c>
      <c r="AR323" s="26" t="s">
        <v>6295</v>
      </c>
      <c r="AS323" s="26" t="s">
        <v>6295</v>
      </c>
      <c r="AT323" s="15" t="s">
        <v>6294</v>
      </c>
      <c r="AU323" s="27" t="s">
        <v>6279</v>
      </c>
      <c r="AV323" s="74"/>
      <c r="AW323" s="75"/>
      <c r="AX323" s="75"/>
      <c r="AY323" s="75"/>
      <c r="AZ323" s="52" t="s">
        <v>6388</v>
      </c>
    </row>
    <row r="324" spans="1:52" s="52" customFormat="1" ht="39.950000000000003" customHeight="1" x14ac:dyDescent="0.25">
      <c r="A324" s="9">
        <v>1218</v>
      </c>
      <c r="B324" s="5">
        <v>80042000008987</v>
      </c>
      <c r="C324" s="5" t="s">
        <v>4328</v>
      </c>
      <c r="D324" s="5" t="s">
        <v>18</v>
      </c>
      <c r="E324" s="7" t="s">
        <v>130</v>
      </c>
      <c r="F324" s="7" t="s">
        <v>131</v>
      </c>
      <c r="G324" s="5" t="s">
        <v>18</v>
      </c>
      <c r="H324" s="7" t="s">
        <v>6173</v>
      </c>
      <c r="I324" s="7" t="s">
        <v>6175</v>
      </c>
      <c r="J324" s="7" t="s">
        <v>6175</v>
      </c>
      <c r="K324" s="7" t="s">
        <v>6175</v>
      </c>
      <c r="L324" s="5" t="s">
        <v>4206</v>
      </c>
      <c r="M324" s="5" t="s">
        <v>4206</v>
      </c>
      <c r="N324" s="8" t="s">
        <v>6175</v>
      </c>
      <c r="O324" s="7" t="s">
        <v>1388</v>
      </c>
      <c r="P324" s="7" t="s">
        <v>3899</v>
      </c>
      <c r="Q324" s="7" t="s">
        <v>262</v>
      </c>
      <c r="R324" s="7" t="s">
        <v>4294</v>
      </c>
      <c r="S324" s="7">
        <v>1435783</v>
      </c>
      <c r="T324" s="7" t="s">
        <v>44</v>
      </c>
      <c r="U324" s="7" t="s">
        <v>28</v>
      </c>
      <c r="V324" s="28" t="s">
        <v>28</v>
      </c>
      <c r="W324" s="7" t="s">
        <v>29</v>
      </c>
      <c r="X324" s="7">
        <v>2007</v>
      </c>
      <c r="Y324" s="7" t="s">
        <v>28</v>
      </c>
      <c r="Z324" s="7" t="s">
        <v>3900</v>
      </c>
      <c r="AA324" s="7">
        <v>1</v>
      </c>
      <c r="AB324" s="7">
        <v>1</v>
      </c>
      <c r="AC324" s="7">
        <f t="shared" si="98"/>
        <v>0</v>
      </c>
      <c r="AD324" s="7" t="s">
        <v>6175</v>
      </c>
      <c r="AE324" s="7" t="s">
        <v>6175</v>
      </c>
      <c r="AF324" s="7" t="s">
        <v>6175</v>
      </c>
      <c r="AG324" s="7" t="s">
        <v>6175</v>
      </c>
      <c r="AH324" s="7" t="s">
        <v>6175</v>
      </c>
      <c r="AI324" s="7" t="s">
        <v>6175</v>
      </c>
      <c r="AJ324" s="33">
        <v>31.120200000000001</v>
      </c>
      <c r="AK324" s="33">
        <f t="shared" si="99"/>
        <v>31.120200000000001</v>
      </c>
      <c r="AL324" s="33">
        <f t="shared" si="94"/>
        <v>3.7344239999999997</v>
      </c>
      <c r="AM324" s="33">
        <f t="shared" si="95"/>
        <v>34.854624000000001</v>
      </c>
      <c r="AN324" s="33">
        <f t="shared" si="96"/>
        <v>28.008179999999999</v>
      </c>
      <c r="AO324" s="33">
        <f t="shared" si="97"/>
        <v>28.008179999999999</v>
      </c>
      <c r="AP324" s="33">
        <f t="shared" si="100"/>
        <v>3.3609815999999997</v>
      </c>
      <c r="AQ324" s="33">
        <f t="shared" si="101"/>
        <v>31.369161599999998</v>
      </c>
      <c r="AR324" s="26" t="s">
        <v>6295</v>
      </c>
      <c r="AS324" s="26" t="s">
        <v>6295</v>
      </c>
      <c r="AT324" s="15" t="s">
        <v>6294</v>
      </c>
      <c r="AU324" s="27" t="s">
        <v>6279</v>
      </c>
      <c r="AV324" s="74"/>
      <c r="AW324" s="75"/>
      <c r="AX324" s="75"/>
      <c r="AY324" s="75"/>
      <c r="AZ324" s="52" t="s">
        <v>6388</v>
      </c>
    </row>
    <row r="325" spans="1:52" s="52" customFormat="1" ht="39.950000000000003" customHeight="1" x14ac:dyDescent="0.25">
      <c r="A325" s="9">
        <v>1219</v>
      </c>
      <c r="B325" s="5">
        <v>80042000009007</v>
      </c>
      <c r="C325" s="7" t="s">
        <v>4329</v>
      </c>
      <c r="D325" s="5" t="s">
        <v>18</v>
      </c>
      <c r="E325" s="5" t="s">
        <v>867</v>
      </c>
      <c r="F325" s="5" t="s">
        <v>113</v>
      </c>
      <c r="G325" s="5" t="s">
        <v>18</v>
      </c>
      <c r="H325" s="7" t="s">
        <v>6173</v>
      </c>
      <c r="I325" s="7" t="s">
        <v>6175</v>
      </c>
      <c r="J325" s="7" t="s">
        <v>6175</v>
      </c>
      <c r="K325" s="7" t="s">
        <v>6175</v>
      </c>
      <c r="L325" s="5" t="s">
        <v>362</v>
      </c>
      <c r="M325" s="5" t="s">
        <v>362</v>
      </c>
      <c r="N325" s="8" t="s">
        <v>6175</v>
      </c>
      <c r="O325" s="7" t="s">
        <v>1388</v>
      </c>
      <c r="P325" s="7" t="s">
        <v>3899</v>
      </c>
      <c r="Q325" s="5" t="s">
        <v>3981</v>
      </c>
      <c r="R325" s="5" t="s">
        <v>3982</v>
      </c>
      <c r="S325" s="5">
        <v>112302067</v>
      </c>
      <c r="T325" s="7" t="s">
        <v>44</v>
      </c>
      <c r="U325" s="7" t="s">
        <v>3983</v>
      </c>
      <c r="V325" s="7" t="s">
        <v>28</v>
      </c>
      <c r="W325" s="7" t="s">
        <v>78</v>
      </c>
      <c r="X325" s="7">
        <v>2013</v>
      </c>
      <c r="Y325" s="5" t="s">
        <v>140</v>
      </c>
      <c r="Z325" s="7" t="s">
        <v>3900</v>
      </c>
      <c r="AA325" s="7">
        <v>1</v>
      </c>
      <c r="AB325" s="7">
        <v>1</v>
      </c>
      <c r="AC325" s="7">
        <f t="shared" si="98"/>
        <v>0</v>
      </c>
      <c r="AD325" s="7" t="s">
        <v>6175</v>
      </c>
      <c r="AE325" s="7" t="s">
        <v>6175</v>
      </c>
      <c r="AF325" s="7" t="s">
        <v>6175</v>
      </c>
      <c r="AG325" s="7" t="s">
        <v>6175</v>
      </c>
      <c r="AH325" s="7" t="s">
        <v>6175</v>
      </c>
      <c r="AI325" s="7" t="s">
        <v>6175</v>
      </c>
      <c r="AJ325" s="33">
        <v>20.871435616438639</v>
      </c>
      <c r="AK325" s="33">
        <f t="shared" si="99"/>
        <v>20.871435616438639</v>
      </c>
      <c r="AL325" s="33">
        <f t="shared" si="94"/>
        <v>2.5045722739726366</v>
      </c>
      <c r="AM325" s="33">
        <f t="shared" si="95"/>
        <v>23.376007890411277</v>
      </c>
      <c r="AN325" s="33">
        <f t="shared" si="96"/>
        <v>18.784292054794776</v>
      </c>
      <c r="AO325" s="33">
        <f t="shared" si="97"/>
        <v>18.784292054794776</v>
      </c>
      <c r="AP325" s="33">
        <f t="shared" si="100"/>
        <v>2.254115046575373</v>
      </c>
      <c r="AQ325" s="33">
        <f t="shared" si="101"/>
        <v>21.038407101370147</v>
      </c>
      <c r="AR325" s="26" t="s">
        <v>6295</v>
      </c>
      <c r="AS325" s="26" t="s">
        <v>6295</v>
      </c>
      <c r="AT325" s="15" t="s">
        <v>6294</v>
      </c>
      <c r="AU325" s="27" t="s">
        <v>6279</v>
      </c>
      <c r="AV325" s="74"/>
      <c r="AW325" s="75">
        <v>1</v>
      </c>
      <c r="AX325" s="75" t="s">
        <v>6335</v>
      </c>
      <c r="AY325" s="75"/>
      <c r="AZ325" s="52" t="s">
        <v>6388</v>
      </c>
    </row>
    <row r="326" spans="1:52" s="52" customFormat="1" ht="39.950000000000003" customHeight="1" x14ac:dyDescent="0.25">
      <c r="A326" s="9">
        <v>1220</v>
      </c>
      <c r="B326" s="5">
        <v>80042000009014</v>
      </c>
      <c r="C326" s="7" t="s">
        <v>4330</v>
      </c>
      <c r="D326" s="5" t="s">
        <v>18</v>
      </c>
      <c r="E326" s="5" t="s">
        <v>867</v>
      </c>
      <c r="F326" s="5" t="s">
        <v>113</v>
      </c>
      <c r="G326" s="5" t="s">
        <v>18</v>
      </c>
      <c r="H326" s="7" t="s">
        <v>6173</v>
      </c>
      <c r="I326" s="7" t="s">
        <v>6175</v>
      </c>
      <c r="J326" s="7" t="s">
        <v>6175</v>
      </c>
      <c r="K326" s="7" t="s">
        <v>6175</v>
      </c>
      <c r="L326" s="5" t="s">
        <v>362</v>
      </c>
      <c r="M326" s="5" t="s">
        <v>362</v>
      </c>
      <c r="N326" s="8" t="s">
        <v>6175</v>
      </c>
      <c r="O326" s="7" t="s">
        <v>1388</v>
      </c>
      <c r="P326" s="7" t="s">
        <v>3899</v>
      </c>
      <c r="Q326" s="5" t="s">
        <v>3981</v>
      </c>
      <c r="R326" s="5" t="s">
        <v>3982</v>
      </c>
      <c r="S326" s="5">
        <v>112303040</v>
      </c>
      <c r="T326" s="7" t="s">
        <v>44</v>
      </c>
      <c r="U326" s="7" t="s">
        <v>3983</v>
      </c>
      <c r="V326" s="7" t="s">
        <v>28</v>
      </c>
      <c r="W326" s="7" t="s">
        <v>78</v>
      </c>
      <c r="X326" s="7">
        <v>2013</v>
      </c>
      <c r="Y326" s="5" t="s">
        <v>319</v>
      </c>
      <c r="Z326" s="7" t="s">
        <v>3900</v>
      </c>
      <c r="AA326" s="7">
        <v>1</v>
      </c>
      <c r="AB326" s="7">
        <v>1</v>
      </c>
      <c r="AC326" s="7">
        <f t="shared" si="98"/>
        <v>0</v>
      </c>
      <c r="AD326" s="7" t="s">
        <v>6175</v>
      </c>
      <c r="AE326" s="7" t="s">
        <v>6175</v>
      </c>
      <c r="AF326" s="7" t="s">
        <v>6175</v>
      </c>
      <c r="AG326" s="7" t="s">
        <v>6175</v>
      </c>
      <c r="AH326" s="7" t="s">
        <v>6175</v>
      </c>
      <c r="AI326" s="7" t="s">
        <v>6175</v>
      </c>
      <c r="AJ326" s="33">
        <v>20.871435616438639</v>
      </c>
      <c r="AK326" s="33">
        <f t="shared" si="99"/>
        <v>20.871435616438639</v>
      </c>
      <c r="AL326" s="33">
        <f t="shared" ref="AL326:AL389" si="102">AK326*0.12</f>
        <v>2.5045722739726366</v>
      </c>
      <c r="AM326" s="33">
        <f t="shared" ref="AM326:AM389" si="103">AL326+AK326</f>
        <v>23.376007890411277</v>
      </c>
      <c r="AN326" s="33">
        <f t="shared" ref="AN326:AN389" si="104">AJ326*0.9</f>
        <v>18.784292054794776</v>
      </c>
      <c r="AO326" s="33">
        <f t="shared" ref="AO326:AO389" si="105">AN326*AB326</f>
        <v>18.784292054794776</v>
      </c>
      <c r="AP326" s="33">
        <f t="shared" si="100"/>
        <v>2.254115046575373</v>
      </c>
      <c r="AQ326" s="33">
        <f t="shared" si="101"/>
        <v>21.038407101370147</v>
      </c>
      <c r="AR326" s="26" t="s">
        <v>6295</v>
      </c>
      <c r="AS326" s="26" t="s">
        <v>6295</v>
      </c>
      <c r="AT326" s="15" t="s">
        <v>6294</v>
      </c>
      <c r="AU326" s="27" t="s">
        <v>6279</v>
      </c>
      <c r="AV326" s="74"/>
      <c r="AW326" s="75">
        <v>1</v>
      </c>
      <c r="AX326" s="75" t="s">
        <v>6335</v>
      </c>
      <c r="AY326" s="75"/>
      <c r="AZ326" s="52" t="s">
        <v>6388</v>
      </c>
    </row>
    <row r="327" spans="1:52" s="52" customFormat="1" ht="39.950000000000003" customHeight="1" x14ac:dyDescent="0.25">
      <c r="A327" s="9">
        <v>1221</v>
      </c>
      <c r="B327" s="5">
        <v>80042000009021</v>
      </c>
      <c r="C327" s="7" t="s">
        <v>4331</v>
      </c>
      <c r="D327" s="5" t="s">
        <v>18</v>
      </c>
      <c r="E327" s="5" t="s">
        <v>867</v>
      </c>
      <c r="F327" s="5" t="s">
        <v>113</v>
      </c>
      <c r="G327" s="5" t="s">
        <v>18</v>
      </c>
      <c r="H327" s="7" t="s">
        <v>6173</v>
      </c>
      <c r="I327" s="7" t="s">
        <v>6175</v>
      </c>
      <c r="J327" s="7" t="s">
        <v>6175</v>
      </c>
      <c r="K327" s="7" t="s">
        <v>6175</v>
      </c>
      <c r="L327" s="5" t="s">
        <v>362</v>
      </c>
      <c r="M327" s="5" t="s">
        <v>362</v>
      </c>
      <c r="N327" s="8" t="s">
        <v>6175</v>
      </c>
      <c r="O327" s="7" t="s">
        <v>1388</v>
      </c>
      <c r="P327" s="7" t="s">
        <v>3899</v>
      </c>
      <c r="Q327" s="5" t="s">
        <v>3981</v>
      </c>
      <c r="R327" s="5" t="s">
        <v>3982</v>
      </c>
      <c r="S327" s="5">
        <v>112303037</v>
      </c>
      <c r="T327" s="7" t="s">
        <v>44</v>
      </c>
      <c r="U327" s="7" t="s">
        <v>3983</v>
      </c>
      <c r="V327" s="7" t="s">
        <v>28</v>
      </c>
      <c r="W327" s="7" t="s">
        <v>78</v>
      </c>
      <c r="X327" s="7">
        <v>2013</v>
      </c>
      <c r="Y327" s="5" t="s">
        <v>319</v>
      </c>
      <c r="Z327" s="7" t="s">
        <v>3900</v>
      </c>
      <c r="AA327" s="7">
        <v>1</v>
      </c>
      <c r="AB327" s="7">
        <v>1</v>
      </c>
      <c r="AC327" s="7">
        <f t="shared" si="98"/>
        <v>0</v>
      </c>
      <c r="AD327" s="7" t="s">
        <v>6175</v>
      </c>
      <c r="AE327" s="7" t="s">
        <v>6175</v>
      </c>
      <c r="AF327" s="7" t="s">
        <v>6175</v>
      </c>
      <c r="AG327" s="7" t="s">
        <v>6175</v>
      </c>
      <c r="AH327" s="7" t="s">
        <v>6175</v>
      </c>
      <c r="AI327" s="7" t="s">
        <v>6175</v>
      </c>
      <c r="AJ327" s="33">
        <v>20.871435616438639</v>
      </c>
      <c r="AK327" s="33">
        <f t="shared" si="99"/>
        <v>20.871435616438639</v>
      </c>
      <c r="AL327" s="33">
        <f t="shared" si="102"/>
        <v>2.5045722739726366</v>
      </c>
      <c r="AM327" s="33">
        <f t="shared" si="103"/>
        <v>23.376007890411277</v>
      </c>
      <c r="AN327" s="33">
        <f t="shared" si="104"/>
        <v>18.784292054794776</v>
      </c>
      <c r="AO327" s="33">
        <f t="shared" si="105"/>
        <v>18.784292054794776</v>
      </c>
      <c r="AP327" s="33">
        <f t="shared" si="100"/>
        <v>2.254115046575373</v>
      </c>
      <c r="AQ327" s="33">
        <f t="shared" si="101"/>
        <v>21.038407101370147</v>
      </c>
      <c r="AR327" s="26" t="s">
        <v>6295</v>
      </c>
      <c r="AS327" s="26" t="s">
        <v>6295</v>
      </c>
      <c r="AT327" s="15" t="s">
        <v>6294</v>
      </c>
      <c r="AU327" s="27" t="s">
        <v>6279</v>
      </c>
      <c r="AV327" s="74"/>
      <c r="AW327" s="75">
        <v>1</v>
      </c>
      <c r="AX327" s="75" t="s">
        <v>6335</v>
      </c>
      <c r="AY327" s="75"/>
      <c r="AZ327" s="52" t="s">
        <v>6388</v>
      </c>
    </row>
    <row r="328" spans="1:52" s="52" customFormat="1" ht="39.950000000000003" customHeight="1" x14ac:dyDescent="0.25">
      <c r="A328" s="9">
        <v>1222</v>
      </c>
      <c r="B328" s="5">
        <v>80042000009038</v>
      </c>
      <c r="C328" s="7" t="s">
        <v>4332</v>
      </c>
      <c r="D328" s="5" t="s">
        <v>18</v>
      </c>
      <c r="E328" s="5" t="s">
        <v>867</v>
      </c>
      <c r="F328" s="5" t="s">
        <v>113</v>
      </c>
      <c r="G328" s="5" t="s">
        <v>18</v>
      </c>
      <c r="H328" s="7" t="s">
        <v>6173</v>
      </c>
      <c r="I328" s="7" t="s">
        <v>6175</v>
      </c>
      <c r="J328" s="7" t="s">
        <v>6175</v>
      </c>
      <c r="K328" s="7" t="s">
        <v>6175</v>
      </c>
      <c r="L328" s="5" t="s">
        <v>362</v>
      </c>
      <c r="M328" s="5" t="s">
        <v>362</v>
      </c>
      <c r="N328" s="8" t="s">
        <v>6175</v>
      </c>
      <c r="O328" s="7" t="s">
        <v>1388</v>
      </c>
      <c r="P328" s="7" t="s">
        <v>3899</v>
      </c>
      <c r="Q328" s="5" t="s">
        <v>3981</v>
      </c>
      <c r="R328" s="5" t="s">
        <v>3982</v>
      </c>
      <c r="S328" s="5">
        <v>112303038</v>
      </c>
      <c r="T328" s="7" t="s">
        <v>816</v>
      </c>
      <c r="U328" s="7" t="s">
        <v>3983</v>
      </c>
      <c r="V328" s="7" t="s">
        <v>28</v>
      </c>
      <c r="W328" s="7" t="s">
        <v>78</v>
      </c>
      <c r="X328" s="7">
        <v>2013</v>
      </c>
      <c r="Y328" s="5" t="s">
        <v>319</v>
      </c>
      <c r="Z328" s="7" t="s">
        <v>3900</v>
      </c>
      <c r="AA328" s="7">
        <v>1</v>
      </c>
      <c r="AB328" s="7">
        <v>1</v>
      </c>
      <c r="AC328" s="7">
        <f t="shared" si="98"/>
        <v>0</v>
      </c>
      <c r="AD328" s="7" t="s">
        <v>6175</v>
      </c>
      <c r="AE328" s="7" t="s">
        <v>6175</v>
      </c>
      <c r="AF328" s="7" t="s">
        <v>6175</v>
      </c>
      <c r="AG328" s="7" t="s">
        <v>6175</v>
      </c>
      <c r="AH328" s="7" t="s">
        <v>6175</v>
      </c>
      <c r="AI328" s="7" t="s">
        <v>6175</v>
      </c>
      <c r="AJ328" s="33">
        <v>20.871435616438639</v>
      </c>
      <c r="AK328" s="33">
        <f t="shared" si="99"/>
        <v>20.871435616438639</v>
      </c>
      <c r="AL328" s="33">
        <f t="shared" si="102"/>
        <v>2.5045722739726366</v>
      </c>
      <c r="AM328" s="33">
        <f t="shared" si="103"/>
        <v>23.376007890411277</v>
      </c>
      <c r="AN328" s="33">
        <f t="shared" si="104"/>
        <v>18.784292054794776</v>
      </c>
      <c r="AO328" s="33">
        <f t="shared" si="105"/>
        <v>18.784292054794776</v>
      </c>
      <c r="AP328" s="33">
        <f t="shared" si="100"/>
        <v>2.254115046575373</v>
      </c>
      <c r="AQ328" s="33">
        <f t="shared" si="101"/>
        <v>21.038407101370147</v>
      </c>
      <c r="AR328" s="26" t="s">
        <v>6295</v>
      </c>
      <c r="AS328" s="26" t="s">
        <v>6295</v>
      </c>
      <c r="AT328" s="15" t="s">
        <v>6294</v>
      </c>
      <c r="AU328" s="27" t="s">
        <v>6279</v>
      </c>
      <c r="AV328" s="74"/>
      <c r="AW328" s="75">
        <v>1</v>
      </c>
      <c r="AX328" s="75" t="s">
        <v>6335</v>
      </c>
      <c r="AY328" s="75"/>
      <c r="AZ328" s="52" t="s">
        <v>6388</v>
      </c>
    </row>
    <row r="329" spans="1:52" s="52" customFormat="1" ht="39.950000000000003" customHeight="1" x14ac:dyDescent="0.25">
      <c r="A329" s="9">
        <v>1223</v>
      </c>
      <c r="B329" s="5">
        <v>80042000009045</v>
      </c>
      <c r="C329" s="5" t="s">
        <v>4333</v>
      </c>
      <c r="D329" s="5" t="s">
        <v>18</v>
      </c>
      <c r="E329" s="5" t="s">
        <v>867</v>
      </c>
      <c r="F329" s="5" t="s">
        <v>113</v>
      </c>
      <c r="G329" s="5" t="s">
        <v>18</v>
      </c>
      <c r="H329" s="7" t="s">
        <v>6173</v>
      </c>
      <c r="I329" s="7" t="s">
        <v>6175</v>
      </c>
      <c r="J329" s="7" t="s">
        <v>6175</v>
      </c>
      <c r="K329" s="7" t="s">
        <v>6175</v>
      </c>
      <c r="L329" s="5" t="s">
        <v>362</v>
      </c>
      <c r="M329" s="5" t="s">
        <v>362</v>
      </c>
      <c r="N329" s="8" t="s">
        <v>6175</v>
      </c>
      <c r="O329" s="7" t="s">
        <v>1388</v>
      </c>
      <c r="P329" s="7" t="s">
        <v>3899</v>
      </c>
      <c r="Q329" s="5" t="s">
        <v>3981</v>
      </c>
      <c r="R329" s="5" t="s">
        <v>4334</v>
      </c>
      <c r="S329" s="5">
        <v>64804080</v>
      </c>
      <c r="T329" s="7" t="s">
        <v>44</v>
      </c>
      <c r="U329" s="7" t="s">
        <v>4335</v>
      </c>
      <c r="V329" s="7" t="s">
        <v>28</v>
      </c>
      <c r="W329" s="7" t="s">
        <v>78</v>
      </c>
      <c r="X329" s="7">
        <v>2013</v>
      </c>
      <c r="Y329" s="5" t="s">
        <v>319</v>
      </c>
      <c r="Z329" s="7" t="s">
        <v>3900</v>
      </c>
      <c r="AA329" s="7">
        <v>1</v>
      </c>
      <c r="AB329" s="7">
        <v>1</v>
      </c>
      <c r="AC329" s="7">
        <f t="shared" si="98"/>
        <v>0</v>
      </c>
      <c r="AD329" s="7" t="s">
        <v>6175</v>
      </c>
      <c r="AE329" s="7" t="s">
        <v>6175</v>
      </c>
      <c r="AF329" s="7" t="s">
        <v>6175</v>
      </c>
      <c r="AG329" s="7" t="s">
        <v>6175</v>
      </c>
      <c r="AH329" s="7" t="s">
        <v>6175</v>
      </c>
      <c r="AI329" s="7" t="s">
        <v>6175</v>
      </c>
      <c r="AJ329" s="33">
        <v>22.306718835616699</v>
      </c>
      <c r="AK329" s="33">
        <f t="shared" si="99"/>
        <v>22.306718835616699</v>
      </c>
      <c r="AL329" s="33">
        <f t="shared" si="102"/>
        <v>2.6768062602740037</v>
      </c>
      <c r="AM329" s="33">
        <f t="shared" si="103"/>
        <v>24.983525095890702</v>
      </c>
      <c r="AN329" s="33">
        <f t="shared" si="104"/>
        <v>20.07604695205503</v>
      </c>
      <c r="AO329" s="33">
        <f t="shared" si="105"/>
        <v>20.07604695205503</v>
      </c>
      <c r="AP329" s="33">
        <f t="shared" si="100"/>
        <v>2.4091256342466036</v>
      </c>
      <c r="AQ329" s="33">
        <f t="shared" si="101"/>
        <v>22.485172586301633</v>
      </c>
      <c r="AR329" s="26" t="s">
        <v>6295</v>
      </c>
      <c r="AS329" s="26" t="s">
        <v>6295</v>
      </c>
      <c r="AT329" s="15" t="s">
        <v>6294</v>
      </c>
      <c r="AU329" s="27" t="s">
        <v>6279</v>
      </c>
      <c r="AV329" s="74"/>
      <c r="AW329" s="75">
        <v>1</v>
      </c>
      <c r="AX329" s="75" t="s">
        <v>6335</v>
      </c>
      <c r="AY329" s="75"/>
      <c r="AZ329" s="52" t="s">
        <v>6388</v>
      </c>
    </row>
    <row r="330" spans="1:52" s="52" customFormat="1" ht="39.950000000000003" customHeight="1" x14ac:dyDescent="0.25">
      <c r="A330" s="9">
        <v>1224</v>
      </c>
      <c r="B330" s="5">
        <v>80042000009052</v>
      </c>
      <c r="C330" s="7" t="s">
        <v>4336</v>
      </c>
      <c r="D330" s="5" t="s">
        <v>18</v>
      </c>
      <c r="E330" s="5" t="s">
        <v>3996</v>
      </c>
      <c r="F330" s="5" t="s">
        <v>105</v>
      </c>
      <c r="G330" s="5" t="s">
        <v>18</v>
      </c>
      <c r="H330" s="7" t="s">
        <v>6173</v>
      </c>
      <c r="I330" s="7" t="s">
        <v>6175</v>
      </c>
      <c r="J330" s="7" t="s">
        <v>6175</v>
      </c>
      <c r="K330" s="7" t="s">
        <v>6175</v>
      </c>
      <c r="L330" s="5" t="s">
        <v>4004</v>
      </c>
      <c r="M330" s="5" t="s">
        <v>4004</v>
      </c>
      <c r="N330" s="8" t="s">
        <v>6175</v>
      </c>
      <c r="O330" s="7" t="s">
        <v>1388</v>
      </c>
      <c r="P330" s="7" t="s">
        <v>3899</v>
      </c>
      <c r="Q330" s="5" t="s">
        <v>364</v>
      </c>
      <c r="R330" s="5" t="s">
        <v>4337</v>
      </c>
      <c r="S330" s="5" t="s">
        <v>4338</v>
      </c>
      <c r="T330" s="7" t="s">
        <v>44</v>
      </c>
      <c r="U330" s="7" t="s">
        <v>4339</v>
      </c>
      <c r="V330" s="7" t="s">
        <v>28</v>
      </c>
      <c r="W330" s="7" t="s">
        <v>78</v>
      </c>
      <c r="X330" s="7">
        <v>2012</v>
      </c>
      <c r="Y330" s="7" t="s">
        <v>28</v>
      </c>
      <c r="Z330" s="7" t="s">
        <v>3900</v>
      </c>
      <c r="AA330" s="7">
        <v>1</v>
      </c>
      <c r="AB330" s="7">
        <v>1</v>
      </c>
      <c r="AC330" s="7">
        <f t="shared" si="98"/>
        <v>0</v>
      </c>
      <c r="AD330" s="7" t="s">
        <v>6175</v>
      </c>
      <c r="AE330" s="7" t="s">
        <v>6175</v>
      </c>
      <c r="AF330" s="7" t="s">
        <v>6175</v>
      </c>
      <c r="AG330" s="7" t="s">
        <v>6175</v>
      </c>
      <c r="AH330" s="7" t="s">
        <v>6175</v>
      </c>
      <c r="AI330" s="7" t="s">
        <v>6175</v>
      </c>
      <c r="AJ330" s="33">
        <v>11.033544349315306</v>
      </c>
      <c r="AK330" s="33">
        <f t="shared" si="99"/>
        <v>11.033544349315306</v>
      </c>
      <c r="AL330" s="33">
        <f t="shared" si="102"/>
        <v>1.3240253219178366</v>
      </c>
      <c r="AM330" s="33">
        <f t="shared" si="103"/>
        <v>12.357569671233144</v>
      </c>
      <c r="AN330" s="33">
        <f t="shared" si="104"/>
        <v>9.9301899143837762</v>
      </c>
      <c r="AO330" s="33">
        <f t="shared" si="105"/>
        <v>9.9301899143837762</v>
      </c>
      <c r="AP330" s="33">
        <f t="shared" si="100"/>
        <v>1.1916227897260532</v>
      </c>
      <c r="AQ330" s="33">
        <f t="shared" si="101"/>
        <v>11.121812704109828</v>
      </c>
      <c r="AR330" s="26" t="s">
        <v>6295</v>
      </c>
      <c r="AS330" s="26" t="s">
        <v>6295</v>
      </c>
      <c r="AT330" s="15" t="s">
        <v>6294</v>
      </c>
      <c r="AU330" s="27" t="s">
        <v>6279</v>
      </c>
      <c r="AV330" s="74"/>
      <c r="AW330" s="75">
        <v>1</v>
      </c>
      <c r="AX330" s="75" t="s">
        <v>6337</v>
      </c>
      <c r="AY330" s="75"/>
      <c r="AZ330" s="52" t="s">
        <v>6388</v>
      </c>
    </row>
    <row r="331" spans="1:52" s="52" customFormat="1" ht="39.950000000000003" customHeight="1" x14ac:dyDescent="0.25">
      <c r="A331" s="9">
        <v>1225</v>
      </c>
      <c r="B331" s="5">
        <v>80042000009069</v>
      </c>
      <c r="C331" s="7" t="s">
        <v>4340</v>
      </c>
      <c r="D331" s="5" t="s">
        <v>18</v>
      </c>
      <c r="E331" s="5" t="s">
        <v>3996</v>
      </c>
      <c r="F331" s="5" t="s">
        <v>105</v>
      </c>
      <c r="G331" s="5" t="s">
        <v>18</v>
      </c>
      <c r="H331" s="7" t="s">
        <v>6173</v>
      </c>
      <c r="I331" s="7" t="s">
        <v>6175</v>
      </c>
      <c r="J331" s="7" t="s">
        <v>6175</v>
      </c>
      <c r="K331" s="7" t="s">
        <v>6175</v>
      </c>
      <c r="L331" s="5" t="s">
        <v>4004</v>
      </c>
      <c r="M331" s="5" t="s">
        <v>4004</v>
      </c>
      <c r="N331" s="8" t="s">
        <v>6175</v>
      </c>
      <c r="O331" s="7" t="s">
        <v>1388</v>
      </c>
      <c r="P331" s="7" t="s">
        <v>3899</v>
      </c>
      <c r="Q331" s="5" t="s">
        <v>364</v>
      </c>
      <c r="R331" s="5" t="s">
        <v>4337</v>
      </c>
      <c r="S331" s="5" t="s">
        <v>4341</v>
      </c>
      <c r="T331" s="7" t="s">
        <v>44</v>
      </c>
      <c r="U331" s="7" t="s">
        <v>4339</v>
      </c>
      <c r="V331" s="7" t="s">
        <v>28</v>
      </c>
      <c r="W331" s="5" t="s">
        <v>771</v>
      </c>
      <c r="X331" s="7">
        <v>2012</v>
      </c>
      <c r="Y331" s="7" t="s">
        <v>28</v>
      </c>
      <c r="Z331" s="7" t="s">
        <v>3900</v>
      </c>
      <c r="AA331" s="7">
        <v>1</v>
      </c>
      <c r="AB331" s="7">
        <v>1</v>
      </c>
      <c r="AC331" s="7">
        <f t="shared" si="98"/>
        <v>0</v>
      </c>
      <c r="AD331" s="7" t="s">
        <v>6175</v>
      </c>
      <c r="AE331" s="7" t="s">
        <v>6175</v>
      </c>
      <c r="AF331" s="7" t="s">
        <v>6175</v>
      </c>
      <c r="AG331" s="7" t="s">
        <v>6175</v>
      </c>
      <c r="AH331" s="7" t="s">
        <v>6175</v>
      </c>
      <c r="AI331" s="7" t="s">
        <v>6175</v>
      </c>
      <c r="AJ331" s="33">
        <v>6.5922943493153063</v>
      </c>
      <c r="AK331" s="33">
        <f t="shared" si="99"/>
        <v>6.5922943493153063</v>
      </c>
      <c r="AL331" s="33">
        <f t="shared" si="102"/>
        <v>0.79107532191783669</v>
      </c>
      <c r="AM331" s="33">
        <f t="shared" si="103"/>
        <v>7.3833696712331429</v>
      </c>
      <c r="AN331" s="33">
        <f t="shared" si="104"/>
        <v>5.9330649143837757</v>
      </c>
      <c r="AO331" s="33">
        <f t="shared" si="105"/>
        <v>5.9330649143837757</v>
      </c>
      <c r="AP331" s="33">
        <f t="shared" si="100"/>
        <v>0.71196778972605301</v>
      </c>
      <c r="AQ331" s="33">
        <f t="shared" si="101"/>
        <v>6.6450327041098287</v>
      </c>
      <c r="AR331" s="26" t="s">
        <v>6295</v>
      </c>
      <c r="AS331" s="26" t="s">
        <v>6295</v>
      </c>
      <c r="AT331" s="15" t="s">
        <v>6294</v>
      </c>
      <c r="AU331" s="27" t="s">
        <v>6279</v>
      </c>
      <c r="AV331" s="74"/>
      <c r="AW331" s="75">
        <v>1</v>
      </c>
      <c r="AX331" s="75" t="s">
        <v>6336</v>
      </c>
      <c r="AY331" s="75"/>
      <c r="AZ331" s="52" t="s">
        <v>6388</v>
      </c>
    </row>
    <row r="332" spans="1:52" s="52" customFormat="1" ht="39.950000000000003" customHeight="1" x14ac:dyDescent="0.25">
      <c r="A332" s="9">
        <v>1226</v>
      </c>
      <c r="B332" s="5">
        <v>80042000009113</v>
      </c>
      <c r="C332" s="7" t="s">
        <v>4342</v>
      </c>
      <c r="D332" s="5" t="s">
        <v>241</v>
      </c>
      <c r="E332" s="5" t="s">
        <v>242</v>
      </c>
      <c r="F332" s="5" t="s">
        <v>242</v>
      </c>
      <c r="G332" s="8" t="s">
        <v>6285</v>
      </c>
      <c r="H332" s="7" t="s">
        <v>6173</v>
      </c>
      <c r="I332" s="7" t="s">
        <v>6175</v>
      </c>
      <c r="J332" s="7" t="s">
        <v>6175</v>
      </c>
      <c r="K332" s="7" t="s">
        <v>6175</v>
      </c>
      <c r="L332" s="7" t="s">
        <v>3985</v>
      </c>
      <c r="M332" s="7" t="s">
        <v>3985</v>
      </c>
      <c r="N332" s="8" t="s">
        <v>6175</v>
      </c>
      <c r="O332" s="7" t="s">
        <v>1388</v>
      </c>
      <c r="P332" s="7" t="s">
        <v>3899</v>
      </c>
      <c r="Q332" s="5" t="s">
        <v>108</v>
      </c>
      <c r="R332" s="7" t="s">
        <v>4065</v>
      </c>
      <c r="S332" s="5" t="s">
        <v>4343</v>
      </c>
      <c r="T332" s="7" t="s">
        <v>44</v>
      </c>
      <c r="U332" s="7" t="s">
        <v>28</v>
      </c>
      <c r="V332" s="28" t="s">
        <v>28</v>
      </c>
      <c r="W332" s="7" t="s">
        <v>3988</v>
      </c>
      <c r="X332" s="7">
        <v>2012</v>
      </c>
      <c r="Y332" s="5" t="s">
        <v>4093</v>
      </c>
      <c r="Z332" s="7" t="s">
        <v>3900</v>
      </c>
      <c r="AA332" s="7">
        <v>1</v>
      </c>
      <c r="AB332" s="7">
        <v>1</v>
      </c>
      <c r="AC332" s="7">
        <f t="shared" si="98"/>
        <v>0</v>
      </c>
      <c r="AD332" s="7" t="s">
        <v>6175</v>
      </c>
      <c r="AE332" s="7" t="s">
        <v>6175</v>
      </c>
      <c r="AF332" s="7" t="s">
        <v>6175</v>
      </c>
      <c r="AG332" s="7" t="s">
        <v>6175</v>
      </c>
      <c r="AH332" s="7" t="s">
        <v>6175</v>
      </c>
      <c r="AI332" s="7" t="s">
        <v>6175</v>
      </c>
      <c r="AJ332" s="33">
        <v>4.0121979452055658</v>
      </c>
      <c r="AK332" s="33">
        <f t="shared" si="99"/>
        <v>4.0121979452055658</v>
      </c>
      <c r="AL332" s="33">
        <f t="shared" si="102"/>
        <v>0.48146375342466791</v>
      </c>
      <c r="AM332" s="33">
        <f t="shared" si="103"/>
        <v>4.493661698630234</v>
      </c>
      <c r="AN332" s="33">
        <f t="shared" si="104"/>
        <v>3.6109781506850092</v>
      </c>
      <c r="AO332" s="33">
        <f t="shared" si="105"/>
        <v>3.6109781506850092</v>
      </c>
      <c r="AP332" s="33">
        <f t="shared" si="100"/>
        <v>0.43331737808220111</v>
      </c>
      <c r="AQ332" s="33">
        <f t="shared" si="101"/>
        <v>4.0442955287672104</v>
      </c>
      <c r="AR332" s="26" t="s">
        <v>6295</v>
      </c>
      <c r="AS332" s="15" t="s">
        <v>6295</v>
      </c>
      <c r="AT332" s="15" t="s">
        <v>6282</v>
      </c>
      <c r="AU332" s="27" t="s">
        <v>6282</v>
      </c>
      <c r="AV332" s="74" t="s">
        <v>6287</v>
      </c>
      <c r="AW332" s="75"/>
      <c r="AX332" s="75"/>
      <c r="AY332" s="75"/>
      <c r="AZ332" s="52" t="s">
        <v>6388</v>
      </c>
    </row>
    <row r="333" spans="1:52" s="52" customFormat="1" ht="39.950000000000003" customHeight="1" x14ac:dyDescent="0.25">
      <c r="A333" s="9">
        <v>1227</v>
      </c>
      <c r="B333" s="5">
        <v>80042000009151</v>
      </c>
      <c r="C333" s="7" t="s">
        <v>4344</v>
      </c>
      <c r="D333" s="5" t="s">
        <v>18</v>
      </c>
      <c r="E333" s="5" t="s">
        <v>3996</v>
      </c>
      <c r="F333" s="5" t="s">
        <v>105</v>
      </c>
      <c r="G333" s="5" t="s">
        <v>18</v>
      </c>
      <c r="H333" s="7" t="s">
        <v>6173</v>
      </c>
      <c r="I333" s="7" t="s">
        <v>6175</v>
      </c>
      <c r="J333" s="7" t="s">
        <v>6175</v>
      </c>
      <c r="K333" s="7" t="s">
        <v>6175</v>
      </c>
      <c r="L333" s="5" t="s">
        <v>4004</v>
      </c>
      <c r="M333" s="5" t="s">
        <v>4004</v>
      </c>
      <c r="N333" s="8" t="s">
        <v>6175</v>
      </c>
      <c r="O333" s="7" t="s">
        <v>1388</v>
      </c>
      <c r="P333" s="7" t="s">
        <v>3899</v>
      </c>
      <c r="Q333" s="5" t="s">
        <v>364</v>
      </c>
      <c r="R333" s="5" t="s">
        <v>4337</v>
      </c>
      <c r="S333" s="5" t="s">
        <v>4345</v>
      </c>
      <c r="T333" s="7" t="s">
        <v>44</v>
      </c>
      <c r="U333" s="7" t="s">
        <v>4339</v>
      </c>
      <c r="V333" s="7" t="s">
        <v>28</v>
      </c>
      <c r="W333" s="7" t="s">
        <v>1400</v>
      </c>
      <c r="X333" s="7">
        <v>2012</v>
      </c>
      <c r="Y333" s="7" t="s">
        <v>28</v>
      </c>
      <c r="Z333" s="7" t="s">
        <v>3900</v>
      </c>
      <c r="AA333" s="7">
        <v>1</v>
      </c>
      <c r="AB333" s="7">
        <v>1</v>
      </c>
      <c r="AC333" s="7">
        <f t="shared" si="98"/>
        <v>0</v>
      </c>
      <c r="AD333" s="7" t="s">
        <v>6175</v>
      </c>
      <c r="AE333" s="7" t="s">
        <v>6175</v>
      </c>
      <c r="AF333" s="7" t="s">
        <v>6175</v>
      </c>
      <c r="AG333" s="7" t="s">
        <v>6175</v>
      </c>
      <c r="AH333" s="7" t="s">
        <v>6175</v>
      </c>
      <c r="AI333" s="7" t="s">
        <v>6175</v>
      </c>
      <c r="AJ333" s="33">
        <v>27.396044349315304</v>
      </c>
      <c r="AK333" s="33">
        <f t="shared" si="99"/>
        <v>27.396044349315304</v>
      </c>
      <c r="AL333" s="33">
        <f t="shared" si="102"/>
        <v>3.2875253219178364</v>
      </c>
      <c r="AM333" s="33">
        <f t="shared" si="103"/>
        <v>30.68356967123314</v>
      </c>
      <c r="AN333" s="33">
        <f t="shared" si="104"/>
        <v>24.656439914383775</v>
      </c>
      <c r="AO333" s="33">
        <f t="shared" si="105"/>
        <v>24.656439914383775</v>
      </c>
      <c r="AP333" s="33">
        <f t="shared" si="100"/>
        <v>2.9587727897260527</v>
      </c>
      <c r="AQ333" s="33">
        <f t="shared" si="101"/>
        <v>27.615212704109826</v>
      </c>
      <c r="AR333" s="15" t="s">
        <v>6295</v>
      </c>
      <c r="AS333" s="26"/>
      <c r="AT333" s="15" t="s">
        <v>6292</v>
      </c>
      <c r="AU333" s="27" t="s">
        <v>6278</v>
      </c>
      <c r="AV333" s="74"/>
      <c r="AW333" s="75"/>
      <c r="AX333" s="75"/>
      <c r="AY333" s="75"/>
      <c r="AZ333" s="52" t="s">
        <v>6388</v>
      </c>
    </row>
    <row r="334" spans="1:52" s="52" customFormat="1" ht="39.950000000000003" customHeight="1" x14ac:dyDescent="0.25">
      <c r="A334" s="9">
        <v>1228</v>
      </c>
      <c r="B334" s="5">
        <v>80042000009168</v>
      </c>
      <c r="C334" s="7" t="s">
        <v>4346</v>
      </c>
      <c r="D334" s="5" t="s">
        <v>18</v>
      </c>
      <c r="E334" s="5" t="s">
        <v>3996</v>
      </c>
      <c r="F334" s="5" t="s">
        <v>105</v>
      </c>
      <c r="G334" s="5" t="s">
        <v>18</v>
      </c>
      <c r="H334" s="7" t="s">
        <v>6173</v>
      </c>
      <c r="I334" s="7" t="s">
        <v>6175</v>
      </c>
      <c r="J334" s="7" t="s">
        <v>6175</v>
      </c>
      <c r="K334" s="7" t="s">
        <v>6175</v>
      </c>
      <c r="L334" s="5" t="s">
        <v>4004</v>
      </c>
      <c r="M334" s="5" t="s">
        <v>4004</v>
      </c>
      <c r="N334" s="8" t="s">
        <v>6175</v>
      </c>
      <c r="O334" s="7" t="s">
        <v>1388</v>
      </c>
      <c r="P334" s="7" t="s">
        <v>3899</v>
      </c>
      <c r="Q334" s="5" t="s">
        <v>364</v>
      </c>
      <c r="R334" s="5" t="s">
        <v>4337</v>
      </c>
      <c r="S334" s="5" t="s">
        <v>4347</v>
      </c>
      <c r="T334" s="7" t="s">
        <v>44</v>
      </c>
      <c r="U334" s="7" t="s">
        <v>4339</v>
      </c>
      <c r="V334" s="7" t="s">
        <v>28</v>
      </c>
      <c r="W334" s="7" t="s">
        <v>1400</v>
      </c>
      <c r="X334" s="7">
        <v>2012</v>
      </c>
      <c r="Y334" s="7" t="s">
        <v>28</v>
      </c>
      <c r="Z334" s="7" t="s">
        <v>3900</v>
      </c>
      <c r="AA334" s="7">
        <v>1</v>
      </c>
      <c r="AB334" s="7">
        <v>1</v>
      </c>
      <c r="AC334" s="7">
        <f t="shared" si="98"/>
        <v>0</v>
      </c>
      <c r="AD334" s="7" t="s">
        <v>6175</v>
      </c>
      <c r="AE334" s="7" t="s">
        <v>6175</v>
      </c>
      <c r="AF334" s="7" t="s">
        <v>6175</v>
      </c>
      <c r="AG334" s="7" t="s">
        <v>6175</v>
      </c>
      <c r="AH334" s="7" t="s">
        <v>6175</v>
      </c>
      <c r="AI334" s="7" t="s">
        <v>6175</v>
      </c>
      <c r="AJ334" s="33">
        <v>27.396044349315304</v>
      </c>
      <c r="AK334" s="33">
        <f t="shared" si="99"/>
        <v>27.396044349315304</v>
      </c>
      <c r="AL334" s="33">
        <f t="shared" si="102"/>
        <v>3.2875253219178364</v>
      </c>
      <c r="AM334" s="33">
        <f t="shared" si="103"/>
        <v>30.68356967123314</v>
      </c>
      <c r="AN334" s="33">
        <f t="shared" si="104"/>
        <v>24.656439914383775</v>
      </c>
      <c r="AO334" s="33">
        <f t="shared" si="105"/>
        <v>24.656439914383775</v>
      </c>
      <c r="AP334" s="33">
        <f t="shared" si="100"/>
        <v>2.9587727897260527</v>
      </c>
      <c r="AQ334" s="33">
        <f t="shared" si="101"/>
        <v>27.615212704109826</v>
      </c>
      <c r="AR334" s="15" t="s">
        <v>6295</v>
      </c>
      <c r="AS334" s="26"/>
      <c r="AT334" s="15" t="s">
        <v>6292</v>
      </c>
      <c r="AU334" s="27" t="s">
        <v>6278</v>
      </c>
      <c r="AV334" s="74"/>
      <c r="AW334" s="75"/>
      <c r="AX334" s="75"/>
      <c r="AY334" s="75"/>
      <c r="AZ334" s="52" t="s">
        <v>6388</v>
      </c>
    </row>
    <row r="335" spans="1:52" s="52" customFormat="1" ht="39.950000000000003" customHeight="1" x14ac:dyDescent="0.25">
      <c r="A335" s="9">
        <v>1229</v>
      </c>
      <c r="B335" s="5">
        <v>80042000009175</v>
      </c>
      <c r="C335" s="7" t="s">
        <v>4348</v>
      </c>
      <c r="D335" s="5" t="s">
        <v>18</v>
      </c>
      <c r="E335" s="5" t="s">
        <v>3996</v>
      </c>
      <c r="F335" s="5" t="s">
        <v>105</v>
      </c>
      <c r="G335" s="5" t="s">
        <v>18</v>
      </c>
      <c r="H335" s="7" t="s">
        <v>6173</v>
      </c>
      <c r="I335" s="7" t="s">
        <v>6175</v>
      </c>
      <c r="J335" s="7" t="s">
        <v>6175</v>
      </c>
      <c r="K335" s="7" t="s">
        <v>6175</v>
      </c>
      <c r="L335" s="5" t="s">
        <v>4004</v>
      </c>
      <c r="M335" s="5" t="s">
        <v>4004</v>
      </c>
      <c r="N335" s="8" t="s">
        <v>6175</v>
      </c>
      <c r="O335" s="7" t="s">
        <v>1388</v>
      </c>
      <c r="P335" s="7" t="s">
        <v>3899</v>
      </c>
      <c r="Q335" s="5" t="s">
        <v>364</v>
      </c>
      <c r="R335" s="5" t="s">
        <v>4337</v>
      </c>
      <c r="S335" s="5" t="s">
        <v>4349</v>
      </c>
      <c r="T335" s="7" t="s">
        <v>44</v>
      </c>
      <c r="U335" s="7" t="s">
        <v>4339</v>
      </c>
      <c r="V335" s="7" t="s">
        <v>28</v>
      </c>
      <c r="W335" s="7" t="s">
        <v>1400</v>
      </c>
      <c r="X335" s="7">
        <v>2012</v>
      </c>
      <c r="Y335" s="7" t="s">
        <v>28</v>
      </c>
      <c r="Z335" s="7" t="s">
        <v>3900</v>
      </c>
      <c r="AA335" s="7">
        <v>1</v>
      </c>
      <c r="AB335" s="7">
        <v>1</v>
      </c>
      <c r="AC335" s="7">
        <f t="shared" si="98"/>
        <v>0</v>
      </c>
      <c r="AD335" s="7" t="s">
        <v>6175</v>
      </c>
      <c r="AE335" s="7" t="s">
        <v>6175</v>
      </c>
      <c r="AF335" s="7" t="s">
        <v>6175</v>
      </c>
      <c r="AG335" s="7" t="s">
        <v>6175</v>
      </c>
      <c r="AH335" s="7" t="s">
        <v>6175</v>
      </c>
      <c r="AI335" s="7" t="s">
        <v>6175</v>
      </c>
      <c r="AJ335" s="33">
        <v>27.396044349315304</v>
      </c>
      <c r="AK335" s="33">
        <f t="shared" si="99"/>
        <v>27.396044349315304</v>
      </c>
      <c r="AL335" s="33">
        <f t="shared" si="102"/>
        <v>3.2875253219178364</v>
      </c>
      <c r="AM335" s="33">
        <f t="shared" si="103"/>
        <v>30.68356967123314</v>
      </c>
      <c r="AN335" s="33">
        <f t="shared" si="104"/>
        <v>24.656439914383775</v>
      </c>
      <c r="AO335" s="33">
        <f t="shared" si="105"/>
        <v>24.656439914383775</v>
      </c>
      <c r="AP335" s="33">
        <f t="shared" si="100"/>
        <v>2.9587727897260527</v>
      </c>
      <c r="AQ335" s="33">
        <f t="shared" si="101"/>
        <v>27.615212704109826</v>
      </c>
      <c r="AR335" s="15" t="s">
        <v>6295</v>
      </c>
      <c r="AS335" s="26"/>
      <c r="AT335" s="15" t="s">
        <v>6292</v>
      </c>
      <c r="AU335" s="27" t="s">
        <v>6278</v>
      </c>
      <c r="AV335" s="74"/>
      <c r="AW335" s="75"/>
      <c r="AX335" s="75"/>
      <c r="AY335" s="75"/>
      <c r="AZ335" s="52" t="s">
        <v>6388</v>
      </c>
    </row>
    <row r="336" spans="1:52" s="52" customFormat="1" ht="39.950000000000003" customHeight="1" x14ac:dyDescent="0.25">
      <c r="A336" s="9">
        <v>1230</v>
      </c>
      <c r="B336" s="5">
        <v>80042000009182</v>
      </c>
      <c r="C336" s="7" t="s">
        <v>4350</v>
      </c>
      <c r="D336" s="5" t="s">
        <v>18</v>
      </c>
      <c r="E336" s="5" t="s">
        <v>3996</v>
      </c>
      <c r="F336" s="5" t="s">
        <v>105</v>
      </c>
      <c r="G336" s="5" t="s">
        <v>18</v>
      </c>
      <c r="H336" s="7" t="s">
        <v>6173</v>
      </c>
      <c r="I336" s="7" t="s">
        <v>6175</v>
      </c>
      <c r="J336" s="7" t="s">
        <v>6175</v>
      </c>
      <c r="K336" s="7" t="s">
        <v>6175</v>
      </c>
      <c r="L336" s="5" t="s">
        <v>4004</v>
      </c>
      <c r="M336" s="5" t="s">
        <v>4004</v>
      </c>
      <c r="N336" s="8" t="s">
        <v>6175</v>
      </c>
      <c r="O336" s="7" t="s">
        <v>1388</v>
      </c>
      <c r="P336" s="7" t="s">
        <v>3899</v>
      </c>
      <c r="Q336" s="5" t="s">
        <v>364</v>
      </c>
      <c r="R336" s="5" t="s">
        <v>4337</v>
      </c>
      <c r="S336" s="5" t="s">
        <v>4351</v>
      </c>
      <c r="T336" s="7" t="s">
        <v>44</v>
      </c>
      <c r="U336" s="7" t="s">
        <v>4339</v>
      </c>
      <c r="V336" s="7" t="s">
        <v>28</v>
      </c>
      <c r="W336" s="7" t="s">
        <v>1400</v>
      </c>
      <c r="X336" s="7">
        <v>2012</v>
      </c>
      <c r="Y336" s="7" t="s">
        <v>28</v>
      </c>
      <c r="Z336" s="7" t="s">
        <v>3900</v>
      </c>
      <c r="AA336" s="7">
        <v>1</v>
      </c>
      <c r="AB336" s="7">
        <v>1</v>
      </c>
      <c r="AC336" s="7">
        <f t="shared" si="98"/>
        <v>0</v>
      </c>
      <c r="AD336" s="7" t="s">
        <v>6175</v>
      </c>
      <c r="AE336" s="7" t="s">
        <v>6175</v>
      </c>
      <c r="AF336" s="7" t="s">
        <v>6175</v>
      </c>
      <c r="AG336" s="7" t="s">
        <v>6175</v>
      </c>
      <c r="AH336" s="7" t="s">
        <v>6175</v>
      </c>
      <c r="AI336" s="7" t="s">
        <v>6175</v>
      </c>
      <c r="AJ336" s="33">
        <v>27.396044349315304</v>
      </c>
      <c r="AK336" s="33">
        <f t="shared" si="99"/>
        <v>27.396044349315304</v>
      </c>
      <c r="AL336" s="33">
        <f t="shared" si="102"/>
        <v>3.2875253219178364</v>
      </c>
      <c r="AM336" s="33">
        <f t="shared" si="103"/>
        <v>30.68356967123314</v>
      </c>
      <c r="AN336" s="33">
        <f t="shared" si="104"/>
        <v>24.656439914383775</v>
      </c>
      <c r="AO336" s="33">
        <f t="shared" si="105"/>
        <v>24.656439914383775</v>
      </c>
      <c r="AP336" s="33">
        <f t="shared" si="100"/>
        <v>2.9587727897260527</v>
      </c>
      <c r="AQ336" s="33">
        <f t="shared" si="101"/>
        <v>27.615212704109826</v>
      </c>
      <c r="AR336" s="15" t="s">
        <v>6295</v>
      </c>
      <c r="AS336" s="26"/>
      <c r="AT336" s="15" t="s">
        <v>6292</v>
      </c>
      <c r="AU336" s="27" t="s">
        <v>6278</v>
      </c>
      <c r="AV336" s="74"/>
      <c r="AW336" s="75"/>
      <c r="AX336" s="75"/>
      <c r="AY336" s="75"/>
      <c r="AZ336" s="52" t="s">
        <v>6388</v>
      </c>
    </row>
    <row r="337" spans="1:52" s="52" customFormat="1" ht="39.950000000000003" customHeight="1" x14ac:dyDescent="0.25">
      <c r="A337" s="9">
        <v>1231</v>
      </c>
      <c r="B337" s="5">
        <v>80042000009199</v>
      </c>
      <c r="C337" s="7" t="s">
        <v>4352</v>
      </c>
      <c r="D337" s="5" t="s">
        <v>18</v>
      </c>
      <c r="E337" s="5" t="s">
        <v>3996</v>
      </c>
      <c r="F337" s="5" t="s">
        <v>105</v>
      </c>
      <c r="G337" s="5" t="s">
        <v>18</v>
      </c>
      <c r="H337" s="7" t="s">
        <v>6173</v>
      </c>
      <c r="I337" s="7" t="s">
        <v>6175</v>
      </c>
      <c r="J337" s="7" t="s">
        <v>6175</v>
      </c>
      <c r="K337" s="7" t="s">
        <v>6175</v>
      </c>
      <c r="L337" s="5" t="s">
        <v>4004</v>
      </c>
      <c r="M337" s="5" t="s">
        <v>4004</v>
      </c>
      <c r="N337" s="8" t="s">
        <v>6175</v>
      </c>
      <c r="O337" s="7" t="s">
        <v>1388</v>
      </c>
      <c r="P337" s="7" t="s">
        <v>3899</v>
      </c>
      <c r="Q337" s="5" t="s">
        <v>364</v>
      </c>
      <c r="R337" s="5" t="s">
        <v>4337</v>
      </c>
      <c r="S337" s="5" t="s">
        <v>4353</v>
      </c>
      <c r="T337" s="7" t="s">
        <v>44</v>
      </c>
      <c r="U337" s="7" t="s">
        <v>4339</v>
      </c>
      <c r="V337" s="7" t="s">
        <v>28</v>
      </c>
      <c r="W337" s="7" t="s">
        <v>1400</v>
      </c>
      <c r="X337" s="7">
        <v>2012</v>
      </c>
      <c r="Y337" s="7" t="s">
        <v>28</v>
      </c>
      <c r="Z337" s="7" t="s">
        <v>3900</v>
      </c>
      <c r="AA337" s="7">
        <v>1</v>
      </c>
      <c r="AB337" s="7">
        <v>1</v>
      </c>
      <c r="AC337" s="7">
        <f t="shared" si="98"/>
        <v>0</v>
      </c>
      <c r="AD337" s="7" t="s">
        <v>6175</v>
      </c>
      <c r="AE337" s="7" t="s">
        <v>6175</v>
      </c>
      <c r="AF337" s="7" t="s">
        <v>6175</v>
      </c>
      <c r="AG337" s="7" t="s">
        <v>6175</v>
      </c>
      <c r="AH337" s="7" t="s">
        <v>6175</v>
      </c>
      <c r="AI337" s="7" t="s">
        <v>6175</v>
      </c>
      <c r="AJ337" s="33">
        <v>27.396044349315304</v>
      </c>
      <c r="AK337" s="33">
        <f t="shared" si="99"/>
        <v>27.396044349315304</v>
      </c>
      <c r="AL337" s="33">
        <f t="shared" si="102"/>
        <v>3.2875253219178364</v>
      </c>
      <c r="AM337" s="33">
        <f t="shared" si="103"/>
        <v>30.68356967123314</v>
      </c>
      <c r="AN337" s="33">
        <f t="shared" si="104"/>
        <v>24.656439914383775</v>
      </c>
      <c r="AO337" s="33">
        <f t="shared" si="105"/>
        <v>24.656439914383775</v>
      </c>
      <c r="AP337" s="33">
        <f t="shared" si="100"/>
        <v>2.9587727897260527</v>
      </c>
      <c r="AQ337" s="33">
        <f t="shared" si="101"/>
        <v>27.615212704109826</v>
      </c>
      <c r="AR337" s="15" t="s">
        <v>6295</v>
      </c>
      <c r="AS337" s="26"/>
      <c r="AT337" s="15" t="s">
        <v>6292</v>
      </c>
      <c r="AU337" s="27" t="s">
        <v>6278</v>
      </c>
      <c r="AV337" s="74"/>
      <c r="AW337" s="75"/>
      <c r="AX337" s="75"/>
      <c r="AY337" s="75"/>
      <c r="AZ337" s="52" t="s">
        <v>6388</v>
      </c>
    </row>
    <row r="338" spans="1:52" s="52" customFormat="1" ht="39.950000000000003" customHeight="1" x14ac:dyDescent="0.25">
      <c r="A338" s="9">
        <v>1232</v>
      </c>
      <c r="B338" s="5">
        <v>80042000009205</v>
      </c>
      <c r="C338" s="7" t="s">
        <v>4354</v>
      </c>
      <c r="D338" s="5" t="s">
        <v>18</v>
      </c>
      <c r="E338" s="5" t="s">
        <v>3996</v>
      </c>
      <c r="F338" s="5" t="s">
        <v>105</v>
      </c>
      <c r="G338" s="5" t="s">
        <v>18</v>
      </c>
      <c r="H338" s="7" t="s">
        <v>6173</v>
      </c>
      <c r="I338" s="7" t="s">
        <v>6175</v>
      </c>
      <c r="J338" s="7" t="s">
        <v>6175</v>
      </c>
      <c r="K338" s="7" t="s">
        <v>6175</v>
      </c>
      <c r="L338" s="5" t="s">
        <v>4004</v>
      </c>
      <c r="M338" s="5" t="s">
        <v>4004</v>
      </c>
      <c r="N338" s="8" t="s">
        <v>6175</v>
      </c>
      <c r="O338" s="7" t="s">
        <v>1388</v>
      </c>
      <c r="P338" s="7" t="s">
        <v>3899</v>
      </c>
      <c r="Q338" s="5" t="s">
        <v>364</v>
      </c>
      <c r="R338" s="5" t="s">
        <v>4337</v>
      </c>
      <c r="S338" s="5" t="s">
        <v>4355</v>
      </c>
      <c r="T338" s="7" t="s">
        <v>44</v>
      </c>
      <c r="U338" s="7" t="s">
        <v>4339</v>
      </c>
      <c r="V338" s="7" t="s">
        <v>28</v>
      </c>
      <c r="W338" s="7" t="s">
        <v>1400</v>
      </c>
      <c r="X338" s="7">
        <v>2012</v>
      </c>
      <c r="Y338" s="7" t="s">
        <v>28</v>
      </c>
      <c r="Z338" s="7" t="s">
        <v>3900</v>
      </c>
      <c r="AA338" s="7">
        <v>1</v>
      </c>
      <c r="AB338" s="7">
        <v>1</v>
      </c>
      <c r="AC338" s="7">
        <f t="shared" si="98"/>
        <v>0</v>
      </c>
      <c r="AD338" s="7" t="s">
        <v>6175</v>
      </c>
      <c r="AE338" s="7" t="s">
        <v>6175</v>
      </c>
      <c r="AF338" s="7" t="s">
        <v>6175</v>
      </c>
      <c r="AG338" s="7" t="s">
        <v>6175</v>
      </c>
      <c r="AH338" s="7" t="s">
        <v>6175</v>
      </c>
      <c r="AI338" s="7" t="s">
        <v>6175</v>
      </c>
      <c r="AJ338" s="33">
        <v>27.396044349315304</v>
      </c>
      <c r="AK338" s="33">
        <f t="shared" si="99"/>
        <v>27.396044349315304</v>
      </c>
      <c r="AL338" s="33">
        <f t="shared" si="102"/>
        <v>3.2875253219178364</v>
      </c>
      <c r="AM338" s="33">
        <f t="shared" si="103"/>
        <v>30.68356967123314</v>
      </c>
      <c r="AN338" s="33">
        <f t="shared" si="104"/>
        <v>24.656439914383775</v>
      </c>
      <c r="AO338" s="33">
        <f t="shared" si="105"/>
        <v>24.656439914383775</v>
      </c>
      <c r="AP338" s="33">
        <f t="shared" si="100"/>
        <v>2.9587727897260527</v>
      </c>
      <c r="AQ338" s="33">
        <f t="shared" si="101"/>
        <v>27.615212704109826</v>
      </c>
      <c r="AR338" s="26" t="s">
        <v>6295</v>
      </c>
      <c r="AS338" s="26" t="s">
        <v>6295</v>
      </c>
      <c r="AT338" s="15" t="s">
        <v>6292</v>
      </c>
      <c r="AU338" s="27" t="s">
        <v>6278</v>
      </c>
      <c r="AV338" s="74"/>
      <c r="AW338" s="75"/>
      <c r="AX338" s="75"/>
      <c r="AY338" s="75"/>
      <c r="AZ338" s="52" t="s">
        <v>6388</v>
      </c>
    </row>
    <row r="339" spans="1:52" s="52" customFormat="1" ht="39.950000000000003" customHeight="1" x14ac:dyDescent="0.25">
      <c r="A339" s="9">
        <v>1233</v>
      </c>
      <c r="B339" s="5">
        <v>80042000009298</v>
      </c>
      <c r="C339" s="7" t="s">
        <v>4356</v>
      </c>
      <c r="D339" s="5" t="s">
        <v>18</v>
      </c>
      <c r="E339" s="5" t="s">
        <v>3996</v>
      </c>
      <c r="F339" s="5" t="s">
        <v>113</v>
      </c>
      <c r="G339" s="5" t="s">
        <v>18</v>
      </c>
      <c r="H339" s="7" t="s">
        <v>6173</v>
      </c>
      <c r="I339" s="7" t="s">
        <v>6175</v>
      </c>
      <c r="J339" s="7" t="s">
        <v>6175</v>
      </c>
      <c r="K339" s="7" t="s">
        <v>6175</v>
      </c>
      <c r="L339" s="5" t="s">
        <v>4004</v>
      </c>
      <c r="M339" s="5" t="s">
        <v>4004</v>
      </c>
      <c r="N339" s="8" t="s">
        <v>6175</v>
      </c>
      <c r="O339" s="7" t="s">
        <v>1388</v>
      </c>
      <c r="P339" s="7" t="s">
        <v>3899</v>
      </c>
      <c r="Q339" s="5" t="s">
        <v>4005</v>
      </c>
      <c r="R339" s="5" t="s">
        <v>4006</v>
      </c>
      <c r="S339" s="5" t="s">
        <v>4357</v>
      </c>
      <c r="T339" s="7" t="s">
        <v>44</v>
      </c>
      <c r="U339" s="7" t="s">
        <v>28</v>
      </c>
      <c r="V339" s="5" t="s">
        <v>4008</v>
      </c>
      <c r="W339" s="7" t="s">
        <v>29</v>
      </c>
      <c r="X339" s="7">
        <v>2012</v>
      </c>
      <c r="Y339" s="7" t="s">
        <v>28</v>
      </c>
      <c r="Z339" s="7" t="s">
        <v>3900</v>
      </c>
      <c r="AA339" s="7">
        <v>1</v>
      </c>
      <c r="AB339" s="7">
        <v>1</v>
      </c>
      <c r="AC339" s="7">
        <f t="shared" si="98"/>
        <v>0</v>
      </c>
      <c r="AD339" s="7" t="s">
        <v>6175</v>
      </c>
      <c r="AE339" s="7" t="s">
        <v>6175</v>
      </c>
      <c r="AF339" s="7" t="s">
        <v>6175</v>
      </c>
      <c r="AG339" s="7" t="s">
        <v>6175</v>
      </c>
      <c r="AH339" s="7" t="s">
        <v>6175</v>
      </c>
      <c r="AI339" s="7" t="s">
        <v>6175</v>
      </c>
      <c r="AJ339" s="33">
        <v>7.5064315068494327</v>
      </c>
      <c r="AK339" s="33">
        <f t="shared" si="99"/>
        <v>7.5064315068494327</v>
      </c>
      <c r="AL339" s="33">
        <f t="shared" si="102"/>
        <v>0.90077178082193188</v>
      </c>
      <c r="AM339" s="33">
        <f t="shared" si="103"/>
        <v>8.4072032876713649</v>
      </c>
      <c r="AN339" s="33">
        <f t="shared" si="104"/>
        <v>6.7557883561644898</v>
      </c>
      <c r="AO339" s="33">
        <f t="shared" si="105"/>
        <v>6.7557883561644898</v>
      </c>
      <c r="AP339" s="33">
        <f t="shared" si="100"/>
        <v>0.8106946027397387</v>
      </c>
      <c r="AQ339" s="33">
        <f t="shared" si="101"/>
        <v>7.5664829589042286</v>
      </c>
      <c r="AR339" s="15" t="s">
        <v>6295</v>
      </c>
      <c r="AS339" s="26"/>
      <c r="AT339" s="15" t="s">
        <v>6292</v>
      </c>
      <c r="AU339" s="27" t="s">
        <v>6278</v>
      </c>
      <c r="AV339" s="74"/>
      <c r="AW339" s="75"/>
      <c r="AX339" s="75"/>
      <c r="AY339" s="75"/>
      <c r="AZ339" s="52" t="s">
        <v>6388</v>
      </c>
    </row>
    <row r="340" spans="1:52" s="52" customFormat="1" ht="39.950000000000003" customHeight="1" x14ac:dyDescent="0.25">
      <c r="A340" s="9">
        <v>1234</v>
      </c>
      <c r="B340" s="5">
        <v>80042000009304</v>
      </c>
      <c r="C340" s="7" t="s">
        <v>4358</v>
      </c>
      <c r="D340" s="5" t="s">
        <v>18</v>
      </c>
      <c r="E340" s="5" t="s">
        <v>867</v>
      </c>
      <c r="F340" s="5" t="s">
        <v>175</v>
      </c>
      <c r="G340" s="5" t="s">
        <v>18</v>
      </c>
      <c r="H340" s="7" t="s">
        <v>6173</v>
      </c>
      <c r="I340" s="7" t="s">
        <v>6175</v>
      </c>
      <c r="J340" s="7" t="s">
        <v>6175</v>
      </c>
      <c r="K340" s="7" t="s">
        <v>6175</v>
      </c>
      <c r="L340" s="5" t="s">
        <v>4004</v>
      </c>
      <c r="M340" s="5" t="s">
        <v>4004</v>
      </c>
      <c r="N340" s="8" t="s">
        <v>6175</v>
      </c>
      <c r="O340" s="7" t="s">
        <v>1388</v>
      </c>
      <c r="P340" s="7" t="s">
        <v>3899</v>
      </c>
      <c r="Q340" s="5" t="s">
        <v>4005</v>
      </c>
      <c r="R340" s="5" t="s">
        <v>4006</v>
      </c>
      <c r="S340" s="5" t="s">
        <v>4359</v>
      </c>
      <c r="T340" s="7" t="s">
        <v>44</v>
      </c>
      <c r="U340" s="7" t="s">
        <v>28</v>
      </c>
      <c r="V340" s="5" t="s">
        <v>4008</v>
      </c>
      <c r="W340" s="7" t="s">
        <v>29</v>
      </c>
      <c r="X340" s="7">
        <v>2012</v>
      </c>
      <c r="Y340" s="7" t="s">
        <v>28</v>
      </c>
      <c r="Z340" s="7" t="s">
        <v>3900</v>
      </c>
      <c r="AA340" s="7">
        <v>1</v>
      </c>
      <c r="AB340" s="7">
        <v>1</v>
      </c>
      <c r="AC340" s="7">
        <f t="shared" si="98"/>
        <v>0</v>
      </c>
      <c r="AD340" s="7" t="s">
        <v>6175</v>
      </c>
      <c r="AE340" s="7" t="s">
        <v>6175</v>
      </c>
      <c r="AF340" s="7" t="s">
        <v>6175</v>
      </c>
      <c r="AG340" s="7" t="s">
        <v>6175</v>
      </c>
      <c r="AH340" s="7" t="s">
        <v>6175</v>
      </c>
      <c r="AI340" s="7" t="s">
        <v>6175</v>
      </c>
      <c r="AJ340" s="33">
        <v>7.5064315068494327</v>
      </c>
      <c r="AK340" s="33">
        <f t="shared" si="99"/>
        <v>7.5064315068494327</v>
      </c>
      <c r="AL340" s="33">
        <f t="shared" si="102"/>
        <v>0.90077178082193188</v>
      </c>
      <c r="AM340" s="33">
        <f t="shared" si="103"/>
        <v>8.4072032876713649</v>
      </c>
      <c r="AN340" s="33">
        <f t="shared" si="104"/>
        <v>6.7557883561644898</v>
      </c>
      <c r="AO340" s="33">
        <f t="shared" si="105"/>
        <v>6.7557883561644898</v>
      </c>
      <c r="AP340" s="33">
        <f t="shared" si="100"/>
        <v>0.8106946027397387</v>
      </c>
      <c r="AQ340" s="33">
        <f t="shared" si="101"/>
        <v>7.5664829589042286</v>
      </c>
      <c r="AR340" s="15" t="s">
        <v>6295</v>
      </c>
      <c r="AS340" s="26"/>
      <c r="AT340" s="15" t="s">
        <v>6292</v>
      </c>
      <c r="AU340" s="27" t="s">
        <v>6278</v>
      </c>
      <c r="AV340" s="74"/>
      <c r="AW340" s="75"/>
      <c r="AX340" s="75"/>
      <c r="AY340" s="75"/>
      <c r="AZ340" s="52" t="s">
        <v>6388</v>
      </c>
    </row>
    <row r="341" spans="1:52" s="52" customFormat="1" ht="39.950000000000003" customHeight="1" x14ac:dyDescent="0.25">
      <c r="A341" s="9">
        <v>1235</v>
      </c>
      <c r="B341" s="5">
        <v>80042000012359</v>
      </c>
      <c r="C341" s="5" t="s">
        <v>4360</v>
      </c>
      <c r="D341" s="5" t="s">
        <v>18</v>
      </c>
      <c r="E341" s="5" t="s">
        <v>19</v>
      </c>
      <c r="F341" s="5" t="s">
        <v>142</v>
      </c>
      <c r="G341" s="5" t="s">
        <v>18</v>
      </c>
      <c r="H341" s="7" t="s">
        <v>6173</v>
      </c>
      <c r="I341" s="7" t="s">
        <v>6175</v>
      </c>
      <c r="J341" s="7" t="s">
        <v>6175</v>
      </c>
      <c r="K341" s="7" t="s">
        <v>6175</v>
      </c>
      <c r="L341" s="5" t="s">
        <v>362</v>
      </c>
      <c r="M341" s="5" t="s">
        <v>362</v>
      </c>
      <c r="N341" s="8" t="s">
        <v>6175</v>
      </c>
      <c r="O341" s="7" t="s">
        <v>1388</v>
      </c>
      <c r="P341" s="7" t="s">
        <v>3899</v>
      </c>
      <c r="Q341" s="5" t="s">
        <v>364</v>
      </c>
      <c r="R341" s="5" t="s">
        <v>3997</v>
      </c>
      <c r="S341" s="5" t="s">
        <v>4361</v>
      </c>
      <c r="T341" s="7" t="s">
        <v>44</v>
      </c>
      <c r="U341" s="7" t="s">
        <v>28</v>
      </c>
      <c r="V341" s="28" t="s">
        <v>28</v>
      </c>
      <c r="W341" s="7" t="s">
        <v>29</v>
      </c>
      <c r="X341" s="7">
        <v>2012</v>
      </c>
      <c r="Y341" s="5" t="s">
        <v>4362</v>
      </c>
      <c r="Z341" s="7" t="s">
        <v>3900</v>
      </c>
      <c r="AA341" s="7">
        <v>1</v>
      </c>
      <c r="AB341" s="7">
        <v>1</v>
      </c>
      <c r="AC341" s="7">
        <f t="shared" si="98"/>
        <v>0</v>
      </c>
      <c r="AD341" s="7" t="s">
        <v>6175</v>
      </c>
      <c r="AE341" s="7" t="s">
        <v>6175</v>
      </c>
      <c r="AF341" s="7" t="s">
        <v>6175</v>
      </c>
      <c r="AG341" s="7" t="s">
        <v>6175</v>
      </c>
      <c r="AH341" s="7" t="s">
        <v>6175</v>
      </c>
      <c r="AI341" s="7" t="s">
        <v>6175</v>
      </c>
      <c r="AJ341" s="33">
        <v>40.89565119863061</v>
      </c>
      <c r="AK341" s="33">
        <f t="shared" si="99"/>
        <v>40.89565119863061</v>
      </c>
      <c r="AL341" s="33">
        <f t="shared" si="102"/>
        <v>4.9074781438356734</v>
      </c>
      <c r="AM341" s="33">
        <f t="shared" si="103"/>
        <v>45.803129342466285</v>
      </c>
      <c r="AN341" s="33">
        <f t="shared" si="104"/>
        <v>36.806086078767549</v>
      </c>
      <c r="AO341" s="33">
        <f t="shared" si="105"/>
        <v>36.806086078767549</v>
      </c>
      <c r="AP341" s="33">
        <f t="shared" si="100"/>
        <v>4.4167303294521059</v>
      </c>
      <c r="AQ341" s="33">
        <f t="shared" si="101"/>
        <v>41.222816408219657</v>
      </c>
      <c r="AR341" s="15" t="s">
        <v>6295</v>
      </c>
      <c r="AS341" s="15" t="s">
        <v>6296</v>
      </c>
      <c r="AT341" s="15" t="s">
        <v>6292</v>
      </c>
      <c r="AU341" s="27" t="s">
        <v>6278</v>
      </c>
      <c r="AV341" s="74"/>
      <c r="AW341" s="75"/>
      <c r="AX341" s="75"/>
      <c r="AY341" s="75"/>
      <c r="AZ341" s="52" t="s">
        <v>6388</v>
      </c>
    </row>
    <row r="342" spans="1:52" s="52" customFormat="1" ht="39.950000000000003" customHeight="1" x14ac:dyDescent="0.25">
      <c r="A342" s="9">
        <v>1236</v>
      </c>
      <c r="B342" s="5">
        <v>80042000013899</v>
      </c>
      <c r="C342" s="7" t="s">
        <v>4363</v>
      </c>
      <c r="D342" s="5" t="s">
        <v>241</v>
      </c>
      <c r="E342" s="5" t="s">
        <v>242</v>
      </c>
      <c r="F342" s="5" t="s">
        <v>242</v>
      </c>
      <c r="G342" s="5" t="s">
        <v>690</v>
      </c>
      <c r="H342" s="7" t="s">
        <v>6173</v>
      </c>
      <c r="I342" s="7" t="s">
        <v>6175</v>
      </c>
      <c r="J342" s="7" t="s">
        <v>6175</v>
      </c>
      <c r="K342" s="7" t="s">
        <v>6175</v>
      </c>
      <c r="L342" s="5" t="s">
        <v>4031</v>
      </c>
      <c r="M342" s="5" t="s">
        <v>4031</v>
      </c>
      <c r="N342" s="8" t="s">
        <v>6175</v>
      </c>
      <c r="O342" s="7" t="s">
        <v>1388</v>
      </c>
      <c r="P342" s="7" t="s">
        <v>3899</v>
      </c>
      <c r="Q342" s="5" t="s">
        <v>878</v>
      </c>
      <c r="R342" s="5" t="s">
        <v>4032</v>
      </c>
      <c r="S342" s="5" t="s">
        <v>4364</v>
      </c>
      <c r="T342" s="7" t="s">
        <v>44</v>
      </c>
      <c r="U342" s="7" t="s">
        <v>28</v>
      </c>
      <c r="V342" s="28" t="s">
        <v>28</v>
      </c>
      <c r="W342" s="7" t="s">
        <v>3988</v>
      </c>
      <c r="X342" s="7">
        <v>2013</v>
      </c>
      <c r="Y342" s="5" t="s">
        <v>140</v>
      </c>
      <c r="Z342" s="7" t="s">
        <v>3900</v>
      </c>
      <c r="AA342" s="7">
        <v>1</v>
      </c>
      <c r="AB342" s="7">
        <v>1</v>
      </c>
      <c r="AC342" s="7">
        <f t="shared" ref="AC342:AC404" si="106">AA342-AB342</f>
        <v>0</v>
      </c>
      <c r="AD342" s="7" t="s">
        <v>6175</v>
      </c>
      <c r="AE342" s="7" t="s">
        <v>6175</v>
      </c>
      <c r="AF342" s="7" t="s">
        <v>6175</v>
      </c>
      <c r="AG342" s="7" t="s">
        <v>6175</v>
      </c>
      <c r="AH342" s="7" t="s">
        <v>6175</v>
      </c>
      <c r="AI342" s="7" t="s">
        <v>6175</v>
      </c>
      <c r="AJ342" s="33">
        <v>10.312719780822139</v>
      </c>
      <c r="AK342" s="33">
        <f t="shared" si="99"/>
        <v>10.312719780822139</v>
      </c>
      <c r="AL342" s="33">
        <f t="shared" si="102"/>
        <v>1.2375263736986566</v>
      </c>
      <c r="AM342" s="33">
        <f t="shared" si="103"/>
        <v>11.550246154520796</v>
      </c>
      <c r="AN342" s="33">
        <f t="shared" si="104"/>
        <v>9.2814478027399261</v>
      </c>
      <c r="AO342" s="33">
        <f t="shared" si="105"/>
        <v>9.2814478027399261</v>
      </c>
      <c r="AP342" s="33">
        <f t="shared" si="100"/>
        <v>1.1137737363287912</v>
      </c>
      <c r="AQ342" s="33">
        <f t="shared" si="101"/>
        <v>10.395221539068718</v>
      </c>
      <c r="AR342" s="35" t="s">
        <v>6295</v>
      </c>
      <c r="AS342" s="35" t="s">
        <v>6295</v>
      </c>
      <c r="AT342" s="15" t="s">
        <v>6282</v>
      </c>
      <c r="AU342" s="27" t="s">
        <v>6282</v>
      </c>
      <c r="AV342" s="74" t="s">
        <v>6286</v>
      </c>
      <c r="AW342" s="75"/>
      <c r="AX342" s="75"/>
      <c r="AY342" s="75"/>
      <c r="AZ342" s="52" t="s">
        <v>6388</v>
      </c>
    </row>
    <row r="343" spans="1:52" s="52" customFormat="1" ht="39.950000000000003" customHeight="1" x14ac:dyDescent="0.25">
      <c r="A343" s="9">
        <v>1237</v>
      </c>
      <c r="B343" s="5">
        <v>80042000014544</v>
      </c>
      <c r="C343" s="7" t="s">
        <v>4365</v>
      </c>
      <c r="D343" s="5" t="s">
        <v>18</v>
      </c>
      <c r="E343" s="5" t="s">
        <v>18</v>
      </c>
      <c r="F343" s="5" t="s">
        <v>130</v>
      </c>
      <c r="G343" s="5" t="s">
        <v>18</v>
      </c>
      <c r="H343" s="7" t="s">
        <v>6173</v>
      </c>
      <c r="I343" s="7" t="s">
        <v>6175</v>
      </c>
      <c r="J343" s="7" t="s">
        <v>6175</v>
      </c>
      <c r="K343" s="7" t="s">
        <v>6175</v>
      </c>
      <c r="L343" s="5" t="s">
        <v>4366</v>
      </c>
      <c r="M343" s="5" t="s">
        <v>4366</v>
      </c>
      <c r="N343" s="8" t="s">
        <v>6175</v>
      </c>
      <c r="O343" s="7" t="s">
        <v>1388</v>
      </c>
      <c r="P343" s="7" t="s">
        <v>3899</v>
      </c>
      <c r="Q343" s="5" t="s">
        <v>4367</v>
      </c>
      <c r="R343" s="5" t="s">
        <v>4368</v>
      </c>
      <c r="S343" s="5" t="s">
        <v>28</v>
      </c>
      <c r="T343" s="7" t="s">
        <v>326</v>
      </c>
      <c r="U343" s="7" t="s">
        <v>28</v>
      </c>
      <c r="V343" s="7" t="s">
        <v>28</v>
      </c>
      <c r="W343" s="5" t="s">
        <v>29</v>
      </c>
      <c r="X343" s="7">
        <v>2012</v>
      </c>
      <c r="Y343" s="5" t="s">
        <v>4369</v>
      </c>
      <c r="Z343" s="7" t="s">
        <v>3900</v>
      </c>
      <c r="AA343" s="7">
        <v>1</v>
      </c>
      <c r="AB343" s="7">
        <v>1</v>
      </c>
      <c r="AC343" s="7">
        <f t="shared" si="106"/>
        <v>0</v>
      </c>
      <c r="AD343" s="7" t="s">
        <v>6175</v>
      </c>
      <c r="AE343" s="7" t="s">
        <v>6175</v>
      </c>
      <c r="AF343" s="7" t="s">
        <v>6175</v>
      </c>
      <c r="AG343" s="7" t="s">
        <v>6175</v>
      </c>
      <c r="AH343" s="7" t="s">
        <v>6175</v>
      </c>
      <c r="AI343" s="7" t="s">
        <v>6175</v>
      </c>
      <c r="AJ343" s="33">
        <v>4.5038589041096602</v>
      </c>
      <c r="AK343" s="33">
        <f t="shared" si="99"/>
        <v>4.5038589041096602</v>
      </c>
      <c r="AL343" s="33">
        <f t="shared" si="102"/>
        <v>0.54046306849315917</v>
      </c>
      <c r="AM343" s="33">
        <f t="shared" si="103"/>
        <v>5.0443219726028197</v>
      </c>
      <c r="AN343" s="33">
        <f t="shared" si="104"/>
        <v>4.0534730136986941</v>
      </c>
      <c r="AO343" s="33">
        <f t="shared" si="105"/>
        <v>4.0534730136986941</v>
      </c>
      <c r="AP343" s="33">
        <f t="shared" si="100"/>
        <v>0.48641676164384329</v>
      </c>
      <c r="AQ343" s="33">
        <f t="shared" si="101"/>
        <v>4.5398897753425373</v>
      </c>
      <c r="AR343" s="15" t="s">
        <v>6295</v>
      </c>
      <c r="AS343" s="26"/>
      <c r="AT343" s="15" t="s">
        <v>6292</v>
      </c>
      <c r="AU343" s="27" t="s">
        <v>6278</v>
      </c>
      <c r="AV343" s="74"/>
      <c r="AW343" s="75"/>
      <c r="AX343" s="75"/>
      <c r="AY343" s="75"/>
      <c r="AZ343" s="52" t="s">
        <v>6388</v>
      </c>
    </row>
    <row r="344" spans="1:52" s="52" customFormat="1" ht="39.950000000000003" customHeight="1" x14ac:dyDescent="0.25">
      <c r="A344" s="9">
        <v>1238</v>
      </c>
      <c r="B344" s="5">
        <v>80042000014551</v>
      </c>
      <c r="C344" s="7" t="s">
        <v>4370</v>
      </c>
      <c r="D344" s="5" t="s">
        <v>18</v>
      </c>
      <c r="E344" s="5" t="s">
        <v>18</v>
      </c>
      <c r="F344" s="5" t="s">
        <v>130</v>
      </c>
      <c r="G344" s="5" t="s">
        <v>18</v>
      </c>
      <c r="H344" s="7" t="s">
        <v>6173</v>
      </c>
      <c r="I344" s="7" t="s">
        <v>6175</v>
      </c>
      <c r="J344" s="7" t="s">
        <v>6175</v>
      </c>
      <c r="K344" s="7" t="s">
        <v>6175</v>
      </c>
      <c r="L344" s="5" t="s">
        <v>4366</v>
      </c>
      <c r="M344" s="5" t="s">
        <v>4366</v>
      </c>
      <c r="N344" s="8" t="s">
        <v>6175</v>
      </c>
      <c r="O344" s="7" t="s">
        <v>1388</v>
      </c>
      <c r="P344" s="7" t="s">
        <v>3899</v>
      </c>
      <c r="Q344" s="5" t="s">
        <v>4367</v>
      </c>
      <c r="R344" s="5" t="s">
        <v>4368</v>
      </c>
      <c r="S344" s="5" t="s">
        <v>28</v>
      </c>
      <c r="T344" s="7" t="s">
        <v>276</v>
      </c>
      <c r="U344" s="7" t="s">
        <v>28</v>
      </c>
      <c r="V344" s="7" t="s">
        <v>28</v>
      </c>
      <c r="W344" s="5" t="s">
        <v>29</v>
      </c>
      <c r="X344" s="7">
        <v>2012</v>
      </c>
      <c r="Y344" s="5" t="s">
        <v>4369</v>
      </c>
      <c r="Z344" s="7" t="s">
        <v>3900</v>
      </c>
      <c r="AA344" s="7">
        <v>1</v>
      </c>
      <c r="AB344" s="7">
        <v>1</v>
      </c>
      <c r="AC344" s="7">
        <f t="shared" si="106"/>
        <v>0</v>
      </c>
      <c r="AD344" s="7" t="s">
        <v>6175</v>
      </c>
      <c r="AE344" s="7" t="s">
        <v>6175</v>
      </c>
      <c r="AF344" s="7" t="s">
        <v>6175</v>
      </c>
      <c r="AG344" s="7" t="s">
        <v>6175</v>
      </c>
      <c r="AH344" s="7" t="s">
        <v>6175</v>
      </c>
      <c r="AI344" s="7" t="s">
        <v>6175</v>
      </c>
      <c r="AJ344" s="33">
        <v>4.5038589041096602</v>
      </c>
      <c r="AK344" s="33">
        <f t="shared" si="99"/>
        <v>4.5038589041096602</v>
      </c>
      <c r="AL344" s="33">
        <f t="shared" si="102"/>
        <v>0.54046306849315917</v>
      </c>
      <c r="AM344" s="33">
        <f t="shared" si="103"/>
        <v>5.0443219726028197</v>
      </c>
      <c r="AN344" s="33">
        <f t="shared" si="104"/>
        <v>4.0534730136986941</v>
      </c>
      <c r="AO344" s="33">
        <f t="shared" si="105"/>
        <v>4.0534730136986941</v>
      </c>
      <c r="AP344" s="33">
        <f t="shared" si="100"/>
        <v>0.48641676164384329</v>
      </c>
      <c r="AQ344" s="33">
        <f t="shared" si="101"/>
        <v>4.5398897753425373</v>
      </c>
      <c r="AR344" s="15" t="s">
        <v>6295</v>
      </c>
      <c r="AS344" s="26"/>
      <c r="AT344" s="15" t="s">
        <v>6292</v>
      </c>
      <c r="AU344" s="27" t="s">
        <v>6278</v>
      </c>
      <c r="AV344" s="74"/>
      <c r="AW344" s="75"/>
      <c r="AX344" s="75"/>
      <c r="AY344" s="75"/>
      <c r="AZ344" s="52" t="s">
        <v>6388</v>
      </c>
    </row>
    <row r="345" spans="1:52" s="52" customFormat="1" ht="39.950000000000003" customHeight="1" x14ac:dyDescent="0.25">
      <c r="A345" s="9">
        <v>1239</v>
      </c>
      <c r="B345" s="5">
        <v>80042000014933</v>
      </c>
      <c r="C345" s="7" t="s">
        <v>4371</v>
      </c>
      <c r="D345" s="5" t="s">
        <v>18</v>
      </c>
      <c r="E345" s="5" t="s">
        <v>296</v>
      </c>
      <c r="F345" s="5" t="s">
        <v>296</v>
      </c>
      <c r="G345" s="5" t="s">
        <v>18</v>
      </c>
      <c r="H345" s="7" t="s">
        <v>6173</v>
      </c>
      <c r="I345" s="7" t="s">
        <v>6175</v>
      </c>
      <c r="J345" s="7" t="s">
        <v>6175</v>
      </c>
      <c r="K345" s="7" t="s">
        <v>6175</v>
      </c>
      <c r="L345" s="5" t="s">
        <v>362</v>
      </c>
      <c r="M345" s="5" t="s">
        <v>362</v>
      </c>
      <c r="N345" s="8" t="s">
        <v>6175</v>
      </c>
      <c r="O345" s="7" t="s">
        <v>1388</v>
      </c>
      <c r="P345" s="7" t="s">
        <v>3899</v>
      </c>
      <c r="Q345" s="5" t="s">
        <v>364</v>
      </c>
      <c r="R345" s="5" t="s">
        <v>3997</v>
      </c>
      <c r="S345" s="5" t="s">
        <v>4372</v>
      </c>
      <c r="T345" s="7" t="s">
        <v>44</v>
      </c>
      <c r="U345" s="7" t="s">
        <v>4002</v>
      </c>
      <c r="V345" s="28" t="s">
        <v>28</v>
      </c>
      <c r="W345" s="7" t="s">
        <v>29</v>
      </c>
      <c r="X345" s="7">
        <v>2013</v>
      </c>
      <c r="Y345" s="5" t="s">
        <v>4222</v>
      </c>
      <c r="Z345" s="7" t="s">
        <v>3900</v>
      </c>
      <c r="AA345" s="7">
        <v>1</v>
      </c>
      <c r="AB345" s="7">
        <v>1</v>
      </c>
      <c r="AC345" s="7">
        <f t="shared" si="106"/>
        <v>0</v>
      </c>
      <c r="AD345" s="7" t="s">
        <v>6175</v>
      </c>
      <c r="AE345" s="7" t="s">
        <v>6175</v>
      </c>
      <c r="AF345" s="7" t="s">
        <v>6175</v>
      </c>
      <c r="AG345" s="7" t="s">
        <v>6175</v>
      </c>
      <c r="AH345" s="7" t="s">
        <v>6175</v>
      </c>
      <c r="AI345" s="7" t="s">
        <v>6175</v>
      </c>
      <c r="AJ345" s="33">
        <v>40.89565119863061</v>
      </c>
      <c r="AK345" s="33">
        <f t="shared" si="99"/>
        <v>40.89565119863061</v>
      </c>
      <c r="AL345" s="33">
        <f t="shared" si="102"/>
        <v>4.9074781438356734</v>
      </c>
      <c r="AM345" s="33">
        <f t="shared" si="103"/>
        <v>45.803129342466285</v>
      </c>
      <c r="AN345" s="33">
        <f t="shared" si="104"/>
        <v>36.806086078767549</v>
      </c>
      <c r="AO345" s="33">
        <f t="shared" si="105"/>
        <v>36.806086078767549</v>
      </c>
      <c r="AP345" s="33">
        <f t="shared" si="100"/>
        <v>4.4167303294521059</v>
      </c>
      <c r="AQ345" s="33">
        <f t="shared" si="101"/>
        <v>41.222816408219657</v>
      </c>
      <c r="AR345" s="15" t="s">
        <v>6295</v>
      </c>
      <c r="AS345" s="15" t="s">
        <v>6296</v>
      </c>
      <c r="AT345" s="15" t="s">
        <v>6292</v>
      </c>
      <c r="AU345" s="27" t="s">
        <v>6278</v>
      </c>
      <c r="AV345" s="74"/>
      <c r="AW345" s="75"/>
      <c r="AX345" s="75"/>
      <c r="AY345" s="75"/>
      <c r="AZ345" s="52" t="s">
        <v>6388</v>
      </c>
    </row>
    <row r="346" spans="1:52" s="52" customFormat="1" ht="39.950000000000003" customHeight="1" x14ac:dyDescent="0.25">
      <c r="A346" s="9">
        <v>1240</v>
      </c>
      <c r="B346" s="5">
        <v>80042000016067</v>
      </c>
      <c r="C346" s="7" t="s">
        <v>4373</v>
      </c>
      <c r="D346" s="5" t="s">
        <v>18</v>
      </c>
      <c r="E346" s="5" t="s">
        <v>296</v>
      </c>
      <c r="F346" s="5" t="s">
        <v>296</v>
      </c>
      <c r="G346" s="5" t="s">
        <v>18</v>
      </c>
      <c r="H346" s="7" t="s">
        <v>6173</v>
      </c>
      <c r="I346" s="7" t="s">
        <v>6175</v>
      </c>
      <c r="J346" s="7" t="s">
        <v>6175</v>
      </c>
      <c r="K346" s="7" t="s">
        <v>6175</v>
      </c>
      <c r="L346" s="7" t="s">
        <v>4019</v>
      </c>
      <c r="M346" s="7" t="s">
        <v>4019</v>
      </c>
      <c r="N346" s="8" t="s">
        <v>6175</v>
      </c>
      <c r="O346" s="7" t="s">
        <v>1388</v>
      </c>
      <c r="P346" s="7" t="s">
        <v>3899</v>
      </c>
      <c r="Q346" s="5" t="s">
        <v>4020</v>
      </c>
      <c r="R346" s="5" t="s">
        <v>4021</v>
      </c>
      <c r="S346" s="5" t="s">
        <v>4374</v>
      </c>
      <c r="T346" s="7" t="s">
        <v>44</v>
      </c>
      <c r="U346" s="7" t="s">
        <v>28</v>
      </c>
      <c r="V346" s="28" t="s">
        <v>28</v>
      </c>
      <c r="W346" s="7" t="s">
        <v>3988</v>
      </c>
      <c r="X346" s="7">
        <v>2012</v>
      </c>
      <c r="Y346" s="5" t="s">
        <v>4375</v>
      </c>
      <c r="Z346" s="7" t="s">
        <v>3900</v>
      </c>
      <c r="AA346" s="7">
        <v>1</v>
      </c>
      <c r="AB346" s="7">
        <v>1</v>
      </c>
      <c r="AC346" s="7">
        <f t="shared" si="106"/>
        <v>0</v>
      </c>
      <c r="AD346" s="7" t="s">
        <v>6175</v>
      </c>
      <c r="AE346" s="7" t="s">
        <v>6175</v>
      </c>
      <c r="AF346" s="7" t="s">
        <v>6175</v>
      </c>
      <c r="AG346" s="7" t="s">
        <v>6175</v>
      </c>
      <c r="AH346" s="7" t="s">
        <v>6175</v>
      </c>
      <c r="AI346" s="7" t="s">
        <v>6175</v>
      </c>
      <c r="AJ346" s="33">
        <v>5.1827178082193193</v>
      </c>
      <c r="AK346" s="33">
        <f t="shared" si="99"/>
        <v>5.1827178082193193</v>
      </c>
      <c r="AL346" s="33">
        <f t="shared" si="102"/>
        <v>0.62192613698631827</v>
      </c>
      <c r="AM346" s="33">
        <f t="shared" si="103"/>
        <v>5.8046439452056378</v>
      </c>
      <c r="AN346" s="33">
        <f t="shared" si="104"/>
        <v>4.6644460273973873</v>
      </c>
      <c r="AO346" s="33">
        <f t="shared" si="105"/>
        <v>4.6644460273973873</v>
      </c>
      <c r="AP346" s="33">
        <f t="shared" si="100"/>
        <v>0.55973352328768644</v>
      </c>
      <c r="AQ346" s="33">
        <f t="shared" si="101"/>
        <v>5.2241795506850739</v>
      </c>
      <c r="AR346" s="15" t="s">
        <v>6295</v>
      </c>
      <c r="AS346" s="26"/>
      <c r="AT346" s="15" t="s">
        <v>6292</v>
      </c>
      <c r="AU346" s="27" t="s">
        <v>6278</v>
      </c>
      <c r="AV346" s="74"/>
      <c r="AW346" s="75"/>
      <c r="AX346" s="75"/>
      <c r="AY346" s="75"/>
      <c r="AZ346" s="52" t="s">
        <v>6388</v>
      </c>
    </row>
    <row r="347" spans="1:52" s="52" customFormat="1" ht="39.950000000000003" customHeight="1" x14ac:dyDescent="0.25">
      <c r="A347" s="9">
        <v>1241</v>
      </c>
      <c r="B347" s="5">
        <v>80042000016562</v>
      </c>
      <c r="C347" s="7" t="s">
        <v>4376</v>
      </c>
      <c r="D347" s="5" t="s">
        <v>18</v>
      </c>
      <c r="E347" s="5" t="s">
        <v>867</v>
      </c>
      <c r="F347" s="7" t="s">
        <v>142</v>
      </c>
      <c r="G347" s="5" t="s">
        <v>18</v>
      </c>
      <c r="H347" s="7" t="s">
        <v>6173</v>
      </c>
      <c r="I347" s="7" t="s">
        <v>6175</v>
      </c>
      <c r="J347" s="7" t="s">
        <v>6175</v>
      </c>
      <c r="K347" s="7" t="s">
        <v>6175</v>
      </c>
      <c r="L347" s="5" t="s">
        <v>4377</v>
      </c>
      <c r="M347" s="5" t="s">
        <v>4377</v>
      </c>
      <c r="N347" s="8" t="s">
        <v>6175</v>
      </c>
      <c r="O347" s="7" t="s">
        <v>1388</v>
      </c>
      <c r="P347" s="7" t="s">
        <v>3899</v>
      </c>
      <c r="Q347" s="7" t="s">
        <v>28</v>
      </c>
      <c r="R347" s="7" t="s">
        <v>28</v>
      </c>
      <c r="S347" s="7" t="s">
        <v>28</v>
      </c>
      <c r="T347" s="7" t="s">
        <v>3909</v>
      </c>
      <c r="U347" s="7" t="s">
        <v>28</v>
      </c>
      <c r="V347" s="28" t="s">
        <v>28</v>
      </c>
      <c r="W347" s="5" t="s">
        <v>29</v>
      </c>
      <c r="X347" s="7">
        <v>2012</v>
      </c>
      <c r="Y347" s="7" t="s">
        <v>28</v>
      </c>
      <c r="Z347" s="7" t="s">
        <v>3900</v>
      </c>
      <c r="AA347" s="7">
        <v>1</v>
      </c>
      <c r="AB347" s="7">
        <v>1</v>
      </c>
      <c r="AC347" s="7">
        <f t="shared" si="106"/>
        <v>0</v>
      </c>
      <c r="AD347" s="7" t="s">
        <v>6175</v>
      </c>
      <c r="AE347" s="7" t="s">
        <v>6175</v>
      </c>
      <c r="AF347" s="7" t="s">
        <v>6175</v>
      </c>
      <c r="AG347" s="7" t="s">
        <v>6175</v>
      </c>
      <c r="AH347" s="7" t="s">
        <v>6175</v>
      </c>
      <c r="AI347" s="7" t="s">
        <v>6175</v>
      </c>
      <c r="AJ347" s="33">
        <v>24.020580821918188</v>
      </c>
      <c r="AK347" s="33">
        <f t="shared" si="99"/>
        <v>24.020580821918188</v>
      </c>
      <c r="AL347" s="33">
        <f t="shared" si="102"/>
        <v>2.8824696986301825</v>
      </c>
      <c r="AM347" s="33">
        <f t="shared" si="103"/>
        <v>26.903050520548369</v>
      </c>
      <c r="AN347" s="33">
        <f t="shared" si="104"/>
        <v>21.61852273972637</v>
      </c>
      <c r="AO347" s="33">
        <f t="shared" si="105"/>
        <v>21.61852273972637</v>
      </c>
      <c r="AP347" s="33">
        <f t="shared" si="100"/>
        <v>2.5942227287671642</v>
      </c>
      <c r="AQ347" s="33">
        <f t="shared" si="101"/>
        <v>24.212745468493534</v>
      </c>
      <c r="AR347" s="26" t="s">
        <v>6295</v>
      </c>
      <c r="AS347" s="26" t="s">
        <v>6295</v>
      </c>
      <c r="AT347" s="15" t="s">
        <v>6294</v>
      </c>
      <c r="AU347" s="27" t="s">
        <v>6279</v>
      </c>
      <c r="AV347" s="74"/>
      <c r="AW347" s="75"/>
      <c r="AX347" s="75"/>
      <c r="AY347" s="75"/>
      <c r="AZ347" s="52" t="s">
        <v>6388</v>
      </c>
    </row>
    <row r="348" spans="1:52" s="52" customFormat="1" ht="39.950000000000003" customHeight="1" x14ac:dyDescent="0.25">
      <c r="A348" s="9">
        <v>1242</v>
      </c>
      <c r="B348" s="5">
        <v>80042000016579</v>
      </c>
      <c r="C348" s="7" t="s">
        <v>4378</v>
      </c>
      <c r="D348" s="5" t="s">
        <v>18</v>
      </c>
      <c r="E348" s="5" t="s">
        <v>867</v>
      </c>
      <c r="F348" s="7" t="s">
        <v>142</v>
      </c>
      <c r="G348" s="5" t="s">
        <v>18</v>
      </c>
      <c r="H348" s="7" t="s">
        <v>6173</v>
      </c>
      <c r="I348" s="7" t="s">
        <v>6175</v>
      </c>
      <c r="J348" s="7" t="s">
        <v>6175</v>
      </c>
      <c r="K348" s="7" t="s">
        <v>6175</v>
      </c>
      <c r="L348" s="5" t="s">
        <v>4377</v>
      </c>
      <c r="M348" s="5" t="s">
        <v>4377</v>
      </c>
      <c r="N348" s="8" t="s">
        <v>6175</v>
      </c>
      <c r="O348" s="7" t="s">
        <v>1388</v>
      </c>
      <c r="P348" s="7" t="s">
        <v>3899</v>
      </c>
      <c r="Q348" s="7" t="s">
        <v>28</v>
      </c>
      <c r="R348" s="7" t="s">
        <v>28</v>
      </c>
      <c r="S348" s="7" t="s">
        <v>28</v>
      </c>
      <c r="T348" s="7" t="s">
        <v>3909</v>
      </c>
      <c r="U348" s="7" t="s">
        <v>28</v>
      </c>
      <c r="V348" s="28" t="s">
        <v>28</v>
      </c>
      <c r="W348" s="5" t="s">
        <v>29</v>
      </c>
      <c r="X348" s="7">
        <v>2012</v>
      </c>
      <c r="Y348" s="7" t="s">
        <v>28</v>
      </c>
      <c r="Z348" s="7" t="s">
        <v>3900</v>
      </c>
      <c r="AA348" s="7">
        <v>1</v>
      </c>
      <c r="AB348" s="7">
        <v>1</v>
      </c>
      <c r="AC348" s="7">
        <f t="shared" si="106"/>
        <v>0</v>
      </c>
      <c r="AD348" s="7" t="s">
        <v>6175</v>
      </c>
      <c r="AE348" s="7" t="s">
        <v>6175</v>
      </c>
      <c r="AF348" s="7" t="s">
        <v>6175</v>
      </c>
      <c r="AG348" s="7" t="s">
        <v>6175</v>
      </c>
      <c r="AH348" s="7" t="s">
        <v>6175</v>
      </c>
      <c r="AI348" s="7" t="s">
        <v>6175</v>
      </c>
      <c r="AJ348" s="33">
        <v>24.020580821918188</v>
      </c>
      <c r="AK348" s="33">
        <f t="shared" si="99"/>
        <v>24.020580821918188</v>
      </c>
      <c r="AL348" s="33">
        <f t="shared" si="102"/>
        <v>2.8824696986301825</v>
      </c>
      <c r="AM348" s="33">
        <f t="shared" si="103"/>
        <v>26.903050520548369</v>
      </c>
      <c r="AN348" s="33">
        <f t="shared" si="104"/>
        <v>21.61852273972637</v>
      </c>
      <c r="AO348" s="33">
        <f t="shared" si="105"/>
        <v>21.61852273972637</v>
      </c>
      <c r="AP348" s="33">
        <f t="shared" si="100"/>
        <v>2.5942227287671642</v>
      </c>
      <c r="AQ348" s="33">
        <f t="shared" si="101"/>
        <v>24.212745468493534</v>
      </c>
      <c r="AR348" s="26" t="s">
        <v>6295</v>
      </c>
      <c r="AS348" s="26" t="s">
        <v>6295</v>
      </c>
      <c r="AT348" s="15" t="s">
        <v>6294</v>
      </c>
      <c r="AU348" s="27" t="s">
        <v>6279</v>
      </c>
      <c r="AV348" s="74"/>
      <c r="AW348" s="75"/>
      <c r="AX348" s="75"/>
      <c r="AY348" s="75"/>
      <c r="AZ348" s="52" t="s">
        <v>6388</v>
      </c>
    </row>
    <row r="349" spans="1:52" s="52" customFormat="1" ht="39.950000000000003" customHeight="1" x14ac:dyDescent="0.25">
      <c r="A349" s="9">
        <v>1243</v>
      </c>
      <c r="B349" s="5">
        <v>80042000016586</v>
      </c>
      <c r="C349" s="7" t="s">
        <v>4379</v>
      </c>
      <c r="D349" s="5" t="s">
        <v>18</v>
      </c>
      <c r="E349" s="5" t="s">
        <v>867</v>
      </c>
      <c r="F349" s="7" t="s">
        <v>142</v>
      </c>
      <c r="G349" s="5" t="s">
        <v>18</v>
      </c>
      <c r="H349" s="7" t="s">
        <v>6173</v>
      </c>
      <c r="I349" s="7" t="s">
        <v>6175</v>
      </c>
      <c r="J349" s="7" t="s">
        <v>6175</v>
      </c>
      <c r="K349" s="7" t="s">
        <v>6175</v>
      </c>
      <c r="L349" s="5" t="s">
        <v>4377</v>
      </c>
      <c r="M349" s="5" t="s">
        <v>4377</v>
      </c>
      <c r="N349" s="8" t="s">
        <v>6175</v>
      </c>
      <c r="O349" s="7" t="s">
        <v>1388</v>
      </c>
      <c r="P349" s="7" t="s">
        <v>3899</v>
      </c>
      <c r="Q349" s="7" t="s">
        <v>28</v>
      </c>
      <c r="R349" s="7" t="s">
        <v>28</v>
      </c>
      <c r="S349" s="7" t="s">
        <v>28</v>
      </c>
      <c r="T349" s="7" t="s">
        <v>3909</v>
      </c>
      <c r="U349" s="7" t="s">
        <v>28</v>
      </c>
      <c r="V349" s="28" t="s">
        <v>28</v>
      </c>
      <c r="W349" s="5" t="s">
        <v>29</v>
      </c>
      <c r="X349" s="7">
        <v>2012</v>
      </c>
      <c r="Y349" s="7" t="s">
        <v>28</v>
      </c>
      <c r="Z349" s="7" t="s">
        <v>3900</v>
      </c>
      <c r="AA349" s="7">
        <v>1</v>
      </c>
      <c r="AB349" s="7">
        <v>1</v>
      </c>
      <c r="AC349" s="7">
        <f t="shared" si="106"/>
        <v>0</v>
      </c>
      <c r="AD349" s="7" t="s">
        <v>6175</v>
      </c>
      <c r="AE349" s="7" t="s">
        <v>6175</v>
      </c>
      <c r="AF349" s="7" t="s">
        <v>6175</v>
      </c>
      <c r="AG349" s="7" t="s">
        <v>6175</v>
      </c>
      <c r="AH349" s="7" t="s">
        <v>6175</v>
      </c>
      <c r="AI349" s="7" t="s">
        <v>6175</v>
      </c>
      <c r="AJ349" s="33">
        <v>24.020580821918188</v>
      </c>
      <c r="AK349" s="33">
        <f t="shared" si="99"/>
        <v>24.020580821918188</v>
      </c>
      <c r="AL349" s="33">
        <f t="shared" si="102"/>
        <v>2.8824696986301825</v>
      </c>
      <c r="AM349" s="33">
        <f t="shared" si="103"/>
        <v>26.903050520548369</v>
      </c>
      <c r="AN349" s="33">
        <f t="shared" si="104"/>
        <v>21.61852273972637</v>
      </c>
      <c r="AO349" s="33">
        <f t="shared" si="105"/>
        <v>21.61852273972637</v>
      </c>
      <c r="AP349" s="33">
        <f t="shared" si="100"/>
        <v>2.5942227287671642</v>
      </c>
      <c r="AQ349" s="33">
        <f t="shared" si="101"/>
        <v>24.212745468493534</v>
      </c>
      <c r="AR349" s="26" t="s">
        <v>6295</v>
      </c>
      <c r="AS349" s="26" t="s">
        <v>6295</v>
      </c>
      <c r="AT349" s="15" t="s">
        <v>6294</v>
      </c>
      <c r="AU349" s="27" t="s">
        <v>6279</v>
      </c>
      <c r="AV349" s="74"/>
      <c r="AW349" s="75"/>
      <c r="AX349" s="75"/>
      <c r="AY349" s="75"/>
      <c r="AZ349" s="52" t="s">
        <v>6388</v>
      </c>
    </row>
    <row r="350" spans="1:52" s="52" customFormat="1" ht="39.950000000000003" customHeight="1" x14ac:dyDescent="0.25">
      <c r="A350" s="9">
        <v>1244</v>
      </c>
      <c r="B350" s="5">
        <v>80042000016593</v>
      </c>
      <c r="C350" s="7" t="s">
        <v>4380</v>
      </c>
      <c r="D350" s="5" t="s">
        <v>18</v>
      </c>
      <c r="E350" s="5" t="s">
        <v>867</v>
      </c>
      <c r="F350" s="7" t="s">
        <v>142</v>
      </c>
      <c r="G350" s="5" t="s">
        <v>18</v>
      </c>
      <c r="H350" s="7" t="s">
        <v>6173</v>
      </c>
      <c r="I350" s="7" t="s">
        <v>6175</v>
      </c>
      <c r="J350" s="7" t="s">
        <v>6175</v>
      </c>
      <c r="K350" s="7" t="s">
        <v>6175</v>
      </c>
      <c r="L350" s="5" t="s">
        <v>4377</v>
      </c>
      <c r="M350" s="5" t="s">
        <v>4377</v>
      </c>
      <c r="N350" s="8" t="s">
        <v>6175</v>
      </c>
      <c r="O350" s="7" t="s">
        <v>1388</v>
      </c>
      <c r="P350" s="7" t="s">
        <v>3899</v>
      </c>
      <c r="Q350" s="7" t="s">
        <v>28</v>
      </c>
      <c r="R350" s="7" t="s">
        <v>28</v>
      </c>
      <c r="S350" s="7" t="s">
        <v>28</v>
      </c>
      <c r="T350" s="7" t="s">
        <v>3909</v>
      </c>
      <c r="U350" s="7" t="s">
        <v>28</v>
      </c>
      <c r="V350" s="28" t="s">
        <v>28</v>
      </c>
      <c r="W350" s="5" t="s">
        <v>29</v>
      </c>
      <c r="X350" s="7">
        <v>2012</v>
      </c>
      <c r="Y350" s="7" t="s">
        <v>28</v>
      </c>
      <c r="Z350" s="7" t="s">
        <v>3900</v>
      </c>
      <c r="AA350" s="7">
        <v>1</v>
      </c>
      <c r="AB350" s="7">
        <v>1</v>
      </c>
      <c r="AC350" s="7">
        <f t="shared" si="106"/>
        <v>0</v>
      </c>
      <c r="AD350" s="7" t="s">
        <v>6175</v>
      </c>
      <c r="AE350" s="7" t="s">
        <v>6175</v>
      </c>
      <c r="AF350" s="7" t="s">
        <v>6175</v>
      </c>
      <c r="AG350" s="7" t="s">
        <v>6175</v>
      </c>
      <c r="AH350" s="7" t="s">
        <v>6175</v>
      </c>
      <c r="AI350" s="7" t="s">
        <v>6175</v>
      </c>
      <c r="AJ350" s="33">
        <v>26.248791780822263</v>
      </c>
      <c r="AK350" s="33">
        <f t="shared" si="99"/>
        <v>26.248791780822263</v>
      </c>
      <c r="AL350" s="33">
        <f t="shared" si="102"/>
        <v>3.1498550136986716</v>
      </c>
      <c r="AM350" s="33">
        <f t="shared" si="103"/>
        <v>29.398646794520936</v>
      </c>
      <c r="AN350" s="33">
        <f t="shared" si="104"/>
        <v>23.623912602740038</v>
      </c>
      <c r="AO350" s="33">
        <f t="shared" si="105"/>
        <v>23.623912602740038</v>
      </c>
      <c r="AP350" s="33">
        <f t="shared" si="100"/>
        <v>2.8348695123288046</v>
      </c>
      <c r="AQ350" s="33">
        <f t="shared" si="101"/>
        <v>26.458782115068843</v>
      </c>
      <c r="AR350" s="26" t="s">
        <v>6295</v>
      </c>
      <c r="AS350" s="26" t="s">
        <v>6295</v>
      </c>
      <c r="AT350" s="15" t="s">
        <v>6294</v>
      </c>
      <c r="AU350" s="27" t="s">
        <v>6279</v>
      </c>
      <c r="AV350" s="74"/>
      <c r="AW350" s="75"/>
      <c r="AX350" s="75"/>
      <c r="AY350" s="75"/>
      <c r="AZ350" s="52" t="s">
        <v>6388</v>
      </c>
    </row>
    <row r="351" spans="1:52" s="52" customFormat="1" ht="39.950000000000003" customHeight="1" x14ac:dyDescent="0.25">
      <c r="A351" s="9">
        <v>1245</v>
      </c>
      <c r="B351" s="5">
        <v>80042000016609</v>
      </c>
      <c r="C351" s="7" t="s">
        <v>4381</v>
      </c>
      <c r="D351" s="5" t="s">
        <v>18</v>
      </c>
      <c r="E351" s="5" t="s">
        <v>867</v>
      </c>
      <c r="F351" s="7" t="s">
        <v>142</v>
      </c>
      <c r="G351" s="5" t="s">
        <v>18</v>
      </c>
      <c r="H351" s="7" t="s">
        <v>6173</v>
      </c>
      <c r="I351" s="7" t="s">
        <v>6175</v>
      </c>
      <c r="J351" s="7" t="s">
        <v>6175</v>
      </c>
      <c r="K351" s="7" t="s">
        <v>6175</v>
      </c>
      <c r="L351" s="5" t="s">
        <v>4377</v>
      </c>
      <c r="M351" s="5" t="s">
        <v>4377</v>
      </c>
      <c r="N351" s="8" t="s">
        <v>6175</v>
      </c>
      <c r="O351" s="7" t="s">
        <v>1388</v>
      </c>
      <c r="P351" s="7" t="s">
        <v>3899</v>
      </c>
      <c r="Q351" s="7" t="s">
        <v>28</v>
      </c>
      <c r="R351" s="7" t="s">
        <v>28</v>
      </c>
      <c r="S351" s="7" t="s">
        <v>28</v>
      </c>
      <c r="T351" s="7" t="s">
        <v>3909</v>
      </c>
      <c r="U351" s="7" t="s">
        <v>28</v>
      </c>
      <c r="V351" s="28" t="s">
        <v>28</v>
      </c>
      <c r="W351" s="5" t="s">
        <v>29</v>
      </c>
      <c r="X351" s="7">
        <v>2012</v>
      </c>
      <c r="Y351" s="7" t="s">
        <v>28</v>
      </c>
      <c r="Z351" s="7" t="s">
        <v>3900</v>
      </c>
      <c r="AA351" s="7">
        <v>1</v>
      </c>
      <c r="AB351" s="7">
        <v>1</v>
      </c>
      <c r="AC351" s="7">
        <f t="shared" si="106"/>
        <v>0</v>
      </c>
      <c r="AD351" s="7" t="s">
        <v>6175</v>
      </c>
      <c r="AE351" s="7" t="s">
        <v>6175</v>
      </c>
      <c r="AF351" s="7" t="s">
        <v>6175</v>
      </c>
      <c r="AG351" s="7" t="s">
        <v>6175</v>
      </c>
      <c r="AH351" s="7" t="s">
        <v>6175</v>
      </c>
      <c r="AI351" s="7" t="s">
        <v>6175</v>
      </c>
      <c r="AJ351" s="33">
        <v>26.248791780822263</v>
      </c>
      <c r="AK351" s="33">
        <f t="shared" si="99"/>
        <v>26.248791780822263</v>
      </c>
      <c r="AL351" s="33">
        <f t="shared" si="102"/>
        <v>3.1498550136986716</v>
      </c>
      <c r="AM351" s="33">
        <f t="shared" si="103"/>
        <v>29.398646794520936</v>
      </c>
      <c r="AN351" s="33">
        <f t="shared" si="104"/>
        <v>23.623912602740038</v>
      </c>
      <c r="AO351" s="33">
        <f t="shared" si="105"/>
        <v>23.623912602740038</v>
      </c>
      <c r="AP351" s="33">
        <f t="shared" si="100"/>
        <v>2.8348695123288046</v>
      </c>
      <c r="AQ351" s="33">
        <f t="shared" si="101"/>
        <v>26.458782115068843</v>
      </c>
      <c r="AR351" s="26" t="s">
        <v>6295</v>
      </c>
      <c r="AS351" s="26" t="s">
        <v>6295</v>
      </c>
      <c r="AT351" s="15" t="s">
        <v>6294</v>
      </c>
      <c r="AU351" s="27" t="s">
        <v>6279</v>
      </c>
      <c r="AV351" s="74"/>
      <c r="AW351" s="75"/>
      <c r="AX351" s="75"/>
      <c r="AY351" s="75"/>
      <c r="AZ351" s="52" t="s">
        <v>6388</v>
      </c>
    </row>
    <row r="352" spans="1:52" s="52" customFormat="1" ht="39.950000000000003" customHeight="1" x14ac:dyDescent="0.25">
      <c r="A352" s="9">
        <v>1246</v>
      </c>
      <c r="B352" s="5">
        <v>80042000016616</v>
      </c>
      <c r="C352" s="7" t="s">
        <v>4382</v>
      </c>
      <c r="D352" s="5" t="s">
        <v>18</v>
      </c>
      <c r="E352" s="5" t="s">
        <v>867</v>
      </c>
      <c r="F352" s="7" t="s">
        <v>142</v>
      </c>
      <c r="G352" s="5" t="s">
        <v>18</v>
      </c>
      <c r="H352" s="7" t="s">
        <v>6173</v>
      </c>
      <c r="I352" s="7" t="s">
        <v>6175</v>
      </c>
      <c r="J352" s="7" t="s">
        <v>6175</v>
      </c>
      <c r="K352" s="7" t="s">
        <v>6175</v>
      </c>
      <c r="L352" s="5" t="s">
        <v>4377</v>
      </c>
      <c r="M352" s="5" t="s">
        <v>4377</v>
      </c>
      <c r="N352" s="8" t="s">
        <v>6175</v>
      </c>
      <c r="O352" s="7" t="s">
        <v>1388</v>
      </c>
      <c r="P352" s="7" t="s">
        <v>3899</v>
      </c>
      <c r="Q352" s="7" t="s">
        <v>28</v>
      </c>
      <c r="R352" s="7" t="s">
        <v>28</v>
      </c>
      <c r="S352" s="7" t="s">
        <v>28</v>
      </c>
      <c r="T352" s="7" t="s">
        <v>3909</v>
      </c>
      <c r="U352" s="7" t="s">
        <v>28</v>
      </c>
      <c r="V352" s="28" t="s">
        <v>28</v>
      </c>
      <c r="W352" s="5" t="s">
        <v>29</v>
      </c>
      <c r="X352" s="7">
        <v>2012</v>
      </c>
      <c r="Y352" s="7" t="s">
        <v>28</v>
      </c>
      <c r="Z352" s="7" t="s">
        <v>3900</v>
      </c>
      <c r="AA352" s="7">
        <v>1</v>
      </c>
      <c r="AB352" s="7">
        <v>1</v>
      </c>
      <c r="AC352" s="7">
        <f t="shared" si="106"/>
        <v>0</v>
      </c>
      <c r="AD352" s="7" t="s">
        <v>6175</v>
      </c>
      <c r="AE352" s="7" t="s">
        <v>6175</v>
      </c>
      <c r="AF352" s="7" t="s">
        <v>6175</v>
      </c>
      <c r="AG352" s="7" t="s">
        <v>6175</v>
      </c>
      <c r="AH352" s="7" t="s">
        <v>6175</v>
      </c>
      <c r="AI352" s="7" t="s">
        <v>6175</v>
      </c>
      <c r="AJ352" s="33">
        <v>26.248791780822263</v>
      </c>
      <c r="AK352" s="33">
        <f t="shared" si="99"/>
        <v>26.248791780822263</v>
      </c>
      <c r="AL352" s="33">
        <f t="shared" si="102"/>
        <v>3.1498550136986716</v>
      </c>
      <c r="AM352" s="33">
        <f t="shared" si="103"/>
        <v>29.398646794520936</v>
      </c>
      <c r="AN352" s="33">
        <f t="shared" si="104"/>
        <v>23.623912602740038</v>
      </c>
      <c r="AO352" s="33">
        <f t="shared" si="105"/>
        <v>23.623912602740038</v>
      </c>
      <c r="AP352" s="33">
        <f t="shared" si="100"/>
        <v>2.8348695123288046</v>
      </c>
      <c r="AQ352" s="33">
        <f t="shared" si="101"/>
        <v>26.458782115068843</v>
      </c>
      <c r="AR352" s="26" t="s">
        <v>6295</v>
      </c>
      <c r="AS352" s="26" t="s">
        <v>6295</v>
      </c>
      <c r="AT352" s="15" t="s">
        <v>6294</v>
      </c>
      <c r="AU352" s="27" t="s">
        <v>6279</v>
      </c>
      <c r="AV352" s="74"/>
      <c r="AW352" s="75"/>
      <c r="AX352" s="75"/>
      <c r="AY352" s="75"/>
      <c r="AZ352" s="52" t="s">
        <v>6388</v>
      </c>
    </row>
    <row r="353" spans="1:52" s="52" customFormat="1" ht="39.950000000000003" customHeight="1" x14ac:dyDescent="0.25">
      <c r="A353" s="9">
        <v>1247</v>
      </c>
      <c r="B353" s="5">
        <v>80042000016647</v>
      </c>
      <c r="C353" s="7" t="s">
        <v>4383</v>
      </c>
      <c r="D353" s="5" t="s">
        <v>18</v>
      </c>
      <c r="E353" s="5" t="s">
        <v>867</v>
      </c>
      <c r="F353" s="7" t="s">
        <v>142</v>
      </c>
      <c r="G353" s="5" t="s">
        <v>18</v>
      </c>
      <c r="H353" s="7" t="s">
        <v>6173</v>
      </c>
      <c r="I353" s="7" t="s">
        <v>6175</v>
      </c>
      <c r="J353" s="7" t="s">
        <v>6175</v>
      </c>
      <c r="K353" s="7" t="s">
        <v>6175</v>
      </c>
      <c r="L353" s="5" t="s">
        <v>4384</v>
      </c>
      <c r="M353" s="5" t="s">
        <v>4384</v>
      </c>
      <c r="N353" s="8" t="s">
        <v>6175</v>
      </c>
      <c r="O353" s="7" t="s">
        <v>1388</v>
      </c>
      <c r="P353" s="7" t="s">
        <v>3899</v>
      </c>
      <c r="Q353" s="7" t="s">
        <v>28</v>
      </c>
      <c r="R353" s="7" t="s">
        <v>28</v>
      </c>
      <c r="S353" s="7" t="s">
        <v>28</v>
      </c>
      <c r="T353" s="7" t="s">
        <v>3909</v>
      </c>
      <c r="U353" s="7" t="s">
        <v>28</v>
      </c>
      <c r="V353" s="28" t="s">
        <v>28</v>
      </c>
      <c r="W353" s="5" t="s">
        <v>29</v>
      </c>
      <c r="X353" s="7">
        <v>2013</v>
      </c>
      <c r="Y353" s="7" t="s">
        <v>28</v>
      </c>
      <c r="Z353" s="7" t="s">
        <v>3900</v>
      </c>
      <c r="AA353" s="7">
        <v>1</v>
      </c>
      <c r="AB353" s="7">
        <v>1</v>
      </c>
      <c r="AC353" s="7">
        <f t="shared" si="106"/>
        <v>0</v>
      </c>
      <c r="AD353" s="7" t="s">
        <v>6175</v>
      </c>
      <c r="AE353" s="7" t="s">
        <v>6175</v>
      </c>
      <c r="AF353" s="7" t="s">
        <v>6175</v>
      </c>
      <c r="AG353" s="7" t="s">
        <v>6175</v>
      </c>
      <c r="AH353" s="7" t="s">
        <v>6175</v>
      </c>
      <c r="AI353" s="7" t="s">
        <v>6175</v>
      </c>
      <c r="AJ353" s="33">
        <v>55.766797089041752</v>
      </c>
      <c r="AK353" s="33">
        <f t="shared" si="99"/>
        <v>55.766797089041752</v>
      </c>
      <c r="AL353" s="33">
        <f t="shared" si="102"/>
        <v>6.6920156506850104</v>
      </c>
      <c r="AM353" s="33">
        <f t="shared" si="103"/>
        <v>62.45881273972676</v>
      </c>
      <c r="AN353" s="33">
        <f t="shared" si="104"/>
        <v>50.190117380137579</v>
      </c>
      <c r="AO353" s="33">
        <f t="shared" si="105"/>
        <v>50.190117380137579</v>
      </c>
      <c r="AP353" s="33">
        <f t="shared" si="100"/>
        <v>6.0228140856165089</v>
      </c>
      <c r="AQ353" s="33">
        <f t="shared" si="101"/>
        <v>56.212931465754089</v>
      </c>
      <c r="AR353" s="26" t="s">
        <v>6295</v>
      </c>
      <c r="AS353" s="26" t="s">
        <v>6295</v>
      </c>
      <c r="AT353" s="15" t="s">
        <v>6294</v>
      </c>
      <c r="AU353" s="27" t="s">
        <v>6279</v>
      </c>
      <c r="AV353" s="74"/>
      <c r="AW353" s="75"/>
      <c r="AX353" s="75"/>
      <c r="AY353" s="75"/>
      <c r="AZ353" s="52" t="s">
        <v>6388</v>
      </c>
    </row>
    <row r="354" spans="1:52" s="52" customFormat="1" ht="39.950000000000003" customHeight="1" x14ac:dyDescent="0.25">
      <c r="A354" s="9">
        <v>1248</v>
      </c>
      <c r="B354" s="5">
        <v>80042000016654</v>
      </c>
      <c r="C354" s="7" t="s">
        <v>4385</v>
      </c>
      <c r="D354" s="5" t="s">
        <v>18</v>
      </c>
      <c r="E354" s="5" t="s">
        <v>867</v>
      </c>
      <c r="F354" s="7" t="s">
        <v>142</v>
      </c>
      <c r="G354" s="5" t="s">
        <v>18</v>
      </c>
      <c r="H354" s="7" t="s">
        <v>6173</v>
      </c>
      <c r="I354" s="7" t="s">
        <v>6175</v>
      </c>
      <c r="J354" s="7" t="s">
        <v>6175</v>
      </c>
      <c r="K354" s="7" t="s">
        <v>6175</v>
      </c>
      <c r="L354" s="5" t="s">
        <v>4384</v>
      </c>
      <c r="M354" s="5" t="s">
        <v>4384</v>
      </c>
      <c r="N354" s="8" t="s">
        <v>6175</v>
      </c>
      <c r="O354" s="7" t="s">
        <v>1388</v>
      </c>
      <c r="P354" s="7" t="s">
        <v>3899</v>
      </c>
      <c r="Q354" s="7" t="s">
        <v>28</v>
      </c>
      <c r="R354" s="7" t="s">
        <v>28</v>
      </c>
      <c r="S354" s="7" t="s">
        <v>28</v>
      </c>
      <c r="T354" s="7" t="s">
        <v>3909</v>
      </c>
      <c r="U354" s="7" t="s">
        <v>28</v>
      </c>
      <c r="V354" s="28" t="s">
        <v>28</v>
      </c>
      <c r="W354" s="5" t="s">
        <v>29</v>
      </c>
      <c r="X354" s="7">
        <v>2013</v>
      </c>
      <c r="Y354" s="7" t="s">
        <v>28</v>
      </c>
      <c r="Z354" s="7" t="s">
        <v>3900</v>
      </c>
      <c r="AA354" s="7">
        <v>1</v>
      </c>
      <c r="AB354" s="7">
        <v>1</v>
      </c>
      <c r="AC354" s="7">
        <f t="shared" si="106"/>
        <v>0</v>
      </c>
      <c r="AD354" s="7" t="s">
        <v>6175</v>
      </c>
      <c r="AE354" s="7" t="s">
        <v>6175</v>
      </c>
      <c r="AF354" s="7" t="s">
        <v>6175</v>
      </c>
      <c r="AG354" s="7" t="s">
        <v>6175</v>
      </c>
      <c r="AH354" s="7" t="s">
        <v>6175</v>
      </c>
      <c r="AI354" s="7" t="s">
        <v>6175</v>
      </c>
      <c r="AJ354" s="33">
        <v>55.766797089041752</v>
      </c>
      <c r="AK354" s="33">
        <f t="shared" si="99"/>
        <v>55.766797089041752</v>
      </c>
      <c r="AL354" s="33">
        <f t="shared" si="102"/>
        <v>6.6920156506850104</v>
      </c>
      <c r="AM354" s="33">
        <f t="shared" si="103"/>
        <v>62.45881273972676</v>
      </c>
      <c r="AN354" s="33">
        <f t="shared" si="104"/>
        <v>50.190117380137579</v>
      </c>
      <c r="AO354" s="33">
        <f t="shared" si="105"/>
        <v>50.190117380137579</v>
      </c>
      <c r="AP354" s="33">
        <f t="shared" si="100"/>
        <v>6.0228140856165089</v>
      </c>
      <c r="AQ354" s="33">
        <f t="shared" si="101"/>
        <v>56.212931465754089</v>
      </c>
      <c r="AR354" s="26" t="s">
        <v>6295</v>
      </c>
      <c r="AS354" s="26" t="s">
        <v>6295</v>
      </c>
      <c r="AT354" s="15" t="s">
        <v>6294</v>
      </c>
      <c r="AU354" s="27" t="s">
        <v>6279</v>
      </c>
      <c r="AV354" s="74"/>
      <c r="AW354" s="75"/>
      <c r="AX354" s="75"/>
      <c r="AY354" s="75"/>
      <c r="AZ354" s="52" t="s">
        <v>6388</v>
      </c>
    </row>
    <row r="355" spans="1:52" s="52" customFormat="1" ht="39.950000000000003" customHeight="1" x14ac:dyDescent="0.25">
      <c r="A355" s="9">
        <v>1249</v>
      </c>
      <c r="B355" s="5">
        <v>80042000016661</v>
      </c>
      <c r="C355" s="7" t="s">
        <v>4386</v>
      </c>
      <c r="D355" s="5" t="s">
        <v>18</v>
      </c>
      <c r="E355" s="5" t="s">
        <v>867</v>
      </c>
      <c r="F355" s="7" t="s">
        <v>142</v>
      </c>
      <c r="G355" s="5" t="s">
        <v>18</v>
      </c>
      <c r="H355" s="7" t="s">
        <v>6173</v>
      </c>
      <c r="I355" s="7" t="s">
        <v>6175</v>
      </c>
      <c r="J355" s="7" t="s">
        <v>6175</v>
      </c>
      <c r="K355" s="7" t="s">
        <v>6175</v>
      </c>
      <c r="L355" s="5" t="s">
        <v>4384</v>
      </c>
      <c r="M355" s="5" t="s">
        <v>4384</v>
      </c>
      <c r="N355" s="8" t="s">
        <v>6175</v>
      </c>
      <c r="O355" s="7" t="s">
        <v>1388</v>
      </c>
      <c r="P355" s="7" t="s">
        <v>3899</v>
      </c>
      <c r="Q355" s="7" t="s">
        <v>28</v>
      </c>
      <c r="R355" s="7" t="s">
        <v>28</v>
      </c>
      <c r="S355" s="7" t="s">
        <v>28</v>
      </c>
      <c r="T355" s="7" t="s">
        <v>3909</v>
      </c>
      <c r="U355" s="7" t="s">
        <v>28</v>
      </c>
      <c r="V355" s="28" t="s">
        <v>28</v>
      </c>
      <c r="W355" s="5" t="s">
        <v>29</v>
      </c>
      <c r="X355" s="7">
        <v>2013</v>
      </c>
      <c r="Y355" s="7" t="s">
        <v>28</v>
      </c>
      <c r="Z355" s="7" t="s">
        <v>3900</v>
      </c>
      <c r="AA355" s="7">
        <v>1</v>
      </c>
      <c r="AB355" s="7">
        <v>1</v>
      </c>
      <c r="AC355" s="7">
        <f t="shared" si="106"/>
        <v>0</v>
      </c>
      <c r="AD355" s="7" t="s">
        <v>6175</v>
      </c>
      <c r="AE355" s="7" t="s">
        <v>6175</v>
      </c>
      <c r="AF355" s="7" t="s">
        <v>6175</v>
      </c>
      <c r="AG355" s="7" t="s">
        <v>6175</v>
      </c>
      <c r="AH355" s="7" t="s">
        <v>6175</v>
      </c>
      <c r="AI355" s="7" t="s">
        <v>6175</v>
      </c>
      <c r="AJ355" s="33">
        <v>55.766797089041752</v>
      </c>
      <c r="AK355" s="33">
        <f t="shared" si="99"/>
        <v>55.766797089041752</v>
      </c>
      <c r="AL355" s="33">
        <f t="shared" si="102"/>
        <v>6.6920156506850104</v>
      </c>
      <c r="AM355" s="33">
        <f t="shared" si="103"/>
        <v>62.45881273972676</v>
      </c>
      <c r="AN355" s="33">
        <f t="shared" si="104"/>
        <v>50.190117380137579</v>
      </c>
      <c r="AO355" s="33">
        <f t="shared" si="105"/>
        <v>50.190117380137579</v>
      </c>
      <c r="AP355" s="33">
        <f t="shared" si="100"/>
        <v>6.0228140856165089</v>
      </c>
      <c r="AQ355" s="33">
        <f t="shared" si="101"/>
        <v>56.212931465754089</v>
      </c>
      <c r="AR355" s="26" t="s">
        <v>6295</v>
      </c>
      <c r="AS355" s="26" t="s">
        <v>6295</v>
      </c>
      <c r="AT355" s="15" t="s">
        <v>6294</v>
      </c>
      <c r="AU355" s="27" t="s">
        <v>6279</v>
      </c>
      <c r="AV355" s="74"/>
      <c r="AW355" s="75"/>
      <c r="AX355" s="75"/>
      <c r="AY355" s="75"/>
      <c r="AZ355" s="52" t="s">
        <v>6388</v>
      </c>
    </row>
    <row r="356" spans="1:52" s="52" customFormat="1" ht="39.950000000000003" customHeight="1" x14ac:dyDescent="0.25">
      <c r="A356" s="9">
        <v>1250</v>
      </c>
      <c r="B356" s="5">
        <v>80042000016678</v>
      </c>
      <c r="C356" s="7" t="s">
        <v>4387</v>
      </c>
      <c r="D356" s="5" t="s">
        <v>18</v>
      </c>
      <c r="E356" s="5" t="s">
        <v>867</v>
      </c>
      <c r="F356" s="7" t="s">
        <v>142</v>
      </c>
      <c r="G356" s="5" t="s">
        <v>18</v>
      </c>
      <c r="H356" s="7" t="s">
        <v>6173</v>
      </c>
      <c r="I356" s="7" t="s">
        <v>6175</v>
      </c>
      <c r="J356" s="7" t="s">
        <v>6175</v>
      </c>
      <c r="K356" s="7" t="s">
        <v>6175</v>
      </c>
      <c r="L356" s="5" t="s">
        <v>4384</v>
      </c>
      <c r="M356" s="5" t="s">
        <v>4384</v>
      </c>
      <c r="N356" s="8" t="s">
        <v>6175</v>
      </c>
      <c r="O356" s="7" t="s">
        <v>1388</v>
      </c>
      <c r="P356" s="7" t="s">
        <v>3899</v>
      </c>
      <c r="Q356" s="7" t="s">
        <v>28</v>
      </c>
      <c r="R356" s="7" t="s">
        <v>28</v>
      </c>
      <c r="S356" s="7" t="s">
        <v>28</v>
      </c>
      <c r="T356" s="7" t="s">
        <v>3909</v>
      </c>
      <c r="U356" s="7" t="s">
        <v>28</v>
      </c>
      <c r="V356" s="28" t="s">
        <v>28</v>
      </c>
      <c r="W356" s="5" t="s">
        <v>29</v>
      </c>
      <c r="X356" s="7">
        <v>2013</v>
      </c>
      <c r="Y356" s="7" t="s">
        <v>28</v>
      </c>
      <c r="Z356" s="7" t="s">
        <v>3900</v>
      </c>
      <c r="AA356" s="7">
        <v>1</v>
      </c>
      <c r="AB356" s="7">
        <v>1</v>
      </c>
      <c r="AC356" s="7">
        <f t="shared" si="106"/>
        <v>0</v>
      </c>
      <c r="AD356" s="7" t="s">
        <v>6175</v>
      </c>
      <c r="AE356" s="7" t="s">
        <v>6175</v>
      </c>
      <c r="AF356" s="7" t="s">
        <v>6175</v>
      </c>
      <c r="AG356" s="7" t="s">
        <v>6175</v>
      </c>
      <c r="AH356" s="7" t="s">
        <v>6175</v>
      </c>
      <c r="AI356" s="7" t="s">
        <v>6175</v>
      </c>
      <c r="AJ356" s="33">
        <v>55.766797089041752</v>
      </c>
      <c r="AK356" s="33">
        <f t="shared" si="99"/>
        <v>55.766797089041752</v>
      </c>
      <c r="AL356" s="33">
        <f t="shared" si="102"/>
        <v>6.6920156506850104</v>
      </c>
      <c r="AM356" s="33">
        <f t="shared" si="103"/>
        <v>62.45881273972676</v>
      </c>
      <c r="AN356" s="33">
        <f t="shared" si="104"/>
        <v>50.190117380137579</v>
      </c>
      <c r="AO356" s="33">
        <f t="shared" si="105"/>
        <v>50.190117380137579</v>
      </c>
      <c r="AP356" s="33">
        <f t="shared" si="100"/>
        <v>6.0228140856165089</v>
      </c>
      <c r="AQ356" s="33">
        <f t="shared" si="101"/>
        <v>56.212931465754089</v>
      </c>
      <c r="AR356" s="26" t="s">
        <v>6295</v>
      </c>
      <c r="AS356" s="26" t="s">
        <v>6295</v>
      </c>
      <c r="AT356" s="15" t="s">
        <v>6294</v>
      </c>
      <c r="AU356" s="27" t="s">
        <v>6279</v>
      </c>
      <c r="AV356" s="74"/>
      <c r="AW356" s="75"/>
      <c r="AX356" s="75"/>
      <c r="AY356" s="75"/>
      <c r="AZ356" s="52" t="s">
        <v>6388</v>
      </c>
    </row>
    <row r="357" spans="1:52" s="52" customFormat="1" ht="39.950000000000003" customHeight="1" x14ac:dyDescent="0.25">
      <c r="A357" s="9">
        <v>1251</v>
      </c>
      <c r="B357" s="5">
        <v>80042000016685</v>
      </c>
      <c r="C357" s="7" t="s">
        <v>4388</v>
      </c>
      <c r="D357" s="5" t="s">
        <v>18</v>
      </c>
      <c r="E357" s="5" t="s">
        <v>867</v>
      </c>
      <c r="F357" s="7" t="s">
        <v>142</v>
      </c>
      <c r="G357" s="5" t="s">
        <v>18</v>
      </c>
      <c r="H357" s="7" t="s">
        <v>6173</v>
      </c>
      <c r="I357" s="7" t="s">
        <v>6175</v>
      </c>
      <c r="J357" s="7" t="s">
        <v>6175</v>
      </c>
      <c r="K357" s="7" t="s">
        <v>6175</v>
      </c>
      <c r="L357" s="5" t="s">
        <v>4384</v>
      </c>
      <c r="M357" s="5" t="s">
        <v>4384</v>
      </c>
      <c r="N357" s="8" t="s">
        <v>6175</v>
      </c>
      <c r="O357" s="7" t="s">
        <v>1388</v>
      </c>
      <c r="P357" s="7" t="s">
        <v>3899</v>
      </c>
      <c r="Q357" s="7" t="s">
        <v>28</v>
      </c>
      <c r="R357" s="7" t="s">
        <v>28</v>
      </c>
      <c r="S357" s="7" t="s">
        <v>28</v>
      </c>
      <c r="T357" s="7" t="s">
        <v>3909</v>
      </c>
      <c r="U357" s="7" t="s">
        <v>28</v>
      </c>
      <c r="V357" s="28" t="s">
        <v>28</v>
      </c>
      <c r="W357" s="5" t="s">
        <v>29</v>
      </c>
      <c r="X357" s="7">
        <v>2013</v>
      </c>
      <c r="Y357" s="7" t="s">
        <v>28</v>
      </c>
      <c r="Z357" s="7" t="s">
        <v>3900</v>
      </c>
      <c r="AA357" s="7">
        <v>1</v>
      </c>
      <c r="AB357" s="7">
        <v>1</v>
      </c>
      <c r="AC357" s="7">
        <f t="shared" si="106"/>
        <v>0</v>
      </c>
      <c r="AD357" s="7" t="s">
        <v>6175</v>
      </c>
      <c r="AE357" s="7" t="s">
        <v>6175</v>
      </c>
      <c r="AF357" s="7" t="s">
        <v>6175</v>
      </c>
      <c r="AG357" s="7" t="s">
        <v>6175</v>
      </c>
      <c r="AH357" s="7" t="s">
        <v>6175</v>
      </c>
      <c r="AI357" s="7" t="s">
        <v>6175</v>
      </c>
      <c r="AJ357" s="33">
        <v>55.766797089041752</v>
      </c>
      <c r="AK357" s="33">
        <f t="shared" si="99"/>
        <v>55.766797089041752</v>
      </c>
      <c r="AL357" s="33">
        <f t="shared" si="102"/>
        <v>6.6920156506850104</v>
      </c>
      <c r="AM357" s="33">
        <f t="shared" si="103"/>
        <v>62.45881273972676</v>
      </c>
      <c r="AN357" s="33">
        <f t="shared" si="104"/>
        <v>50.190117380137579</v>
      </c>
      <c r="AO357" s="33">
        <f t="shared" si="105"/>
        <v>50.190117380137579</v>
      </c>
      <c r="AP357" s="33">
        <f t="shared" si="100"/>
        <v>6.0228140856165089</v>
      </c>
      <c r="AQ357" s="33">
        <f t="shared" si="101"/>
        <v>56.212931465754089</v>
      </c>
      <c r="AR357" s="26" t="s">
        <v>6295</v>
      </c>
      <c r="AS357" s="26" t="s">
        <v>6295</v>
      </c>
      <c r="AT357" s="15" t="s">
        <v>6294</v>
      </c>
      <c r="AU357" s="27" t="s">
        <v>6279</v>
      </c>
      <c r="AV357" s="74"/>
      <c r="AW357" s="75"/>
      <c r="AX357" s="75"/>
      <c r="AY357" s="75"/>
      <c r="AZ357" s="52" t="s">
        <v>6388</v>
      </c>
    </row>
    <row r="358" spans="1:52" s="52" customFormat="1" ht="39.950000000000003" customHeight="1" x14ac:dyDescent="0.25">
      <c r="A358" s="9">
        <v>1252</v>
      </c>
      <c r="B358" s="5">
        <v>80042000016838</v>
      </c>
      <c r="C358" s="7" t="s">
        <v>4389</v>
      </c>
      <c r="D358" s="5" t="s">
        <v>18</v>
      </c>
      <c r="E358" s="5" t="s">
        <v>867</v>
      </c>
      <c r="F358" s="7" t="s">
        <v>142</v>
      </c>
      <c r="G358" s="5" t="s">
        <v>18</v>
      </c>
      <c r="H358" s="7" t="s">
        <v>6173</v>
      </c>
      <c r="I358" s="7" t="s">
        <v>6175</v>
      </c>
      <c r="J358" s="7" t="s">
        <v>6175</v>
      </c>
      <c r="K358" s="7" t="s">
        <v>6175</v>
      </c>
      <c r="L358" s="5" t="s">
        <v>4390</v>
      </c>
      <c r="M358" s="5" t="s">
        <v>4390</v>
      </c>
      <c r="N358" s="8" t="s">
        <v>6175</v>
      </c>
      <c r="O358" s="7" t="s">
        <v>1388</v>
      </c>
      <c r="P358" s="7" t="s">
        <v>3899</v>
      </c>
      <c r="Q358" s="7" t="s">
        <v>28</v>
      </c>
      <c r="R358" s="7" t="s">
        <v>28</v>
      </c>
      <c r="S358" s="7" t="s">
        <v>28</v>
      </c>
      <c r="T358" s="7" t="s">
        <v>3909</v>
      </c>
      <c r="U358" s="7" t="s">
        <v>28</v>
      </c>
      <c r="V358" s="28" t="s">
        <v>28</v>
      </c>
      <c r="W358" s="5" t="s">
        <v>29</v>
      </c>
      <c r="X358" s="7">
        <v>2012</v>
      </c>
      <c r="Y358" s="7" t="s">
        <v>28</v>
      </c>
      <c r="Z358" s="7" t="s">
        <v>3900</v>
      </c>
      <c r="AA358" s="7">
        <v>1</v>
      </c>
      <c r="AB358" s="7">
        <v>1</v>
      </c>
      <c r="AC358" s="7">
        <f t="shared" si="106"/>
        <v>0</v>
      </c>
      <c r="AD358" s="7" t="s">
        <v>6175</v>
      </c>
      <c r="AE358" s="7" t="s">
        <v>6175</v>
      </c>
      <c r="AF358" s="7" t="s">
        <v>6175</v>
      </c>
      <c r="AG358" s="7" t="s">
        <v>6175</v>
      </c>
      <c r="AH358" s="7" t="s">
        <v>6175</v>
      </c>
      <c r="AI358" s="7" t="s">
        <v>6175</v>
      </c>
      <c r="AJ358" s="33">
        <v>36.092088698630619</v>
      </c>
      <c r="AK358" s="33">
        <f t="shared" si="99"/>
        <v>36.092088698630619</v>
      </c>
      <c r="AL358" s="33">
        <f t="shared" si="102"/>
        <v>4.331050643835674</v>
      </c>
      <c r="AM358" s="33">
        <f t="shared" si="103"/>
        <v>40.423139342466293</v>
      </c>
      <c r="AN358" s="33">
        <f t="shared" si="104"/>
        <v>32.482879828767558</v>
      </c>
      <c r="AO358" s="33">
        <f t="shared" si="105"/>
        <v>32.482879828767558</v>
      </c>
      <c r="AP358" s="33">
        <f t="shared" si="100"/>
        <v>3.8979455794521067</v>
      </c>
      <c r="AQ358" s="33">
        <f t="shared" si="101"/>
        <v>36.380825408219664</v>
      </c>
      <c r="AR358" s="26" t="s">
        <v>6295</v>
      </c>
      <c r="AS358" s="26" t="s">
        <v>6295</v>
      </c>
      <c r="AT358" s="15" t="s">
        <v>6294</v>
      </c>
      <c r="AU358" s="27" t="s">
        <v>6279</v>
      </c>
      <c r="AV358" s="74"/>
      <c r="AW358" s="75"/>
      <c r="AX358" s="75"/>
      <c r="AY358" s="75"/>
      <c r="AZ358" s="52" t="s">
        <v>6388</v>
      </c>
    </row>
    <row r="359" spans="1:52" s="52" customFormat="1" ht="39.950000000000003" customHeight="1" x14ac:dyDescent="0.25">
      <c r="A359" s="9">
        <v>1253</v>
      </c>
      <c r="B359" s="5">
        <v>80042000016845</v>
      </c>
      <c r="C359" s="7" t="s">
        <v>4391</v>
      </c>
      <c r="D359" s="5" t="s">
        <v>18</v>
      </c>
      <c r="E359" s="5" t="s">
        <v>867</v>
      </c>
      <c r="F359" s="7" t="s">
        <v>142</v>
      </c>
      <c r="G359" s="5" t="s">
        <v>18</v>
      </c>
      <c r="H359" s="7" t="s">
        <v>6173</v>
      </c>
      <c r="I359" s="7" t="s">
        <v>6175</v>
      </c>
      <c r="J359" s="7" t="s">
        <v>6175</v>
      </c>
      <c r="K359" s="7" t="s">
        <v>6175</v>
      </c>
      <c r="L359" s="5" t="s">
        <v>4390</v>
      </c>
      <c r="M359" s="5" t="s">
        <v>4390</v>
      </c>
      <c r="N359" s="8" t="s">
        <v>6175</v>
      </c>
      <c r="O359" s="7" t="s">
        <v>1388</v>
      </c>
      <c r="P359" s="7" t="s">
        <v>3899</v>
      </c>
      <c r="Q359" s="7" t="s">
        <v>28</v>
      </c>
      <c r="R359" s="7" t="s">
        <v>28</v>
      </c>
      <c r="S359" s="7" t="s">
        <v>28</v>
      </c>
      <c r="T359" s="7" t="s">
        <v>3909</v>
      </c>
      <c r="U359" s="7" t="s">
        <v>28</v>
      </c>
      <c r="V359" s="28" t="s">
        <v>28</v>
      </c>
      <c r="W359" s="5" t="s">
        <v>29</v>
      </c>
      <c r="X359" s="7">
        <v>2012</v>
      </c>
      <c r="Y359" s="7" t="s">
        <v>28</v>
      </c>
      <c r="Z359" s="7" t="s">
        <v>3900</v>
      </c>
      <c r="AA359" s="7">
        <v>1</v>
      </c>
      <c r="AB359" s="7">
        <v>1</v>
      </c>
      <c r="AC359" s="7">
        <f t="shared" si="106"/>
        <v>0</v>
      </c>
      <c r="AD359" s="7" t="s">
        <v>6175</v>
      </c>
      <c r="AE359" s="7" t="s">
        <v>6175</v>
      </c>
      <c r="AF359" s="7" t="s">
        <v>6175</v>
      </c>
      <c r="AG359" s="7" t="s">
        <v>6175</v>
      </c>
      <c r="AH359" s="7" t="s">
        <v>6175</v>
      </c>
      <c r="AI359" s="7" t="s">
        <v>6175</v>
      </c>
      <c r="AJ359" s="33">
        <v>36.092088698630619</v>
      </c>
      <c r="AK359" s="33">
        <f t="shared" si="99"/>
        <v>36.092088698630619</v>
      </c>
      <c r="AL359" s="33">
        <f t="shared" si="102"/>
        <v>4.331050643835674</v>
      </c>
      <c r="AM359" s="33">
        <f t="shared" si="103"/>
        <v>40.423139342466293</v>
      </c>
      <c r="AN359" s="33">
        <f t="shared" si="104"/>
        <v>32.482879828767558</v>
      </c>
      <c r="AO359" s="33">
        <f t="shared" si="105"/>
        <v>32.482879828767558</v>
      </c>
      <c r="AP359" s="33">
        <f t="shared" si="100"/>
        <v>3.8979455794521067</v>
      </c>
      <c r="AQ359" s="33">
        <f t="shared" si="101"/>
        <v>36.380825408219664</v>
      </c>
      <c r="AR359" s="26" t="s">
        <v>6295</v>
      </c>
      <c r="AS359" s="26" t="s">
        <v>6295</v>
      </c>
      <c r="AT359" s="15" t="s">
        <v>6294</v>
      </c>
      <c r="AU359" s="27" t="s">
        <v>6279</v>
      </c>
      <c r="AV359" s="74"/>
      <c r="AW359" s="75"/>
      <c r="AX359" s="75"/>
      <c r="AY359" s="75"/>
      <c r="AZ359" s="52" t="s">
        <v>6388</v>
      </c>
    </row>
    <row r="360" spans="1:52" s="52" customFormat="1" ht="39.950000000000003" customHeight="1" x14ac:dyDescent="0.25">
      <c r="A360" s="9">
        <v>1254</v>
      </c>
      <c r="B360" s="5">
        <v>80042000016852</v>
      </c>
      <c r="C360" s="7" t="s">
        <v>4392</v>
      </c>
      <c r="D360" s="5" t="s">
        <v>18</v>
      </c>
      <c r="E360" s="5" t="s">
        <v>867</v>
      </c>
      <c r="F360" s="7" t="s">
        <v>142</v>
      </c>
      <c r="G360" s="5" t="s">
        <v>18</v>
      </c>
      <c r="H360" s="7" t="s">
        <v>6173</v>
      </c>
      <c r="I360" s="7" t="s">
        <v>6175</v>
      </c>
      <c r="J360" s="7" t="s">
        <v>6175</v>
      </c>
      <c r="K360" s="7" t="s">
        <v>6175</v>
      </c>
      <c r="L360" s="5" t="s">
        <v>4390</v>
      </c>
      <c r="M360" s="5" t="s">
        <v>4390</v>
      </c>
      <c r="N360" s="8" t="s">
        <v>6175</v>
      </c>
      <c r="O360" s="7" t="s">
        <v>1388</v>
      </c>
      <c r="P360" s="7" t="s">
        <v>3899</v>
      </c>
      <c r="Q360" s="7" t="s">
        <v>28</v>
      </c>
      <c r="R360" s="7" t="s">
        <v>28</v>
      </c>
      <c r="S360" s="7" t="s">
        <v>28</v>
      </c>
      <c r="T360" s="7" t="s">
        <v>3909</v>
      </c>
      <c r="U360" s="7" t="s">
        <v>28</v>
      </c>
      <c r="V360" s="28" t="s">
        <v>28</v>
      </c>
      <c r="W360" s="5" t="s">
        <v>29</v>
      </c>
      <c r="X360" s="7">
        <v>2012</v>
      </c>
      <c r="Y360" s="7" t="s">
        <v>28</v>
      </c>
      <c r="Z360" s="7" t="s">
        <v>3900</v>
      </c>
      <c r="AA360" s="7">
        <v>1</v>
      </c>
      <c r="AB360" s="7">
        <v>1</v>
      </c>
      <c r="AC360" s="7">
        <f t="shared" si="106"/>
        <v>0</v>
      </c>
      <c r="AD360" s="7" t="s">
        <v>6175</v>
      </c>
      <c r="AE360" s="7" t="s">
        <v>6175</v>
      </c>
      <c r="AF360" s="7" t="s">
        <v>6175</v>
      </c>
      <c r="AG360" s="7" t="s">
        <v>6175</v>
      </c>
      <c r="AH360" s="7" t="s">
        <v>6175</v>
      </c>
      <c r="AI360" s="7" t="s">
        <v>6175</v>
      </c>
      <c r="AJ360" s="33">
        <v>36.092088698630619</v>
      </c>
      <c r="AK360" s="33">
        <f t="shared" si="99"/>
        <v>36.092088698630619</v>
      </c>
      <c r="AL360" s="33">
        <f t="shared" si="102"/>
        <v>4.331050643835674</v>
      </c>
      <c r="AM360" s="33">
        <f t="shared" si="103"/>
        <v>40.423139342466293</v>
      </c>
      <c r="AN360" s="33">
        <f t="shared" si="104"/>
        <v>32.482879828767558</v>
      </c>
      <c r="AO360" s="33">
        <f t="shared" si="105"/>
        <v>32.482879828767558</v>
      </c>
      <c r="AP360" s="33">
        <f t="shared" si="100"/>
        <v>3.8979455794521067</v>
      </c>
      <c r="AQ360" s="33">
        <f t="shared" si="101"/>
        <v>36.380825408219664</v>
      </c>
      <c r="AR360" s="26" t="s">
        <v>6295</v>
      </c>
      <c r="AS360" s="26" t="s">
        <v>6295</v>
      </c>
      <c r="AT360" s="15" t="s">
        <v>6294</v>
      </c>
      <c r="AU360" s="27" t="s">
        <v>6279</v>
      </c>
      <c r="AV360" s="74"/>
      <c r="AW360" s="75"/>
      <c r="AX360" s="75"/>
      <c r="AY360" s="75"/>
      <c r="AZ360" s="52" t="s">
        <v>6388</v>
      </c>
    </row>
    <row r="361" spans="1:52" s="52" customFormat="1" ht="39.950000000000003" customHeight="1" x14ac:dyDescent="0.25">
      <c r="A361" s="9">
        <v>1255</v>
      </c>
      <c r="B361" s="5">
        <v>80042000016869</v>
      </c>
      <c r="C361" s="7" t="s">
        <v>4393</v>
      </c>
      <c r="D361" s="5" t="s">
        <v>18</v>
      </c>
      <c r="E361" s="5" t="s">
        <v>867</v>
      </c>
      <c r="F361" s="7" t="s">
        <v>142</v>
      </c>
      <c r="G361" s="5" t="s">
        <v>18</v>
      </c>
      <c r="H361" s="7" t="s">
        <v>6173</v>
      </c>
      <c r="I361" s="7" t="s">
        <v>6175</v>
      </c>
      <c r="J361" s="7" t="s">
        <v>6175</v>
      </c>
      <c r="K361" s="7" t="s">
        <v>6175</v>
      </c>
      <c r="L361" s="5" t="s">
        <v>4390</v>
      </c>
      <c r="M361" s="5" t="s">
        <v>4390</v>
      </c>
      <c r="N361" s="8" t="s">
        <v>6175</v>
      </c>
      <c r="O361" s="7" t="s">
        <v>1388</v>
      </c>
      <c r="P361" s="7" t="s">
        <v>3899</v>
      </c>
      <c r="Q361" s="7" t="s">
        <v>28</v>
      </c>
      <c r="R361" s="7" t="s">
        <v>28</v>
      </c>
      <c r="S361" s="7" t="s">
        <v>28</v>
      </c>
      <c r="T361" s="7" t="s">
        <v>3909</v>
      </c>
      <c r="U361" s="7" t="s">
        <v>28</v>
      </c>
      <c r="V361" s="28" t="s">
        <v>28</v>
      </c>
      <c r="W361" s="5" t="s">
        <v>29</v>
      </c>
      <c r="X361" s="7">
        <v>2012</v>
      </c>
      <c r="Y361" s="7" t="s">
        <v>28</v>
      </c>
      <c r="Z361" s="7" t="s">
        <v>3900</v>
      </c>
      <c r="AA361" s="7">
        <v>1</v>
      </c>
      <c r="AB361" s="7">
        <v>1</v>
      </c>
      <c r="AC361" s="7">
        <f t="shared" si="106"/>
        <v>0</v>
      </c>
      <c r="AD361" s="7" t="s">
        <v>6175</v>
      </c>
      <c r="AE361" s="7" t="s">
        <v>6175</v>
      </c>
      <c r="AF361" s="7" t="s">
        <v>6175</v>
      </c>
      <c r="AG361" s="7" t="s">
        <v>6175</v>
      </c>
      <c r="AH361" s="7" t="s">
        <v>6175</v>
      </c>
      <c r="AI361" s="7" t="s">
        <v>6175</v>
      </c>
      <c r="AJ361" s="33">
        <v>36.092088698630619</v>
      </c>
      <c r="AK361" s="33">
        <f t="shared" si="99"/>
        <v>36.092088698630619</v>
      </c>
      <c r="AL361" s="33">
        <f t="shared" si="102"/>
        <v>4.331050643835674</v>
      </c>
      <c r="AM361" s="33">
        <f t="shared" si="103"/>
        <v>40.423139342466293</v>
      </c>
      <c r="AN361" s="33">
        <f t="shared" si="104"/>
        <v>32.482879828767558</v>
      </c>
      <c r="AO361" s="33">
        <f t="shared" si="105"/>
        <v>32.482879828767558</v>
      </c>
      <c r="AP361" s="33">
        <f t="shared" si="100"/>
        <v>3.8979455794521067</v>
      </c>
      <c r="AQ361" s="33">
        <f t="shared" si="101"/>
        <v>36.380825408219664</v>
      </c>
      <c r="AR361" s="26" t="s">
        <v>6295</v>
      </c>
      <c r="AS361" s="26" t="s">
        <v>6295</v>
      </c>
      <c r="AT361" s="15" t="s">
        <v>6294</v>
      </c>
      <c r="AU361" s="27" t="s">
        <v>6279</v>
      </c>
      <c r="AV361" s="74"/>
      <c r="AW361" s="75"/>
      <c r="AX361" s="75"/>
      <c r="AY361" s="75"/>
      <c r="AZ361" s="52" t="s">
        <v>6388</v>
      </c>
    </row>
    <row r="362" spans="1:52" s="52" customFormat="1" ht="39.950000000000003" customHeight="1" x14ac:dyDescent="0.25">
      <c r="A362" s="9">
        <v>1256</v>
      </c>
      <c r="B362" s="5">
        <v>80042000016876</v>
      </c>
      <c r="C362" s="7" t="s">
        <v>4394</v>
      </c>
      <c r="D362" s="5" t="s">
        <v>18</v>
      </c>
      <c r="E362" s="5" t="s">
        <v>867</v>
      </c>
      <c r="F362" s="7" t="s">
        <v>142</v>
      </c>
      <c r="G362" s="5" t="s">
        <v>18</v>
      </c>
      <c r="H362" s="7" t="s">
        <v>6173</v>
      </c>
      <c r="I362" s="7" t="s">
        <v>6175</v>
      </c>
      <c r="J362" s="7" t="s">
        <v>6175</v>
      </c>
      <c r="K362" s="7" t="s">
        <v>6175</v>
      </c>
      <c r="L362" s="5" t="s">
        <v>4390</v>
      </c>
      <c r="M362" s="5" t="s">
        <v>4390</v>
      </c>
      <c r="N362" s="8" t="s">
        <v>6175</v>
      </c>
      <c r="O362" s="7" t="s">
        <v>1388</v>
      </c>
      <c r="P362" s="7" t="s">
        <v>3899</v>
      </c>
      <c r="Q362" s="7" t="s">
        <v>28</v>
      </c>
      <c r="R362" s="7" t="s">
        <v>28</v>
      </c>
      <c r="S362" s="7" t="s">
        <v>28</v>
      </c>
      <c r="T362" s="7" t="s">
        <v>3909</v>
      </c>
      <c r="U362" s="7" t="s">
        <v>28</v>
      </c>
      <c r="V362" s="28" t="s">
        <v>28</v>
      </c>
      <c r="W362" s="5" t="s">
        <v>29</v>
      </c>
      <c r="X362" s="7">
        <v>2012</v>
      </c>
      <c r="Y362" s="7" t="s">
        <v>28</v>
      </c>
      <c r="Z362" s="7" t="s">
        <v>3900</v>
      </c>
      <c r="AA362" s="7">
        <v>1</v>
      </c>
      <c r="AB362" s="7">
        <v>1</v>
      </c>
      <c r="AC362" s="7">
        <f t="shared" si="106"/>
        <v>0</v>
      </c>
      <c r="AD362" s="7" t="s">
        <v>6175</v>
      </c>
      <c r="AE362" s="7" t="s">
        <v>6175</v>
      </c>
      <c r="AF362" s="7" t="s">
        <v>6175</v>
      </c>
      <c r="AG362" s="7" t="s">
        <v>6175</v>
      </c>
      <c r="AH362" s="7" t="s">
        <v>6175</v>
      </c>
      <c r="AI362" s="7" t="s">
        <v>6175</v>
      </c>
      <c r="AJ362" s="33">
        <v>36.092088698630619</v>
      </c>
      <c r="AK362" s="33">
        <f t="shared" si="99"/>
        <v>36.092088698630619</v>
      </c>
      <c r="AL362" s="33">
        <f t="shared" si="102"/>
        <v>4.331050643835674</v>
      </c>
      <c r="AM362" s="33">
        <f t="shared" si="103"/>
        <v>40.423139342466293</v>
      </c>
      <c r="AN362" s="33">
        <f t="shared" si="104"/>
        <v>32.482879828767558</v>
      </c>
      <c r="AO362" s="33">
        <f t="shared" si="105"/>
        <v>32.482879828767558</v>
      </c>
      <c r="AP362" s="33">
        <f t="shared" si="100"/>
        <v>3.8979455794521067</v>
      </c>
      <c r="AQ362" s="33">
        <f t="shared" si="101"/>
        <v>36.380825408219664</v>
      </c>
      <c r="AR362" s="26" t="s">
        <v>6295</v>
      </c>
      <c r="AS362" s="26" t="s">
        <v>6295</v>
      </c>
      <c r="AT362" s="15" t="s">
        <v>6294</v>
      </c>
      <c r="AU362" s="27" t="s">
        <v>6279</v>
      </c>
      <c r="AV362" s="74"/>
      <c r="AW362" s="75"/>
      <c r="AX362" s="75"/>
      <c r="AY362" s="75"/>
      <c r="AZ362" s="52" t="s">
        <v>6388</v>
      </c>
    </row>
    <row r="363" spans="1:52" s="52" customFormat="1" ht="39.950000000000003" customHeight="1" x14ac:dyDescent="0.25">
      <c r="A363" s="9">
        <v>1257</v>
      </c>
      <c r="B363" s="5">
        <v>80042000016906</v>
      </c>
      <c r="C363" s="7" t="s">
        <v>4395</v>
      </c>
      <c r="D363" s="5" t="s">
        <v>18</v>
      </c>
      <c r="E363" s="5" t="s">
        <v>867</v>
      </c>
      <c r="F363" s="7" t="s">
        <v>142</v>
      </c>
      <c r="G363" s="5" t="s">
        <v>18</v>
      </c>
      <c r="H363" s="7" t="s">
        <v>6173</v>
      </c>
      <c r="I363" s="7" t="s">
        <v>6175</v>
      </c>
      <c r="J363" s="7" t="s">
        <v>6175</v>
      </c>
      <c r="K363" s="7" t="s">
        <v>6175</v>
      </c>
      <c r="L363" s="5" t="s">
        <v>4390</v>
      </c>
      <c r="M363" s="5" t="s">
        <v>4390</v>
      </c>
      <c r="N363" s="8" t="s">
        <v>6175</v>
      </c>
      <c r="O363" s="7" t="s">
        <v>1388</v>
      </c>
      <c r="P363" s="7" t="s">
        <v>3899</v>
      </c>
      <c r="Q363" s="7" t="s">
        <v>28</v>
      </c>
      <c r="R363" s="7" t="s">
        <v>28</v>
      </c>
      <c r="S363" s="7" t="s">
        <v>28</v>
      </c>
      <c r="T363" s="7" t="s">
        <v>3909</v>
      </c>
      <c r="U363" s="7" t="s">
        <v>28</v>
      </c>
      <c r="V363" s="28" t="s">
        <v>28</v>
      </c>
      <c r="W363" s="5" t="s">
        <v>29</v>
      </c>
      <c r="X363" s="7">
        <v>2012</v>
      </c>
      <c r="Y363" s="7" t="s">
        <v>28</v>
      </c>
      <c r="Z363" s="7" t="s">
        <v>3900</v>
      </c>
      <c r="AA363" s="7">
        <v>1</v>
      </c>
      <c r="AB363" s="7">
        <v>1</v>
      </c>
      <c r="AC363" s="7">
        <f t="shared" si="106"/>
        <v>0</v>
      </c>
      <c r="AD363" s="7" t="s">
        <v>6175</v>
      </c>
      <c r="AE363" s="7" t="s">
        <v>6175</v>
      </c>
      <c r="AF363" s="7" t="s">
        <v>6175</v>
      </c>
      <c r="AG363" s="7" t="s">
        <v>6175</v>
      </c>
      <c r="AH363" s="7" t="s">
        <v>6175</v>
      </c>
      <c r="AI363" s="7" t="s">
        <v>6175</v>
      </c>
      <c r="AJ363" s="33">
        <v>36.092088698630619</v>
      </c>
      <c r="AK363" s="33">
        <f t="shared" si="99"/>
        <v>36.092088698630619</v>
      </c>
      <c r="AL363" s="33">
        <f t="shared" si="102"/>
        <v>4.331050643835674</v>
      </c>
      <c r="AM363" s="33">
        <f t="shared" si="103"/>
        <v>40.423139342466293</v>
      </c>
      <c r="AN363" s="33">
        <f t="shared" si="104"/>
        <v>32.482879828767558</v>
      </c>
      <c r="AO363" s="33">
        <f t="shared" si="105"/>
        <v>32.482879828767558</v>
      </c>
      <c r="AP363" s="33">
        <f t="shared" si="100"/>
        <v>3.8979455794521067</v>
      </c>
      <c r="AQ363" s="33">
        <f t="shared" si="101"/>
        <v>36.380825408219664</v>
      </c>
      <c r="AR363" s="26" t="s">
        <v>6295</v>
      </c>
      <c r="AS363" s="26" t="s">
        <v>6295</v>
      </c>
      <c r="AT363" s="15" t="s">
        <v>6294</v>
      </c>
      <c r="AU363" s="27" t="s">
        <v>6279</v>
      </c>
      <c r="AV363" s="74"/>
      <c r="AW363" s="75"/>
      <c r="AX363" s="75"/>
      <c r="AY363" s="75"/>
      <c r="AZ363" s="52" t="s">
        <v>6388</v>
      </c>
    </row>
    <row r="364" spans="1:52" s="52" customFormat="1" ht="39.950000000000003" customHeight="1" x14ac:dyDescent="0.25">
      <c r="A364" s="9">
        <v>1258</v>
      </c>
      <c r="B364" s="5">
        <v>80042000017033</v>
      </c>
      <c r="C364" s="7" t="s">
        <v>4396</v>
      </c>
      <c r="D364" s="5" t="s">
        <v>18</v>
      </c>
      <c r="E364" s="5" t="s">
        <v>867</v>
      </c>
      <c r="F364" s="7" t="s">
        <v>142</v>
      </c>
      <c r="G364" s="5" t="s">
        <v>18</v>
      </c>
      <c r="H364" s="7" t="s">
        <v>6173</v>
      </c>
      <c r="I364" s="7" t="s">
        <v>6175</v>
      </c>
      <c r="J364" s="7" t="s">
        <v>6175</v>
      </c>
      <c r="K364" s="7" t="s">
        <v>6175</v>
      </c>
      <c r="L364" s="5" t="s">
        <v>4390</v>
      </c>
      <c r="M364" s="5" t="s">
        <v>4390</v>
      </c>
      <c r="N364" s="8" t="s">
        <v>6175</v>
      </c>
      <c r="O364" s="7" t="s">
        <v>1388</v>
      </c>
      <c r="P364" s="7" t="s">
        <v>3899</v>
      </c>
      <c r="Q364" s="7" t="s">
        <v>28</v>
      </c>
      <c r="R364" s="7" t="s">
        <v>28</v>
      </c>
      <c r="S364" s="7" t="s">
        <v>28</v>
      </c>
      <c r="T364" s="7" t="s">
        <v>3909</v>
      </c>
      <c r="U364" s="7" t="s">
        <v>28</v>
      </c>
      <c r="V364" s="28" t="s">
        <v>28</v>
      </c>
      <c r="W364" s="5" t="s">
        <v>29</v>
      </c>
      <c r="X364" s="7">
        <v>2012</v>
      </c>
      <c r="Y364" s="7" t="s">
        <v>28</v>
      </c>
      <c r="Z364" s="7" t="s">
        <v>3900</v>
      </c>
      <c r="AA364" s="7">
        <v>1</v>
      </c>
      <c r="AB364" s="7">
        <v>1</v>
      </c>
      <c r="AC364" s="7">
        <f t="shared" si="106"/>
        <v>0</v>
      </c>
      <c r="AD364" s="7" t="s">
        <v>6175</v>
      </c>
      <c r="AE364" s="7" t="s">
        <v>6175</v>
      </c>
      <c r="AF364" s="7" t="s">
        <v>6175</v>
      </c>
      <c r="AG364" s="7" t="s">
        <v>6175</v>
      </c>
      <c r="AH364" s="7" t="s">
        <v>6175</v>
      </c>
      <c r="AI364" s="7" t="s">
        <v>6175</v>
      </c>
      <c r="AJ364" s="33">
        <v>36.092088698630619</v>
      </c>
      <c r="AK364" s="33">
        <f t="shared" si="99"/>
        <v>36.092088698630619</v>
      </c>
      <c r="AL364" s="33">
        <f t="shared" si="102"/>
        <v>4.331050643835674</v>
      </c>
      <c r="AM364" s="33">
        <f t="shared" si="103"/>
        <v>40.423139342466293</v>
      </c>
      <c r="AN364" s="33">
        <f t="shared" si="104"/>
        <v>32.482879828767558</v>
      </c>
      <c r="AO364" s="33">
        <f t="shared" si="105"/>
        <v>32.482879828767558</v>
      </c>
      <c r="AP364" s="33">
        <f t="shared" si="100"/>
        <v>3.8979455794521067</v>
      </c>
      <c r="AQ364" s="33">
        <f t="shared" si="101"/>
        <v>36.380825408219664</v>
      </c>
      <c r="AR364" s="26" t="s">
        <v>6295</v>
      </c>
      <c r="AS364" s="26" t="s">
        <v>6295</v>
      </c>
      <c r="AT364" s="15" t="s">
        <v>6294</v>
      </c>
      <c r="AU364" s="27" t="s">
        <v>6279</v>
      </c>
      <c r="AV364" s="74"/>
      <c r="AW364" s="75"/>
      <c r="AX364" s="75"/>
      <c r="AY364" s="75"/>
      <c r="AZ364" s="52" t="s">
        <v>6388</v>
      </c>
    </row>
    <row r="365" spans="1:52" s="52" customFormat="1" ht="39.950000000000003" customHeight="1" x14ac:dyDescent="0.25">
      <c r="A365" s="9">
        <v>1259</v>
      </c>
      <c r="B365" s="5">
        <v>80042000017040</v>
      </c>
      <c r="C365" s="7" t="s">
        <v>4397</v>
      </c>
      <c r="D365" s="5" t="s">
        <v>18</v>
      </c>
      <c r="E365" s="5" t="s">
        <v>867</v>
      </c>
      <c r="F365" s="7" t="s">
        <v>142</v>
      </c>
      <c r="G365" s="5" t="s">
        <v>18</v>
      </c>
      <c r="H365" s="7" t="s">
        <v>6173</v>
      </c>
      <c r="I365" s="7" t="s">
        <v>6175</v>
      </c>
      <c r="J365" s="7" t="s">
        <v>6175</v>
      </c>
      <c r="K365" s="7" t="s">
        <v>6175</v>
      </c>
      <c r="L365" s="5" t="s">
        <v>4390</v>
      </c>
      <c r="M365" s="5" t="s">
        <v>4390</v>
      </c>
      <c r="N365" s="8" t="s">
        <v>6175</v>
      </c>
      <c r="O365" s="7" t="s">
        <v>1388</v>
      </c>
      <c r="P365" s="7" t="s">
        <v>3899</v>
      </c>
      <c r="Q365" s="7" t="s">
        <v>28</v>
      </c>
      <c r="R365" s="7" t="s">
        <v>28</v>
      </c>
      <c r="S365" s="7" t="s">
        <v>28</v>
      </c>
      <c r="T365" s="7" t="s">
        <v>3909</v>
      </c>
      <c r="U365" s="7" t="s">
        <v>28</v>
      </c>
      <c r="V365" s="28" t="s">
        <v>28</v>
      </c>
      <c r="W365" s="5" t="s">
        <v>29</v>
      </c>
      <c r="X365" s="7">
        <v>2012</v>
      </c>
      <c r="Y365" s="7" t="s">
        <v>28</v>
      </c>
      <c r="Z365" s="7" t="s">
        <v>3900</v>
      </c>
      <c r="AA365" s="7">
        <v>1</v>
      </c>
      <c r="AB365" s="7">
        <v>1</v>
      </c>
      <c r="AC365" s="7">
        <f t="shared" si="106"/>
        <v>0</v>
      </c>
      <c r="AD365" s="7" t="s">
        <v>6175</v>
      </c>
      <c r="AE365" s="7" t="s">
        <v>6175</v>
      </c>
      <c r="AF365" s="7" t="s">
        <v>6175</v>
      </c>
      <c r="AG365" s="7" t="s">
        <v>6175</v>
      </c>
      <c r="AH365" s="7" t="s">
        <v>6175</v>
      </c>
      <c r="AI365" s="7" t="s">
        <v>6175</v>
      </c>
      <c r="AJ365" s="33">
        <v>36.092088698630619</v>
      </c>
      <c r="AK365" s="33">
        <f t="shared" si="99"/>
        <v>36.092088698630619</v>
      </c>
      <c r="AL365" s="33">
        <f t="shared" si="102"/>
        <v>4.331050643835674</v>
      </c>
      <c r="AM365" s="33">
        <f t="shared" si="103"/>
        <v>40.423139342466293</v>
      </c>
      <c r="AN365" s="33">
        <f t="shared" si="104"/>
        <v>32.482879828767558</v>
      </c>
      <c r="AO365" s="33">
        <f t="shared" si="105"/>
        <v>32.482879828767558</v>
      </c>
      <c r="AP365" s="33">
        <f t="shared" si="100"/>
        <v>3.8979455794521067</v>
      </c>
      <c r="AQ365" s="33">
        <f t="shared" si="101"/>
        <v>36.380825408219664</v>
      </c>
      <c r="AR365" s="26" t="s">
        <v>6295</v>
      </c>
      <c r="AS365" s="26" t="s">
        <v>6295</v>
      </c>
      <c r="AT365" s="15" t="s">
        <v>6294</v>
      </c>
      <c r="AU365" s="27" t="s">
        <v>6279</v>
      </c>
      <c r="AV365" s="74"/>
      <c r="AW365" s="75"/>
      <c r="AX365" s="75"/>
      <c r="AY365" s="75"/>
      <c r="AZ365" s="52" t="s">
        <v>6388</v>
      </c>
    </row>
    <row r="366" spans="1:52" s="52" customFormat="1" ht="39.950000000000003" customHeight="1" x14ac:dyDescent="0.25">
      <c r="A366" s="9">
        <v>1260</v>
      </c>
      <c r="B366" s="5">
        <v>80042000017057</v>
      </c>
      <c r="C366" s="7" t="s">
        <v>4398</v>
      </c>
      <c r="D366" s="5" t="s">
        <v>18</v>
      </c>
      <c r="E366" s="5" t="s">
        <v>867</v>
      </c>
      <c r="F366" s="7" t="s">
        <v>142</v>
      </c>
      <c r="G366" s="5" t="s">
        <v>18</v>
      </c>
      <c r="H366" s="7" t="s">
        <v>6173</v>
      </c>
      <c r="I366" s="7" t="s">
        <v>6175</v>
      </c>
      <c r="J366" s="7" t="s">
        <v>6175</v>
      </c>
      <c r="K366" s="7" t="s">
        <v>6175</v>
      </c>
      <c r="L366" s="5" t="s">
        <v>4390</v>
      </c>
      <c r="M366" s="5" t="s">
        <v>4390</v>
      </c>
      <c r="N366" s="8" t="s">
        <v>6175</v>
      </c>
      <c r="O366" s="7" t="s">
        <v>1388</v>
      </c>
      <c r="P366" s="7" t="s">
        <v>3899</v>
      </c>
      <c r="Q366" s="7" t="s">
        <v>28</v>
      </c>
      <c r="R366" s="7" t="s">
        <v>28</v>
      </c>
      <c r="S366" s="7" t="s">
        <v>28</v>
      </c>
      <c r="T366" s="7" t="s">
        <v>3909</v>
      </c>
      <c r="U366" s="7" t="s">
        <v>28</v>
      </c>
      <c r="V366" s="28" t="s">
        <v>28</v>
      </c>
      <c r="W366" s="5" t="s">
        <v>29</v>
      </c>
      <c r="X366" s="7">
        <v>2012</v>
      </c>
      <c r="Y366" s="7" t="s">
        <v>28</v>
      </c>
      <c r="Z366" s="7" t="s">
        <v>3900</v>
      </c>
      <c r="AA366" s="7">
        <v>1</v>
      </c>
      <c r="AB366" s="7">
        <v>1</v>
      </c>
      <c r="AC366" s="7">
        <f t="shared" si="106"/>
        <v>0</v>
      </c>
      <c r="AD366" s="7" t="s">
        <v>6175</v>
      </c>
      <c r="AE366" s="7" t="s">
        <v>6175</v>
      </c>
      <c r="AF366" s="7" t="s">
        <v>6175</v>
      </c>
      <c r="AG366" s="7" t="s">
        <v>6175</v>
      </c>
      <c r="AH366" s="7" t="s">
        <v>6175</v>
      </c>
      <c r="AI366" s="7" t="s">
        <v>6175</v>
      </c>
      <c r="AJ366" s="33">
        <v>36.092088698630619</v>
      </c>
      <c r="AK366" s="33">
        <f t="shared" si="99"/>
        <v>36.092088698630619</v>
      </c>
      <c r="AL366" s="33">
        <f t="shared" si="102"/>
        <v>4.331050643835674</v>
      </c>
      <c r="AM366" s="33">
        <f t="shared" si="103"/>
        <v>40.423139342466293</v>
      </c>
      <c r="AN366" s="33">
        <f t="shared" si="104"/>
        <v>32.482879828767558</v>
      </c>
      <c r="AO366" s="33">
        <f t="shared" si="105"/>
        <v>32.482879828767558</v>
      </c>
      <c r="AP366" s="33">
        <f t="shared" si="100"/>
        <v>3.8979455794521067</v>
      </c>
      <c r="AQ366" s="33">
        <f t="shared" si="101"/>
        <v>36.380825408219664</v>
      </c>
      <c r="AR366" s="26" t="s">
        <v>6295</v>
      </c>
      <c r="AS366" s="26" t="s">
        <v>6295</v>
      </c>
      <c r="AT366" s="15" t="s">
        <v>6294</v>
      </c>
      <c r="AU366" s="27" t="s">
        <v>6279</v>
      </c>
      <c r="AV366" s="74"/>
      <c r="AW366" s="75"/>
      <c r="AX366" s="75"/>
      <c r="AY366" s="75"/>
      <c r="AZ366" s="52" t="s">
        <v>6388</v>
      </c>
    </row>
    <row r="367" spans="1:52" s="52" customFormat="1" ht="39.950000000000003" customHeight="1" x14ac:dyDescent="0.25">
      <c r="A367" s="9">
        <v>1261</v>
      </c>
      <c r="B367" s="5">
        <v>80042000017064</v>
      </c>
      <c r="C367" s="7" t="s">
        <v>4399</v>
      </c>
      <c r="D367" s="5" t="s">
        <v>18</v>
      </c>
      <c r="E367" s="5" t="s">
        <v>867</v>
      </c>
      <c r="F367" s="7" t="s">
        <v>142</v>
      </c>
      <c r="G367" s="5" t="s">
        <v>18</v>
      </c>
      <c r="H367" s="7" t="s">
        <v>6173</v>
      </c>
      <c r="I367" s="7" t="s">
        <v>6175</v>
      </c>
      <c r="J367" s="7" t="s">
        <v>6175</v>
      </c>
      <c r="K367" s="7" t="s">
        <v>6175</v>
      </c>
      <c r="L367" s="5" t="s">
        <v>4390</v>
      </c>
      <c r="M367" s="5" t="s">
        <v>4390</v>
      </c>
      <c r="N367" s="8" t="s">
        <v>6175</v>
      </c>
      <c r="O367" s="7" t="s">
        <v>1388</v>
      </c>
      <c r="P367" s="7" t="s">
        <v>3899</v>
      </c>
      <c r="Q367" s="7" t="s">
        <v>28</v>
      </c>
      <c r="R367" s="7" t="s">
        <v>28</v>
      </c>
      <c r="S367" s="7" t="s">
        <v>28</v>
      </c>
      <c r="T367" s="7" t="s">
        <v>3909</v>
      </c>
      <c r="U367" s="7" t="s">
        <v>28</v>
      </c>
      <c r="V367" s="28" t="s">
        <v>28</v>
      </c>
      <c r="W367" s="5" t="s">
        <v>29</v>
      </c>
      <c r="X367" s="7">
        <v>2012</v>
      </c>
      <c r="Y367" s="7" t="s">
        <v>28</v>
      </c>
      <c r="Z367" s="7" t="s">
        <v>3900</v>
      </c>
      <c r="AA367" s="7">
        <v>1</v>
      </c>
      <c r="AB367" s="7">
        <v>1</v>
      </c>
      <c r="AC367" s="7">
        <f t="shared" si="106"/>
        <v>0</v>
      </c>
      <c r="AD367" s="7" t="s">
        <v>6175</v>
      </c>
      <c r="AE367" s="7" t="s">
        <v>6175</v>
      </c>
      <c r="AF367" s="7" t="s">
        <v>6175</v>
      </c>
      <c r="AG367" s="7" t="s">
        <v>6175</v>
      </c>
      <c r="AH367" s="7" t="s">
        <v>6175</v>
      </c>
      <c r="AI367" s="7" t="s">
        <v>6175</v>
      </c>
      <c r="AJ367" s="33">
        <v>55.766797089041752</v>
      </c>
      <c r="AK367" s="33">
        <f t="shared" si="99"/>
        <v>55.766797089041752</v>
      </c>
      <c r="AL367" s="33">
        <f t="shared" si="102"/>
        <v>6.6920156506850104</v>
      </c>
      <c r="AM367" s="33">
        <f t="shared" si="103"/>
        <v>62.45881273972676</v>
      </c>
      <c r="AN367" s="33">
        <f t="shared" si="104"/>
        <v>50.190117380137579</v>
      </c>
      <c r="AO367" s="33">
        <f t="shared" si="105"/>
        <v>50.190117380137579</v>
      </c>
      <c r="AP367" s="33">
        <f t="shared" si="100"/>
        <v>6.0228140856165089</v>
      </c>
      <c r="AQ367" s="33">
        <f t="shared" si="101"/>
        <v>56.212931465754089</v>
      </c>
      <c r="AR367" s="26" t="s">
        <v>6295</v>
      </c>
      <c r="AS367" s="26" t="s">
        <v>6295</v>
      </c>
      <c r="AT367" s="15" t="s">
        <v>6294</v>
      </c>
      <c r="AU367" s="27" t="s">
        <v>6279</v>
      </c>
      <c r="AV367" s="74"/>
      <c r="AW367" s="75"/>
      <c r="AX367" s="75"/>
      <c r="AY367" s="75"/>
      <c r="AZ367" s="52" t="s">
        <v>6388</v>
      </c>
    </row>
    <row r="368" spans="1:52" s="52" customFormat="1" ht="39.950000000000003" customHeight="1" x14ac:dyDescent="0.25">
      <c r="A368" s="9">
        <v>1262</v>
      </c>
      <c r="B368" s="5">
        <v>80042000017071</v>
      </c>
      <c r="C368" s="132" t="s">
        <v>4400</v>
      </c>
      <c r="D368" s="5" t="s">
        <v>18</v>
      </c>
      <c r="E368" s="5" t="s">
        <v>867</v>
      </c>
      <c r="F368" s="7" t="s">
        <v>142</v>
      </c>
      <c r="G368" s="5" t="s">
        <v>18</v>
      </c>
      <c r="H368" s="7" t="s">
        <v>6173</v>
      </c>
      <c r="I368" s="7" t="s">
        <v>6175</v>
      </c>
      <c r="J368" s="7" t="s">
        <v>6175</v>
      </c>
      <c r="K368" s="7" t="s">
        <v>6175</v>
      </c>
      <c r="L368" s="5" t="s">
        <v>4390</v>
      </c>
      <c r="M368" s="5" t="s">
        <v>4390</v>
      </c>
      <c r="N368" s="8" t="s">
        <v>6175</v>
      </c>
      <c r="O368" s="7" t="s">
        <v>1388</v>
      </c>
      <c r="P368" s="7" t="s">
        <v>3899</v>
      </c>
      <c r="Q368" s="7" t="s">
        <v>28</v>
      </c>
      <c r="R368" s="7" t="s">
        <v>28</v>
      </c>
      <c r="S368" s="7" t="s">
        <v>28</v>
      </c>
      <c r="T368" s="7" t="s">
        <v>3909</v>
      </c>
      <c r="U368" s="7" t="s">
        <v>28</v>
      </c>
      <c r="V368" s="28" t="s">
        <v>28</v>
      </c>
      <c r="W368" s="5" t="s">
        <v>29</v>
      </c>
      <c r="X368" s="7">
        <v>2012</v>
      </c>
      <c r="Y368" s="7" t="s">
        <v>28</v>
      </c>
      <c r="Z368" s="7" t="s">
        <v>3900</v>
      </c>
      <c r="AA368" s="7">
        <v>1</v>
      </c>
      <c r="AB368" s="7">
        <v>1</v>
      </c>
      <c r="AC368" s="7">
        <f t="shared" si="106"/>
        <v>0</v>
      </c>
      <c r="AD368" s="132" t="s">
        <v>6175</v>
      </c>
      <c r="AE368" s="132" t="s">
        <v>6175</v>
      </c>
      <c r="AF368" s="7" t="s">
        <v>6175</v>
      </c>
      <c r="AG368" s="7" t="s">
        <v>6175</v>
      </c>
      <c r="AH368" s="7" t="s">
        <v>6175</v>
      </c>
      <c r="AI368" s="7" t="s">
        <v>6175</v>
      </c>
      <c r="AJ368" s="33">
        <v>36.092088698630619</v>
      </c>
      <c r="AK368" s="33">
        <f t="shared" si="99"/>
        <v>36.092088698630619</v>
      </c>
      <c r="AL368" s="33">
        <f t="shared" si="102"/>
        <v>4.331050643835674</v>
      </c>
      <c r="AM368" s="33">
        <f t="shared" si="103"/>
        <v>40.423139342466293</v>
      </c>
      <c r="AN368" s="33">
        <f t="shared" si="104"/>
        <v>32.482879828767558</v>
      </c>
      <c r="AO368" s="33">
        <f t="shared" si="105"/>
        <v>32.482879828767558</v>
      </c>
      <c r="AP368" s="33">
        <f t="shared" si="100"/>
        <v>3.8979455794521067</v>
      </c>
      <c r="AQ368" s="33">
        <f t="shared" si="101"/>
        <v>36.380825408219664</v>
      </c>
      <c r="AR368" s="26" t="s">
        <v>6295</v>
      </c>
      <c r="AS368" s="26" t="s">
        <v>6295</v>
      </c>
      <c r="AT368" s="15" t="s">
        <v>6294</v>
      </c>
      <c r="AU368" s="27" t="s">
        <v>6279</v>
      </c>
      <c r="AV368" s="74"/>
      <c r="AW368" s="75"/>
      <c r="AX368" s="75"/>
      <c r="AY368" s="75"/>
      <c r="AZ368" s="52" t="s">
        <v>6388</v>
      </c>
    </row>
    <row r="369" spans="1:52" s="52" customFormat="1" ht="39.950000000000003" customHeight="1" x14ac:dyDescent="0.25">
      <c r="A369" s="9">
        <v>1263</v>
      </c>
      <c r="B369" s="5">
        <v>80042000017088</v>
      </c>
      <c r="C369" s="132" t="s">
        <v>4401</v>
      </c>
      <c r="D369" s="5" t="s">
        <v>18</v>
      </c>
      <c r="E369" s="5" t="s">
        <v>867</v>
      </c>
      <c r="F369" s="7" t="s">
        <v>142</v>
      </c>
      <c r="G369" s="5" t="s">
        <v>18</v>
      </c>
      <c r="H369" s="7" t="s">
        <v>6173</v>
      </c>
      <c r="I369" s="7" t="s">
        <v>6175</v>
      </c>
      <c r="J369" s="7" t="s">
        <v>6175</v>
      </c>
      <c r="K369" s="7" t="s">
        <v>6175</v>
      </c>
      <c r="L369" s="5" t="s">
        <v>4390</v>
      </c>
      <c r="M369" s="5" t="s">
        <v>4390</v>
      </c>
      <c r="N369" s="8" t="s">
        <v>6175</v>
      </c>
      <c r="O369" s="7" t="s">
        <v>1388</v>
      </c>
      <c r="P369" s="7" t="s">
        <v>3899</v>
      </c>
      <c r="Q369" s="7" t="s">
        <v>28</v>
      </c>
      <c r="R369" s="7" t="s">
        <v>28</v>
      </c>
      <c r="S369" s="7" t="s">
        <v>28</v>
      </c>
      <c r="T369" s="7" t="s">
        <v>3909</v>
      </c>
      <c r="U369" s="7" t="s">
        <v>28</v>
      </c>
      <c r="V369" s="28" t="s">
        <v>28</v>
      </c>
      <c r="W369" s="5" t="s">
        <v>29</v>
      </c>
      <c r="X369" s="7">
        <v>2012</v>
      </c>
      <c r="Y369" s="7" t="s">
        <v>28</v>
      </c>
      <c r="Z369" s="7" t="s">
        <v>3900</v>
      </c>
      <c r="AA369" s="7">
        <v>1</v>
      </c>
      <c r="AB369" s="7">
        <v>1</v>
      </c>
      <c r="AC369" s="7">
        <f t="shared" si="106"/>
        <v>0</v>
      </c>
      <c r="AD369" s="132" t="s">
        <v>6175</v>
      </c>
      <c r="AE369" s="132" t="s">
        <v>6175</v>
      </c>
      <c r="AF369" s="7" t="s">
        <v>6175</v>
      </c>
      <c r="AG369" s="7" t="s">
        <v>6175</v>
      </c>
      <c r="AH369" s="7" t="s">
        <v>6175</v>
      </c>
      <c r="AI369" s="7" t="s">
        <v>6175</v>
      </c>
      <c r="AJ369" s="33">
        <v>36.092088698630619</v>
      </c>
      <c r="AK369" s="33">
        <f t="shared" si="99"/>
        <v>36.092088698630619</v>
      </c>
      <c r="AL369" s="33">
        <f t="shared" si="102"/>
        <v>4.331050643835674</v>
      </c>
      <c r="AM369" s="33">
        <f t="shared" si="103"/>
        <v>40.423139342466293</v>
      </c>
      <c r="AN369" s="33">
        <f t="shared" si="104"/>
        <v>32.482879828767558</v>
      </c>
      <c r="AO369" s="33">
        <f t="shared" si="105"/>
        <v>32.482879828767558</v>
      </c>
      <c r="AP369" s="33">
        <f t="shared" si="100"/>
        <v>3.8979455794521067</v>
      </c>
      <c r="AQ369" s="33">
        <f t="shared" si="101"/>
        <v>36.380825408219664</v>
      </c>
      <c r="AR369" s="26" t="s">
        <v>6295</v>
      </c>
      <c r="AS369" s="26" t="s">
        <v>6295</v>
      </c>
      <c r="AT369" s="15" t="s">
        <v>6294</v>
      </c>
      <c r="AU369" s="27" t="s">
        <v>6279</v>
      </c>
      <c r="AV369" s="74"/>
      <c r="AW369" s="75"/>
      <c r="AX369" s="75"/>
      <c r="AY369" s="75"/>
      <c r="AZ369" s="52" t="s">
        <v>6388</v>
      </c>
    </row>
    <row r="370" spans="1:52" s="52" customFormat="1" ht="39.950000000000003" customHeight="1" x14ac:dyDescent="0.25">
      <c r="A370" s="9">
        <v>1264</v>
      </c>
      <c r="B370" s="5">
        <v>80042000017095</v>
      </c>
      <c r="C370" s="132" t="s">
        <v>4402</v>
      </c>
      <c r="D370" s="5" t="s">
        <v>18</v>
      </c>
      <c r="E370" s="5" t="s">
        <v>867</v>
      </c>
      <c r="F370" s="7" t="s">
        <v>142</v>
      </c>
      <c r="G370" s="5" t="s">
        <v>18</v>
      </c>
      <c r="H370" s="7" t="s">
        <v>6173</v>
      </c>
      <c r="I370" s="7" t="s">
        <v>6175</v>
      </c>
      <c r="J370" s="7" t="s">
        <v>6175</v>
      </c>
      <c r="K370" s="7" t="s">
        <v>6175</v>
      </c>
      <c r="L370" s="5" t="s">
        <v>4390</v>
      </c>
      <c r="M370" s="5" t="s">
        <v>4390</v>
      </c>
      <c r="N370" s="8" t="s">
        <v>6175</v>
      </c>
      <c r="O370" s="7" t="s">
        <v>1388</v>
      </c>
      <c r="P370" s="7" t="s">
        <v>3899</v>
      </c>
      <c r="Q370" s="7" t="s">
        <v>28</v>
      </c>
      <c r="R370" s="7" t="s">
        <v>28</v>
      </c>
      <c r="S370" s="7" t="s">
        <v>28</v>
      </c>
      <c r="T370" s="7" t="s">
        <v>3909</v>
      </c>
      <c r="U370" s="7" t="s">
        <v>28</v>
      </c>
      <c r="V370" s="28" t="s">
        <v>28</v>
      </c>
      <c r="W370" s="5" t="s">
        <v>29</v>
      </c>
      <c r="X370" s="7">
        <v>2012</v>
      </c>
      <c r="Y370" s="7" t="s">
        <v>28</v>
      </c>
      <c r="Z370" s="7" t="s">
        <v>3900</v>
      </c>
      <c r="AA370" s="7">
        <v>1</v>
      </c>
      <c r="AB370" s="7">
        <v>1</v>
      </c>
      <c r="AC370" s="7">
        <f t="shared" si="106"/>
        <v>0</v>
      </c>
      <c r="AD370" s="132" t="s">
        <v>6175</v>
      </c>
      <c r="AE370" s="132" t="s">
        <v>6175</v>
      </c>
      <c r="AF370" s="7" t="s">
        <v>6175</v>
      </c>
      <c r="AG370" s="7" t="s">
        <v>6175</v>
      </c>
      <c r="AH370" s="7" t="s">
        <v>6175</v>
      </c>
      <c r="AI370" s="7" t="s">
        <v>6175</v>
      </c>
      <c r="AJ370" s="33">
        <v>36.092088698630619</v>
      </c>
      <c r="AK370" s="33">
        <f t="shared" si="99"/>
        <v>36.092088698630619</v>
      </c>
      <c r="AL370" s="33">
        <f t="shared" si="102"/>
        <v>4.331050643835674</v>
      </c>
      <c r="AM370" s="33">
        <f t="shared" si="103"/>
        <v>40.423139342466293</v>
      </c>
      <c r="AN370" s="33">
        <f t="shared" si="104"/>
        <v>32.482879828767558</v>
      </c>
      <c r="AO370" s="33">
        <f t="shared" si="105"/>
        <v>32.482879828767558</v>
      </c>
      <c r="AP370" s="33">
        <f t="shared" si="100"/>
        <v>3.8979455794521067</v>
      </c>
      <c r="AQ370" s="33">
        <f t="shared" si="101"/>
        <v>36.380825408219664</v>
      </c>
      <c r="AR370" s="26" t="s">
        <v>6295</v>
      </c>
      <c r="AS370" s="26" t="s">
        <v>6295</v>
      </c>
      <c r="AT370" s="15" t="s">
        <v>6294</v>
      </c>
      <c r="AU370" s="27" t="s">
        <v>6279</v>
      </c>
      <c r="AV370" s="74"/>
      <c r="AW370" s="75"/>
      <c r="AX370" s="75"/>
      <c r="AY370" s="75"/>
      <c r="AZ370" s="52" t="s">
        <v>6388</v>
      </c>
    </row>
    <row r="371" spans="1:52" s="52" customFormat="1" ht="39.950000000000003" customHeight="1" x14ac:dyDescent="0.25">
      <c r="A371" s="9">
        <v>1265</v>
      </c>
      <c r="B371" s="5">
        <v>80042000017101</v>
      </c>
      <c r="C371" s="132" t="s">
        <v>4403</v>
      </c>
      <c r="D371" s="5" t="s">
        <v>18</v>
      </c>
      <c r="E371" s="5" t="s">
        <v>867</v>
      </c>
      <c r="F371" s="7" t="s">
        <v>142</v>
      </c>
      <c r="G371" s="5" t="s">
        <v>18</v>
      </c>
      <c r="H371" s="7" t="s">
        <v>6173</v>
      </c>
      <c r="I371" s="7" t="s">
        <v>6175</v>
      </c>
      <c r="J371" s="7" t="s">
        <v>6175</v>
      </c>
      <c r="K371" s="7" t="s">
        <v>6175</v>
      </c>
      <c r="L371" s="5" t="s">
        <v>4390</v>
      </c>
      <c r="M371" s="5" t="s">
        <v>4390</v>
      </c>
      <c r="N371" s="8" t="s">
        <v>6175</v>
      </c>
      <c r="O371" s="7" t="s">
        <v>1388</v>
      </c>
      <c r="P371" s="7" t="s">
        <v>3899</v>
      </c>
      <c r="Q371" s="7" t="s">
        <v>28</v>
      </c>
      <c r="R371" s="7" t="s">
        <v>28</v>
      </c>
      <c r="S371" s="7" t="s">
        <v>28</v>
      </c>
      <c r="T371" s="7" t="s">
        <v>3909</v>
      </c>
      <c r="U371" s="7" t="s">
        <v>28</v>
      </c>
      <c r="V371" s="28" t="s">
        <v>28</v>
      </c>
      <c r="W371" s="5" t="s">
        <v>29</v>
      </c>
      <c r="X371" s="7">
        <v>2012</v>
      </c>
      <c r="Y371" s="7" t="s">
        <v>28</v>
      </c>
      <c r="Z371" s="7" t="s">
        <v>3900</v>
      </c>
      <c r="AA371" s="7">
        <v>1</v>
      </c>
      <c r="AB371" s="7">
        <v>1</v>
      </c>
      <c r="AC371" s="7">
        <f t="shared" si="106"/>
        <v>0</v>
      </c>
      <c r="AD371" s="132" t="s">
        <v>6175</v>
      </c>
      <c r="AE371" s="132" t="s">
        <v>6175</v>
      </c>
      <c r="AF371" s="7" t="s">
        <v>6175</v>
      </c>
      <c r="AG371" s="7" t="s">
        <v>6175</v>
      </c>
      <c r="AH371" s="7" t="s">
        <v>6175</v>
      </c>
      <c r="AI371" s="7" t="s">
        <v>6175</v>
      </c>
      <c r="AJ371" s="33">
        <v>36.092088698630619</v>
      </c>
      <c r="AK371" s="33">
        <f t="shared" si="99"/>
        <v>36.092088698630619</v>
      </c>
      <c r="AL371" s="33">
        <f t="shared" si="102"/>
        <v>4.331050643835674</v>
      </c>
      <c r="AM371" s="33">
        <f t="shared" si="103"/>
        <v>40.423139342466293</v>
      </c>
      <c r="AN371" s="33">
        <f t="shared" si="104"/>
        <v>32.482879828767558</v>
      </c>
      <c r="AO371" s="33">
        <f t="shared" si="105"/>
        <v>32.482879828767558</v>
      </c>
      <c r="AP371" s="33">
        <f t="shared" si="100"/>
        <v>3.8979455794521067</v>
      </c>
      <c r="AQ371" s="33">
        <f t="shared" si="101"/>
        <v>36.380825408219664</v>
      </c>
      <c r="AR371" s="26" t="s">
        <v>6295</v>
      </c>
      <c r="AS371" s="26" t="s">
        <v>6295</v>
      </c>
      <c r="AT371" s="15" t="s">
        <v>6294</v>
      </c>
      <c r="AU371" s="27" t="s">
        <v>6279</v>
      </c>
      <c r="AV371" s="74"/>
      <c r="AW371" s="75"/>
      <c r="AX371" s="75"/>
      <c r="AY371" s="75"/>
      <c r="AZ371" s="52" t="s">
        <v>6388</v>
      </c>
    </row>
    <row r="372" spans="1:52" s="52" customFormat="1" ht="39.950000000000003" customHeight="1" x14ac:dyDescent="0.25">
      <c r="A372" s="9">
        <v>1266</v>
      </c>
      <c r="B372" s="5">
        <v>80042000018207</v>
      </c>
      <c r="C372" s="133" t="s">
        <v>4404</v>
      </c>
      <c r="D372" s="28" t="s">
        <v>18</v>
      </c>
      <c r="E372" s="7" t="s">
        <v>138</v>
      </c>
      <c r="F372" s="5" t="s">
        <v>591</v>
      </c>
      <c r="G372" s="5" t="s">
        <v>18</v>
      </c>
      <c r="H372" s="7" t="s">
        <v>6173</v>
      </c>
      <c r="I372" s="7" t="s">
        <v>6175</v>
      </c>
      <c r="J372" s="7" t="s">
        <v>6175</v>
      </c>
      <c r="K372" s="7" t="s">
        <v>6175</v>
      </c>
      <c r="L372" s="5" t="s">
        <v>4031</v>
      </c>
      <c r="M372" s="5" t="s">
        <v>4031</v>
      </c>
      <c r="N372" s="8" t="s">
        <v>6175</v>
      </c>
      <c r="O372" s="7" t="s">
        <v>1388</v>
      </c>
      <c r="P372" s="7" t="s">
        <v>3899</v>
      </c>
      <c r="Q372" s="7" t="s">
        <v>878</v>
      </c>
      <c r="R372" s="7" t="s">
        <v>4032</v>
      </c>
      <c r="S372" s="7" t="s">
        <v>4405</v>
      </c>
      <c r="T372" s="7" t="s">
        <v>44</v>
      </c>
      <c r="U372" s="7" t="s">
        <v>28</v>
      </c>
      <c r="V372" s="28" t="s">
        <v>28</v>
      </c>
      <c r="W372" s="7" t="s">
        <v>78</v>
      </c>
      <c r="X372" s="7">
        <v>2013</v>
      </c>
      <c r="Y372" s="7" t="s">
        <v>84</v>
      </c>
      <c r="Z372" s="7" t="s">
        <v>3900</v>
      </c>
      <c r="AA372" s="7">
        <v>1</v>
      </c>
      <c r="AB372" s="7">
        <v>1</v>
      </c>
      <c r="AC372" s="7">
        <f t="shared" si="106"/>
        <v>0</v>
      </c>
      <c r="AD372" s="7" t="s">
        <v>6175</v>
      </c>
      <c r="AE372" s="7" t="s">
        <v>6175</v>
      </c>
      <c r="AF372" s="7" t="s">
        <v>6175</v>
      </c>
      <c r="AG372" s="7" t="s">
        <v>6175</v>
      </c>
      <c r="AH372" s="7" t="s">
        <v>6175</v>
      </c>
      <c r="AI372" s="7" t="s">
        <v>6175</v>
      </c>
      <c r="AJ372" s="33">
        <v>11.432240691781022</v>
      </c>
      <c r="AK372" s="33">
        <f t="shared" si="99"/>
        <v>11.432240691781022</v>
      </c>
      <c r="AL372" s="33">
        <f t="shared" si="102"/>
        <v>1.3718688830137227</v>
      </c>
      <c r="AM372" s="33">
        <f t="shared" si="103"/>
        <v>12.804109574794744</v>
      </c>
      <c r="AN372" s="33">
        <f t="shared" si="104"/>
        <v>10.28901662260292</v>
      </c>
      <c r="AO372" s="33">
        <f t="shared" si="105"/>
        <v>10.28901662260292</v>
      </c>
      <c r="AP372" s="33">
        <f t="shared" si="100"/>
        <v>1.2346819947123504</v>
      </c>
      <c r="AQ372" s="33">
        <f t="shared" si="101"/>
        <v>11.52369861731527</v>
      </c>
      <c r="AR372" s="15" t="s">
        <v>6295</v>
      </c>
      <c r="AS372" s="26"/>
      <c r="AT372" s="15" t="s">
        <v>6292</v>
      </c>
      <c r="AU372" s="27" t="s">
        <v>6278</v>
      </c>
      <c r="AV372" s="74"/>
      <c r="AW372" s="75"/>
      <c r="AX372" s="75"/>
      <c r="AY372" s="75"/>
      <c r="AZ372" s="52" t="s">
        <v>6388</v>
      </c>
    </row>
    <row r="373" spans="1:52" s="52" customFormat="1" ht="39.950000000000003" customHeight="1" x14ac:dyDescent="0.25">
      <c r="A373" s="9">
        <v>1267</v>
      </c>
      <c r="B373" s="5" t="s">
        <v>28</v>
      </c>
      <c r="C373" s="132" t="s">
        <v>4406</v>
      </c>
      <c r="D373" s="5" t="s">
        <v>241</v>
      </c>
      <c r="E373" s="5" t="s">
        <v>242</v>
      </c>
      <c r="F373" s="5" t="s">
        <v>242</v>
      </c>
      <c r="G373" s="8" t="s">
        <v>316</v>
      </c>
      <c r="H373" s="7" t="s">
        <v>6173</v>
      </c>
      <c r="I373" s="7" t="s">
        <v>6175</v>
      </c>
      <c r="J373" s="7" t="s">
        <v>6175</v>
      </c>
      <c r="K373" s="7" t="s">
        <v>6175</v>
      </c>
      <c r="L373" s="5" t="s">
        <v>6134</v>
      </c>
      <c r="M373" s="5" t="s">
        <v>6134</v>
      </c>
      <c r="N373" s="8" t="s">
        <v>6175</v>
      </c>
      <c r="O373" s="7" t="s">
        <v>1388</v>
      </c>
      <c r="P373" s="7" t="s">
        <v>3899</v>
      </c>
      <c r="Q373" s="5" t="s">
        <v>108</v>
      </c>
      <c r="R373" s="5" t="s">
        <v>4407</v>
      </c>
      <c r="S373" s="5" t="s">
        <v>28</v>
      </c>
      <c r="T373" s="7" t="s">
        <v>3909</v>
      </c>
      <c r="U373" s="7" t="s">
        <v>28</v>
      </c>
      <c r="V373" s="28" t="s">
        <v>28</v>
      </c>
      <c r="W373" s="5" t="s">
        <v>771</v>
      </c>
      <c r="X373" s="7">
        <v>2012</v>
      </c>
      <c r="Y373" s="5" t="s">
        <v>4093</v>
      </c>
      <c r="Z373" s="7" t="s">
        <v>3900</v>
      </c>
      <c r="AA373" s="7">
        <v>1</v>
      </c>
      <c r="AB373" s="7">
        <v>1</v>
      </c>
      <c r="AC373" s="7">
        <f t="shared" si="106"/>
        <v>0</v>
      </c>
      <c r="AD373" s="7" t="s">
        <v>6175</v>
      </c>
      <c r="AE373" s="7" t="s">
        <v>6175</v>
      </c>
      <c r="AF373" s="7" t="s">
        <v>6175</v>
      </c>
      <c r="AG373" s="7" t="s">
        <v>6175</v>
      </c>
      <c r="AH373" s="7" t="s">
        <v>6175</v>
      </c>
      <c r="AI373" s="7" t="s">
        <v>6175</v>
      </c>
      <c r="AJ373" s="33">
        <v>0.73605808219181856</v>
      </c>
      <c r="AK373" s="33">
        <f t="shared" si="99"/>
        <v>0.73605808219181856</v>
      </c>
      <c r="AL373" s="33">
        <f t="shared" si="102"/>
        <v>8.8326969863018218E-2</v>
      </c>
      <c r="AM373" s="33">
        <f t="shared" si="103"/>
        <v>0.82438505205483681</v>
      </c>
      <c r="AN373" s="33">
        <f t="shared" si="104"/>
        <v>0.66245227397263673</v>
      </c>
      <c r="AO373" s="33">
        <f t="shared" si="105"/>
        <v>0.66245227397263673</v>
      </c>
      <c r="AP373" s="33">
        <f t="shared" si="100"/>
        <v>7.9494272876716399E-2</v>
      </c>
      <c r="AQ373" s="33">
        <f t="shared" si="101"/>
        <v>0.74194654684935313</v>
      </c>
      <c r="AR373" s="26" t="s">
        <v>6295</v>
      </c>
      <c r="AS373" s="15" t="s">
        <v>6295</v>
      </c>
      <c r="AT373" s="15" t="s">
        <v>6282</v>
      </c>
      <c r="AU373" s="27" t="s">
        <v>6282</v>
      </c>
      <c r="AV373" s="74" t="s">
        <v>6284</v>
      </c>
      <c r="AW373" s="75"/>
      <c r="AX373" s="75"/>
      <c r="AY373" s="75"/>
      <c r="AZ373" s="52" t="s">
        <v>6388</v>
      </c>
    </row>
    <row r="374" spans="1:52" s="52" customFormat="1" ht="39.950000000000003" customHeight="1" x14ac:dyDescent="0.25">
      <c r="A374" s="9">
        <v>1268</v>
      </c>
      <c r="B374" s="5" t="s">
        <v>28</v>
      </c>
      <c r="C374" s="7" t="s">
        <v>4408</v>
      </c>
      <c r="D374" s="5" t="s">
        <v>18</v>
      </c>
      <c r="E374" s="5" t="s">
        <v>296</v>
      </c>
      <c r="F374" s="5" t="s">
        <v>296</v>
      </c>
      <c r="G374" s="5" t="s">
        <v>18</v>
      </c>
      <c r="H374" s="7" t="s">
        <v>6173</v>
      </c>
      <c r="I374" s="7" t="s">
        <v>6175</v>
      </c>
      <c r="J374" s="7" t="s">
        <v>6175</v>
      </c>
      <c r="K374" s="7" t="s">
        <v>6175</v>
      </c>
      <c r="L374" s="5" t="s">
        <v>6134</v>
      </c>
      <c r="M374" s="5" t="s">
        <v>6134</v>
      </c>
      <c r="N374" s="8" t="s">
        <v>6175</v>
      </c>
      <c r="O374" s="7" t="s">
        <v>1388</v>
      </c>
      <c r="P374" s="7" t="s">
        <v>3899</v>
      </c>
      <c r="Q374" s="5" t="s">
        <v>177</v>
      </c>
      <c r="R374" s="5" t="s">
        <v>4409</v>
      </c>
      <c r="S374" s="5" t="s">
        <v>4410</v>
      </c>
      <c r="T374" s="7" t="s">
        <v>3909</v>
      </c>
      <c r="U374" s="7" t="s">
        <v>28</v>
      </c>
      <c r="V374" s="28" t="s">
        <v>28</v>
      </c>
      <c r="W374" s="5" t="s">
        <v>771</v>
      </c>
      <c r="X374" s="7">
        <v>2012</v>
      </c>
      <c r="Y374" s="5" t="s">
        <v>4093</v>
      </c>
      <c r="Z374" s="7" t="s">
        <v>3900</v>
      </c>
      <c r="AA374" s="7">
        <v>1</v>
      </c>
      <c r="AB374" s="7">
        <v>1</v>
      </c>
      <c r="AC374" s="7">
        <f t="shared" si="106"/>
        <v>0</v>
      </c>
      <c r="AD374" s="7" t="s">
        <v>6175</v>
      </c>
      <c r="AE374" s="7" t="s">
        <v>6175</v>
      </c>
      <c r="AF374" s="7" t="s">
        <v>6175</v>
      </c>
      <c r="AG374" s="7" t="s">
        <v>6175</v>
      </c>
      <c r="AH374" s="7" t="s">
        <v>6175</v>
      </c>
      <c r="AI374" s="7" t="s">
        <v>6175</v>
      </c>
      <c r="AJ374" s="33">
        <v>0.64405082191784124</v>
      </c>
      <c r="AK374" s="33">
        <f t="shared" si="99"/>
        <v>0.64405082191784124</v>
      </c>
      <c r="AL374" s="33">
        <f t="shared" si="102"/>
        <v>7.7286098630140951E-2</v>
      </c>
      <c r="AM374" s="33">
        <f t="shared" si="103"/>
        <v>0.72133692054798215</v>
      </c>
      <c r="AN374" s="33">
        <f t="shared" si="104"/>
        <v>0.57964573972605715</v>
      </c>
      <c r="AO374" s="33">
        <f t="shared" si="105"/>
        <v>0.57964573972605715</v>
      </c>
      <c r="AP374" s="33">
        <f t="shared" si="100"/>
        <v>6.9557488767126849E-2</v>
      </c>
      <c r="AQ374" s="33">
        <f t="shared" si="101"/>
        <v>0.64920322849318401</v>
      </c>
      <c r="AR374" s="26" t="s">
        <v>6295</v>
      </c>
      <c r="AS374" s="26" t="s">
        <v>6295</v>
      </c>
      <c r="AT374" s="15" t="s">
        <v>6292</v>
      </c>
      <c r="AU374" s="27" t="s">
        <v>6278</v>
      </c>
      <c r="AV374" s="74"/>
      <c r="AW374" s="75"/>
      <c r="AX374" s="75"/>
      <c r="AY374" s="75"/>
      <c r="AZ374" s="52" t="s">
        <v>6388</v>
      </c>
    </row>
    <row r="375" spans="1:52" s="52" customFormat="1" ht="39.950000000000003" customHeight="1" x14ac:dyDescent="0.25">
      <c r="A375" s="9">
        <v>1269</v>
      </c>
      <c r="B375" s="5" t="s">
        <v>28</v>
      </c>
      <c r="C375" s="7" t="s">
        <v>4411</v>
      </c>
      <c r="D375" s="5" t="s">
        <v>18</v>
      </c>
      <c r="E375" s="5" t="s">
        <v>296</v>
      </c>
      <c r="F375" s="5" t="s">
        <v>296</v>
      </c>
      <c r="G375" s="5" t="s">
        <v>18</v>
      </c>
      <c r="H375" s="7" t="s">
        <v>6173</v>
      </c>
      <c r="I375" s="7" t="s">
        <v>6175</v>
      </c>
      <c r="J375" s="7" t="s">
        <v>6175</v>
      </c>
      <c r="K375" s="7" t="s">
        <v>6175</v>
      </c>
      <c r="L375" s="5" t="s">
        <v>6134</v>
      </c>
      <c r="M375" s="5" t="s">
        <v>6134</v>
      </c>
      <c r="N375" s="8" t="s">
        <v>6175</v>
      </c>
      <c r="O375" s="7" t="s">
        <v>1388</v>
      </c>
      <c r="P375" s="7" t="s">
        <v>3899</v>
      </c>
      <c r="Q375" s="5" t="s">
        <v>108</v>
      </c>
      <c r="R375" s="5" t="s">
        <v>4407</v>
      </c>
      <c r="S375" s="5" t="s">
        <v>28</v>
      </c>
      <c r="T375" s="7" t="s">
        <v>3909</v>
      </c>
      <c r="U375" s="7" t="s">
        <v>28</v>
      </c>
      <c r="V375" s="28" t="s">
        <v>28</v>
      </c>
      <c r="W375" s="5" t="s">
        <v>771</v>
      </c>
      <c r="X375" s="7">
        <v>2012</v>
      </c>
      <c r="Y375" s="5" t="s">
        <v>4093</v>
      </c>
      <c r="Z375" s="7" t="s">
        <v>3900</v>
      </c>
      <c r="AA375" s="7">
        <v>1</v>
      </c>
      <c r="AB375" s="7">
        <v>1</v>
      </c>
      <c r="AC375" s="7">
        <f t="shared" si="106"/>
        <v>0</v>
      </c>
      <c r="AD375" s="7" t="s">
        <v>6175</v>
      </c>
      <c r="AE375" s="7" t="s">
        <v>6175</v>
      </c>
      <c r="AF375" s="7" t="s">
        <v>6175</v>
      </c>
      <c r="AG375" s="7" t="s">
        <v>6175</v>
      </c>
      <c r="AH375" s="7" t="s">
        <v>6175</v>
      </c>
      <c r="AI375" s="7" t="s">
        <v>6175</v>
      </c>
      <c r="AJ375" s="33">
        <v>0.73605808219181856</v>
      </c>
      <c r="AK375" s="33">
        <f t="shared" si="99"/>
        <v>0.73605808219181856</v>
      </c>
      <c r="AL375" s="33">
        <f t="shared" si="102"/>
        <v>8.8326969863018218E-2</v>
      </c>
      <c r="AM375" s="33">
        <f t="shared" si="103"/>
        <v>0.82438505205483681</v>
      </c>
      <c r="AN375" s="33">
        <f t="shared" si="104"/>
        <v>0.66245227397263673</v>
      </c>
      <c r="AO375" s="33">
        <f t="shared" si="105"/>
        <v>0.66245227397263673</v>
      </c>
      <c r="AP375" s="33">
        <f t="shared" si="100"/>
        <v>7.9494272876716399E-2</v>
      </c>
      <c r="AQ375" s="33">
        <f t="shared" si="101"/>
        <v>0.74194654684935313</v>
      </c>
      <c r="AR375" s="15" t="s">
        <v>6295</v>
      </c>
      <c r="AS375" s="26"/>
      <c r="AT375" s="15" t="s">
        <v>6292</v>
      </c>
      <c r="AU375" s="27" t="s">
        <v>6278</v>
      </c>
      <c r="AV375" s="74"/>
      <c r="AW375" s="75"/>
      <c r="AX375" s="75"/>
      <c r="AY375" s="75"/>
      <c r="AZ375" s="52" t="s">
        <v>6388</v>
      </c>
    </row>
    <row r="376" spans="1:52" s="52" customFormat="1" ht="39.950000000000003" customHeight="1" x14ac:dyDescent="0.25">
      <c r="A376" s="9">
        <v>1270</v>
      </c>
      <c r="B376" s="5" t="s">
        <v>28</v>
      </c>
      <c r="C376" s="5" t="s">
        <v>4412</v>
      </c>
      <c r="D376" s="5" t="s">
        <v>18</v>
      </c>
      <c r="E376" s="5" t="s">
        <v>117</v>
      </c>
      <c r="F376" s="5" t="s">
        <v>175</v>
      </c>
      <c r="G376" s="5" t="s">
        <v>18</v>
      </c>
      <c r="H376" s="7" t="s">
        <v>6173</v>
      </c>
      <c r="I376" s="7" t="s">
        <v>6175</v>
      </c>
      <c r="J376" s="7" t="s">
        <v>6175</v>
      </c>
      <c r="K376" s="7" t="s">
        <v>6175</v>
      </c>
      <c r="L376" s="7" t="s">
        <v>3985</v>
      </c>
      <c r="M376" s="7" t="s">
        <v>3985</v>
      </c>
      <c r="N376" s="8" t="s">
        <v>6175</v>
      </c>
      <c r="O376" s="7" t="s">
        <v>1388</v>
      </c>
      <c r="P376" s="7" t="s">
        <v>3899</v>
      </c>
      <c r="Q376" s="7" t="s">
        <v>108</v>
      </c>
      <c r="R376" s="7" t="s">
        <v>3990</v>
      </c>
      <c r="S376" s="7" t="s">
        <v>4413</v>
      </c>
      <c r="T376" s="7" t="s">
        <v>44</v>
      </c>
      <c r="U376" s="7" t="s">
        <v>28</v>
      </c>
      <c r="V376" s="28" t="s">
        <v>28</v>
      </c>
      <c r="W376" s="7" t="s">
        <v>3988</v>
      </c>
      <c r="X376" s="7">
        <v>2013</v>
      </c>
      <c r="Y376" s="5" t="s">
        <v>28</v>
      </c>
      <c r="Z376" s="7" t="s">
        <v>3900</v>
      </c>
      <c r="AA376" s="7">
        <v>1</v>
      </c>
      <c r="AB376" s="7">
        <v>1</v>
      </c>
      <c r="AC376" s="7">
        <f t="shared" si="106"/>
        <v>0</v>
      </c>
      <c r="AD376" s="7" t="s">
        <v>6175</v>
      </c>
      <c r="AE376" s="7" t="s">
        <v>6175</v>
      </c>
      <c r="AF376" s="7" t="s">
        <v>6175</v>
      </c>
      <c r="AG376" s="7" t="s">
        <v>6175</v>
      </c>
      <c r="AH376" s="7" t="s">
        <v>6175</v>
      </c>
      <c r="AI376" s="7" t="s">
        <v>6175</v>
      </c>
      <c r="AJ376" s="33">
        <v>4.407145205479547</v>
      </c>
      <c r="AK376" s="33">
        <f t="shared" si="99"/>
        <v>4.407145205479547</v>
      </c>
      <c r="AL376" s="33">
        <f t="shared" si="102"/>
        <v>0.52885742465754559</v>
      </c>
      <c r="AM376" s="33">
        <f t="shared" si="103"/>
        <v>4.936002630137093</v>
      </c>
      <c r="AN376" s="33">
        <f t="shared" si="104"/>
        <v>3.9664306849315922</v>
      </c>
      <c r="AO376" s="33">
        <f t="shared" si="105"/>
        <v>3.9664306849315922</v>
      </c>
      <c r="AP376" s="33">
        <f t="shared" si="100"/>
        <v>0.47597168219179103</v>
      </c>
      <c r="AQ376" s="33">
        <f t="shared" si="101"/>
        <v>4.4424023671233837</v>
      </c>
      <c r="AR376" s="15" t="s">
        <v>6295</v>
      </c>
      <c r="AS376" s="15" t="s">
        <v>6296</v>
      </c>
      <c r="AT376" s="15" t="s">
        <v>6292</v>
      </c>
      <c r="AU376" s="27" t="s">
        <v>6278</v>
      </c>
      <c r="AV376" s="74"/>
      <c r="AW376" s="75"/>
      <c r="AX376" s="75"/>
      <c r="AY376" s="75"/>
      <c r="AZ376" s="52" t="s">
        <v>6388</v>
      </c>
    </row>
    <row r="377" spans="1:52" s="52" customFormat="1" ht="39.950000000000003" customHeight="1" x14ac:dyDescent="0.25">
      <c r="A377" s="9">
        <v>1271</v>
      </c>
      <c r="B377" s="5" t="s">
        <v>28</v>
      </c>
      <c r="C377" s="7" t="s">
        <v>4414</v>
      </c>
      <c r="D377" s="5" t="s">
        <v>241</v>
      </c>
      <c r="E377" s="5" t="s">
        <v>242</v>
      </c>
      <c r="F377" s="5" t="s">
        <v>242</v>
      </c>
      <c r="G377" s="5" t="s">
        <v>428</v>
      </c>
      <c r="H377" s="7" t="s">
        <v>6173</v>
      </c>
      <c r="I377" s="7" t="s">
        <v>6175</v>
      </c>
      <c r="J377" s="7" t="s">
        <v>6175</v>
      </c>
      <c r="K377" s="7" t="s">
        <v>6175</v>
      </c>
      <c r="L377" s="5" t="s">
        <v>6134</v>
      </c>
      <c r="M377" s="5" t="s">
        <v>6134</v>
      </c>
      <c r="N377" s="8" t="s">
        <v>6175</v>
      </c>
      <c r="O377" s="7" t="s">
        <v>1388</v>
      </c>
      <c r="P377" s="7" t="s">
        <v>3899</v>
      </c>
      <c r="Q377" s="5" t="s">
        <v>108</v>
      </c>
      <c r="R377" s="5" t="s">
        <v>4415</v>
      </c>
      <c r="S377" s="5" t="s">
        <v>28</v>
      </c>
      <c r="T377" s="7" t="s">
        <v>44</v>
      </c>
      <c r="U377" s="7" t="s">
        <v>28</v>
      </c>
      <c r="V377" s="28" t="s">
        <v>28</v>
      </c>
      <c r="W377" s="7" t="s">
        <v>29</v>
      </c>
      <c r="X377" s="7">
        <v>2012</v>
      </c>
      <c r="Y377" s="5" t="s">
        <v>319</v>
      </c>
      <c r="Z377" s="7" t="s">
        <v>3900</v>
      </c>
      <c r="AA377" s="7">
        <v>1</v>
      </c>
      <c r="AB377" s="7">
        <v>1</v>
      </c>
      <c r="AC377" s="7">
        <f t="shared" si="106"/>
        <v>0</v>
      </c>
      <c r="AD377" s="7" t="s">
        <v>6175</v>
      </c>
      <c r="AE377" s="7" t="s">
        <v>6175</v>
      </c>
      <c r="AF377" s="7" t="s">
        <v>6175</v>
      </c>
      <c r="AG377" s="7" t="s">
        <v>6175</v>
      </c>
      <c r="AH377" s="7" t="s">
        <v>6175</v>
      </c>
      <c r="AI377" s="7" t="s">
        <v>6175</v>
      </c>
      <c r="AJ377" s="33">
        <v>2.4020580821918185</v>
      </c>
      <c r="AK377" s="33">
        <f t="shared" si="99"/>
        <v>2.4020580821918185</v>
      </c>
      <c r="AL377" s="33">
        <f t="shared" si="102"/>
        <v>0.28824696986301823</v>
      </c>
      <c r="AM377" s="33">
        <f t="shared" si="103"/>
        <v>2.6903050520548368</v>
      </c>
      <c r="AN377" s="33">
        <f t="shared" si="104"/>
        <v>2.1618522739726367</v>
      </c>
      <c r="AO377" s="33">
        <f t="shared" si="105"/>
        <v>2.1618522739726367</v>
      </c>
      <c r="AP377" s="33">
        <f t="shared" si="100"/>
        <v>0.25942227287671638</v>
      </c>
      <c r="AQ377" s="33">
        <f t="shared" si="101"/>
        <v>2.4212745468493528</v>
      </c>
      <c r="AR377" s="15" t="s">
        <v>6295</v>
      </c>
      <c r="AS377" s="15" t="s">
        <v>6295</v>
      </c>
      <c r="AT377" s="15" t="s">
        <v>6282</v>
      </c>
      <c r="AU377" s="27" t="s">
        <v>6282</v>
      </c>
      <c r="AV377" s="74" t="s">
        <v>6322</v>
      </c>
      <c r="AW377" s="75"/>
      <c r="AX377" s="75"/>
      <c r="AY377" s="75"/>
      <c r="AZ377" s="52" t="s">
        <v>6388</v>
      </c>
    </row>
    <row r="378" spans="1:52" s="52" customFormat="1" ht="39.950000000000003" customHeight="1" x14ac:dyDescent="0.25">
      <c r="A378" s="9">
        <v>1272</v>
      </c>
      <c r="B378" s="5" t="s">
        <v>28</v>
      </c>
      <c r="C378" s="7" t="s">
        <v>4416</v>
      </c>
      <c r="D378" s="5" t="s">
        <v>241</v>
      </c>
      <c r="E378" s="5" t="s">
        <v>242</v>
      </c>
      <c r="F378" s="5" t="s">
        <v>242</v>
      </c>
      <c r="G378" s="8" t="s">
        <v>6285</v>
      </c>
      <c r="H378" s="7" t="s">
        <v>6173</v>
      </c>
      <c r="I378" s="7" t="s">
        <v>6175</v>
      </c>
      <c r="J378" s="7" t="s">
        <v>6175</v>
      </c>
      <c r="K378" s="7" t="s">
        <v>6175</v>
      </c>
      <c r="L378" s="5" t="s">
        <v>4417</v>
      </c>
      <c r="M378" s="5" t="s">
        <v>4417</v>
      </c>
      <c r="N378" s="8" t="s">
        <v>6175</v>
      </c>
      <c r="O378" s="7" t="s">
        <v>1388</v>
      </c>
      <c r="P378" s="7" t="s">
        <v>3899</v>
      </c>
      <c r="Q378" s="5" t="s">
        <v>4418</v>
      </c>
      <c r="R378" s="5" t="s">
        <v>4419</v>
      </c>
      <c r="S378" s="5">
        <v>33251418</v>
      </c>
      <c r="T378" s="7" t="s">
        <v>3909</v>
      </c>
      <c r="U378" s="7" t="s">
        <v>28</v>
      </c>
      <c r="V378" s="28" t="s">
        <v>28</v>
      </c>
      <c r="W378" s="7" t="s">
        <v>78</v>
      </c>
      <c r="X378" s="7">
        <v>2012</v>
      </c>
      <c r="Y378" s="5" t="s">
        <v>28</v>
      </c>
      <c r="Z378" s="7" t="s">
        <v>3900</v>
      </c>
      <c r="AA378" s="7">
        <v>1</v>
      </c>
      <c r="AB378" s="7">
        <v>1</v>
      </c>
      <c r="AC378" s="7">
        <f t="shared" si="106"/>
        <v>0</v>
      </c>
      <c r="AD378" s="7" t="s">
        <v>6175</v>
      </c>
      <c r="AE378" s="7" t="s">
        <v>6175</v>
      </c>
      <c r="AF378" s="7" t="s">
        <v>6175</v>
      </c>
      <c r="AG378" s="7" t="s">
        <v>6175</v>
      </c>
      <c r="AH378" s="7" t="s">
        <v>6175</v>
      </c>
      <c r="AI378" s="7" t="s">
        <v>6175</v>
      </c>
      <c r="AJ378" s="33">
        <v>1.3820580821918185</v>
      </c>
      <c r="AK378" s="33">
        <f t="shared" si="99"/>
        <v>1.3820580821918185</v>
      </c>
      <c r="AL378" s="33">
        <f t="shared" si="102"/>
        <v>0.16584696986301822</v>
      </c>
      <c r="AM378" s="33">
        <f t="shared" si="103"/>
        <v>1.5479050520548367</v>
      </c>
      <c r="AN378" s="33">
        <f t="shared" si="104"/>
        <v>1.2438522739726368</v>
      </c>
      <c r="AO378" s="33">
        <f t="shared" si="105"/>
        <v>1.2438522739726368</v>
      </c>
      <c r="AP378" s="33">
        <f t="shared" si="100"/>
        <v>0.1492622728767164</v>
      </c>
      <c r="AQ378" s="33">
        <f t="shared" si="101"/>
        <v>1.3931145468493531</v>
      </c>
      <c r="AR378" s="26" t="s">
        <v>6295</v>
      </c>
      <c r="AS378" s="15" t="s">
        <v>6295</v>
      </c>
      <c r="AT378" s="15" t="s">
        <v>6282</v>
      </c>
      <c r="AU378" s="27" t="s">
        <v>6282</v>
      </c>
      <c r="AV378" s="74" t="s">
        <v>6287</v>
      </c>
      <c r="AW378" s="75"/>
      <c r="AX378" s="75"/>
      <c r="AY378" s="75"/>
      <c r="AZ378" s="52" t="s">
        <v>6388</v>
      </c>
    </row>
    <row r="379" spans="1:52" s="52" customFormat="1" ht="39.950000000000003" customHeight="1" x14ac:dyDescent="0.25">
      <c r="A379" s="9">
        <v>1273</v>
      </c>
      <c r="B379" s="5" t="s">
        <v>28</v>
      </c>
      <c r="C379" s="7" t="s">
        <v>4420</v>
      </c>
      <c r="D379" s="5" t="s">
        <v>241</v>
      </c>
      <c r="E379" s="5" t="s">
        <v>242</v>
      </c>
      <c r="F379" s="5" t="s">
        <v>242</v>
      </c>
      <c r="G379" s="8" t="s">
        <v>6285</v>
      </c>
      <c r="H379" s="7" t="s">
        <v>6173</v>
      </c>
      <c r="I379" s="7" t="s">
        <v>6175</v>
      </c>
      <c r="J379" s="7" t="s">
        <v>6175</v>
      </c>
      <c r="K379" s="7" t="s">
        <v>6175</v>
      </c>
      <c r="L379" s="5" t="s">
        <v>4417</v>
      </c>
      <c r="M379" s="5" t="s">
        <v>4417</v>
      </c>
      <c r="N379" s="8" t="s">
        <v>6175</v>
      </c>
      <c r="O379" s="7" t="s">
        <v>1388</v>
      </c>
      <c r="P379" s="7" t="s">
        <v>3899</v>
      </c>
      <c r="Q379" s="5" t="s">
        <v>4418</v>
      </c>
      <c r="R379" s="5" t="s">
        <v>4419</v>
      </c>
      <c r="S379" s="5">
        <v>33251517</v>
      </c>
      <c r="T379" s="7" t="s">
        <v>44</v>
      </c>
      <c r="U379" s="7" t="s">
        <v>28</v>
      </c>
      <c r="V379" s="28" t="s">
        <v>28</v>
      </c>
      <c r="W379" s="7" t="s">
        <v>78</v>
      </c>
      <c r="X379" s="7">
        <v>2012</v>
      </c>
      <c r="Y379" s="5" t="s">
        <v>28</v>
      </c>
      <c r="Z379" s="7" t="s">
        <v>3900</v>
      </c>
      <c r="AA379" s="7">
        <v>1</v>
      </c>
      <c r="AB379" s="7">
        <v>1</v>
      </c>
      <c r="AC379" s="7">
        <f t="shared" si="106"/>
        <v>0</v>
      </c>
      <c r="AD379" s="7" t="s">
        <v>6175</v>
      </c>
      <c r="AE379" s="7" t="s">
        <v>6175</v>
      </c>
      <c r="AF379" s="7" t="s">
        <v>6175</v>
      </c>
      <c r="AG379" s="7" t="s">
        <v>6175</v>
      </c>
      <c r="AH379" s="7" t="s">
        <v>6175</v>
      </c>
      <c r="AI379" s="7" t="s">
        <v>6175</v>
      </c>
      <c r="AJ379" s="33">
        <v>1.3820580821918185</v>
      </c>
      <c r="AK379" s="33">
        <f t="shared" si="99"/>
        <v>1.3820580821918185</v>
      </c>
      <c r="AL379" s="33">
        <f t="shared" si="102"/>
        <v>0.16584696986301822</v>
      </c>
      <c r="AM379" s="33">
        <f t="shared" si="103"/>
        <v>1.5479050520548367</v>
      </c>
      <c r="AN379" s="33">
        <f t="shared" si="104"/>
        <v>1.2438522739726368</v>
      </c>
      <c r="AO379" s="33">
        <f t="shared" si="105"/>
        <v>1.2438522739726368</v>
      </c>
      <c r="AP379" s="33">
        <f t="shared" si="100"/>
        <v>0.1492622728767164</v>
      </c>
      <c r="AQ379" s="33">
        <f t="shared" si="101"/>
        <v>1.3931145468493531</v>
      </c>
      <c r="AR379" s="26" t="s">
        <v>6295</v>
      </c>
      <c r="AS379" s="15" t="s">
        <v>6295</v>
      </c>
      <c r="AT379" s="15" t="s">
        <v>6282</v>
      </c>
      <c r="AU379" s="27" t="s">
        <v>6282</v>
      </c>
      <c r="AV379" s="74" t="s">
        <v>6287</v>
      </c>
      <c r="AW379" s="75"/>
      <c r="AX379" s="75"/>
      <c r="AY379" s="75"/>
      <c r="AZ379" s="52" t="s">
        <v>6388</v>
      </c>
    </row>
    <row r="380" spans="1:52" s="52" customFormat="1" ht="39.950000000000003" customHeight="1" x14ac:dyDescent="0.25">
      <c r="A380" s="9">
        <v>1274</v>
      </c>
      <c r="B380" s="5" t="s">
        <v>28</v>
      </c>
      <c r="C380" s="7" t="s">
        <v>4421</v>
      </c>
      <c r="D380" s="5" t="s">
        <v>241</v>
      </c>
      <c r="E380" s="5" t="s">
        <v>242</v>
      </c>
      <c r="F380" s="5" t="s">
        <v>242</v>
      </c>
      <c r="G380" s="5" t="s">
        <v>4142</v>
      </c>
      <c r="H380" s="7" t="s">
        <v>6173</v>
      </c>
      <c r="I380" s="7" t="s">
        <v>6175</v>
      </c>
      <c r="J380" s="7" t="s">
        <v>6175</v>
      </c>
      <c r="K380" s="7" t="s">
        <v>6175</v>
      </c>
      <c r="L380" s="5" t="s">
        <v>6134</v>
      </c>
      <c r="M380" s="5" t="s">
        <v>6134</v>
      </c>
      <c r="N380" s="8" t="s">
        <v>6175</v>
      </c>
      <c r="O380" s="7" t="s">
        <v>1388</v>
      </c>
      <c r="P380" s="7" t="s">
        <v>3899</v>
      </c>
      <c r="Q380" s="5" t="s">
        <v>108</v>
      </c>
      <c r="R380" s="5" t="s">
        <v>4422</v>
      </c>
      <c r="S380" s="5" t="s">
        <v>28</v>
      </c>
      <c r="T380" s="7" t="s">
        <v>44</v>
      </c>
      <c r="U380" s="7" t="s">
        <v>28</v>
      </c>
      <c r="V380" s="28" t="s">
        <v>28</v>
      </c>
      <c r="W380" s="7" t="s">
        <v>29</v>
      </c>
      <c r="X380" s="7">
        <v>2012</v>
      </c>
      <c r="Y380" s="5" t="s">
        <v>319</v>
      </c>
      <c r="Z380" s="7" t="s">
        <v>3900</v>
      </c>
      <c r="AA380" s="7">
        <v>1</v>
      </c>
      <c r="AB380" s="7">
        <v>1</v>
      </c>
      <c r="AC380" s="7">
        <f t="shared" si="106"/>
        <v>0</v>
      </c>
      <c r="AD380" s="7" t="s">
        <v>6175</v>
      </c>
      <c r="AE380" s="7" t="s">
        <v>6175</v>
      </c>
      <c r="AF380" s="7" t="s">
        <v>6175</v>
      </c>
      <c r="AG380" s="7" t="s">
        <v>6175</v>
      </c>
      <c r="AH380" s="7" t="s">
        <v>6175</v>
      </c>
      <c r="AI380" s="7" t="s">
        <v>6175</v>
      </c>
      <c r="AJ380" s="33">
        <v>2.4020580821918185</v>
      </c>
      <c r="AK380" s="33">
        <f t="shared" si="99"/>
        <v>2.4020580821918185</v>
      </c>
      <c r="AL380" s="33">
        <f t="shared" si="102"/>
        <v>0.28824696986301823</v>
      </c>
      <c r="AM380" s="33">
        <f t="shared" si="103"/>
        <v>2.6903050520548368</v>
      </c>
      <c r="AN380" s="33">
        <f t="shared" si="104"/>
        <v>2.1618522739726367</v>
      </c>
      <c r="AO380" s="33">
        <f t="shared" si="105"/>
        <v>2.1618522739726367</v>
      </c>
      <c r="AP380" s="33">
        <f t="shared" si="100"/>
        <v>0.25942227287671638</v>
      </c>
      <c r="AQ380" s="33">
        <f t="shared" si="101"/>
        <v>2.4212745468493528</v>
      </c>
      <c r="AR380" s="35" t="s">
        <v>6295</v>
      </c>
      <c r="AS380" s="35" t="s">
        <v>6295</v>
      </c>
      <c r="AT380" s="15" t="s">
        <v>6282</v>
      </c>
      <c r="AU380" s="27" t="s">
        <v>6282</v>
      </c>
      <c r="AV380" s="74" t="s">
        <v>6283</v>
      </c>
      <c r="AW380" s="75"/>
      <c r="AX380" s="75"/>
      <c r="AY380" s="75"/>
      <c r="AZ380" s="52" t="s">
        <v>6388</v>
      </c>
    </row>
    <row r="381" spans="1:52" s="52" customFormat="1" ht="39.950000000000003" customHeight="1" x14ac:dyDescent="0.25">
      <c r="A381" s="9">
        <v>1275</v>
      </c>
      <c r="B381" s="5" t="s">
        <v>28</v>
      </c>
      <c r="C381" s="7" t="s">
        <v>4423</v>
      </c>
      <c r="D381" s="5" t="s">
        <v>241</v>
      </c>
      <c r="E381" s="5" t="s">
        <v>242</v>
      </c>
      <c r="F381" s="5" t="s">
        <v>242</v>
      </c>
      <c r="G381" s="5" t="s">
        <v>4142</v>
      </c>
      <c r="H381" s="7" t="s">
        <v>6173</v>
      </c>
      <c r="I381" s="7" t="s">
        <v>6175</v>
      </c>
      <c r="J381" s="7" t="s">
        <v>6175</v>
      </c>
      <c r="K381" s="7" t="s">
        <v>6175</v>
      </c>
      <c r="L381" s="7" t="s">
        <v>4424</v>
      </c>
      <c r="M381" s="7" t="s">
        <v>4424</v>
      </c>
      <c r="N381" s="8" t="s">
        <v>6175</v>
      </c>
      <c r="O381" s="7" t="s">
        <v>1388</v>
      </c>
      <c r="P381" s="7" t="s">
        <v>3899</v>
      </c>
      <c r="Q381" s="5" t="s">
        <v>4425</v>
      </c>
      <c r="R381" s="5" t="s">
        <v>28</v>
      </c>
      <c r="S381" s="5" t="s">
        <v>28</v>
      </c>
      <c r="T381" s="7" t="s">
        <v>44</v>
      </c>
      <c r="U381" s="7" t="s">
        <v>28</v>
      </c>
      <c r="V381" s="28" t="s">
        <v>28</v>
      </c>
      <c r="W381" s="7" t="s">
        <v>29</v>
      </c>
      <c r="X381" s="7">
        <v>2012</v>
      </c>
      <c r="Y381" s="5" t="s">
        <v>319</v>
      </c>
      <c r="Z381" s="7" t="s">
        <v>3900</v>
      </c>
      <c r="AA381" s="7">
        <v>1</v>
      </c>
      <c r="AB381" s="7">
        <v>1</v>
      </c>
      <c r="AC381" s="7">
        <f t="shared" si="106"/>
        <v>0</v>
      </c>
      <c r="AD381" s="7" t="s">
        <v>6175</v>
      </c>
      <c r="AE381" s="7" t="s">
        <v>6175</v>
      </c>
      <c r="AF381" s="7" t="s">
        <v>6175</v>
      </c>
      <c r="AG381" s="7" t="s">
        <v>6175</v>
      </c>
      <c r="AH381" s="7" t="s">
        <v>6175</v>
      </c>
      <c r="AI381" s="7" t="s">
        <v>6175</v>
      </c>
      <c r="AJ381" s="33">
        <v>1.5012863013698867</v>
      </c>
      <c r="AK381" s="33">
        <f t="shared" si="99"/>
        <v>1.5012863013698867</v>
      </c>
      <c r="AL381" s="33">
        <f t="shared" si="102"/>
        <v>0.18015435616438641</v>
      </c>
      <c r="AM381" s="33">
        <f t="shared" si="103"/>
        <v>1.6814406575342731</v>
      </c>
      <c r="AN381" s="33">
        <f t="shared" si="104"/>
        <v>1.3511576712328981</v>
      </c>
      <c r="AO381" s="33">
        <f t="shared" si="105"/>
        <v>1.3511576712328981</v>
      </c>
      <c r="AP381" s="33">
        <f t="shared" si="100"/>
        <v>0.16213892054794776</v>
      </c>
      <c r="AQ381" s="33">
        <f t="shared" si="101"/>
        <v>1.5132965917808459</v>
      </c>
      <c r="AR381" s="35" t="s">
        <v>6295</v>
      </c>
      <c r="AS381" s="35" t="s">
        <v>6295</v>
      </c>
      <c r="AT381" s="15" t="s">
        <v>6282</v>
      </c>
      <c r="AU381" s="27" t="s">
        <v>6282</v>
      </c>
      <c r="AV381" s="74" t="s">
        <v>6283</v>
      </c>
      <c r="AW381" s="75"/>
      <c r="AX381" s="75"/>
      <c r="AY381" s="75"/>
      <c r="AZ381" s="52" t="s">
        <v>6388</v>
      </c>
    </row>
    <row r="382" spans="1:52" s="52" customFormat="1" ht="39.950000000000003" customHeight="1" x14ac:dyDescent="0.25">
      <c r="A382" s="9">
        <v>1276</v>
      </c>
      <c r="B382" s="5" t="s">
        <v>28</v>
      </c>
      <c r="C382" s="7" t="s">
        <v>4426</v>
      </c>
      <c r="D382" s="5" t="s">
        <v>241</v>
      </c>
      <c r="E382" s="5" t="s">
        <v>242</v>
      </c>
      <c r="F382" s="5" t="s">
        <v>242</v>
      </c>
      <c r="G382" s="8" t="s">
        <v>6285</v>
      </c>
      <c r="H382" s="7" t="s">
        <v>6173</v>
      </c>
      <c r="I382" s="7" t="s">
        <v>6175</v>
      </c>
      <c r="J382" s="7" t="s">
        <v>6175</v>
      </c>
      <c r="K382" s="7" t="s">
        <v>6175</v>
      </c>
      <c r="L382" s="5" t="s">
        <v>4058</v>
      </c>
      <c r="M382" s="5" t="s">
        <v>4058</v>
      </c>
      <c r="N382" s="8" t="s">
        <v>6175</v>
      </c>
      <c r="O382" s="7" t="s">
        <v>1388</v>
      </c>
      <c r="P382" s="7" t="s">
        <v>3899</v>
      </c>
      <c r="Q382" s="5" t="s">
        <v>4020</v>
      </c>
      <c r="R382" s="5" t="s">
        <v>4021</v>
      </c>
      <c r="S382" s="5" t="s">
        <v>4427</v>
      </c>
      <c r="T382" s="7" t="s">
        <v>44</v>
      </c>
      <c r="U382" s="7" t="s">
        <v>28</v>
      </c>
      <c r="V382" s="28" t="s">
        <v>28</v>
      </c>
      <c r="W382" s="7" t="s">
        <v>29</v>
      </c>
      <c r="X382" s="7">
        <v>2012</v>
      </c>
      <c r="Y382" s="5" t="s">
        <v>140</v>
      </c>
      <c r="Z382" s="7" t="s">
        <v>3900</v>
      </c>
      <c r="AA382" s="7">
        <v>1</v>
      </c>
      <c r="AB382" s="7">
        <v>1</v>
      </c>
      <c r="AC382" s="7">
        <f t="shared" si="106"/>
        <v>0</v>
      </c>
      <c r="AD382" s="7" t="s">
        <v>6175</v>
      </c>
      <c r="AE382" s="7" t="s">
        <v>6175</v>
      </c>
      <c r="AF382" s="7" t="s">
        <v>6175</v>
      </c>
      <c r="AG382" s="7" t="s">
        <v>6175</v>
      </c>
      <c r="AH382" s="7" t="s">
        <v>6175</v>
      </c>
      <c r="AI382" s="7" t="s">
        <v>6175</v>
      </c>
      <c r="AJ382" s="33">
        <v>7.5064315068494327</v>
      </c>
      <c r="AK382" s="33">
        <f t="shared" si="99"/>
        <v>7.5064315068494327</v>
      </c>
      <c r="AL382" s="33">
        <f t="shared" si="102"/>
        <v>0.90077178082193188</v>
      </c>
      <c r="AM382" s="33">
        <f t="shared" si="103"/>
        <v>8.4072032876713649</v>
      </c>
      <c r="AN382" s="33">
        <f t="shared" si="104"/>
        <v>6.7557883561644898</v>
      </c>
      <c r="AO382" s="33">
        <f t="shared" si="105"/>
        <v>6.7557883561644898</v>
      </c>
      <c r="AP382" s="33">
        <f t="shared" si="100"/>
        <v>0.8106946027397387</v>
      </c>
      <c r="AQ382" s="33">
        <f t="shared" si="101"/>
        <v>7.5664829589042286</v>
      </c>
      <c r="AR382" s="26" t="s">
        <v>6295</v>
      </c>
      <c r="AS382" s="35" t="s">
        <v>6295</v>
      </c>
      <c r="AT382" s="15" t="s">
        <v>6282</v>
      </c>
      <c r="AU382" s="27" t="s">
        <v>6282</v>
      </c>
      <c r="AV382" s="74" t="s">
        <v>6287</v>
      </c>
      <c r="AW382" s="75"/>
      <c r="AX382" s="75"/>
      <c r="AY382" s="75"/>
      <c r="AZ382" s="52" t="s">
        <v>6388</v>
      </c>
    </row>
    <row r="383" spans="1:52" s="52" customFormat="1" ht="39.950000000000003" customHeight="1" x14ac:dyDescent="0.25">
      <c r="A383" s="9">
        <v>1277</v>
      </c>
      <c r="B383" s="5" t="s">
        <v>28</v>
      </c>
      <c r="C383" s="7" t="s">
        <v>4428</v>
      </c>
      <c r="D383" s="5" t="s">
        <v>241</v>
      </c>
      <c r="E383" s="5" t="s">
        <v>242</v>
      </c>
      <c r="F383" s="5" t="s">
        <v>242</v>
      </c>
      <c r="G383" s="5" t="s">
        <v>6285</v>
      </c>
      <c r="H383" s="7" t="s">
        <v>6173</v>
      </c>
      <c r="I383" s="7" t="s">
        <v>6175</v>
      </c>
      <c r="J383" s="7" t="s">
        <v>6175</v>
      </c>
      <c r="K383" s="7" t="s">
        <v>6175</v>
      </c>
      <c r="L383" s="5" t="s">
        <v>4058</v>
      </c>
      <c r="M383" s="5" t="s">
        <v>4058</v>
      </c>
      <c r="N383" s="8" t="s">
        <v>6175</v>
      </c>
      <c r="O383" s="7" t="s">
        <v>1388</v>
      </c>
      <c r="P383" s="7" t="s">
        <v>3899</v>
      </c>
      <c r="Q383" s="5" t="s">
        <v>4020</v>
      </c>
      <c r="R383" s="5" t="s">
        <v>4429</v>
      </c>
      <c r="S383" s="5" t="s">
        <v>28</v>
      </c>
      <c r="T383" s="7" t="s">
        <v>44</v>
      </c>
      <c r="U383" s="7" t="s">
        <v>28</v>
      </c>
      <c r="V383" s="28" t="s">
        <v>28</v>
      </c>
      <c r="W383" s="7" t="s">
        <v>29</v>
      </c>
      <c r="X383" s="7">
        <v>2012</v>
      </c>
      <c r="Y383" s="5" t="s">
        <v>319</v>
      </c>
      <c r="Z383" s="7" t="s">
        <v>3900</v>
      </c>
      <c r="AA383" s="7">
        <v>1</v>
      </c>
      <c r="AB383" s="7">
        <v>1</v>
      </c>
      <c r="AC383" s="7">
        <f t="shared" si="106"/>
        <v>0</v>
      </c>
      <c r="AD383" s="7" t="s">
        <v>6175</v>
      </c>
      <c r="AE383" s="7" t="s">
        <v>6175</v>
      </c>
      <c r="AF383" s="7" t="s">
        <v>6175</v>
      </c>
      <c r="AG383" s="7" t="s">
        <v>6175</v>
      </c>
      <c r="AH383" s="7" t="s">
        <v>6175</v>
      </c>
      <c r="AI383" s="7" t="s">
        <v>6175</v>
      </c>
      <c r="AJ383" s="33">
        <v>18.015435616438641</v>
      </c>
      <c r="AK383" s="33">
        <f t="shared" si="99"/>
        <v>18.015435616438641</v>
      </c>
      <c r="AL383" s="33">
        <f t="shared" si="102"/>
        <v>2.1618522739726367</v>
      </c>
      <c r="AM383" s="33">
        <f t="shared" si="103"/>
        <v>20.177287890411279</v>
      </c>
      <c r="AN383" s="33">
        <f t="shared" si="104"/>
        <v>16.213892054794776</v>
      </c>
      <c r="AO383" s="33">
        <f t="shared" si="105"/>
        <v>16.213892054794776</v>
      </c>
      <c r="AP383" s="33">
        <f t="shared" si="100"/>
        <v>1.9456670465753731</v>
      </c>
      <c r="AQ383" s="33">
        <f t="shared" si="101"/>
        <v>18.159559101370149</v>
      </c>
      <c r="AR383" s="26" t="s">
        <v>6295</v>
      </c>
      <c r="AS383" s="35" t="s">
        <v>6295</v>
      </c>
      <c r="AT383" s="15" t="s">
        <v>6282</v>
      </c>
      <c r="AU383" s="27" t="s">
        <v>6282</v>
      </c>
      <c r="AV383" s="74" t="s">
        <v>6287</v>
      </c>
      <c r="AW383" s="75"/>
      <c r="AX383" s="75"/>
      <c r="AY383" s="75"/>
      <c r="AZ383" s="52" t="s">
        <v>6388</v>
      </c>
    </row>
    <row r="384" spans="1:52" s="52" customFormat="1" ht="39.950000000000003" customHeight="1" x14ac:dyDescent="0.25">
      <c r="A384" s="9">
        <v>1278</v>
      </c>
      <c r="B384" s="5" t="s">
        <v>28</v>
      </c>
      <c r="C384" s="5" t="s">
        <v>4430</v>
      </c>
      <c r="D384" s="5" t="s">
        <v>18</v>
      </c>
      <c r="E384" s="5" t="s">
        <v>296</v>
      </c>
      <c r="F384" s="5" t="s">
        <v>296</v>
      </c>
      <c r="G384" s="5" t="s">
        <v>18</v>
      </c>
      <c r="H384" s="7" t="s">
        <v>6173</v>
      </c>
      <c r="I384" s="7" t="s">
        <v>6175</v>
      </c>
      <c r="J384" s="7" t="s">
        <v>6175</v>
      </c>
      <c r="K384" s="7" t="s">
        <v>6175</v>
      </c>
      <c r="L384" s="7" t="s">
        <v>4019</v>
      </c>
      <c r="M384" s="7" t="s">
        <v>4019</v>
      </c>
      <c r="N384" s="8" t="s">
        <v>6175</v>
      </c>
      <c r="O384" s="7" t="s">
        <v>1388</v>
      </c>
      <c r="P384" s="7" t="s">
        <v>3899</v>
      </c>
      <c r="Q384" s="7" t="s">
        <v>4431</v>
      </c>
      <c r="R384" s="28" t="s">
        <v>4432</v>
      </c>
      <c r="S384" s="7" t="s">
        <v>4433</v>
      </c>
      <c r="T384" s="7" t="s">
        <v>44</v>
      </c>
      <c r="U384" s="7" t="s">
        <v>28</v>
      </c>
      <c r="V384" s="28" t="s">
        <v>28</v>
      </c>
      <c r="W384" s="7" t="s">
        <v>78</v>
      </c>
      <c r="X384" s="7">
        <v>2013</v>
      </c>
      <c r="Y384" s="7" t="s">
        <v>28</v>
      </c>
      <c r="Z384" s="7" t="s">
        <v>3900</v>
      </c>
      <c r="AA384" s="7">
        <v>1</v>
      </c>
      <c r="AB384" s="7">
        <v>1</v>
      </c>
      <c r="AC384" s="7">
        <f t="shared" si="106"/>
        <v>0</v>
      </c>
      <c r="AD384" s="7" t="s">
        <v>6175</v>
      </c>
      <c r="AE384" s="7" t="s">
        <v>6175</v>
      </c>
      <c r="AF384" s="7" t="s">
        <v>6175</v>
      </c>
      <c r="AG384" s="7" t="s">
        <v>6175</v>
      </c>
      <c r="AH384" s="7" t="s">
        <v>6175</v>
      </c>
      <c r="AI384" s="7" t="s">
        <v>6175</v>
      </c>
      <c r="AJ384" s="33">
        <v>6.6107178082193201</v>
      </c>
      <c r="AK384" s="33">
        <f t="shared" si="99"/>
        <v>6.6107178082193201</v>
      </c>
      <c r="AL384" s="33">
        <f t="shared" si="102"/>
        <v>0.79328613698631834</v>
      </c>
      <c r="AM384" s="33">
        <f t="shared" si="103"/>
        <v>7.4040039452056385</v>
      </c>
      <c r="AN384" s="33">
        <f t="shared" si="104"/>
        <v>5.9496460273973879</v>
      </c>
      <c r="AO384" s="33">
        <f t="shared" si="105"/>
        <v>5.9496460273973879</v>
      </c>
      <c r="AP384" s="33">
        <f t="shared" si="100"/>
        <v>0.71395752328768647</v>
      </c>
      <c r="AQ384" s="33">
        <f t="shared" si="101"/>
        <v>6.6636035506850746</v>
      </c>
      <c r="AR384" s="15" t="s">
        <v>6295</v>
      </c>
      <c r="AS384" s="15"/>
      <c r="AT384" s="15" t="s">
        <v>6292</v>
      </c>
      <c r="AU384" s="27" t="s">
        <v>6278</v>
      </c>
      <c r="AV384" s="74"/>
      <c r="AW384" s="75"/>
      <c r="AX384" s="75"/>
      <c r="AY384" s="75"/>
      <c r="AZ384" s="52" t="s">
        <v>6388</v>
      </c>
    </row>
    <row r="385" spans="1:52" s="52" customFormat="1" ht="39.950000000000003" customHeight="1" x14ac:dyDescent="0.25">
      <c r="A385" s="9">
        <v>1279</v>
      </c>
      <c r="B385" s="5" t="s">
        <v>28</v>
      </c>
      <c r="C385" s="5" t="s">
        <v>4434</v>
      </c>
      <c r="D385" s="5" t="s">
        <v>18</v>
      </c>
      <c r="E385" s="5" t="s">
        <v>296</v>
      </c>
      <c r="F385" s="5" t="s">
        <v>296</v>
      </c>
      <c r="G385" s="5" t="s">
        <v>18</v>
      </c>
      <c r="H385" s="7" t="s">
        <v>6173</v>
      </c>
      <c r="I385" s="7" t="s">
        <v>6175</v>
      </c>
      <c r="J385" s="7" t="s">
        <v>6175</v>
      </c>
      <c r="K385" s="7" t="s">
        <v>6175</v>
      </c>
      <c r="L385" s="5" t="s">
        <v>4435</v>
      </c>
      <c r="M385" s="5" t="s">
        <v>4435</v>
      </c>
      <c r="N385" s="8" t="s">
        <v>6175</v>
      </c>
      <c r="O385" s="7" t="s">
        <v>1388</v>
      </c>
      <c r="P385" s="7" t="s">
        <v>3899</v>
      </c>
      <c r="Q385" s="7" t="s">
        <v>28</v>
      </c>
      <c r="R385" s="7" t="s">
        <v>28</v>
      </c>
      <c r="S385" s="7" t="s">
        <v>28</v>
      </c>
      <c r="T385" s="7" t="s">
        <v>44</v>
      </c>
      <c r="U385" s="7" t="s">
        <v>28</v>
      </c>
      <c r="V385" s="28" t="s">
        <v>28</v>
      </c>
      <c r="W385" s="7" t="s">
        <v>29</v>
      </c>
      <c r="X385" s="7">
        <v>2013</v>
      </c>
      <c r="Y385" s="7" t="s">
        <v>28</v>
      </c>
      <c r="Z385" s="7" t="s">
        <v>3900</v>
      </c>
      <c r="AA385" s="7">
        <v>1</v>
      </c>
      <c r="AB385" s="7">
        <v>1</v>
      </c>
      <c r="AC385" s="7">
        <f t="shared" si="106"/>
        <v>0</v>
      </c>
      <c r="AD385" s="7" t="s">
        <v>6175</v>
      </c>
      <c r="AE385" s="7" t="s">
        <v>6175</v>
      </c>
      <c r="AF385" s="7" t="s">
        <v>6175</v>
      </c>
      <c r="AG385" s="7" t="s">
        <v>6175</v>
      </c>
      <c r="AH385" s="7" t="s">
        <v>6175</v>
      </c>
      <c r="AI385" s="7" t="s">
        <v>6175</v>
      </c>
      <c r="AJ385" s="33">
        <v>6.1343476797945922</v>
      </c>
      <c r="AK385" s="33">
        <f t="shared" si="99"/>
        <v>6.1343476797945922</v>
      </c>
      <c r="AL385" s="33">
        <f t="shared" si="102"/>
        <v>0.73612172157535105</v>
      </c>
      <c r="AM385" s="33">
        <f t="shared" si="103"/>
        <v>6.8704694013699434</v>
      </c>
      <c r="AN385" s="33">
        <f t="shared" si="104"/>
        <v>5.5209129118151328</v>
      </c>
      <c r="AO385" s="33">
        <f t="shared" si="105"/>
        <v>5.5209129118151328</v>
      </c>
      <c r="AP385" s="33">
        <f t="shared" si="100"/>
        <v>0.66250954941781592</v>
      </c>
      <c r="AQ385" s="33">
        <f t="shared" si="101"/>
        <v>6.1834224612329489</v>
      </c>
      <c r="AR385" s="15" t="s">
        <v>6295</v>
      </c>
      <c r="AS385" s="15"/>
      <c r="AT385" s="15" t="s">
        <v>6292</v>
      </c>
      <c r="AU385" s="27" t="s">
        <v>6278</v>
      </c>
      <c r="AV385" s="74"/>
      <c r="AW385" s="75"/>
      <c r="AX385" s="75"/>
      <c r="AY385" s="75"/>
      <c r="AZ385" s="52" t="s">
        <v>6388</v>
      </c>
    </row>
    <row r="386" spans="1:52" s="52" customFormat="1" ht="39.950000000000003" customHeight="1" x14ac:dyDescent="0.25">
      <c r="A386" s="9">
        <v>1280</v>
      </c>
      <c r="B386" s="5" t="s">
        <v>28</v>
      </c>
      <c r="C386" s="7" t="s">
        <v>4436</v>
      </c>
      <c r="D386" s="5" t="s">
        <v>241</v>
      </c>
      <c r="E386" s="5" t="s">
        <v>242</v>
      </c>
      <c r="F386" s="5" t="s">
        <v>242</v>
      </c>
      <c r="G386" s="5" t="s">
        <v>18</v>
      </c>
      <c r="H386" s="7" t="s">
        <v>6173</v>
      </c>
      <c r="I386" s="7" t="s">
        <v>6175</v>
      </c>
      <c r="J386" s="7" t="s">
        <v>6175</v>
      </c>
      <c r="K386" s="7" t="s">
        <v>6175</v>
      </c>
      <c r="L386" s="5" t="s">
        <v>6134</v>
      </c>
      <c r="M386" s="5" t="s">
        <v>6134</v>
      </c>
      <c r="N386" s="8" t="s">
        <v>6175</v>
      </c>
      <c r="O386" s="7" t="s">
        <v>1388</v>
      </c>
      <c r="P386" s="7" t="s">
        <v>3899</v>
      </c>
      <c r="Q386" s="5" t="s">
        <v>177</v>
      </c>
      <c r="R386" s="5" t="s">
        <v>4437</v>
      </c>
      <c r="S386" s="5" t="s">
        <v>4438</v>
      </c>
      <c r="T386" s="7" t="s">
        <v>3909</v>
      </c>
      <c r="U386" s="7" t="s">
        <v>28</v>
      </c>
      <c r="V386" s="28" t="s">
        <v>28</v>
      </c>
      <c r="W386" s="5" t="s">
        <v>771</v>
      </c>
      <c r="X386" s="7">
        <v>2012</v>
      </c>
      <c r="Y386" s="5" t="s">
        <v>4093</v>
      </c>
      <c r="Z386" s="7" t="s">
        <v>3900</v>
      </c>
      <c r="AA386" s="7">
        <v>1</v>
      </c>
      <c r="AB386" s="7">
        <v>1</v>
      </c>
      <c r="AC386" s="7">
        <f t="shared" si="106"/>
        <v>0</v>
      </c>
      <c r="AD386" s="7" t="s">
        <v>6175</v>
      </c>
      <c r="AE386" s="7" t="s">
        <v>6175</v>
      </c>
      <c r="AF386" s="7" t="s">
        <v>6175</v>
      </c>
      <c r="AG386" s="7" t="s">
        <v>6175</v>
      </c>
      <c r="AH386" s="7" t="s">
        <v>6175</v>
      </c>
      <c r="AI386" s="7" t="s">
        <v>6175</v>
      </c>
      <c r="AJ386" s="33">
        <v>0.64405082191784124</v>
      </c>
      <c r="AK386" s="33">
        <f t="shared" ref="AK386:AK447" si="107">AJ386*AB386</f>
        <v>0.64405082191784124</v>
      </c>
      <c r="AL386" s="33">
        <f t="shared" si="102"/>
        <v>7.7286098630140951E-2</v>
      </c>
      <c r="AM386" s="33">
        <f t="shared" si="103"/>
        <v>0.72133692054798215</v>
      </c>
      <c r="AN386" s="33">
        <f t="shared" si="104"/>
        <v>0.57964573972605715</v>
      </c>
      <c r="AO386" s="33">
        <f t="shared" si="105"/>
        <v>0.57964573972605715</v>
      </c>
      <c r="AP386" s="33">
        <f t="shared" ref="AP386:AP447" si="108">AO386*0.12</f>
        <v>6.9557488767126849E-2</v>
      </c>
      <c r="AQ386" s="33">
        <f t="shared" ref="AQ386:AQ447" si="109">AO386+AP386</f>
        <v>0.64920322849318401</v>
      </c>
      <c r="AR386" s="15" t="s">
        <v>6295</v>
      </c>
      <c r="AS386" s="15" t="s">
        <v>6298</v>
      </c>
      <c r="AT386" s="15" t="s">
        <v>6292</v>
      </c>
      <c r="AU386" s="27" t="s">
        <v>6278</v>
      </c>
      <c r="AV386" s="74"/>
      <c r="AW386" s="75"/>
      <c r="AX386" s="75"/>
      <c r="AY386" s="75"/>
      <c r="AZ386" s="52" t="s">
        <v>6388</v>
      </c>
    </row>
    <row r="387" spans="1:52" s="52" customFormat="1" ht="39.950000000000003" customHeight="1" x14ac:dyDescent="0.25">
      <c r="A387" s="9">
        <v>1281</v>
      </c>
      <c r="B387" s="5" t="s">
        <v>28</v>
      </c>
      <c r="C387" s="7" t="s">
        <v>4439</v>
      </c>
      <c r="D387" s="5" t="s">
        <v>241</v>
      </c>
      <c r="E387" s="5" t="s">
        <v>242</v>
      </c>
      <c r="F387" s="5" t="s">
        <v>242</v>
      </c>
      <c r="G387" s="5" t="s">
        <v>18</v>
      </c>
      <c r="H387" s="7" t="s">
        <v>6173</v>
      </c>
      <c r="I387" s="7" t="s">
        <v>6175</v>
      </c>
      <c r="J387" s="7" t="s">
        <v>6175</v>
      </c>
      <c r="K387" s="7" t="s">
        <v>6175</v>
      </c>
      <c r="L387" s="5" t="s">
        <v>6134</v>
      </c>
      <c r="M387" s="5" t="s">
        <v>6134</v>
      </c>
      <c r="N387" s="8" t="s">
        <v>6175</v>
      </c>
      <c r="O387" s="7" t="s">
        <v>1388</v>
      </c>
      <c r="P387" s="7" t="s">
        <v>3899</v>
      </c>
      <c r="Q387" s="5" t="s">
        <v>177</v>
      </c>
      <c r="R387" s="5" t="s">
        <v>4409</v>
      </c>
      <c r="S387" s="5" t="s">
        <v>4440</v>
      </c>
      <c r="T387" s="7" t="s">
        <v>3909</v>
      </c>
      <c r="U387" s="7" t="s">
        <v>28</v>
      </c>
      <c r="V387" s="28" t="s">
        <v>28</v>
      </c>
      <c r="W387" s="5" t="s">
        <v>771</v>
      </c>
      <c r="X387" s="7">
        <v>2012</v>
      </c>
      <c r="Y387" s="5" t="s">
        <v>4093</v>
      </c>
      <c r="Z387" s="7" t="s">
        <v>3900</v>
      </c>
      <c r="AA387" s="7">
        <v>1</v>
      </c>
      <c r="AB387" s="7">
        <v>1</v>
      </c>
      <c r="AC387" s="7">
        <f t="shared" si="106"/>
        <v>0</v>
      </c>
      <c r="AD387" s="7" t="s">
        <v>6175</v>
      </c>
      <c r="AE387" s="7" t="s">
        <v>6175</v>
      </c>
      <c r="AF387" s="7" t="s">
        <v>6175</v>
      </c>
      <c r="AG387" s="7" t="s">
        <v>6175</v>
      </c>
      <c r="AH387" s="7" t="s">
        <v>6175</v>
      </c>
      <c r="AI387" s="7" t="s">
        <v>6175</v>
      </c>
      <c r="AJ387" s="33">
        <v>0.64405082191784124</v>
      </c>
      <c r="AK387" s="33">
        <f t="shared" si="107"/>
        <v>0.64405082191784124</v>
      </c>
      <c r="AL387" s="33">
        <f t="shared" si="102"/>
        <v>7.7286098630140951E-2</v>
      </c>
      <c r="AM387" s="33">
        <f t="shared" si="103"/>
        <v>0.72133692054798215</v>
      </c>
      <c r="AN387" s="33">
        <f t="shared" si="104"/>
        <v>0.57964573972605715</v>
      </c>
      <c r="AO387" s="33">
        <f t="shared" si="105"/>
        <v>0.57964573972605715</v>
      </c>
      <c r="AP387" s="33">
        <f t="shared" si="108"/>
        <v>6.9557488767126849E-2</v>
      </c>
      <c r="AQ387" s="33">
        <f t="shared" si="109"/>
        <v>0.64920322849318401</v>
      </c>
      <c r="AR387" s="15" t="s">
        <v>6295</v>
      </c>
      <c r="AS387" s="15" t="s">
        <v>6298</v>
      </c>
      <c r="AT387" s="15" t="s">
        <v>6292</v>
      </c>
      <c r="AU387" s="27" t="s">
        <v>6278</v>
      </c>
      <c r="AV387" s="74"/>
      <c r="AW387" s="75"/>
      <c r="AX387" s="75"/>
      <c r="AY387" s="75"/>
      <c r="AZ387" s="52" t="s">
        <v>6388</v>
      </c>
    </row>
    <row r="388" spans="1:52" s="52" customFormat="1" ht="39.950000000000003" customHeight="1" x14ac:dyDescent="0.25">
      <c r="A388" s="9">
        <v>1282</v>
      </c>
      <c r="B388" s="5" t="s">
        <v>28</v>
      </c>
      <c r="C388" s="7" t="s">
        <v>4441</v>
      </c>
      <c r="D388" s="5" t="s">
        <v>241</v>
      </c>
      <c r="E388" s="5" t="s">
        <v>242</v>
      </c>
      <c r="F388" s="5" t="s">
        <v>242</v>
      </c>
      <c r="G388" s="8" t="s">
        <v>316</v>
      </c>
      <c r="H388" s="7" t="s">
        <v>6173</v>
      </c>
      <c r="I388" s="7" t="s">
        <v>6175</v>
      </c>
      <c r="J388" s="7" t="s">
        <v>6175</v>
      </c>
      <c r="K388" s="7" t="s">
        <v>6175</v>
      </c>
      <c r="L388" s="7" t="s">
        <v>3985</v>
      </c>
      <c r="M388" s="7" t="s">
        <v>3985</v>
      </c>
      <c r="N388" s="8" t="s">
        <v>6175</v>
      </c>
      <c r="O388" s="7" t="s">
        <v>1388</v>
      </c>
      <c r="P388" s="7" t="s">
        <v>3899</v>
      </c>
      <c r="Q388" s="5" t="s">
        <v>108</v>
      </c>
      <c r="R388" s="5" t="s">
        <v>4442</v>
      </c>
      <c r="S388" s="5" t="s">
        <v>4443</v>
      </c>
      <c r="T388" s="7" t="s">
        <v>3909</v>
      </c>
      <c r="U388" s="7" t="s">
        <v>28</v>
      </c>
      <c r="V388" s="28" t="s">
        <v>28</v>
      </c>
      <c r="W388" s="7" t="s">
        <v>3988</v>
      </c>
      <c r="X388" s="7">
        <v>2013</v>
      </c>
      <c r="Y388" s="5" t="s">
        <v>28</v>
      </c>
      <c r="Z388" s="7" t="s">
        <v>3900</v>
      </c>
      <c r="AA388" s="7">
        <v>1</v>
      </c>
      <c r="AB388" s="7">
        <v>1</v>
      </c>
      <c r="AC388" s="7">
        <f t="shared" si="106"/>
        <v>0</v>
      </c>
      <c r="AD388" s="7" t="s">
        <v>6175</v>
      </c>
      <c r="AE388" s="7" t="s">
        <v>6175</v>
      </c>
      <c r="AF388" s="7" t="s">
        <v>6175</v>
      </c>
      <c r="AG388" s="7" t="s">
        <v>6175</v>
      </c>
      <c r="AH388" s="7" t="s">
        <v>6175</v>
      </c>
      <c r="AI388" s="7" t="s">
        <v>6175</v>
      </c>
      <c r="AJ388" s="33">
        <v>4.407145205479547</v>
      </c>
      <c r="AK388" s="33">
        <f t="shared" si="107"/>
        <v>4.407145205479547</v>
      </c>
      <c r="AL388" s="33">
        <f t="shared" si="102"/>
        <v>0.52885742465754559</v>
      </c>
      <c r="AM388" s="33">
        <f t="shared" si="103"/>
        <v>4.936002630137093</v>
      </c>
      <c r="AN388" s="33">
        <f t="shared" si="104"/>
        <v>3.9664306849315922</v>
      </c>
      <c r="AO388" s="33">
        <f t="shared" si="105"/>
        <v>3.9664306849315922</v>
      </c>
      <c r="AP388" s="33">
        <f t="shared" si="108"/>
        <v>0.47597168219179103</v>
      </c>
      <c r="AQ388" s="33">
        <f t="shared" si="109"/>
        <v>4.4424023671233837</v>
      </c>
      <c r="AR388" s="26" t="s">
        <v>6295</v>
      </c>
      <c r="AS388" s="35" t="s">
        <v>6295</v>
      </c>
      <c r="AT388" s="15" t="s">
        <v>6282</v>
      </c>
      <c r="AU388" s="27" t="s">
        <v>6282</v>
      </c>
      <c r="AV388" s="74" t="s">
        <v>6284</v>
      </c>
      <c r="AW388" s="75"/>
      <c r="AX388" s="75"/>
      <c r="AY388" s="75"/>
      <c r="AZ388" s="52" t="s">
        <v>6388</v>
      </c>
    </row>
    <row r="389" spans="1:52" s="52" customFormat="1" ht="39.950000000000003" customHeight="1" x14ac:dyDescent="0.25">
      <c r="A389" s="9">
        <v>1283</v>
      </c>
      <c r="B389" s="5" t="s">
        <v>28</v>
      </c>
      <c r="C389" s="7" t="s">
        <v>4444</v>
      </c>
      <c r="D389" s="5" t="s">
        <v>241</v>
      </c>
      <c r="E389" s="5" t="s">
        <v>242</v>
      </c>
      <c r="F389" s="5" t="s">
        <v>242</v>
      </c>
      <c r="G389" s="5" t="s">
        <v>18</v>
      </c>
      <c r="H389" s="7" t="s">
        <v>6173</v>
      </c>
      <c r="I389" s="7" t="s">
        <v>6175</v>
      </c>
      <c r="J389" s="7" t="s">
        <v>6175</v>
      </c>
      <c r="K389" s="7" t="s">
        <v>6175</v>
      </c>
      <c r="L389" s="5" t="s">
        <v>6134</v>
      </c>
      <c r="M389" s="5" t="s">
        <v>6134</v>
      </c>
      <c r="N389" s="8" t="s">
        <v>6175</v>
      </c>
      <c r="O389" s="7" t="s">
        <v>1388</v>
      </c>
      <c r="P389" s="7" t="s">
        <v>3899</v>
      </c>
      <c r="Q389" s="5" t="s">
        <v>108</v>
      </c>
      <c r="R389" s="5" t="s">
        <v>4445</v>
      </c>
      <c r="S389" s="5" t="s">
        <v>4446</v>
      </c>
      <c r="T389" s="7" t="s">
        <v>3909</v>
      </c>
      <c r="U389" s="7" t="s">
        <v>28</v>
      </c>
      <c r="V389" s="28" t="s">
        <v>28</v>
      </c>
      <c r="W389" s="5" t="s">
        <v>771</v>
      </c>
      <c r="X389" s="7">
        <v>2012</v>
      </c>
      <c r="Y389" s="5" t="s">
        <v>4093</v>
      </c>
      <c r="Z389" s="7" t="s">
        <v>3900</v>
      </c>
      <c r="AA389" s="7">
        <v>1</v>
      </c>
      <c r="AB389" s="7">
        <v>1</v>
      </c>
      <c r="AC389" s="7">
        <f t="shared" si="106"/>
        <v>0</v>
      </c>
      <c r="AD389" s="7" t="s">
        <v>6175</v>
      </c>
      <c r="AE389" s="7" t="s">
        <v>6175</v>
      </c>
      <c r="AF389" s="7" t="s">
        <v>6175</v>
      </c>
      <c r="AG389" s="7" t="s">
        <v>6175</v>
      </c>
      <c r="AH389" s="7" t="s">
        <v>6175</v>
      </c>
      <c r="AI389" s="7" t="s">
        <v>6175</v>
      </c>
      <c r="AJ389" s="33">
        <v>0.73605808219181856</v>
      </c>
      <c r="AK389" s="33">
        <f t="shared" si="107"/>
        <v>0.73605808219181856</v>
      </c>
      <c r="AL389" s="33">
        <f t="shared" si="102"/>
        <v>8.8326969863018218E-2</v>
      </c>
      <c r="AM389" s="33">
        <f t="shared" si="103"/>
        <v>0.82438505205483681</v>
      </c>
      <c r="AN389" s="33">
        <f t="shared" si="104"/>
        <v>0.66245227397263673</v>
      </c>
      <c r="AO389" s="33">
        <f t="shared" si="105"/>
        <v>0.66245227397263673</v>
      </c>
      <c r="AP389" s="33">
        <f t="shared" si="108"/>
        <v>7.9494272876716399E-2</v>
      </c>
      <c r="AQ389" s="33">
        <f t="shared" si="109"/>
        <v>0.74194654684935313</v>
      </c>
      <c r="AR389" s="15" t="s">
        <v>6295</v>
      </c>
      <c r="AS389" s="15" t="s">
        <v>6296</v>
      </c>
      <c r="AT389" s="15" t="s">
        <v>6292</v>
      </c>
      <c r="AU389" s="27" t="s">
        <v>6278</v>
      </c>
      <c r="AV389" s="74"/>
      <c r="AW389" s="75"/>
      <c r="AX389" s="75"/>
      <c r="AY389" s="75"/>
      <c r="AZ389" s="52" t="s">
        <v>6388</v>
      </c>
    </row>
    <row r="390" spans="1:52" s="52" customFormat="1" ht="39.950000000000003" customHeight="1" x14ac:dyDescent="0.25">
      <c r="A390" s="9">
        <v>1284</v>
      </c>
      <c r="B390" s="5" t="s">
        <v>28</v>
      </c>
      <c r="C390" s="7" t="s">
        <v>4447</v>
      </c>
      <c r="D390" s="5" t="s">
        <v>241</v>
      </c>
      <c r="E390" s="5" t="s">
        <v>242</v>
      </c>
      <c r="F390" s="5" t="s">
        <v>242</v>
      </c>
      <c r="G390" s="5" t="s">
        <v>18</v>
      </c>
      <c r="H390" s="7" t="s">
        <v>6173</v>
      </c>
      <c r="I390" s="7" t="s">
        <v>6175</v>
      </c>
      <c r="J390" s="7" t="s">
        <v>6175</v>
      </c>
      <c r="K390" s="7" t="s">
        <v>6175</v>
      </c>
      <c r="L390" s="5" t="s">
        <v>6134</v>
      </c>
      <c r="M390" s="5" t="s">
        <v>6134</v>
      </c>
      <c r="N390" s="8" t="s">
        <v>6175</v>
      </c>
      <c r="O390" s="7" t="s">
        <v>1388</v>
      </c>
      <c r="P390" s="7" t="s">
        <v>3899</v>
      </c>
      <c r="Q390" s="5" t="s">
        <v>177</v>
      </c>
      <c r="R390" s="5" t="s">
        <v>4409</v>
      </c>
      <c r="S390" s="5" t="s">
        <v>28</v>
      </c>
      <c r="T390" s="7" t="s">
        <v>3909</v>
      </c>
      <c r="U390" s="7" t="s">
        <v>28</v>
      </c>
      <c r="V390" s="28" t="s">
        <v>28</v>
      </c>
      <c r="W390" s="5" t="s">
        <v>771</v>
      </c>
      <c r="X390" s="7">
        <v>2012</v>
      </c>
      <c r="Y390" s="5" t="s">
        <v>4093</v>
      </c>
      <c r="Z390" s="7" t="s">
        <v>3900</v>
      </c>
      <c r="AA390" s="7">
        <v>1</v>
      </c>
      <c r="AB390" s="7">
        <v>2</v>
      </c>
      <c r="AC390" s="7">
        <f t="shared" si="106"/>
        <v>-1</v>
      </c>
      <c r="AD390" s="7" t="s">
        <v>6175</v>
      </c>
      <c r="AE390" s="7" t="s">
        <v>6175</v>
      </c>
      <c r="AF390" s="7" t="s">
        <v>6175</v>
      </c>
      <c r="AG390" s="7" t="s">
        <v>6175</v>
      </c>
      <c r="AH390" s="7" t="s">
        <v>6175</v>
      </c>
      <c r="AI390" s="7" t="s">
        <v>6175</v>
      </c>
      <c r="AJ390" s="33">
        <v>0.64405082191784124</v>
      </c>
      <c r="AK390" s="33">
        <f t="shared" si="107"/>
        <v>1.2881016438356825</v>
      </c>
      <c r="AL390" s="33">
        <f t="shared" ref="AL390:AL451" si="110">AK390*0.12</f>
        <v>0.1545721972602819</v>
      </c>
      <c r="AM390" s="33">
        <f t="shared" ref="AM390:AM451" si="111">AL390+AK390</f>
        <v>1.4426738410959643</v>
      </c>
      <c r="AN390" s="33">
        <f t="shared" ref="AN390:AN451" si="112">AJ390*0.9</f>
        <v>0.57964573972605715</v>
      </c>
      <c r="AO390" s="33">
        <f t="shared" ref="AO390:AO451" si="113">AN390*AB390</f>
        <v>1.1592914794521143</v>
      </c>
      <c r="AP390" s="33">
        <f t="shared" si="108"/>
        <v>0.1391149775342537</v>
      </c>
      <c r="AQ390" s="33">
        <f t="shared" si="109"/>
        <v>1.298406456986368</v>
      </c>
      <c r="AR390" s="15" t="s">
        <v>6295</v>
      </c>
      <c r="AS390" s="15" t="s">
        <v>6298</v>
      </c>
      <c r="AT390" s="15" t="s">
        <v>6292</v>
      </c>
      <c r="AU390" s="27" t="s">
        <v>6278</v>
      </c>
      <c r="AV390" s="74"/>
      <c r="AW390" s="75"/>
      <c r="AX390" s="75"/>
      <c r="AY390" s="75"/>
      <c r="AZ390" s="52" t="s">
        <v>6388</v>
      </c>
    </row>
    <row r="391" spans="1:52" s="52" customFormat="1" ht="39.950000000000003" customHeight="1" x14ac:dyDescent="0.25">
      <c r="A391" s="9">
        <v>1285</v>
      </c>
      <c r="B391" s="5" t="s">
        <v>28</v>
      </c>
      <c r="C391" s="7" t="s">
        <v>4448</v>
      </c>
      <c r="D391" s="5" t="s">
        <v>241</v>
      </c>
      <c r="E391" s="5" t="s">
        <v>242</v>
      </c>
      <c r="F391" s="5" t="s">
        <v>242</v>
      </c>
      <c r="G391" s="5" t="s">
        <v>18</v>
      </c>
      <c r="H391" s="7" t="s">
        <v>6173</v>
      </c>
      <c r="I391" s="7" t="s">
        <v>6175</v>
      </c>
      <c r="J391" s="7" t="s">
        <v>6175</v>
      </c>
      <c r="K391" s="7" t="s">
        <v>6175</v>
      </c>
      <c r="L391" s="5" t="s">
        <v>6134</v>
      </c>
      <c r="M391" s="5" t="s">
        <v>6134</v>
      </c>
      <c r="N391" s="8" t="s">
        <v>6175</v>
      </c>
      <c r="O391" s="7" t="s">
        <v>1388</v>
      </c>
      <c r="P391" s="7" t="s">
        <v>3899</v>
      </c>
      <c r="Q391" s="5" t="s">
        <v>108</v>
      </c>
      <c r="R391" s="5" t="s">
        <v>4449</v>
      </c>
      <c r="S391" s="5" t="s">
        <v>28</v>
      </c>
      <c r="T391" s="7" t="s">
        <v>3909</v>
      </c>
      <c r="U391" s="7" t="s">
        <v>28</v>
      </c>
      <c r="V391" s="28" t="s">
        <v>28</v>
      </c>
      <c r="W391" s="5" t="s">
        <v>771</v>
      </c>
      <c r="X391" s="7">
        <v>2012</v>
      </c>
      <c r="Y391" s="5" t="s">
        <v>4093</v>
      </c>
      <c r="Z391" s="7" t="s">
        <v>3900</v>
      </c>
      <c r="AA391" s="7">
        <v>1</v>
      </c>
      <c r="AB391" s="7">
        <v>2</v>
      </c>
      <c r="AC391" s="7">
        <f t="shared" si="106"/>
        <v>-1</v>
      </c>
      <c r="AD391" s="7" t="s">
        <v>6175</v>
      </c>
      <c r="AE391" s="7" t="s">
        <v>6175</v>
      </c>
      <c r="AF391" s="7" t="s">
        <v>6175</v>
      </c>
      <c r="AG391" s="7" t="s">
        <v>6175</v>
      </c>
      <c r="AH391" s="7" t="s">
        <v>6175</v>
      </c>
      <c r="AI391" s="7" t="s">
        <v>6175</v>
      </c>
      <c r="AJ391" s="33">
        <v>0.73605808219181856</v>
      </c>
      <c r="AK391" s="33">
        <f t="shared" si="107"/>
        <v>1.4721161643836371</v>
      </c>
      <c r="AL391" s="33">
        <f t="shared" si="110"/>
        <v>0.17665393972603644</v>
      </c>
      <c r="AM391" s="33">
        <f t="shared" si="111"/>
        <v>1.6487701041096736</v>
      </c>
      <c r="AN391" s="33">
        <f t="shared" si="112"/>
        <v>0.66245227397263673</v>
      </c>
      <c r="AO391" s="33">
        <f t="shared" si="113"/>
        <v>1.3249045479452735</v>
      </c>
      <c r="AP391" s="33">
        <f t="shared" si="108"/>
        <v>0.1589885457534328</v>
      </c>
      <c r="AQ391" s="33">
        <f t="shared" si="109"/>
        <v>1.4838930936987063</v>
      </c>
      <c r="AR391" s="15" t="s">
        <v>6295</v>
      </c>
      <c r="AS391" s="15" t="s">
        <v>6296</v>
      </c>
      <c r="AT391" s="15" t="s">
        <v>6292</v>
      </c>
      <c r="AU391" s="27" t="s">
        <v>6278</v>
      </c>
      <c r="AV391" s="74"/>
      <c r="AW391" s="75"/>
      <c r="AX391" s="75"/>
      <c r="AY391" s="75"/>
      <c r="AZ391" s="52" t="s">
        <v>6388</v>
      </c>
    </row>
    <row r="392" spans="1:52" s="52" customFormat="1" ht="39.950000000000003" customHeight="1" x14ac:dyDescent="0.25">
      <c r="A392" s="9">
        <v>1286</v>
      </c>
      <c r="B392" s="5" t="s">
        <v>28</v>
      </c>
      <c r="C392" s="7" t="s">
        <v>4450</v>
      </c>
      <c r="D392" s="5" t="s">
        <v>241</v>
      </c>
      <c r="E392" s="5" t="s">
        <v>242</v>
      </c>
      <c r="F392" s="5" t="s">
        <v>242</v>
      </c>
      <c r="G392" s="5" t="s">
        <v>18</v>
      </c>
      <c r="H392" s="7" t="s">
        <v>6173</v>
      </c>
      <c r="I392" s="7" t="s">
        <v>6175</v>
      </c>
      <c r="J392" s="7" t="s">
        <v>6175</v>
      </c>
      <c r="K392" s="7" t="s">
        <v>6175</v>
      </c>
      <c r="L392" s="5" t="s">
        <v>6134</v>
      </c>
      <c r="M392" s="5" t="s">
        <v>6134</v>
      </c>
      <c r="N392" s="8" t="s">
        <v>6175</v>
      </c>
      <c r="O392" s="7" t="s">
        <v>1388</v>
      </c>
      <c r="P392" s="7" t="s">
        <v>3899</v>
      </c>
      <c r="Q392" s="5" t="s">
        <v>4425</v>
      </c>
      <c r="R392" s="5" t="s">
        <v>4451</v>
      </c>
      <c r="S392" s="5" t="s">
        <v>28</v>
      </c>
      <c r="T392" s="7" t="s">
        <v>3909</v>
      </c>
      <c r="U392" s="7" t="s">
        <v>28</v>
      </c>
      <c r="V392" s="28" t="s">
        <v>28</v>
      </c>
      <c r="W392" s="5" t="s">
        <v>771</v>
      </c>
      <c r="X392" s="7">
        <v>2012</v>
      </c>
      <c r="Y392" s="5" t="s">
        <v>4093</v>
      </c>
      <c r="Z392" s="7" t="s">
        <v>3900</v>
      </c>
      <c r="AA392" s="7">
        <v>1</v>
      </c>
      <c r="AB392" s="7">
        <v>1</v>
      </c>
      <c r="AC392" s="7">
        <f t="shared" si="106"/>
        <v>0</v>
      </c>
      <c r="AD392" s="7" t="s">
        <v>6175</v>
      </c>
      <c r="AE392" s="7" t="s">
        <v>6175</v>
      </c>
      <c r="AF392" s="7" t="s">
        <v>6175</v>
      </c>
      <c r="AG392" s="7" t="s">
        <v>6175</v>
      </c>
      <c r="AH392" s="7" t="s">
        <v>6175</v>
      </c>
      <c r="AI392" s="7" t="s">
        <v>6175</v>
      </c>
      <c r="AJ392" s="33">
        <v>0.3</v>
      </c>
      <c r="AK392" s="33">
        <f t="shared" si="107"/>
        <v>0.3</v>
      </c>
      <c r="AL392" s="33">
        <f t="shared" si="110"/>
        <v>3.5999999999999997E-2</v>
      </c>
      <c r="AM392" s="33">
        <f t="shared" si="111"/>
        <v>0.33599999999999997</v>
      </c>
      <c r="AN392" s="33">
        <f t="shared" si="112"/>
        <v>0.27</v>
      </c>
      <c r="AO392" s="33">
        <f t="shared" si="113"/>
        <v>0.27</v>
      </c>
      <c r="AP392" s="33">
        <f t="shared" si="108"/>
        <v>3.2399999999999998E-2</v>
      </c>
      <c r="AQ392" s="33">
        <f t="shared" si="109"/>
        <v>0.3024</v>
      </c>
      <c r="AR392" s="15" t="s">
        <v>6295</v>
      </c>
      <c r="AS392" s="15" t="s">
        <v>6297</v>
      </c>
      <c r="AT392" s="15" t="s">
        <v>6292</v>
      </c>
      <c r="AU392" s="27" t="s">
        <v>6278</v>
      </c>
      <c r="AV392" s="74"/>
      <c r="AW392" s="75"/>
      <c r="AX392" s="75"/>
      <c r="AY392" s="75"/>
      <c r="AZ392" s="52" t="s">
        <v>6388</v>
      </c>
    </row>
    <row r="393" spans="1:52" s="52" customFormat="1" ht="39.950000000000003" customHeight="1" x14ac:dyDescent="0.25">
      <c r="A393" s="9">
        <v>1287</v>
      </c>
      <c r="B393" s="5" t="s">
        <v>28</v>
      </c>
      <c r="C393" s="7" t="s">
        <v>4452</v>
      </c>
      <c r="D393" s="5" t="s">
        <v>241</v>
      </c>
      <c r="E393" s="5" t="s">
        <v>242</v>
      </c>
      <c r="F393" s="5" t="s">
        <v>242</v>
      </c>
      <c r="G393" s="5" t="s">
        <v>18</v>
      </c>
      <c r="H393" s="7" t="s">
        <v>6173</v>
      </c>
      <c r="I393" s="7" t="s">
        <v>6175</v>
      </c>
      <c r="J393" s="7" t="s">
        <v>6175</v>
      </c>
      <c r="K393" s="7" t="s">
        <v>6175</v>
      </c>
      <c r="L393" s="5" t="s">
        <v>6134</v>
      </c>
      <c r="M393" s="5" t="s">
        <v>6134</v>
      </c>
      <c r="N393" s="8" t="s">
        <v>6175</v>
      </c>
      <c r="O393" s="7" t="s">
        <v>1388</v>
      </c>
      <c r="P393" s="7" t="s">
        <v>3899</v>
      </c>
      <c r="Q393" s="5" t="s">
        <v>4425</v>
      </c>
      <c r="R393" s="5" t="s">
        <v>4453</v>
      </c>
      <c r="S393" s="5" t="s">
        <v>28</v>
      </c>
      <c r="T393" s="7" t="s">
        <v>3909</v>
      </c>
      <c r="U393" s="7" t="s">
        <v>28</v>
      </c>
      <c r="V393" s="28" t="s">
        <v>28</v>
      </c>
      <c r="W393" s="5" t="s">
        <v>771</v>
      </c>
      <c r="X393" s="7">
        <v>2012</v>
      </c>
      <c r="Y393" s="5" t="s">
        <v>4093</v>
      </c>
      <c r="Z393" s="7" t="s">
        <v>3900</v>
      </c>
      <c r="AA393" s="7">
        <v>1</v>
      </c>
      <c r="AB393" s="7">
        <v>1</v>
      </c>
      <c r="AC393" s="7">
        <f t="shared" si="106"/>
        <v>0</v>
      </c>
      <c r="AD393" s="7" t="s">
        <v>6175</v>
      </c>
      <c r="AE393" s="7" t="s">
        <v>6175</v>
      </c>
      <c r="AF393" s="7" t="s">
        <v>6175</v>
      </c>
      <c r="AG393" s="7" t="s">
        <v>6175</v>
      </c>
      <c r="AH393" s="7" t="s">
        <v>6175</v>
      </c>
      <c r="AI393" s="7" t="s">
        <v>6175</v>
      </c>
      <c r="AJ393" s="33">
        <v>0.3</v>
      </c>
      <c r="AK393" s="33">
        <f t="shared" si="107"/>
        <v>0.3</v>
      </c>
      <c r="AL393" s="33">
        <f t="shared" si="110"/>
        <v>3.5999999999999997E-2</v>
      </c>
      <c r="AM393" s="33">
        <f t="shared" si="111"/>
        <v>0.33599999999999997</v>
      </c>
      <c r="AN393" s="33">
        <f t="shared" si="112"/>
        <v>0.27</v>
      </c>
      <c r="AO393" s="33">
        <f t="shared" si="113"/>
        <v>0.27</v>
      </c>
      <c r="AP393" s="33">
        <f t="shared" si="108"/>
        <v>3.2399999999999998E-2</v>
      </c>
      <c r="AQ393" s="33">
        <f t="shared" si="109"/>
        <v>0.3024</v>
      </c>
      <c r="AR393" s="15" t="s">
        <v>6295</v>
      </c>
      <c r="AS393" s="15" t="s">
        <v>6297</v>
      </c>
      <c r="AT393" s="15" t="s">
        <v>6292</v>
      </c>
      <c r="AU393" s="27" t="s">
        <v>6278</v>
      </c>
      <c r="AV393" s="74"/>
      <c r="AW393" s="75"/>
      <c r="AX393" s="75"/>
      <c r="AY393" s="75"/>
      <c r="AZ393" s="52" t="s">
        <v>6388</v>
      </c>
    </row>
    <row r="394" spans="1:52" s="52" customFormat="1" ht="39.950000000000003" customHeight="1" x14ac:dyDescent="0.25">
      <c r="A394" s="9">
        <v>1288</v>
      </c>
      <c r="B394" s="5" t="s">
        <v>28</v>
      </c>
      <c r="C394" s="7" t="s">
        <v>4454</v>
      </c>
      <c r="D394" s="5" t="s">
        <v>241</v>
      </c>
      <c r="E394" s="5" t="s">
        <v>242</v>
      </c>
      <c r="F394" s="5" t="s">
        <v>242</v>
      </c>
      <c r="G394" s="5" t="s">
        <v>18</v>
      </c>
      <c r="H394" s="7" t="s">
        <v>6173</v>
      </c>
      <c r="I394" s="7" t="s">
        <v>6175</v>
      </c>
      <c r="J394" s="7" t="s">
        <v>6175</v>
      </c>
      <c r="K394" s="7" t="s">
        <v>6175</v>
      </c>
      <c r="L394" s="5" t="s">
        <v>6134</v>
      </c>
      <c r="M394" s="5" t="s">
        <v>6134</v>
      </c>
      <c r="N394" s="8" t="s">
        <v>6175</v>
      </c>
      <c r="O394" s="7" t="s">
        <v>1388</v>
      </c>
      <c r="P394" s="7" t="s">
        <v>3899</v>
      </c>
      <c r="Q394" s="5" t="s">
        <v>4425</v>
      </c>
      <c r="R394" s="5" t="s">
        <v>4455</v>
      </c>
      <c r="S394" s="5" t="s">
        <v>28</v>
      </c>
      <c r="T394" s="7" t="s">
        <v>27</v>
      </c>
      <c r="U394" s="7" t="s">
        <v>28</v>
      </c>
      <c r="V394" s="28" t="s">
        <v>28</v>
      </c>
      <c r="W394" s="5" t="s">
        <v>771</v>
      </c>
      <c r="X394" s="7">
        <v>2012</v>
      </c>
      <c r="Y394" s="5" t="s">
        <v>4093</v>
      </c>
      <c r="Z394" s="7" t="s">
        <v>3900</v>
      </c>
      <c r="AA394" s="7">
        <v>1</v>
      </c>
      <c r="AB394" s="7">
        <v>1</v>
      </c>
      <c r="AC394" s="7">
        <f t="shared" si="106"/>
        <v>0</v>
      </c>
      <c r="AD394" s="7" t="s">
        <v>6175</v>
      </c>
      <c r="AE394" s="7" t="s">
        <v>6175</v>
      </c>
      <c r="AF394" s="7" t="s">
        <v>6175</v>
      </c>
      <c r="AG394" s="7" t="s">
        <v>6175</v>
      </c>
      <c r="AH394" s="7" t="s">
        <v>6175</v>
      </c>
      <c r="AI394" s="7" t="s">
        <v>6175</v>
      </c>
      <c r="AJ394" s="33">
        <v>0.4600363013698866</v>
      </c>
      <c r="AK394" s="33">
        <f t="shared" si="107"/>
        <v>0.4600363013698866</v>
      </c>
      <c r="AL394" s="33">
        <f t="shared" si="110"/>
        <v>5.5204356164386389E-2</v>
      </c>
      <c r="AM394" s="33">
        <f t="shared" si="111"/>
        <v>0.51524065753427295</v>
      </c>
      <c r="AN394" s="33">
        <f t="shared" si="112"/>
        <v>0.41403267123289794</v>
      </c>
      <c r="AO394" s="33">
        <f t="shared" si="113"/>
        <v>0.41403267123289794</v>
      </c>
      <c r="AP394" s="33">
        <f t="shared" si="108"/>
        <v>4.9683920547947749E-2</v>
      </c>
      <c r="AQ394" s="33">
        <f t="shared" si="109"/>
        <v>0.46371659178084568</v>
      </c>
      <c r="AR394" s="15" t="s">
        <v>6295</v>
      </c>
      <c r="AS394" s="15" t="s">
        <v>6297</v>
      </c>
      <c r="AT394" s="15" t="s">
        <v>6292</v>
      </c>
      <c r="AU394" s="27" t="s">
        <v>6278</v>
      </c>
      <c r="AV394" s="74"/>
      <c r="AW394" s="75"/>
      <c r="AX394" s="75"/>
      <c r="AY394" s="75"/>
      <c r="AZ394" s="52" t="s">
        <v>6388</v>
      </c>
    </row>
    <row r="395" spans="1:52" s="52" customFormat="1" ht="39.950000000000003" customHeight="1" x14ac:dyDescent="0.25">
      <c r="A395" s="9">
        <v>1289</v>
      </c>
      <c r="B395" s="5" t="s">
        <v>28</v>
      </c>
      <c r="C395" s="7" t="s">
        <v>4456</v>
      </c>
      <c r="D395" s="5" t="s">
        <v>241</v>
      </c>
      <c r="E395" s="5" t="s">
        <v>242</v>
      </c>
      <c r="F395" s="5" t="s">
        <v>242</v>
      </c>
      <c r="G395" s="5" t="s">
        <v>18</v>
      </c>
      <c r="H395" s="7" t="s">
        <v>6173</v>
      </c>
      <c r="I395" s="7" t="s">
        <v>6175</v>
      </c>
      <c r="J395" s="7" t="s">
        <v>6175</v>
      </c>
      <c r="K395" s="7" t="s">
        <v>6175</v>
      </c>
      <c r="L395" s="5" t="s">
        <v>6134</v>
      </c>
      <c r="M395" s="5" t="s">
        <v>6134</v>
      </c>
      <c r="N395" s="8" t="s">
        <v>6175</v>
      </c>
      <c r="O395" s="7" t="s">
        <v>1388</v>
      </c>
      <c r="P395" s="7" t="s">
        <v>3899</v>
      </c>
      <c r="Q395" s="5" t="s">
        <v>108</v>
      </c>
      <c r="R395" s="5" t="s">
        <v>4457</v>
      </c>
      <c r="S395" s="5" t="s">
        <v>28</v>
      </c>
      <c r="T395" s="7" t="s">
        <v>3909</v>
      </c>
      <c r="U395" s="7" t="s">
        <v>28</v>
      </c>
      <c r="V395" s="28" t="s">
        <v>28</v>
      </c>
      <c r="W395" s="5" t="s">
        <v>771</v>
      </c>
      <c r="X395" s="7">
        <v>2012</v>
      </c>
      <c r="Y395" s="5" t="s">
        <v>4093</v>
      </c>
      <c r="Z395" s="7" t="s">
        <v>3900</v>
      </c>
      <c r="AA395" s="7">
        <v>1</v>
      </c>
      <c r="AB395" s="7">
        <v>2</v>
      </c>
      <c r="AC395" s="7">
        <f t="shared" si="106"/>
        <v>-1</v>
      </c>
      <c r="AD395" s="7" t="s">
        <v>6175</v>
      </c>
      <c r="AE395" s="7" t="s">
        <v>6175</v>
      </c>
      <c r="AF395" s="7" t="s">
        <v>6175</v>
      </c>
      <c r="AG395" s="7" t="s">
        <v>6175</v>
      </c>
      <c r="AH395" s="7" t="s">
        <v>6175</v>
      </c>
      <c r="AI395" s="7" t="s">
        <v>6175</v>
      </c>
      <c r="AJ395" s="33">
        <v>0.73605808219181856</v>
      </c>
      <c r="AK395" s="33">
        <f t="shared" si="107"/>
        <v>1.4721161643836371</v>
      </c>
      <c r="AL395" s="33">
        <f t="shared" si="110"/>
        <v>0.17665393972603644</v>
      </c>
      <c r="AM395" s="33">
        <f t="shared" si="111"/>
        <v>1.6487701041096736</v>
      </c>
      <c r="AN395" s="33">
        <f t="shared" si="112"/>
        <v>0.66245227397263673</v>
      </c>
      <c r="AO395" s="33">
        <f t="shared" si="113"/>
        <v>1.3249045479452735</v>
      </c>
      <c r="AP395" s="33">
        <f t="shared" si="108"/>
        <v>0.1589885457534328</v>
      </c>
      <c r="AQ395" s="33">
        <f t="shared" si="109"/>
        <v>1.4838930936987063</v>
      </c>
      <c r="AR395" s="15" t="s">
        <v>6295</v>
      </c>
      <c r="AS395" s="15" t="s">
        <v>6296</v>
      </c>
      <c r="AT395" s="15" t="s">
        <v>6292</v>
      </c>
      <c r="AU395" s="27" t="s">
        <v>6278</v>
      </c>
      <c r="AV395" s="74"/>
      <c r="AW395" s="75"/>
      <c r="AX395" s="75"/>
      <c r="AY395" s="75"/>
      <c r="AZ395" s="52" t="s">
        <v>6388</v>
      </c>
    </row>
    <row r="396" spans="1:52" s="52" customFormat="1" ht="39.950000000000003" customHeight="1" x14ac:dyDescent="0.25">
      <c r="A396" s="9">
        <v>1290</v>
      </c>
      <c r="B396" s="5" t="s">
        <v>28</v>
      </c>
      <c r="C396" s="7" t="s">
        <v>4458</v>
      </c>
      <c r="D396" s="5" t="s">
        <v>241</v>
      </c>
      <c r="E396" s="5" t="s">
        <v>242</v>
      </c>
      <c r="F396" s="5" t="s">
        <v>242</v>
      </c>
      <c r="G396" s="5" t="s">
        <v>18</v>
      </c>
      <c r="H396" s="7" t="s">
        <v>6173</v>
      </c>
      <c r="I396" s="7" t="s">
        <v>6175</v>
      </c>
      <c r="J396" s="7" t="s">
        <v>6175</v>
      </c>
      <c r="K396" s="7" t="s">
        <v>6175</v>
      </c>
      <c r="L396" s="5" t="s">
        <v>6134</v>
      </c>
      <c r="M396" s="5" t="s">
        <v>6134</v>
      </c>
      <c r="N396" s="8" t="s">
        <v>6175</v>
      </c>
      <c r="O396" s="7" t="s">
        <v>1388</v>
      </c>
      <c r="P396" s="7" t="s">
        <v>3899</v>
      </c>
      <c r="Q396" s="5" t="s">
        <v>4459</v>
      </c>
      <c r="R396" s="5" t="s">
        <v>4460</v>
      </c>
      <c r="S396" s="5" t="s">
        <v>28</v>
      </c>
      <c r="T396" s="7" t="s">
        <v>3909</v>
      </c>
      <c r="U396" s="7" t="s">
        <v>28</v>
      </c>
      <c r="V396" s="28" t="s">
        <v>28</v>
      </c>
      <c r="W396" s="5" t="s">
        <v>771</v>
      </c>
      <c r="X396" s="7">
        <v>2012</v>
      </c>
      <c r="Y396" s="5" t="s">
        <v>4093</v>
      </c>
      <c r="Z396" s="7" t="s">
        <v>3900</v>
      </c>
      <c r="AA396" s="7">
        <v>1</v>
      </c>
      <c r="AB396" s="7">
        <v>1</v>
      </c>
      <c r="AC396" s="7">
        <f t="shared" si="106"/>
        <v>0</v>
      </c>
      <c r="AD396" s="7" t="s">
        <v>6175</v>
      </c>
      <c r="AE396" s="7" t="s">
        <v>6175</v>
      </c>
      <c r="AF396" s="7" t="s">
        <v>6175</v>
      </c>
      <c r="AG396" s="7" t="s">
        <v>6175</v>
      </c>
      <c r="AH396" s="7" t="s">
        <v>6175</v>
      </c>
      <c r="AI396" s="7" t="s">
        <v>6175</v>
      </c>
      <c r="AJ396" s="33">
        <v>0.27602178082193196</v>
      </c>
      <c r="AK396" s="33">
        <f t="shared" si="107"/>
        <v>0.27602178082193196</v>
      </c>
      <c r="AL396" s="33">
        <f t="shared" si="110"/>
        <v>3.3122613698631835E-2</v>
      </c>
      <c r="AM396" s="33">
        <f t="shared" si="111"/>
        <v>0.3091443945205638</v>
      </c>
      <c r="AN396" s="33">
        <f t="shared" si="112"/>
        <v>0.24841960273973876</v>
      </c>
      <c r="AO396" s="33">
        <f t="shared" si="113"/>
        <v>0.24841960273973876</v>
      </c>
      <c r="AP396" s="33">
        <f t="shared" si="108"/>
        <v>2.9810352328768649E-2</v>
      </c>
      <c r="AQ396" s="33">
        <f t="shared" si="109"/>
        <v>0.2782299550685074</v>
      </c>
      <c r="AR396" s="15" t="s">
        <v>6295</v>
      </c>
      <c r="AS396" s="26"/>
      <c r="AT396" s="15" t="s">
        <v>6292</v>
      </c>
      <c r="AU396" s="27" t="s">
        <v>6278</v>
      </c>
      <c r="AV396" s="74"/>
      <c r="AW396" s="75"/>
      <c r="AX396" s="75"/>
      <c r="AY396" s="75"/>
      <c r="AZ396" s="52" t="s">
        <v>6388</v>
      </c>
    </row>
    <row r="397" spans="1:52" s="52" customFormat="1" ht="39.950000000000003" customHeight="1" x14ac:dyDescent="0.25">
      <c r="A397" s="9">
        <v>1291</v>
      </c>
      <c r="B397" s="5" t="s">
        <v>28</v>
      </c>
      <c r="C397" s="7" t="s">
        <v>4461</v>
      </c>
      <c r="D397" s="5" t="s">
        <v>241</v>
      </c>
      <c r="E397" s="5" t="s">
        <v>242</v>
      </c>
      <c r="F397" s="5" t="s">
        <v>242</v>
      </c>
      <c r="G397" s="5" t="s">
        <v>18</v>
      </c>
      <c r="H397" s="7" t="s">
        <v>6173</v>
      </c>
      <c r="I397" s="7" t="s">
        <v>6175</v>
      </c>
      <c r="J397" s="7" t="s">
        <v>6175</v>
      </c>
      <c r="K397" s="7" t="s">
        <v>6175</v>
      </c>
      <c r="L397" s="5" t="s">
        <v>6134</v>
      </c>
      <c r="M397" s="5" t="s">
        <v>6134</v>
      </c>
      <c r="N397" s="8" t="s">
        <v>6175</v>
      </c>
      <c r="O397" s="7" t="s">
        <v>1388</v>
      </c>
      <c r="P397" s="7" t="s">
        <v>3899</v>
      </c>
      <c r="Q397" s="5" t="s">
        <v>4462</v>
      </c>
      <c r="R397" s="5" t="s">
        <v>4463</v>
      </c>
      <c r="S397" s="5" t="s">
        <v>28</v>
      </c>
      <c r="T397" s="7" t="s">
        <v>3909</v>
      </c>
      <c r="U397" s="7" t="s">
        <v>28</v>
      </c>
      <c r="V397" s="28" t="s">
        <v>28</v>
      </c>
      <c r="W397" s="5" t="s">
        <v>771</v>
      </c>
      <c r="X397" s="7">
        <v>2012</v>
      </c>
      <c r="Y397" s="5" t="s">
        <v>4093</v>
      </c>
      <c r="Z397" s="7" t="s">
        <v>3900</v>
      </c>
      <c r="AA397" s="7">
        <v>1</v>
      </c>
      <c r="AB397" s="7">
        <v>1</v>
      </c>
      <c r="AC397" s="7">
        <f t="shared" si="106"/>
        <v>0</v>
      </c>
      <c r="AD397" s="7" t="s">
        <v>6175</v>
      </c>
      <c r="AE397" s="7" t="s">
        <v>6175</v>
      </c>
      <c r="AF397" s="7" t="s">
        <v>6175</v>
      </c>
      <c r="AG397" s="7" t="s">
        <v>6175</v>
      </c>
      <c r="AH397" s="7" t="s">
        <v>6175</v>
      </c>
      <c r="AI397" s="7" t="s">
        <v>6175</v>
      </c>
      <c r="AJ397" s="33">
        <v>0.4600363013698866</v>
      </c>
      <c r="AK397" s="33">
        <f t="shared" si="107"/>
        <v>0.4600363013698866</v>
      </c>
      <c r="AL397" s="33">
        <f t="shared" si="110"/>
        <v>5.5204356164386389E-2</v>
      </c>
      <c r="AM397" s="33">
        <f t="shared" si="111"/>
        <v>0.51524065753427295</v>
      </c>
      <c r="AN397" s="33">
        <f t="shared" si="112"/>
        <v>0.41403267123289794</v>
      </c>
      <c r="AO397" s="33">
        <f t="shared" si="113"/>
        <v>0.41403267123289794</v>
      </c>
      <c r="AP397" s="33">
        <f t="shared" si="108"/>
        <v>4.9683920547947749E-2</v>
      </c>
      <c r="AQ397" s="33">
        <f t="shared" si="109"/>
        <v>0.46371659178084568</v>
      </c>
      <c r="AR397" s="15" t="s">
        <v>6295</v>
      </c>
      <c r="AS397" s="26"/>
      <c r="AT397" s="15" t="s">
        <v>6292</v>
      </c>
      <c r="AU397" s="27" t="s">
        <v>6278</v>
      </c>
      <c r="AV397" s="74"/>
      <c r="AW397" s="75"/>
      <c r="AX397" s="75"/>
      <c r="AY397" s="75"/>
      <c r="AZ397" s="52" t="s">
        <v>6388</v>
      </c>
    </row>
    <row r="398" spans="1:52" s="52" customFormat="1" ht="39.950000000000003" customHeight="1" x14ac:dyDescent="0.25">
      <c r="A398" s="9">
        <v>1292</v>
      </c>
      <c r="B398" s="5" t="s">
        <v>28</v>
      </c>
      <c r="C398" s="7" t="s">
        <v>4464</v>
      </c>
      <c r="D398" s="5" t="s">
        <v>241</v>
      </c>
      <c r="E398" s="5" t="s">
        <v>242</v>
      </c>
      <c r="F398" s="5" t="s">
        <v>242</v>
      </c>
      <c r="G398" s="5" t="s">
        <v>6285</v>
      </c>
      <c r="H398" s="7" t="s">
        <v>6173</v>
      </c>
      <c r="I398" s="7" t="s">
        <v>6175</v>
      </c>
      <c r="J398" s="7" t="s">
        <v>6175</v>
      </c>
      <c r="K398" s="7" t="s">
        <v>6175</v>
      </c>
      <c r="L398" s="5" t="s">
        <v>6134</v>
      </c>
      <c r="M398" s="5" t="s">
        <v>6134</v>
      </c>
      <c r="N398" s="8" t="s">
        <v>6175</v>
      </c>
      <c r="O398" s="7" t="s">
        <v>1388</v>
      </c>
      <c r="P398" s="7" t="s">
        <v>3899</v>
      </c>
      <c r="Q398" s="5" t="s">
        <v>4298</v>
      </c>
      <c r="R398" s="5" t="s">
        <v>4465</v>
      </c>
      <c r="S398" s="5" t="s">
        <v>28</v>
      </c>
      <c r="T398" s="7" t="s">
        <v>3909</v>
      </c>
      <c r="U398" s="7" t="s">
        <v>28</v>
      </c>
      <c r="V398" s="28" t="s">
        <v>28</v>
      </c>
      <c r="W398" s="5" t="s">
        <v>771</v>
      </c>
      <c r="X398" s="7">
        <v>2012</v>
      </c>
      <c r="Y398" s="5" t="s">
        <v>4093</v>
      </c>
      <c r="Z398" s="7" t="s">
        <v>3900</v>
      </c>
      <c r="AA398" s="7">
        <v>1</v>
      </c>
      <c r="AB398" s="7">
        <v>3</v>
      </c>
      <c r="AC398" s="7">
        <f t="shared" si="106"/>
        <v>-2</v>
      </c>
      <c r="AD398" s="7" t="s">
        <v>6175</v>
      </c>
      <c r="AE398" s="7" t="s">
        <v>6175</v>
      </c>
      <c r="AF398" s="7" t="s">
        <v>6175</v>
      </c>
      <c r="AG398" s="7" t="s">
        <v>6175</v>
      </c>
      <c r="AH398" s="7" t="s">
        <v>6175</v>
      </c>
      <c r="AI398" s="7" t="s">
        <v>6175</v>
      </c>
      <c r="AJ398" s="33">
        <v>0.55204356164386392</v>
      </c>
      <c r="AK398" s="33">
        <f t="shared" si="107"/>
        <v>1.6561306849315918</v>
      </c>
      <c r="AL398" s="33">
        <f t="shared" si="110"/>
        <v>0.198735682191791</v>
      </c>
      <c r="AM398" s="33">
        <f t="shared" si="111"/>
        <v>1.8548663671233827</v>
      </c>
      <c r="AN398" s="33">
        <f t="shared" si="112"/>
        <v>0.49683920547947752</v>
      </c>
      <c r="AO398" s="33">
        <f t="shared" si="113"/>
        <v>1.4905176164384326</v>
      </c>
      <c r="AP398" s="33">
        <f t="shared" si="108"/>
        <v>0.1788621139726119</v>
      </c>
      <c r="AQ398" s="33">
        <f t="shared" si="109"/>
        <v>1.6693797304110445</v>
      </c>
      <c r="AR398" s="26" t="s">
        <v>6295</v>
      </c>
      <c r="AS398" s="35" t="s">
        <v>6295</v>
      </c>
      <c r="AT398" s="15" t="s">
        <v>6282</v>
      </c>
      <c r="AU398" s="27" t="s">
        <v>6282</v>
      </c>
      <c r="AV398" s="74" t="s">
        <v>6287</v>
      </c>
      <c r="AW398" s="75"/>
      <c r="AX398" s="75"/>
      <c r="AY398" s="75"/>
      <c r="AZ398" s="52" t="s">
        <v>6388</v>
      </c>
    </row>
    <row r="399" spans="1:52" s="52" customFormat="1" ht="39.950000000000003" customHeight="1" x14ac:dyDescent="0.25">
      <c r="A399" s="9">
        <v>1293</v>
      </c>
      <c r="B399" s="5" t="s">
        <v>28</v>
      </c>
      <c r="C399" s="7" t="s">
        <v>4466</v>
      </c>
      <c r="D399" s="5" t="s">
        <v>241</v>
      </c>
      <c r="E399" s="5" t="s">
        <v>242</v>
      </c>
      <c r="F399" s="5" t="s">
        <v>242</v>
      </c>
      <c r="G399" s="5" t="s">
        <v>18</v>
      </c>
      <c r="H399" s="7" t="s">
        <v>6173</v>
      </c>
      <c r="I399" s="7" t="s">
        <v>6175</v>
      </c>
      <c r="J399" s="7" t="s">
        <v>6175</v>
      </c>
      <c r="K399" s="7" t="s">
        <v>6175</v>
      </c>
      <c r="L399" s="5" t="s">
        <v>6134</v>
      </c>
      <c r="M399" s="5" t="s">
        <v>6134</v>
      </c>
      <c r="N399" s="8" t="s">
        <v>6175</v>
      </c>
      <c r="O399" s="7" t="s">
        <v>1388</v>
      </c>
      <c r="P399" s="7" t="s">
        <v>3899</v>
      </c>
      <c r="Q399" s="5" t="s">
        <v>4467</v>
      </c>
      <c r="R399" s="5" t="s">
        <v>4468</v>
      </c>
      <c r="S399" s="5" t="s">
        <v>28</v>
      </c>
      <c r="T399" s="7" t="s">
        <v>3909</v>
      </c>
      <c r="U399" s="7" t="s">
        <v>28</v>
      </c>
      <c r="V399" s="28" t="s">
        <v>28</v>
      </c>
      <c r="W399" s="5" t="s">
        <v>771</v>
      </c>
      <c r="X399" s="7">
        <v>2012</v>
      </c>
      <c r="Y399" s="5" t="s">
        <v>4093</v>
      </c>
      <c r="Z399" s="7" t="s">
        <v>3900</v>
      </c>
      <c r="AA399" s="7">
        <v>1</v>
      </c>
      <c r="AB399" s="7">
        <v>1</v>
      </c>
      <c r="AC399" s="7">
        <f t="shared" si="106"/>
        <v>0</v>
      </c>
      <c r="AD399" s="7" t="s">
        <v>6175</v>
      </c>
      <c r="AE399" s="7" t="s">
        <v>6175</v>
      </c>
      <c r="AF399" s="7" t="s">
        <v>6175</v>
      </c>
      <c r="AG399" s="7" t="s">
        <v>6175</v>
      </c>
      <c r="AH399" s="7" t="s">
        <v>6175</v>
      </c>
      <c r="AI399" s="7" t="s">
        <v>6175</v>
      </c>
      <c r="AJ399" s="33">
        <v>0.36802904109590928</v>
      </c>
      <c r="AK399" s="33">
        <f t="shared" si="107"/>
        <v>0.36802904109590928</v>
      </c>
      <c r="AL399" s="33">
        <f t="shared" si="110"/>
        <v>4.4163484931509109E-2</v>
      </c>
      <c r="AM399" s="33">
        <f t="shared" si="111"/>
        <v>0.4121925260274184</v>
      </c>
      <c r="AN399" s="33">
        <f t="shared" si="112"/>
        <v>0.33122613698631836</v>
      </c>
      <c r="AO399" s="33">
        <f t="shared" si="113"/>
        <v>0.33122613698631836</v>
      </c>
      <c r="AP399" s="33">
        <f t="shared" si="108"/>
        <v>3.9747136438358199E-2</v>
      </c>
      <c r="AQ399" s="33">
        <f t="shared" si="109"/>
        <v>0.37097327342467656</v>
      </c>
      <c r="AR399" s="15" t="s">
        <v>6295</v>
      </c>
      <c r="AS399" s="26"/>
      <c r="AT399" s="15" t="s">
        <v>6292</v>
      </c>
      <c r="AU399" s="27" t="s">
        <v>6278</v>
      </c>
      <c r="AV399" s="74"/>
      <c r="AW399" s="75"/>
      <c r="AX399" s="75"/>
      <c r="AY399" s="75"/>
      <c r="AZ399" s="52" t="s">
        <v>6388</v>
      </c>
    </row>
    <row r="400" spans="1:52" s="52" customFormat="1" ht="39.950000000000003" customHeight="1" x14ac:dyDescent="0.25">
      <c r="A400" s="9">
        <v>1294</v>
      </c>
      <c r="B400" s="5" t="s">
        <v>28</v>
      </c>
      <c r="C400" s="28" t="s">
        <v>4469</v>
      </c>
      <c r="D400" s="5" t="s">
        <v>241</v>
      </c>
      <c r="E400" s="5" t="s">
        <v>242</v>
      </c>
      <c r="F400" s="5" t="s">
        <v>242</v>
      </c>
      <c r="G400" s="5" t="s">
        <v>396</v>
      </c>
      <c r="H400" s="7" t="s">
        <v>6173</v>
      </c>
      <c r="I400" s="7" t="s">
        <v>6175</v>
      </c>
      <c r="J400" s="7" t="s">
        <v>6175</v>
      </c>
      <c r="K400" s="7" t="s">
        <v>6175</v>
      </c>
      <c r="L400" s="5" t="s">
        <v>6134</v>
      </c>
      <c r="M400" s="5" t="s">
        <v>6134</v>
      </c>
      <c r="N400" s="8" t="s">
        <v>6175</v>
      </c>
      <c r="O400" s="7" t="s">
        <v>1388</v>
      </c>
      <c r="P400" s="7" t="s">
        <v>3899</v>
      </c>
      <c r="Q400" s="5" t="s">
        <v>177</v>
      </c>
      <c r="R400" s="5" t="s">
        <v>4470</v>
      </c>
      <c r="S400" s="7" t="s">
        <v>28</v>
      </c>
      <c r="T400" s="7" t="s">
        <v>44</v>
      </c>
      <c r="U400" s="7" t="s">
        <v>28</v>
      </c>
      <c r="V400" s="28" t="s">
        <v>28</v>
      </c>
      <c r="W400" s="7" t="s">
        <v>29</v>
      </c>
      <c r="X400" s="7">
        <v>2012</v>
      </c>
      <c r="Y400" s="7" t="s">
        <v>28</v>
      </c>
      <c r="Z400" s="7" t="s">
        <v>3900</v>
      </c>
      <c r="AA400" s="7">
        <v>1</v>
      </c>
      <c r="AB400" s="7">
        <v>1</v>
      </c>
      <c r="AC400" s="7">
        <f t="shared" si="106"/>
        <v>0</v>
      </c>
      <c r="AD400" s="7" t="s">
        <v>6175</v>
      </c>
      <c r="AE400" s="7" t="s">
        <v>6175</v>
      </c>
      <c r="AF400" s="7" t="s">
        <v>6175</v>
      </c>
      <c r="AG400" s="7" t="s">
        <v>6175</v>
      </c>
      <c r="AH400" s="7" t="s">
        <v>6175</v>
      </c>
      <c r="AI400" s="7" t="s">
        <v>6175</v>
      </c>
      <c r="AJ400" s="33">
        <v>2.1018008219178412</v>
      </c>
      <c r="AK400" s="33">
        <f t="shared" si="107"/>
        <v>2.1018008219178412</v>
      </c>
      <c r="AL400" s="33">
        <f t="shared" si="110"/>
        <v>0.25221609863014094</v>
      </c>
      <c r="AM400" s="33">
        <f t="shared" si="111"/>
        <v>2.3540169205479824</v>
      </c>
      <c r="AN400" s="33">
        <f t="shared" si="112"/>
        <v>1.8916207397260572</v>
      </c>
      <c r="AO400" s="33">
        <f t="shared" si="113"/>
        <v>1.8916207397260572</v>
      </c>
      <c r="AP400" s="33">
        <f t="shared" si="108"/>
        <v>0.22699448876712686</v>
      </c>
      <c r="AQ400" s="33">
        <f t="shared" si="109"/>
        <v>2.1186152284931841</v>
      </c>
      <c r="AR400" s="26" t="s">
        <v>6295</v>
      </c>
      <c r="AS400" s="15" t="s">
        <v>6295</v>
      </c>
      <c r="AT400" s="15" t="s">
        <v>6282</v>
      </c>
      <c r="AU400" s="27" t="s">
        <v>6282</v>
      </c>
      <c r="AV400" s="74" t="s">
        <v>6288</v>
      </c>
      <c r="AW400" s="75"/>
      <c r="AX400" s="75"/>
      <c r="AY400" s="75"/>
      <c r="AZ400" s="52" t="s">
        <v>6388</v>
      </c>
    </row>
    <row r="401" spans="1:52" s="52" customFormat="1" ht="39.950000000000003" customHeight="1" x14ac:dyDescent="0.25">
      <c r="A401" s="9">
        <v>1295</v>
      </c>
      <c r="B401" s="5" t="s">
        <v>28</v>
      </c>
      <c r="C401" s="7" t="s">
        <v>4471</v>
      </c>
      <c r="D401" s="5" t="s">
        <v>18</v>
      </c>
      <c r="E401" s="5" t="s">
        <v>296</v>
      </c>
      <c r="F401" s="5" t="s">
        <v>296</v>
      </c>
      <c r="G401" s="5" t="s">
        <v>18</v>
      </c>
      <c r="H401" s="7" t="s">
        <v>6173</v>
      </c>
      <c r="I401" s="7" t="s">
        <v>6175</v>
      </c>
      <c r="J401" s="7" t="s">
        <v>6175</v>
      </c>
      <c r="K401" s="7" t="s">
        <v>6175</v>
      </c>
      <c r="L401" s="5" t="s">
        <v>6134</v>
      </c>
      <c r="M401" s="5" t="s">
        <v>6134</v>
      </c>
      <c r="N401" s="8" t="s">
        <v>6175</v>
      </c>
      <c r="O401" s="7" t="s">
        <v>1388</v>
      </c>
      <c r="P401" s="7" t="s">
        <v>3899</v>
      </c>
      <c r="Q401" s="5" t="s">
        <v>177</v>
      </c>
      <c r="R401" s="5" t="s">
        <v>4409</v>
      </c>
      <c r="S401" s="5" t="s">
        <v>4472</v>
      </c>
      <c r="T401" s="7" t="s">
        <v>3909</v>
      </c>
      <c r="U401" s="7" t="s">
        <v>28</v>
      </c>
      <c r="V401" s="28" t="s">
        <v>28</v>
      </c>
      <c r="W401" s="5" t="s">
        <v>771</v>
      </c>
      <c r="X401" s="7">
        <v>2012</v>
      </c>
      <c r="Y401" s="5" t="s">
        <v>140</v>
      </c>
      <c r="Z401" s="7" t="s">
        <v>3900</v>
      </c>
      <c r="AA401" s="7">
        <v>1</v>
      </c>
      <c r="AB401" s="7">
        <v>1</v>
      </c>
      <c r="AC401" s="7">
        <f t="shared" si="106"/>
        <v>0</v>
      </c>
      <c r="AD401" s="7" t="s">
        <v>6175</v>
      </c>
      <c r="AE401" s="7" t="s">
        <v>6175</v>
      </c>
      <c r="AF401" s="7" t="s">
        <v>6175</v>
      </c>
      <c r="AG401" s="7" t="s">
        <v>6175</v>
      </c>
      <c r="AH401" s="7" t="s">
        <v>6175</v>
      </c>
      <c r="AI401" s="7" t="s">
        <v>6175</v>
      </c>
      <c r="AJ401" s="33">
        <v>0.64405082191784124</v>
      </c>
      <c r="AK401" s="33">
        <f t="shared" si="107"/>
        <v>0.64405082191784124</v>
      </c>
      <c r="AL401" s="33">
        <f t="shared" si="110"/>
        <v>7.7286098630140951E-2</v>
      </c>
      <c r="AM401" s="33">
        <f t="shared" si="111"/>
        <v>0.72133692054798215</v>
      </c>
      <c r="AN401" s="33">
        <f t="shared" si="112"/>
        <v>0.57964573972605715</v>
      </c>
      <c r="AO401" s="33">
        <f t="shared" si="113"/>
        <v>0.57964573972605715</v>
      </c>
      <c r="AP401" s="33">
        <f t="shared" si="108"/>
        <v>6.9557488767126849E-2</v>
      </c>
      <c r="AQ401" s="33">
        <f t="shared" si="109"/>
        <v>0.64920322849318401</v>
      </c>
      <c r="AR401" s="15" t="s">
        <v>6295</v>
      </c>
      <c r="AS401" s="26"/>
      <c r="AT401" s="15" t="s">
        <v>6292</v>
      </c>
      <c r="AU401" s="27" t="s">
        <v>6278</v>
      </c>
      <c r="AV401" s="74"/>
      <c r="AW401" s="75"/>
      <c r="AX401" s="75"/>
      <c r="AY401" s="75"/>
      <c r="AZ401" s="52" t="s">
        <v>6388</v>
      </c>
    </row>
    <row r="402" spans="1:52" s="52" customFormat="1" ht="39.950000000000003" customHeight="1" x14ac:dyDescent="0.25">
      <c r="A402" s="9">
        <v>1296</v>
      </c>
      <c r="B402" s="5" t="s">
        <v>28</v>
      </c>
      <c r="C402" s="7" t="s">
        <v>4473</v>
      </c>
      <c r="D402" s="5" t="s">
        <v>241</v>
      </c>
      <c r="E402" s="5" t="s">
        <v>242</v>
      </c>
      <c r="F402" s="5" t="s">
        <v>242</v>
      </c>
      <c r="G402" s="5" t="s">
        <v>402</v>
      </c>
      <c r="H402" s="7" t="s">
        <v>6173</v>
      </c>
      <c r="I402" s="7" t="s">
        <v>6175</v>
      </c>
      <c r="J402" s="7" t="s">
        <v>6175</v>
      </c>
      <c r="K402" s="7" t="s">
        <v>6175</v>
      </c>
      <c r="L402" s="5" t="s">
        <v>6134</v>
      </c>
      <c r="M402" s="5" t="s">
        <v>6134</v>
      </c>
      <c r="N402" s="8" t="s">
        <v>6175</v>
      </c>
      <c r="O402" s="7" t="s">
        <v>1388</v>
      </c>
      <c r="P402" s="7" t="s">
        <v>3899</v>
      </c>
      <c r="Q402" s="5" t="s">
        <v>177</v>
      </c>
      <c r="R402" s="5" t="s">
        <v>4409</v>
      </c>
      <c r="S402" s="5" t="s">
        <v>4474</v>
      </c>
      <c r="T402" s="7" t="s">
        <v>44</v>
      </c>
      <c r="U402" s="7" t="s">
        <v>28</v>
      </c>
      <c r="V402" s="28" t="s">
        <v>28</v>
      </c>
      <c r="W402" s="7" t="s">
        <v>78</v>
      </c>
      <c r="X402" s="7">
        <v>2012</v>
      </c>
      <c r="Y402" s="5" t="s">
        <v>319</v>
      </c>
      <c r="Z402" s="7" t="s">
        <v>3900</v>
      </c>
      <c r="AA402" s="7">
        <v>1</v>
      </c>
      <c r="AB402" s="7">
        <v>1</v>
      </c>
      <c r="AC402" s="7">
        <f t="shared" si="106"/>
        <v>0</v>
      </c>
      <c r="AD402" s="7" t="s">
        <v>6175</v>
      </c>
      <c r="AE402" s="7" t="s">
        <v>6175</v>
      </c>
      <c r="AF402" s="7" t="s">
        <v>6175</v>
      </c>
      <c r="AG402" s="7" t="s">
        <v>6175</v>
      </c>
      <c r="AH402" s="7" t="s">
        <v>6175</v>
      </c>
      <c r="AI402" s="7" t="s">
        <v>6175</v>
      </c>
      <c r="AJ402" s="33">
        <v>1.2093008219178412</v>
      </c>
      <c r="AK402" s="33">
        <f t="shared" si="107"/>
        <v>1.2093008219178412</v>
      </c>
      <c r="AL402" s="33">
        <f t="shared" si="110"/>
        <v>0.14511609863014094</v>
      </c>
      <c r="AM402" s="33">
        <f t="shared" si="111"/>
        <v>1.3544169205479821</v>
      </c>
      <c r="AN402" s="33">
        <f t="shared" si="112"/>
        <v>1.0883707397260571</v>
      </c>
      <c r="AO402" s="33">
        <f t="shared" si="113"/>
        <v>1.0883707397260571</v>
      </c>
      <c r="AP402" s="33">
        <f t="shared" si="108"/>
        <v>0.13060448876712685</v>
      </c>
      <c r="AQ402" s="33">
        <f t="shared" si="109"/>
        <v>1.2189752284931841</v>
      </c>
      <c r="AR402" s="15" t="s">
        <v>6295</v>
      </c>
      <c r="AS402" s="15" t="s">
        <v>6295</v>
      </c>
      <c r="AT402" s="15" t="s">
        <v>6282</v>
      </c>
      <c r="AU402" s="27" t="s">
        <v>6282</v>
      </c>
      <c r="AV402" s="74" t="s">
        <v>6322</v>
      </c>
      <c r="AW402" s="75"/>
      <c r="AX402" s="75"/>
      <c r="AY402" s="75"/>
      <c r="AZ402" s="52" t="s">
        <v>6388</v>
      </c>
    </row>
    <row r="403" spans="1:52" s="52" customFormat="1" ht="39.950000000000003" customHeight="1" x14ac:dyDescent="0.25">
      <c r="A403" s="9">
        <v>1297</v>
      </c>
      <c r="B403" s="5" t="s">
        <v>28</v>
      </c>
      <c r="C403" s="7" t="s">
        <v>4475</v>
      </c>
      <c r="D403" s="5" t="s">
        <v>241</v>
      </c>
      <c r="E403" s="5" t="s">
        <v>242</v>
      </c>
      <c r="F403" s="5" t="s">
        <v>242</v>
      </c>
      <c r="G403" s="5" t="s">
        <v>402</v>
      </c>
      <c r="H403" s="7" t="s">
        <v>6173</v>
      </c>
      <c r="I403" s="7" t="s">
        <v>6175</v>
      </c>
      <c r="J403" s="7" t="s">
        <v>6175</v>
      </c>
      <c r="K403" s="7" t="s">
        <v>6175</v>
      </c>
      <c r="L403" s="5" t="s">
        <v>4476</v>
      </c>
      <c r="M403" s="5" t="s">
        <v>4476</v>
      </c>
      <c r="N403" s="8" t="s">
        <v>6175</v>
      </c>
      <c r="O403" s="7" t="s">
        <v>1388</v>
      </c>
      <c r="P403" s="7" t="s">
        <v>3899</v>
      </c>
      <c r="Q403" s="5" t="s">
        <v>4477</v>
      </c>
      <c r="R403" s="5" t="s">
        <v>4478</v>
      </c>
      <c r="S403" s="5" t="s">
        <v>4479</v>
      </c>
      <c r="T403" s="7" t="s">
        <v>44</v>
      </c>
      <c r="U403" s="7" t="s">
        <v>28</v>
      </c>
      <c r="V403" s="28" t="s">
        <v>28</v>
      </c>
      <c r="W403" s="7" t="s">
        <v>771</v>
      </c>
      <c r="X403" s="7">
        <v>2012</v>
      </c>
      <c r="Y403" s="5" t="s">
        <v>4029</v>
      </c>
      <c r="Z403" s="7" t="s">
        <v>3900</v>
      </c>
      <c r="AA403" s="7">
        <v>1</v>
      </c>
      <c r="AB403" s="7">
        <v>1</v>
      </c>
      <c r="AC403" s="7">
        <f t="shared" si="106"/>
        <v>0</v>
      </c>
      <c r="AD403" s="7" t="s">
        <v>6175</v>
      </c>
      <c r="AE403" s="7" t="s">
        <v>6175</v>
      </c>
      <c r="AF403" s="7" t="s">
        <v>6175</v>
      </c>
      <c r="AG403" s="7" t="s">
        <v>6175</v>
      </c>
      <c r="AH403" s="7" t="s">
        <v>6175</v>
      </c>
      <c r="AI403" s="7" t="s">
        <v>6175</v>
      </c>
      <c r="AJ403" s="33">
        <v>2</v>
      </c>
      <c r="AK403" s="33">
        <f t="shared" si="107"/>
        <v>2</v>
      </c>
      <c r="AL403" s="33">
        <f t="shared" si="110"/>
        <v>0.24</v>
      </c>
      <c r="AM403" s="33">
        <f t="shared" si="111"/>
        <v>2.2400000000000002</v>
      </c>
      <c r="AN403" s="33">
        <f t="shared" si="112"/>
        <v>1.8</v>
      </c>
      <c r="AO403" s="33">
        <f t="shared" si="113"/>
        <v>1.8</v>
      </c>
      <c r="AP403" s="33">
        <f t="shared" si="108"/>
        <v>0.216</v>
      </c>
      <c r="AQ403" s="33">
        <f t="shared" si="109"/>
        <v>2.016</v>
      </c>
      <c r="AR403" s="15" t="s">
        <v>6295</v>
      </c>
      <c r="AS403" s="15" t="s">
        <v>6295</v>
      </c>
      <c r="AT403" s="15" t="s">
        <v>6282</v>
      </c>
      <c r="AU403" s="27" t="s">
        <v>6282</v>
      </c>
      <c r="AV403" s="74" t="s">
        <v>6322</v>
      </c>
      <c r="AW403" s="75"/>
      <c r="AX403" s="75"/>
      <c r="AY403" s="75"/>
      <c r="AZ403" s="52" t="s">
        <v>6388</v>
      </c>
    </row>
    <row r="404" spans="1:52" s="52" customFormat="1" ht="39.950000000000003" customHeight="1" x14ac:dyDescent="0.25">
      <c r="A404" s="9">
        <v>1299</v>
      </c>
      <c r="B404" s="5" t="s">
        <v>28</v>
      </c>
      <c r="C404" s="7" t="s">
        <v>4482</v>
      </c>
      <c r="D404" s="5" t="s">
        <v>241</v>
      </c>
      <c r="E404" s="5" t="s">
        <v>242</v>
      </c>
      <c r="F404" s="5" t="s">
        <v>242</v>
      </c>
      <c r="G404" s="5" t="s">
        <v>18</v>
      </c>
      <c r="H404" s="7" t="s">
        <v>6173</v>
      </c>
      <c r="I404" s="7" t="s">
        <v>6175</v>
      </c>
      <c r="J404" s="7" t="s">
        <v>6175</v>
      </c>
      <c r="K404" s="7" t="s">
        <v>6175</v>
      </c>
      <c r="L404" s="5" t="s">
        <v>6134</v>
      </c>
      <c r="M404" s="5" t="s">
        <v>6134</v>
      </c>
      <c r="N404" s="8" t="s">
        <v>6175</v>
      </c>
      <c r="O404" s="7" t="s">
        <v>1388</v>
      </c>
      <c r="P404" s="7" t="s">
        <v>3899</v>
      </c>
      <c r="Q404" s="5" t="s">
        <v>4425</v>
      </c>
      <c r="R404" s="5" t="s">
        <v>4451</v>
      </c>
      <c r="S404" s="5" t="s">
        <v>28</v>
      </c>
      <c r="T404" s="7" t="s">
        <v>44</v>
      </c>
      <c r="U404" s="7" t="s">
        <v>28</v>
      </c>
      <c r="V404" s="28" t="s">
        <v>28</v>
      </c>
      <c r="W404" s="7" t="s">
        <v>78</v>
      </c>
      <c r="X404" s="7">
        <v>2012</v>
      </c>
      <c r="Y404" s="5" t="s">
        <v>140</v>
      </c>
      <c r="Z404" s="7" t="s">
        <v>3900</v>
      </c>
      <c r="AA404" s="7">
        <v>1</v>
      </c>
      <c r="AB404" s="7">
        <v>1</v>
      </c>
      <c r="AC404" s="7">
        <f t="shared" si="106"/>
        <v>0</v>
      </c>
      <c r="AD404" s="7" t="s">
        <v>6175</v>
      </c>
      <c r="AE404" s="7" t="s">
        <v>6175</v>
      </c>
      <c r="AF404" s="7" t="s">
        <v>6175</v>
      </c>
      <c r="AG404" s="7" t="s">
        <v>6175</v>
      </c>
      <c r="AH404" s="7" t="s">
        <v>6175</v>
      </c>
      <c r="AI404" s="7" t="s">
        <v>6175</v>
      </c>
      <c r="AJ404" s="33">
        <v>0.86378630136988666</v>
      </c>
      <c r="AK404" s="33">
        <f t="shared" si="107"/>
        <v>0.86378630136988666</v>
      </c>
      <c r="AL404" s="33">
        <f t="shared" si="110"/>
        <v>0.1036543561643864</v>
      </c>
      <c r="AM404" s="33">
        <f t="shared" si="111"/>
        <v>0.96744065753427311</v>
      </c>
      <c r="AN404" s="33">
        <f t="shared" si="112"/>
        <v>0.777407671232898</v>
      </c>
      <c r="AO404" s="33">
        <f t="shared" si="113"/>
        <v>0.777407671232898</v>
      </c>
      <c r="AP404" s="33">
        <f t="shared" si="108"/>
        <v>9.3288920547947754E-2</v>
      </c>
      <c r="AQ404" s="33">
        <f t="shared" si="109"/>
        <v>0.8706965917808458</v>
      </c>
      <c r="AR404" s="15" t="s">
        <v>6295</v>
      </c>
      <c r="AS404" s="15" t="s">
        <v>6297</v>
      </c>
      <c r="AT404" s="15" t="s">
        <v>6292</v>
      </c>
      <c r="AU404" s="27" t="s">
        <v>6278</v>
      </c>
      <c r="AV404" s="74"/>
      <c r="AW404" s="75"/>
      <c r="AX404" s="75"/>
      <c r="AY404" s="75"/>
      <c r="AZ404" s="52" t="s">
        <v>6388</v>
      </c>
    </row>
    <row r="405" spans="1:52" s="52" customFormat="1" ht="39.950000000000003" customHeight="1" x14ac:dyDescent="0.25">
      <c r="A405" s="9">
        <v>1300</v>
      </c>
      <c r="B405" s="5" t="s">
        <v>28</v>
      </c>
      <c r="C405" s="7" t="s">
        <v>4483</v>
      </c>
      <c r="D405" s="5" t="s">
        <v>241</v>
      </c>
      <c r="E405" s="5" t="s">
        <v>242</v>
      </c>
      <c r="F405" s="5" t="s">
        <v>242</v>
      </c>
      <c r="G405" s="5" t="s">
        <v>402</v>
      </c>
      <c r="H405" s="7" t="s">
        <v>6173</v>
      </c>
      <c r="I405" s="7" t="s">
        <v>6175</v>
      </c>
      <c r="J405" s="7" t="s">
        <v>6175</v>
      </c>
      <c r="K405" s="7" t="s">
        <v>6175</v>
      </c>
      <c r="L405" s="5" t="s">
        <v>4484</v>
      </c>
      <c r="M405" s="5" t="s">
        <v>4484</v>
      </c>
      <c r="N405" s="8" t="s">
        <v>6175</v>
      </c>
      <c r="O405" s="7" t="s">
        <v>1388</v>
      </c>
      <c r="P405" s="7" t="s">
        <v>3899</v>
      </c>
      <c r="Q405" s="5" t="s">
        <v>4485</v>
      </c>
      <c r="R405" s="5" t="s">
        <v>4486</v>
      </c>
      <c r="S405" s="5" t="s">
        <v>2423</v>
      </c>
      <c r="T405" s="7" t="s">
        <v>44</v>
      </c>
      <c r="U405" s="7" t="s">
        <v>28</v>
      </c>
      <c r="V405" s="28" t="s">
        <v>28</v>
      </c>
      <c r="W405" s="7" t="s">
        <v>3988</v>
      </c>
      <c r="X405" s="7">
        <v>2012</v>
      </c>
      <c r="Y405" s="5" t="s">
        <v>28</v>
      </c>
      <c r="Z405" s="7" t="s">
        <v>3900</v>
      </c>
      <c r="AA405" s="7">
        <v>1</v>
      </c>
      <c r="AB405" s="7">
        <v>1</v>
      </c>
      <c r="AC405" s="7">
        <f t="shared" ref="AC405:AC465" si="114">AA405-AB405</f>
        <v>0</v>
      </c>
      <c r="AD405" s="7" t="s">
        <v>6175</v>
      </c>
      <c r="AE405" s="7" t="s">
        <v>6175</v>
      </c>
      <c r="AF405" s="7" t="s">
        <v>6175</v>
      </c>
      <c r="AG405" s="7" t="s">
        <v>6175</v>
      </c>
      <c r="AH405" s="7" t="s">
        <v>6175</v>
      </c>
      <c r="AI405" s="7" t="s">
        <v>6175</v>
      </c>
      <c r="AJ405" s="33">
        <v>1.2093008219178412</v>
      </c>
      <c r="AK405" s="33">
        <f t="shared" si="107"/>
        <v>1.2093008219178412</v>
      </c>
      <c r="AL405" s="33">
        <f t="shared" si="110"/>
        <v>0.14511609863014094</v>
      </c>
      <c r="AM405" s="33">
        <f t="shared" si="111"/>
        <v>1.3544169205479821</v>
      </c>
      <c r="AN405" s="33">
        <f t="shared" si="112"/>
        <v>1.0883707397260571</v>
      </c>
      <c r="AO405" s="33">
        <f t="shared" si="113"/>
        <v>1.0883707397260571</v>
      </c>
      <c r="AP405" s="33">
        <f t="shared" si="108"/>
        <v>0.13060448876712685</v>
      </c>
      <c r="AQ405" s="33">
        <f t="shared" si="109"/>
        <v>1.2189752284931841</v>
      </c>
      <c r="AR405" s="15" t="s">
        <v>6295</v>
      </c>
      <c r="AS405" s="15" t="s">
        <v>6295</v>
      </c>
      <c r="AT405" s="15" t="s">
        <v>6282</v>
      </c>
      <c r="AU405" s="27" t="s">
        <v>6282</v>
      </c>
      <c r="AV405" s="74" t="s">
        <v>6322</v>
      </c>
      <c r="AW405" s="75"/>
      <c r="AX405" s="75"/>
      <c r="AY405" s="75"/>
      <c r="AZ405" s="52" t="s">
        <v>6388</v>
      </c>
    </row>
    <row r="406" spans="1:52" s="52" customFormat="1" ht="39.950000000000003" customHeight="1" x14ac:dyDescent="0.25">
      <c r="A406" s="9">
        <v>1301</v>
      </c>
      <c r="B406" s="5" t="s">
        <v>28</v>
      </c>
      <c r="C406" s="7" t="s">
        <v>4487</v>
      </c>
      <c r="D406" s="5" t="s">
        <v>18</v>
      </c>
      <c r="E406" s="7" t="s">
        <v>130</v>
      </c>
      <c r="F406" s="7" t="s">
        <v>131</v>
      </c>
      <c r="G406" s="5" t="s">
        <v>18</v>
      </c>
      <c r="H406" s="7" t="s">
        <v>6173</v>
      </c>
      <c r="I406" s="7" t="s">
        <v>6175</v>
      </c>
      <c r="J406" s="7" t="s">
        <v>6175</v>
      </c>
      <c r="K406" s="7" t="s">
        <v>6175</v>
      </c>
      <c r="L406" s="7" t="s">
        <v>4488</v>
      </c>
      <c r="M406" s="7" t="s">
        <v>4488</v>
      </c>
      <c r="N406" s="8" t="s">
        <v>6175</v>
      </c>
      <c r="O406" s="7" t="s">
        <v>1388</v>
      </c>
      <c r="P406" s="7" t="s">
        <v>3899</v>
      </c>
      <c r="Q406" s="7" t="s">
        <v>2501</v>
      </c>
      <c r="R406" s="28" t="s">
        <v>4489</v>
      </c>
      <c r="S406" s="5" t="s">
        <v>28</v>
      </c>
      <c r="T406" s="7" t="s">
        <v>3909</v>
      </c>
      <c r="U406" s="7" t="s">
        <v>28</v>
      </c>
      <c r="V406" s="28" t="s">
        <v>28</v>
      </c>
      <c r="W406" s="7" t="s">
        <v>1400</v>
      </c>
      <c r="X406" s="7">
        <v>2012</v>
      </c>
      <c r="Y406" s="7" t="s">
        <v>4490</v>
      </c>
      <c r="Z406" s="7" t="s">
        <v>3900</v>
      </c>
      <c r="AA406" s="7">
        <v>1</v>
      </c>
      <c r="AB406" s="7">
        <v>1</v>
      </c>
      <c r="AC406" s="7">
        <f t="shared" si="114"/>
        <v>0</v>
      </c>
      <c r="AD406" s="7" t="s">
        <v>6175</v>
      </c>
      <c r="AE406" s="7" t="s">
        <v>6175</v>
      </c>
      <c r="AF406" s="7" t="s">
        <v>6175</v>
      </c>
      <c r="AG406" s="7" t="s">
        <v>6175</v>
      </c>
      <c r="AH406" s="7" t="s">
        <v>6175</v>
      </c>
      <c r="AI406" s="7" t="s">
        <v>6175</v>
      </c>
      <c r="AJ406" s="33">
        <v>3.2918008219178416</v>
      </c>
      <c r="AK406" s="33">
        <f t="shared" si="107"/>
        <v>3.2918008219178416</v>
      </c>
      <c r="AL406" s="33">
        <f t="shared" si="110"/>
        <v>0.39501609863014098</v>
      </c>
      <c r="AM406" s="33">
        <f t="shared" si="111"/>
        <v>3.6868169205479826</v>
      </c>
      <c r="AN406" s="33">
        <f t="shared" si="112"/>
        <v>2.9626207397260576</v>
      </c>
      <c r="AO406" s="33">
        <f t="shared" si="113"/>
        <v>2.9626207397260576</v>
      </c>
      <c r="AP406" s="33">
        <f t="shared" si="108"/>
        <v>0.35551448876712688</v>
      </c>
      <c r="AQ406" s="33">
        <f t="shared" si="109"/>
        <v>3.3181352284931842</v>
      </c>
      <c r="AR406" s="15" t="s">
        <v>6295</v>
      </c>
      <c r="AS406" s="26"/>
      <c r="AT406" s="15" t="s">
        <v>6292</v>
      </c>
      <c r="AU406" s="27" t="s">
        <v>6278</v>
      </c>
      <c r="AV406" s="74"/>
      <c r="AW406" s="75"/>
      <c r="AX406" s="75"/>
      <c r="AY406" s="75"/>
      <c r="AZ406" s="52" t="s">
        <v>6388</v>
      </c>
    </row>
    <row r="407" spans="1:52" s="52" customFormat="1" ht="39.950000000000003" customHeight="1" x14ac:dyDescent="0.25">
      <c r="A407" s="9">
        <v>1302</v>
      </c>
      <c r="B407" s="5" t="s">
        <v>28</v>
      </c>
      <c r="C407" s="7" t="s">
        <v>4491</v>
      </c>
      <c r="D407" s="39" t="s">
        <v>18</v>
      </c>
      <c r="E407" s="5" t="s">
        <v>296</v>
      </c>
      <c r="F407" s="5" t="s">
        <v>296</v>
      </c>
      <c r="G407" s="5" t="s">
        <v>18</v>
      </c>
      <c r="H407" s="7" t="s">
        <v>6173</v>
      </c>
      <c r="I407" s="7" t="s">
        <v>6175</v>
      </c>
      <c r="J407" s="7" t="s">
        <v>6175</v>
      </c>
      <c r="K407" s="7" t="s">
        <v>6175</v>
      </c>
      <c r="L407" s="5" t="s">
        <v>6134</v>
      </c>
      <c r="M407" s="5" t="s">
        <v>6134</v>
      </c>
      <c r="N407" s="8" t="s">
        <v>6175</v>
      </c>
      <c r="O407" s="7" t="s">
        <v>1388</v>
      </c>
      <c r="P407" s="7" t="s">
        <v>3899</v>
      </c>
      <c r="Q407" s="5" t="s">
        <v>4492</v>
      </c>
      <c r="R407" s="5" t="s">
        <v>4493</v>
      </c>
      <c r="S407" s="5" t="s">
        <v>28</v>
      </c>
      <c r="T407" s="7" t="s">
        <v>3909</v>
      </c>
      <c r="U407" s="7" t="s">
        <v>28</v>
      </c>
      <c r="V407" s="28" t="s">
        <v>28</v>
      </c>
      <c r="W407" s="7" t="s">
        <v>771</v>
      </c>
      <c r="X407" s="7">
        <v>2012</v>
      </c>
      <c r="Y407" s="5" t="s">
        <v>4029</v>
      </c>
      <c r="Z407" s="7" t="s">
        <v>3900</v>
      </c>
      <c r="AA407" s="7">
        <v>1</v>
      </c>
      <c r="AB407" s="7">
        <v>1</v>
      </c>
      <c r="AC407" s="7">
        <f t="shared" si="114"/>
        <v>0</v>
      </c>
      <c r="AD407" s="7" t="s">
        <v>6175</v>
      </c>
      <c r="AE407" s="7" t="s">
        <v>6175</v>
      </c>
      <c r="AF407" s="7" t="s">
        <v>6175</v>
      </c>
      <c r="AG407" s="7" t="s">
        <v>6175</v>
      </c>
      <c r="AH407" s="7" t="s">
        <v>6175</v>
      </c>
      <c r="AI407" s="7" t="s">
        <v>6175</v>
      </c>
      <c r="AJ407" s="33">
        <v>0.3</v>
      </c>
      <c r="AK407" s="33">
        <f t="shared" si="107"/>
        <v>0.3</v>
      </c>
      <c r="AL407" s="33">
        <f t="shared" si="110"/>
        <v>3.5999999999999997E-2</v>
      </c>
      <c r="AM407" s="33">
        <f t="shared" si="111"/>
        <v>0.33599999999999997</v>
      </c>
      <c r="AN407" s="33">
        <f t="shared" si="112"/>
        <v>0.27</v>
      </c>
      <c r="AO407" s="33">
        <f t="shared" si="113"/>
        <v>0.27</v>
      </c>
      <c r="AP407" s="33">
        <f t="shared" si="108"/>
        <v>3.2399999999999998E-2</v>
      </c>
      <c r="AQ407" s="33">
        <f t="shared" si="109"/>
        <v>0.3024</v>
      </c>
      <c r="AR407" s="15" t="s">
        <v>6295</v>
      </c>
      <c r="AS407" s="15" t="s">
        <v>6296</v>
      </c>
      <c r="AT407" s="15" t="s">
        <v>6292</v>
      </c>
      <c r="AU407" s="27" t="s">
        <v>6278</v>
      </c>
      <c r="AV407" s="74"/>
      <c r="AW407" s="75"/>
      <c r="AX407" s="75"/>
      <c r="AY407" s="75"/>
      <c r="AZ407" s="52" t="s">
        <v>6388</v>
      </c>
    </row>
    <row r="408" spans="1:52" s="52" customFormat="1" ht="39.950000000000003" customHeight="1" x14ac:dyDescent="0.25">
      <c r="A408" s="9">
        <v>1303</v>
      </c>
      <c r="B408" s="5" t="s">
        <v>28</v>
      </c>
      <c r="C408" s="7" t="s">
        <v>4494</v>
      </c>
      <c r="D408" s="39" t="s">
        <v>18</v>
      </c>
      <c r="E408" s="5" t="s">
        <v>296</v>
      </c>
      <c r="F408" s="5" t="s">
        <v>296</v>
      </c>
      <c r="G408" s="5" t="s">
        <v>18</v>
      </c>
      <c r="H408" s="7" t="s">
        <v>6173</v>
      </c>
      <c r="I408" s="7" t="s">
        <v>6175</v>
      </c>
      <c r="J408" s="7" t="s">
        <v>6175</v>
      </c>
      <c r="K408" s="7" t="s">
        <v>6175</v>
      </c>
      <c r="L408" s="5" t="s">
        <v>6134</v>
      </c>
      <c r="M408" s="5" t="s">
        <v>6134</v>
      </c>
      <c r="N408" s="8" t="s">
        <v>6175</v>
      </c>
      <c r="O408" s="7" t="s">
        <v>1388</v>
      </c>
      <c r="P408" s="7" t="s">
        <v>3899</v>
      </c>
      <c r="Q408" s="5" t="s">
        <v>4495</v>
      </c>
      <c r="R408" s="5" t="s">
        <v>4496</v>
      </c>
      <c r="S408" s="5" t="s">
        <v>28</v>
      </c>
      <c r="T408" s="7" t="s">
        <v>3909</v>
      </c>
      <c r="U408" s="7" t="s">
        <v>28</v>
      </c>
      <c r="V408" s="28" t="s">
        <v>28</v>
      </c>
      <c r="W408" s="7" t="s">
        <v>78</v>
      </c>
      <c r="X408" s="7">
        <v>2012</v>
      </c>
      <c r="Y408" s="5" t="s">
        <v>319</v>
      </c>
      <c r="Z408" s="7" t="s">
        <v>3900</v>
      </c>
      <c r="AA408" s="7">
        <v>1</v>
      </c>
      <c r="AB408" s="7">
        <v>1</v>
      </c>
      <c r="AC408" s="7">
        <f t="shared" si="114"/>
        <v>0</v>
      </c>
      <c r="AD408" s="7" t="s">
        <v>6175</v>
      </c>
      <c r="AE408" s="7" t="s">
        <v>6175</v>
      </c>
      <c r="AF408" s="7" t="s">
        <v>6175</v>
      </c>
      <c r="AG408" s="7" t="s">
        <v>6175</v>
      </c>
      <c r="AH408" s="7" t="s">
        <v>6175</v>
      </c>
      <c r="AI408" s="7" t="s">
        <v>6175</v>
      </c>
      <c r="AJ408" s="33">
        <v>0.3</v>
      </c>
      <c r="AK408" s="33">
        <f t="shared" si="107"/>
        <v>0.3</v>
      </c>
      <c r="AL408" s="33">
        <f t="shared" si="110"/>
        <v>3.5999999999999997E-2</v>
      </c>
      <c r="AM408" s="33">
        <f t="shared" si="111"/>
        <v>0.33599999999999997</v>
      </c>
      <c r="AN408" s="33">
        <f t="shared" si="112"/>
        <v>0.27</v>
      </c>
      <c r="AO408" s="33">
        <f t="shared" si="113"/>
        <v>0.27</v>
      </c>
      <c r="AP408" s="33">
        <f t="shared" si="108"/>
        <v>3.2399999999999998E-2</v>
      </c>
      <c r="AQ408" s="33">
        <f t="shared" si="109"/>
        <v>0.3024</v>
      </c>
      <c r="AR408" s="26" t="s">
        <v>6295</v>
      </c>
      <c r="AS408" s="26" t="s">
        <v>6295</v>
      </c>
      <c r="AT408" s="15" t="s">
        <v>6294</v>
      </c>
      <c r="AU408" s="27" t="s">
        <v>6279</v>
      </c>
      <c r="AV408" s="74"/>
      <c r="AW408" s="75"/>
      <c r="AX408" s="75"/>
      <c r="AY408" s="75"/>
      <c r="AZ408" s="52" t="s">
        <v>6388</v>
      </c>
    </row>
    <row r="409" spans="1:52" s="52" customFormat="1" ht="39.950000000000003" customHeight="1" x14ac:dyDescent="0.25">
      <c r="A409" s="9">
        <v>1304</v>
      </c>
      <c r="B409" s="5" t="s">
        <v>28</v>
      </c>
      <c r="C409" s="7" t="s">
        <v>4497</v>
      </c>
      <c r="D409" s="39" t="s">
        <v>18</v>
      </c>
      <c r="E409" s="5" t="s">
        <v>296</v>
      </c>
      <c r="F409" s="5" t="s">
        <v>296</v>
      </c>
      <c r="G409" s="5" t="s">
        <v>18</v>
      </c>
      <c r="H409" s="7" t="s">
        <v>6173</v>
      </c>
      <c r="I409" s="7" t="s">
        <v>6175</v>
      </c>
      <c r="J409" s="7" t="s">
        <v>6175</v>
      </c>
      <c r="K409" s="7" t="s">
        <v>6175</v>
      </c>
      <c r="L409" s="5" t="s">
        <v>6134</v>
      </c>
      <c r="M409" s="5" t="s">
        <v>6134</v>
      </c>
      <c r="N409" s="8" t="s">
        <v>6175</v>
      </c>
      <c r="O409" s="7" t="s">
        <v>1388</v>
      </c>
      <c r="P409" s="7" t="s">
        <v>3899</v>
      </c>
      <c r="Q409" s="5" t="s">
        <v>275</v>
      </c>
      <c r="R409" s="5">
        <v>1383</v>
      </c>
      <c r="S409" s="5" t="s">
        <v>28</v>
      </c>
      <c r="T409" s="7" t="s">
        <v>4498</v>
      </c>
      <c r="U409" s="7" t="s">
        <v>28</v>
      </c>
      <c r="V409" s="28" t="s">
        <v>28</v>
      </c>
      <c r="W409" s="7" t="s">
        <v>78</v>
      </c>
      <c r="X409" s="7">
        <v>2012</v>
      </c>
      <c r="Y409" s="5" t="s">
        <v>319</v>
      </c>
      <c r="Z409" s="7" t="s">
        <v>3900</v>
      </c>
      <c r="AA409" s="7">
        <v>1</v>
      </c>
      <c r="AB409" s="7">
        <v>2</v>
      </c>
      <c r="AC409" s="7">
        <f t="shared" si="114"/>
        <v>-1</v>
      </c>
      <c r="AD409" s="7" t="s">
        <v>6175</v>
      </c>
      <c r="AE409" s="7" t="s">
        <v>6175</v>
      </c>
      <c r="AF409" s="7" t="s">
        <v>6175</v>
      </c>
      <c r="AG409" s="7" t="s">
        <v>6175</v>
      </c>
      <c r="AH409" s="7" t="s">
        <v>6175</v>
      </c>
      <c r="AI409" s="7" t="s">
        <v>6175</v>
      </c>
      <c r="AJ409" s="33">
        <v>1.7275726027397733</v>
      </c>
      <c r="AK409" s="33">
        <f t="shared" si="107"/>
        <v>3.4551452054795466</v>
      </c>
      <c r="AL409" s="33">
        <f t="shared" si="110"/>
        <v>0.41461742465754559</v>
      </c>
      <c r="AM409" s="33">
        <f t="shared" si="111"/>
        <v>3.8697626301370924</v>
      </c>
      <c r="AN409" s="33">
        <f t="shared" si="112"/>
        <v>1.554815342465796</v>
      </c>
      <c r="AO409" s="33">
        <f t="shared" si="113"/>
        <v>3.109630684931592</v>
      </c>
      <c r="AP409" s="33">
        <f t="shared" si="108"/>
        <v>0.37315568219179102</v>
      </c>
      <c r="AQ409" s="33">
        <f t="shared" si="109"/>
        <v>3.4827863671233832</v>
      </c>
      <c r="AR409" s="26" t="s">
        <v>6295</v>
      </c>
      <c r="AS409" s="26" t="s">
        <v>6295</v>
      </c>
      <c r="AT409" s="15" t="s">
        <v>6294</v>
      </c>
      <c r="AU409" s="27" t="s">
        <v>6279</v>
      </c>
      <c r="AV409" s="74"/>
      <c r="AW409" s="75"/>
      <c r="AX409" s="75"/>
      <c r="AY409" s="75"/>
      <c r="AZ409" s="52" t="s">
        <v>6388</v>
      </c>
    </row>
    <row r="410" spans="1:52" s="52" customFormat="1" ht="39.950000000000003" customHeight="1" x14ac:dyDescent="0.25">
      <c r="A410" s="9">
        <v>1305</v>
      </c>
      <c r="B410" s="5" t="s">
        <v>28</v>
      </c>
      <c r="C410" s="7" t="s">
        <v>4499</v>
      </c>
      <c r="D410" s="39" t="s">
        <v>18</v>
      </c>
      <c r="E410" s="5" t="s">
        <v>296</v>
      </c>
      <c r="F410" s="5" t="s">
        <v>296</v>
      </c>
      <c r="G410" s="5" t="s">
        <v>18</v>
      </c>
      <c r="H410" s="7" t="s">
        <v>6173</v>
      </c>
      <c r="I410" s="7" t="s">
        <v>6175</v>
      </c>
      <c r="J410" s="7" t="s">
        <v>6175</v>
      </c>
      <c r="K410" s="7" t="s">
        <v>6175</v>
      </c>
      <c r="L410" s="5" t="s">
        <v>6134</v>
      </c>
      <c r="M410" s="5" t="s">
        <v>6134</v>
      </c>
      <c r="N410" s="8" t="s">
        <v>6175</v>
      </c>
      <c r="O410" s="7" t="s">
        <v>1388</v>
      </c>
      <c r="P410" s="7" t="s">
        <v>3899</v>
      </c>
      <c r="Q410" s="5" t="s">
        <v>4462</v>
      </c>
      <c r="R410" s="5" t="s">
        <v>4463</v>
      </c>
      <c r="S410" s="5">
        <v>406351</v>
      </c>
      <c r="T410" s="7" t="s">
        <v>3909</v>
      </c>
      <c r="U410" s="7" t="s">
        <v>28</v>
      </c>
      <c r="V410" s="28" t="s">
        <v>28</v>
      </c>
      <c r="W410" s="7" t="s">
        <v>771</v>
      </c>
      <c r="X410" s="7">
        <v>2012</v>
      </c>
      <c r="Y410" s="5" t="s">
        <v>4029</v>
      </c>
      <c r="Z410" s="7" t="s">
        <v>3900</v>
      </c>
      <c r="AA410" s="7">
        <v>1</v>
      </c>
      <c r="AB410" s="7">
        <v>1</v>
      </c>
      <c r="AC410" s="7">
        <f t="shared" si="114"/>
        <v>0</v>
      </c>
      <c r="AD410" s="7" t="s">
        <v>6175</v>
      </c>
      <c r="AE410" s="7" t="s">
        <v>6175</v>
      </c>
      <c r="AF410" s="7" t="s">
        <v>6175</v>
      </c>
      <c r="AG410" s="7" t="s">
        <v>6175</v>
      </c>
      <c r="AH410" s="7" t="s">
        <v>6175</v>
      </c>
      <c r="AI410" s="7" t="s">
        <v>6175</v>
      </c>
      <c r="AJ410" s="33">
        <v>0.3</v>
      </c>
      <c r="AK410" s="33">
        <f t="shared" si="107"/>
        <v>0.3</v>
      </c>
      <c r="AL410" s="33">
        <f t="shared" si="110"/>
        <v>3.5999999999999997E-2</v>
      </c>
      <c r="AM410" s="33">
        <f t="shared" si="111"/>
        <v>0.33599999999999997</v>
      </c>
      <c r="AN410" s="33">
        <f t="shared" si="112"/>
        <v>0.27</v>
      </c>
      <c r="AO410" s="33">
        <f t="shared" si="113"/>
        <v>0.27</v>
      </c>
      <c r="AP410" s="33">
        <f t="shared" si="108"/>
        <v>3.2399999999999998E-2</v>
      </c>
      <c r="AQ410" s="33">
        <f t="shared" si="109"/>
        <v>0.3024</v>
      </c>
      <c r="AR410" s="26" t="s">
        <v>6295</v>
      </c>
      <c r="AS410" s="26" t="s">
        <v>6295</v>
      </c>
      <c r="AT410" s="15" t="s">
        <v>6294</v>
      </c>
      <c r="AU410" s="27" t="s">
        <v>6279</v>
      </c>
      <c r="AV410" s="74"/>
      <c r="AW410" s="75"/>
      <c r="AX410" s="75"/>
      <c r="AY410" s="75"/>
      <c r="AZ410" s="52" t="s">
        <v>6388</v>
      </c>
    </row>
    <row r="411" spans="1:52" s="52" customFormat="1" ht="39.950000000000003" customHeight="1" x14ac:dyDescent="0.25">
      <c r="A411" s="9">
        <v>1306</v>
      </c>
      <c r="B411" s="5" t="s">
        <v>28</v>
      </c>
      <c r="C411" s="7" t="s">
        <v>4500</v>
      </c>
      <c r="D411" s="39" t="s">
        <v>18</v>
      </c>
      <c r="E411" s="5" t="s">
        <v>296</v>
      </c>
      <c r="F411" s="5" t="s">
        <v>296</v>
      </c>
      <c r="G411" s="5" t="s">
        <v>18</v>
      </c>
      <c r="H411" s="7" t="s">
        <v>6173</v>
      </c>
      <c r="I411" s="7" t="s">
        <v>6175</v>
      </c>
      <c r="J411" s="7" t="s">
        <v>6175</v>
      </c>
      <c r="K411" s="7" t="s">
        <v>6175</v>
      </c>
      <c r="L411" s="5" t="s">
        <v>6134</v>
      </c>
      <c r="M411" s="5" t="s">
        <v>6134</v>
      </c>
      <c r="N411" s="8" t="s">
        <v>6175</v>
      </c>
      <c r="O411" s="7" t="s">
        <v>1388</v>
      </c>
      <c r="P411" s="7" t="s">
        <v>3899</v>
      </c>
      <c r="Q411" s="5" t="s">
        <v>4298</v>
      </c>
      <c r="R411" s="5" t="s">
        <v>4465</v>
      </c>
      <c r="S411" s="5" t="s">
        <v>4501</v>
      </c>
      <c r="T411" s="7" t="s">
        <v>3909</v>
      </c>
      <c r="U411" s="7" t="s">
        <v>28</v>
      </c>
      <c r="V411" s="28" t="s">
        <v>28</v>
      </c>
      <c r="W411" s="7" t="s">
        <v>771</v>
      </c>
      <c r="X411" s="7">
        <v>2012</v>
      </c>
      <c r="Y411" s="5" t="s">
        <v>4029</v>
      </c>
      <c r="Z411" s="7" t="s">
        <v>3900</v>
      </c>
      <c r="AA411" s="7">
        <v>1</v>
      </c>
      <c r="AB411" s="7">
        <v>1</v>
      </c>
      <c r="AC411" s="7">
        <f t="shared" si="114"/>
        <v>0</v>
      </c>
      <c r="AD411" s="7" t="s">
        <v>6175</v>
      </c>
      <c r="AE411" s="7" t="s">
        <v>6175</v>
      </c>
      <c r="AF411" s="7" t="s">
        <v>6175</v>
      </c>
      <c r="AG411" s="7" t="s">
        <v>6175</v>
      </c>
      <c r="AH411" s="7" t="s">
        <v>6175</v>
      </c>
      <c r="AI411" s="7" t="s">
        <v>6175</v>
      </c>
      <c r="AJ411" s="33">
        <v>0.3</v>
      </c>
      <c r="AK411" s="33">
        <f t="shared" si="107"/>
        <v>0.3</v>
      </c>
      <c r="AL411" s="33">
        <f t="shared" si="110"/>
        <v>3.5999999999999997E-2</v>
      </c>
      <c r="AM411" s="33">
        <f t="shared" si="111"/>
        <v>0.33599999999999997</v>
      </c>
      <c r="AN411" s="33">
        <f t="shared" si="112"/>
        <v>0.27</v>
      </c>
      <c r="AO411" s="33">
        <f t="shared" si="113"/>
        <v>0.27</v>
      </c>
      <c r="AP411" s="33">
        <f t="shared" si="108"/>
        <v>3.2399999999999998E-2</v>
      </c>
      <c r="AQ411" s="33">
        <f t="shared" si="109"/>
        <v>0.3024</v>
      </c>
      <c r="AR411" s="26" t="s">
        <v>6295</v>
      </c>
      <c r="AS411" s="26" t="s">
        <v>6295</v>
      </c>
      <c r="AT411" s="15" t="s">
        <v>6294</v>
      </c>
      <c r="AU411" s="27" t="s">
        <v>6279</v>
      </c>
      <c r="AV411" s="74"/>
      <c r="AW411" s="75"/>
      <c r="AX411" s="75"/>
      <c r="AY411" s="75"/>
      <c r="AZ411" s="52" t="s">
        <v>6388</v>
      </c>
    </row>
    <row r="412" spans="1:52" s="52" customFormat="1" ht="39.950000000000003" customHeight="1" x14ac:dyDescent="0.25">
      <c r="A412" s="9">
        <v>1307</v>
      </c>
      <c r="B412" s="5" t="s">
        <v>28</v>
      </c>
      <c r="C412" s="7" t="s">
        <v>4502</v>
      </c>
      <c r="D412" s="39" t="s">
        <v>18</v>
      </c>
      <c r="E412" s="5" t="s">
        <v>296</v>
      </c>
      <c r="F412" s="5" t="s">
        <v>296</v>
      </c>
      <c r="G412" s="5" t="s">
        <v>18</v>
      </c>
      <c r="H412" s="7" t="s">
        <v>6173</v>
      </c>
      <c r="I412" s="7" t="s">
        <v>6175</v>
      </c>
      <c r="J412" s="7" t="s">
        <v>6175</v>
      </c>
      <c r="K412" s="7" t="s">
        <v>6175</v>
      </c>
      <c r="L412" s="5" t="s">
        <v>6134</v>
      </c>
      <c r="M412" s="5" t="s">
        <v>6134</v>
      </c>
      <c r="N412" s="8" t="s">
        <v>6175</v>
      </c>
      <c r="O412" s="7" t="s">
        <v>1388</v>
      </c>
      <c r="P412" s="7" t="s">
        <v>3899</v>
      </c>
      <c r="Q412" s="5" t="s">
        <v>4503</v>
      </c>
      <c r="R412" s="5" t="s">
        <v>4504</v>
      </c>
      <c r="S412" s="5">
        <v>1203002290</v>
      </c>
      <c r="T412" s="7" t="s">
        <v>4505</v>
      </c>
      <c r="U412" s="7" t="s">
        <v>28</v>
      </c>
      <c r="V412" s="28" t="s">
        <v>28</v>
      </c>
      <c r="W412" s="7" t="s">
        <v>771</v>
      </c>
      <c r="X412" s="7">
        <v>2012</v>
      </c>
      <c r="Y412" s="5" t="s">
        <v>4029</v>
      </c>
      <c r="Z412" s="7" t="s">
        <v>3900</v>
      </c>
      <c r="AA412" s="7">
        <v>1</v>
      </c>
      <c r="AB412" s="7">
        <v>1</v>
      </c>
      <c r="AC412" s="7">
        <f t="shared" si="114"/>
        <v>0</v>
      </c>
      <c r="AD412" s="7" t="s">
        <v>6175</v>
      </c>
      <c r="AE412" s="7" t="s">
        <v>6175</v>
      </c>
      <c r="AF412" s="7" t="s">
        <v>6175</v>
      </c>
      <c r="AG412" s="7" t="s">
        <v>6175</v>
      </c>
      <c r="AH412" s="7" t="s">
        <v>6175</v>
      </c>
      <c r="AI412" s="7" t="s">
        <v>6175</v>
      </c>
      <c r="AJ412" s="33">
        <v>0.3</v>
      </c>
      <c r="AK412" s="33">
        <f t="shared" si="107"/>
        <v>0.3</v>
      </c>
      <c r="AL412" s="33">
        <f t="shared" si="110"/>
        <v>3.5999999999999997E-2</v>
      </c>
      <c r="AM412" s="33">
        <f t="shared" si="111"/>
        <v>0.33599999999999997</v>
      </c>
      <c r="AN412" s="33">
        <f t="shared" si="112"/>
        <v>0.27</v>
      </c>
      <c r="AO412" s="33">
        <f t="shared" si="113"/>
        <v>0.27</v>
      </c>
      <c r="AP412" s="33">
        <f t="shared" si="108"/>
        <v>3.2399999999999998E-2</v>
      </c>
      <c r="AQ412" s="33">
        <f t="shared" si="109"/>
        <v>0.3024</v>
      </c>
      <c r="AR412" s="26" t="s">
        <v>6295</v>
      </c>
      <c r="AS412" s="26" t="s">
        <v>6295</v>
      </c>
      <c r="AT412" s="15" t="s">
        <v>6294</v>
      </c>
      <c r="AU412" s="27" t="s">
        <v>6279</v>
      </c>
      <c r="AV412" s="74"/>
      <c r="AW412" s="75"/>
      <c r="AX412" s="75"/>
      <c r="AY412" s="75"/>
      <c r="AZ412" s="52" t="s">
        <v>6388</v>
      </c>
    </row>
    <row r="413" spans="1:52" s="52" customFormat="1" ht="39.950000000000003" customHeight="1" x14ac:dyDescent="0.25">
      <c r="A413" s="9">
        <v>1308</v>
      </c>
      <c r="B413" s="5" t="s">
        <v>28</v>
      </c>
      <c r="C413" s="7" t="s">
        <v>4506</v>
      </c>
      <c r="D413" s="39" t="s">
        <v>18</v>
      </c>
      <c r="E413" s="5" t="s">
        <v>296</v>
      </c>
      <c r="F413" s="5" t="s">
        <v>296</v>
      </c>
      <c r="G413" s="5" t="s">
        <v>18</v>
      </c>
      <c r="H413" s="7" t="s">
        <v>6173</v>
      </c>
      <c r="I413" s="7" t="s">
        <v>6175</v>
      </c>
      <c r="J413" s="7" t="s">
        <v>6175</v>
      </c>
      <c r="K413" s="7" t="s">
        <v>6175</v>
      </c>
      <c r="L413" s="5" t="s">
        <v>6134</v>
      </c>
      <c r="M413" s="5" t="s">
        <v>6134</v>
      </c>
      <c r="N413" s="8" t="s">
        <v>6175</v>
      </c>
      <c r="O413" s="7" t="s">
        <v>1388</v>
      </c>
      <c r="P413" s="7" t="s">
        <v>3899</v>
      </c>
      <c r="Q413" s="5" t="s">
        <v>4425</v>
      </c>
      <c r="R413" s="5" t="s">
        <v>4451</v>
      </c>
      <c r="S413" s="5" t="s">
        <v>28</v>
      </c>
      <c r="T413" s="7" t="s">
        <v>4505</v>
      </c>
      <c r="U413" s="7" t="s">
        <v>28</v>
      </c>
      <c r="V413" s="28" t="s">
        <v>28</v>
      </c>
      <c r="W413" s="7" t="s">
        <v>771</v>
      </c>
      <c r="X413" s="7">
        <v>2012</v>
      </c>
      <c r="Y413" s="5" t="s">
        <v>4029</v>
      </c>
      <c r="Z413" s="7" t="s">
        <v>3900</v>
      </c>
      <c r="AA413" s="7">
        <v>1</v>
      </c>
      <c r="AB413" s="7">
        <v>3</v>
      </c>
      <c r="AC413" s="7">
        <f t="shared" si="114"/>
        <v>-2</v>
      </c>
      <c r="AD413" s="7" t="s">
        <v>6175</v>
      </c>
      <c r="AE413" s="7" t="s">
        <v>6175</v>
      </c>
      <c r="AF413" s="7" t="s">
        <v>6175</v>
      </c>
      <c r="AG413" s="7" t="s">
        <v>6175</v>
      </c>
      <c r="AH413" s="7" t="s">
        <v>6175</v>
      </c>
      <c r="AI413" s="7" t="s">
        <v>6175</v>
      </c>
      <c r="AJ413" s="33">
        <v>0.3</v>
      </c>
      <c r="AK413" s="33">
        <f t="shared" si="107"/>
        <v>0.89999999999999991</v>
      </c>
      <c r="AL413" s="33">
        <f t="shared" si="110"/>
        <v>0.10799999999999998</v>
      </c>
      <c r="AM413" s="33">
        <f t="shared" si="111"/>
        <v>1.008</v>
      </c>
      <c r="AN413" s="33">
        <f t="shared" si="112"/>
        <v>0.27</v>
      </c>
      <c r="AO413" s="33">
        <f t="shared" si="113"/>
        <v>0.81</v>
      </c>
      <c r="AP413" s="33">
        <f t="shared" si="108"/>
        <v>9.7200000000000009E-2</v>
      </c>
      <c r="AQ413" s="33">
        <f t="shared" si="109"/>
        <v>0.90720000000000001</v>
      </c>
      <c r="AR413" s="26" t="s">
        <v>6295</v>
      </c>
      <c r="AS413" s="26" t="s">
        <v>6295</v>
      </c>
      <c r="AT413" s="15" t="s">
        <v>6294</v>
      </c>
      <c r="AU413" s="27" t="s">
        <v>6279</v>
      </c>
      <c r="AV413" s="74"/>
      <c r="AW413" s="75"/>
      <c r="AX413" s="75"/>
      <c r="AY413" s="75"/>
      <c r="AZ413" s="52" t="s">
        <v>6388</v>
      </c>
    </row>
    <row r="414" spans="1:52" s="52" customFormat="1" ht="39.950000000000003" customHeight="1" x14ac:dyDescent="0.25">
      <c r="A414" s="9">
        <v>1309</v>
      </c>
      <c r="B414" s="5" t="s">
        <v>28</v>
      </c>
      <c r="C414" s="7" t="s">
        <v>4507</v>
      </c>
      <c r="D414" s="39" t="s">
        <v>18</v>
      </c>
      <c r="E414" s="5" t="s">
        <v>296</v>
      </c>
      <c r="F414" s="5" t="s">
        <v>296</v>
      </c>
      <c r="G414" s="5" t="s">
        <v>18</v>
      </c>
      <c r="H414" s="7" t="s">
        <v>6173</v>
      </c>
      <c r="I414" s="7" t="s">
        <v>6175</v>
      </c>
      <c r="J414" s="7" t="s">
        <v>6175</v>
      </c>
      <c r="K414" s="7" t="s">
        <v>6175</v>
      </c>
      <c r="L414" s="5" t="s">
        <v>6134</v>
      </c>
      <c r="M414" s="5" t="s">
        <v>6134</v>
      </c>
      <c r="N414" s="8" t="s">
        <v>6175</v>
      </c>
      <c r="O414" s="7" t="s">
        <v>1388</v>
      </c>
      <c r="P414" s="7" t="s">
        <v>3899</v>
      </c>
      <c r="Q414" s="5" t="s">
        <v>4508</v>
      </c>
      <c r="R414" s="5" t="s">
        <v>4470</v>
      </c>
      <c r="S414" s="5" t="s">
        <v>28</v>
      </c>
      <c r="T414" s="7" t="s">
        <v>3909</v>
      </c>
      <c r="U414" s="7" t="s">
        <v>28</v>
      </c>
      <c r="V414" s="28" t="s">
        <v>28</v>
      </c>
      <c r="W414" s="7" t="s">
        <v>78</v>
      </c>
      <c r="X414" s="7">
        <v>2012</v>
      </c>
      <c r="Y414" s="5" t="s">
        <v>319</v>
      </c>
      <c r="Z414" s="7" t="s">
        <v>3900</v>
      </c>
      <c r="AA414" s="7">
        <v>1</v>
      </c>
      <c r="AB414" s="7">
        <v>3</v>
      </c>
      <c r="AC414" s="7">
        <f t="shared" si="114"/>
        <v>-2</v>
      </c>
      <c r="AD414" s="7" t="s">
        <v>6175</v>
      </c>
      <c r="AE414" s="7" t="s">
        <v>6175</v>
      </c>
      <c r="AF414" s="7" t="s">
        <v>6175</v>
      </c>
      <c r="AG414" s="7" t="s">
        <v>6175</v>
      </c>
      <c r="AH414" s="7" t="s">
        <v>6175</v>
      </c>
      <c r="AI414" s="7" t="s">
        <v>6175</v>
      </c>
      <c r="AJ414" s="33">
        <v>1.2093008219178412</v>
      </c>
      <c r="AK414" s="33">
        <f t="shared" si="107"/>
        <v>3.6279024657535235</v>
      </c>
      <c r="AL414" s="33">
        <f t="shared" si="110"/>
        <v>0.43534829589042279</v>
      </c>
      <c r="AM414" s="33">
        <f t="shared" si="111"/>
        <v>4.0632507616439462</v>
      </c>
      <c r="AN414" s="33">
        <f t="shared" si="112"/>
        <v>1.0883707397260571</v>
      </c>
      <c r="AO414" s="33">
        <f t="shared" si="113"/>
        <v>3.2651122191781714</v>
      </c>
      <c r="AP414" s="33">
        <f t="shared" si="108"/>
        <v>0.39181346630138053</v>
      </c>
      <c r="AQ414" s="33">
        <f t="shared" si="109"/>
        <v>3.656925685479552</v>
      </c>
      <c r="AR414" s="15" t="s">
        <v>6295</v>
      </c>
      <c r="AS414" s="15" t="s">
        <v>6298</v>
      </c>
      <c r="AT414" s="15" t="s">
        <v>6292</v>
      </c>
      <c r="AU414" s="27" t="s">
        <v>6278</v>
      </c>
      <c r="AV414" s="74"/>
      <c r="AW414" s="75"/>
      <c r="AX414" s="75"/>
      <c r="AY414" s="75"/>
      <c r="AZ414" s="52" t="s">
        <v>6388</v>
      </c>
    </row>
    <row r="415" spans="1:52" s="52" customFormat="1" ht="39.950000000000003" customHeight="1" x14ac:dyDescent="0.25">
      <c r="A415" s="9">
        <v>1310</v>
      </c>
      <c r="B415" s="5" t="s">
        <v>28</v>
      </c>
      <c r="C415" s="7" t="s">
        <v>4509</v>
      </c>
      <c r="D415" s="39" t="s">
        <v>18</v>
      </c>
      <c r="E415" s="5" t="s">
        <v>296</v>
      </c>
      <c r="F415" s="5" t="s">
        <v>296</v>
      </c>
      <c r="G415" s="5" t="s">
        <v>18</v>
      </c>
      <c r="H415" s="7" t="s">
        <v>6173</v>
      </c>
      <c r="I415" s="7" t="s">
        <v>6175</v>
      </c>
      <c r="J415" s="7" t="s">
        <v>6175</v>
      </c>
      <c r="K415" s="7" t="s">
        <v>6175</v>
      </c>
      <c r="L415" s="5" t="s">
        <v>6134</v>
      </c>
      <c r="M415" s="5" t="s">
        <v>6134</v>
      </c>
      <c r="N415" s="8" t="s">
        <v>6175</v>
      </c>
      <c r="O415" s="7" t="s">
        <v>1388</v>
      </c>
      <c r="P415" s="7" t="s">
        <v>3899</v>
      </c>
      <c r="Q415" s="5" t="s">
        <v>4492</v>
      </c>
      <c r="R415" s="5" t="s">
        <v>4457</v>
      </c>
      <c r="S415" s="5" t="s">
        <v>28</v>
      </c>
      <c r="T415" s="7" t="s">
        <v>3909</v>
      </c>
      <c r="U415" s="7" t="s">
        <v>28</v>
      </c>
      <c r="V415" s="28" t="s">
        <v>28</v>
      </c>
      <c r="W415" s="7" t="s">
        <v>78</v>
      </c>
      <c r="X415" s="7">
        <v>2012</v>
      </c>
      <c r="Y415" s="5" t="s">
        <v>319</v>
      </c>
      <c r="Z415" s="7" t="s">
        <v>3900</v>
      </c>
      <c r="AA415" s="7">
        <v>1</v>
      </c>
      <c r="AB415" s="7">
        <v>2</v>
      </c>
      <c r="AC415" s="7">
        <f t="shared" si="114"/>
        <v>-1</v>
      </c>
      <c r="AD415" s="7" t="s">
        <v>6175</v>
      </c>
      <c r="AE415" s="7" t="s">
        <v>6175</v>
      </c>
      <c r="AF415" s="7" t="s">
        <v>6175</v>
      </c>
      <c r="AG415" s="7" t="s">
        <v>6175</v>
      </c>
      <c r="AH415" s="7" t="s">
        <v>6175</v>
      </c>
      <c r="AI415" s="7" t="s">
        <v>6175</v>
      </c>
      <c r="AJ415" s="33">
        <v>1.3820580821918185</v>
      </c>
      <c r="AK415" s="33">
        <f t="shared" si="107"/>
        <v>2.7641161643836369</v>
      </c>
      <c r="AL415" s="33">
        <f t="shared" si="110"/>
        <v>0.33169393972603645</v>
      </c>
      <c r="AM415" s="33">
        <f t="shared" si="111"/>
        <v>3.0958101041096735</v>
      </c>
      <c r="AN415" s="33">
        <f t="shared" si="112"/>
        <v>1.2438522739726368</v>
      </c>
      <c r="AO415" s="33">
        <f t="shared" si="113"/>
        <v>2.4877045479452735</v>
      </c>
      <c r="AP415" s="33">
        <f t="shared" si="108"/>
        <v>0.29852454575343279</v>
      </c>
      <c r="AQ415" s="33">
        <f t="shared" si="109"/>
        <v>2.7862290936987062</v>
      </c>
      <c r="AR415" s="15" t="s">
        <v>6295</v>
      </c>
      <c r="AS415" s="15" t="s">
        <v>6296</v>
      </c>
      <c r="AT415" s="15" t="s">
        <v>6292</v>
      </c>
      <c r="AU415" s="27" t="s">
        <v>6278</v>
      </c>
      <c r="AV415" s="74"/>
      <c r="AW415" s="75"/>
      <c r="AX415" s="75"/>
      <c r="AY415" s="75"/>
      <c r="AZ415" s="52" t="s">
        <v>6388</v>
      </c>
    </row>
    <row r="416" spans="1:52" s="52" customFormat="1" ht="39.950000000000003" customHeight="1" x14ac:dyDescent="0.25">
      <c r="A416" s="9">
        <v>1311</v>
      </c>
      <c r="B416" s="5" t="s">
        <v>28</v>
      </c>
      <c r="C416" s="7" t="s">
        <v>4510</v>
      </c>
      <c r="D416" s="39" t="s">
        <v>18</v>
      </c>
      <c r="E416" s="5" t="s">
        <v>296</v>
      </c>
      <c r="F416" s="5" t="s">
        <v>296</v>
      </c>
      <c r="G416" s="5" t="s">
        <v>18</v>
      </c>
      <c r="H416" s="7" t="s">
        <v>6173</v>
      </c>
      <c r="I416" s="7" t="s">
        <v>6175</v>
      </c>
      <c r="J416" s="7" t="s">
        <v>6175</v>
      </c>
      <c r="K416" s="7" t="s">
        <v>6175</v>
      </c>
      <c r="L416" s="5" t="s">
        <v>6134</v>
      </c>
      <c r="M416" s="5" t="s">
        <v>6134</v>
      </c>
      <c r="N416" s="8" t="s">
        <v>6175</v>
      </c>
      <c r="O416" s="7" t="s">
        <v>1388</v>
      </c>
      <c r="P416" s="7" t="s">
        <v>3899</v>
      </c>
      <c r="Q416" s="5" t="s">
        <v>4511</v>
      </c>
      <c r="R416" s="5" t="s">
        <v>4460</v>
      </c>
      <c r="S416" s="5" t="s">
        <v>28</v>
      </c>
      <c r="T416" s="7" t="s">
        <v>3909</v>
      </c>
      <c r="U416" s="7" t="s">
        <v>28</v>
      </c>
      <c r="V416" s="28" t="s">
        <v>28</v>
      </c>
      <c r="W416" s="7" t="s">
        <v>771</v>
      </c>
      <c r="X416" s="7">
        <v>2012</v>
      </c>
      <c r="Y416" s="5" t="s">
        <v>4029</v>
      </c>
      <c r="Z416" s="7" t="s">
        <v>3900</v>
      </c>
      <c r="AA416" s="7">
        <v>1</v>
      </c>
      <c r="AB416" s="7">
        <v>1</v>
      </c>
      <c r="AC416" s="7">
        <f t="shared" si="114"/>
        <v>0</v>
      </c>
      <c r="AD416" s="7" t="s">
        <v>6175</v>
      </c>
      <c r="AE416" s="7" t="s">
        <v>6175</v>
      </c>
      <c r="AF416" s="7" t="s">
        <v>6175</v>
      </c>
      <c r="AG416" s="7" t="s">
        <v>6175</v>
      </c>
      <c r="AH416" s="7" t="s">
        <v>6175</v>
      </c>
      <c r="AI416" s="7" t="s">
        <v>6175</v>
      </c>
      <c r="AJ416" s="33">
        <v>0.3</v>
      </c>
      <c r="AK416" s="33">
        <f t="shared" si="107"/>
        <v>0.3</v>
      </c>
      <c r="AL416" s="33">
        <f t="shared" si="110"/>
        <v>3.5999999999999997E-2</v>
      </c>
      <c r="AM416" s="33">
        <f t="shared" si="111"/>
        <v>0.33599999999999997</v>
      </c>
      <c r="AN416" s="33">
        <f t="shared" si="112"/>
        <v>0.27</v>
      </c>
      <c r="AO416" s="33">
        <f t="shared" si="113"/>
        <v>0.27</v>
      </c>
      <c r="AP416" s="33">
        <f t="shared" si="108"/>
        <v>3.2399999999999998E-2</v>
      </c>
      <c r="AQ416" s="33">
        <f t="shared" si="109"/>
        <v>0.3024</v>
      </c>
      <c r="AR416" s="26" t="s">
        <v>6295</v>
      </c>
      <c r="AS416" s="26" t="s">
        <v>6295</v>
      </c>
      <c r="AT416" s="15" t="s">
        <v>6294</v>
      </c>
      <c r="AU416" s="27" t="s">
        <v>6279</v>
      </c>
      <c r="AV416" s="74"/>
      <c r="AW416" s="75"/>
      <c r="AX416" s="75"/>
      <c r="AY416" s="75"/>
      <c r="AZ416" s="52" t="s">
        <v>6388</v>
      </c>
    </row>
    <row r="417" spans="1:52" s="52" customFormat="1" ht="39.950000000000003" customHeight="1" x14ac:dyDescent="0.25">
      <c r="A417" s="9">
        <v>1312</v>
      </c>
      <c r="B417" s="5" t="s">
        <v>28</v>
      </c>
      <c r="C417" s="7" t="s">
        <v>4512</v>
      </c>
      <c r="D417" s="5" t="s">
        <v>18</v>
      </c>
      <c r="E417" s="5" t="s">
        <v>18</v>
      </c>
      <c r="F417" s="5" t="s">
        <v>18</v>
      </c>
      <c r="G417" s="5" t="s">
        <v>18</v>
      </c>
      <c r="H417" s="7" t="s">
        <v>6173</v>
      </c>
      <c r="I417" s="7" t="s">
        <v>6175</v>
      </c>
      <c r="J417" s="7" t="s">
        <v>6175</v>
      </c>
      <c r="K417" s="7" t="s">
        <v>6175</v>
      </c>
      <c r="L417" s="5" t="s">
        <v>6134</v>
      </c>
      <c r="M417" s="5" t="s">
        <v>6134</v>
      </c>
      <c r="N417" s="8" t="s">
        <v>6175</v>
      </c>
      <c r="O417" s="7" t="s">
        <v>1388</v>
      </c>
      <c r="P417" s="7" t="s">
        <v>3899</v>
      </c>
      <c r="Q417" s="5" t="s">
        <v>4492</v>
      </c>
      <c r="R417" s="5" t="s">
        <v>4415</v>
      </c>
      <c r="S417" s="5" t="s">
        <v>28</v>
      </c>
      <c r="T417" s="7" t="s">
        <v>3909</v>
      </c>
      <c r="U417" s="7" t="s">
        <v>28</v>
      </c>
      <c r="V417" s="28" t="s">
        <v>28</v>
      </c>
      <c r="W417" s="7" t="s">
        <v>29</v>
      </c>
      <c r="X417" s="7">
        <v>2012</v>
      </c>
      <c r="Y417" s="5" t="s">
        <v>319</v>
      </c>
      <c r="Z417" s="7" t="s">
        <v>3900</v>
      </c>
      <c r="AA417" s="7">
        <v>1</v>
      </c>
      <c r="AB417" s="7">
        <v>1</v>
      </c>
      <c r="AC417" s="7">
        <f t="shared" si="114"/>
        <v>0</v>
      </c>
      <c r="AD417" s="7" t="s">
        <v>6175</v>
      </c>
      <c r="AE417" s="7" t="s">
        <v>6175</v>
      </c>
      <c r="AF417" s="7" t="s">
        <v>6175</v>
      </c>
      <c r="AG417" s="7" t="s">
        <v>6175</v>
      </c>
      <c r="AH417" s="7" t="s">
        <v>6175</v>
      </c>
      <c r="AI417" s="7" t="s">
        <v>6175</v>
      </c>
      <c r="AJ417" s="33">
        <v>2.4020580821918185</v>
      </c>
      <c r="AK417" s="33">
        <f t="shared" si="107"/>
        <v>2.4020580821918185</v>
      </c>
      <c r="AL417" s="33">
        <f t="shared" si="110"/>
        <v>0.28824696986301823</v>
      </c>
      <c r="AM417" s="33">
        <f t="shared" si="111"/>
        <v>2.6903050520548368</v>
      </c>
      <c r="AN417" s="33">
        <f t="shared" si="112"/>
        <v>2.1618522739726367</v>
      </c>
      <c r="AO417" s="33">
        <f t="shared" si="113"/>
        <v>2.1618522739726367</v>
      </c>
      <c r="AP417" s="33">
        <f t="shared" si="108"/>
        <v>0.25942227287671638</v>
      </c>
      <c r="AQ417" s="33">
        <f t="shared" si="109"/>
        <v>2.4212745468493528</v>
      </c>
      <c r="AR417" s="26" t="s">
        <v>6295</v>
      </c>
      <c r="AS417" s="35" t="s">
        <v>6295</v>
      </c>
      <c r="AT417" s="15" t="s">
        <v>6282</v>
      </c>
      <c r="AU417" s="27" t="s">
        <v>6282</v>
      </c>
      <c r="AV417" s="74" t="s">
        <v>6287</v>
      </c>
      <c r="AW417" s="75"/>
      <c r="AX417" s="75"/>
      <c r="AY417" s="75"/>
      <c r="AZ417" s="52" t="s">
        <v>6388</v>
      </c>
    </row>
    <row r="418" spans="1:52" s="52" customFormat="1" ht="39.950000000000003" customHeight="1" x14ac:dyDescent="0.25">
      <c r="A418" s="9">
        <v>1313</v>
      </c>
      <c r="B418" s="5" t="s">
        <v>28</v>
      </c>
      <c r="C418" s="7" t="s">
        <v>4513</v>
      </c>
      <c r="D418" s="5" t="s">
        <v>18</v>
      </c>
      <c r="E418" s="5" t="s">
        <v>296</v>
      </c>
      <c r="F418" s="5" t="s">
        <v>296</v>
      </c>
      <c r="G418" s="5" t="s">
        <v>18</v>
      </c>
      <c r="H418" s="7" t="s">
        <v>6173</v>
      </c>
      <c r="I418" s="7" t="s">
        <v>6175</v>
      </c>
      <c r="J418" s="7" t="s">
        <v>6175</v>
      </c>
      <c r="K418" s="7" t="s">
        <v>6175</v>
      </c>
      <c r="L418" s="5" t="s">
        <v>6134</v>
      </c>
      <c r="M418" s="5" t="s">
        <v>6134</v>
      </c>
      <c r="N418" s="8" t="s">
        <v>6175</v>
      </c>
      <c r="O418" s="7" t="s">
        <v>1388</v>
      </c>
      <c r="P418" s="7" t="s">
        <v>3899</v>
      </c>
      <c r="Q418" s="5" t="s">
        <v>108</v>
      </c>
      <c r="R418" s="5" t="s">
        <v>4415</v>
      </c>
      <c r="S418" s="5" t="s">
        <v>28</v>
      </c>
      <c r="T418" s="7" t="s">
        <v>3909</v>
      </c>
      <c r="U418" s="7" t="s">
        <v>28</v>
      </c>
      <c r="V418" s="28" t="s">
        <v>28</v>
      </c>
      <c r="W418" s="5" t="s">
        <v>771</v>
      </c>
      <c r="X418" s="7">
        <v>2012</v>
      </c>
      <c r="Y418" s="5" t="s">
        <v>4093</v>
      </c>
      <c r="Z418" s="7" t="s">
        <v>3900</v>
      </c>
      <c r="AA418" s="7">
        <v>1</v>
      </c>
      <c r="AB418" s="7">
        <v>1</v>
      </c>
      <c r="AC418" s="7">
        <f t="shared" si="114"/>
        <v>0</v>
      </c>
      <c r="AD418" s="7" t="s">
        <v>6175</v>
      </c>
      <c r="AE418" s="7" t="s">
        <v>6175</v>
      </c>
      <c r="AF418" s="7" t="s">
        <v>6175</v>
      </c>
      <c r="AG418" s="7" t="s">
        <v>6175</v>
      </c>
      <c r="AH418" s="7" t="s">
        <v>6175</v>
      </c>
      <c r="AI418" s="7" t="s">
        <v>6175</v>
      </c>
      <c r="AJ418" s="33">
        <v>0.73605808219181856</v>
      </c>
      <c r="AK418" s="33">
        <f t="shared" si="107"/>
        <v>0.73605808219181856</v>
      </c>
      <c r="AL418" s="33">
        <f t="shared" si="110"/>
        <v>8.8326969863018218E-2</v>
      </c>
      <c r="AM418" s="33">
        <f t="shared" si="111"/>
        <v>0.82438505205483681</v>
      </c>
      <c r="AN418" s="33">
        <f t="shared" si="112"/>
        <v>0.66245227397263673</v>
      </c>
      <c r="AO418" s="33">
        <f t="shared" si="113"/>
        <v>0.66245227397263673</v>
      </c>
      <c r="AP418" s="33">
        <f t="shared" si="108"/>
        <v>7.9494272876716399E-2</v>
      </c>
      <c r="AQ418" s="33">
        <f t="shared" si="109"/>
        <v>0.74194654684935313</v>
      </c>
      <c r="AR418" s="26" t="s">
        <v>6295</v>
      </c>
      <c r="AS418" s="35" t="s">
        <v>6295</v>
      </c>
      <c r="AT418" s="15" t="s">
        <v>6282</v>
      </c>
      <c r="AU418" s="27" t="s">
        <v>6282</v>
      </c>
      <c r="AV418" s="74" t="s">
        <v>6289</v>
      </c>
      <c r="AW418" s="75"/>
      <c r="AX418" s="75"/>
      <c r="AY418" s="75"/>
      <c r="AZ418" s="52" t="s">
        <v>6388</v>
      </c>
    </row>
    <row r="419" spans="1:52" s="52" customFormat="1" ht="39.950000000000003" customHeight="1" x14ac:dyDescent="0.25">
      <c r="A419" s="9">
        <v>1314</v>
      </c>
      <c r="B419" s="5" t="s">
        <v>28</v>
      </c>
      <c r="C419" s="7" t="s">
        <v>4514</v>
      </c>
      <c r="D419" s="5" t="s">
        <v>18</v>
      </c>
      <c r="E419" s="5" t="s">
        <v>296</v>
      </c>
      <c r="F419" s="5" t="s">
        <v>296</v>
      </c>
      <c r="G419" s="5" t="s">
        <v>18</v>
      </c>
      <c r="H419" s="7" t="s">
        <v>6173</v>
      </c>
      <c r="I419" s="7" t="s">
        <v>6175</v>
      </c>
      <c r="J419" s="7" t="s">
        <v>6175</v>
      </c>
      <c r="K419" s="7" t="s">
        <v>6175</v>
      </c>
      <c r="L419" s="5" t="s">
        <v>6134</v>
      </c>
      <c r="M419" s="5" t="s">
        <v>6134</v>
      </c>
      <c r="N419" s="8" t="s">
        <v>6175</v>
      </c>
      <c r="O419" s="7" t="s">
        <v>1388</v>
      </c>
      <c r="P419" s="7" t="s">
        <v>3899</v>
      </c>
      <c r="Q419" s="5" t="s">
        <v>177</v>
      </c>
      <c r="R419" s="5" t="s">
        <v>4515</v>
      </c>
      <c r="S419" s="5" t="s">
        <v>4516</v>
      </c>
      <c r="T419" s="7" t="s">
        <v>3909</v>
      </c>
      <c r="U419" s="7" t="s">
        <v>28</v>
      </c>
      <c r="V419" s="28" t="s">
        <v>28</v>
      </c>
      <c r="W419" s="5" t="s">
        <v>771</v>
      </c>
      <c r="X419" s="7">
        <v>2012</v>
      </c>
      <c r="Y419" s="5" t="s">
        <v>4093</v>
      </c>
      <c r="Z419" s="7" t="s">
        <v>3900</v>
      </c>
      <c r="AA419" s="7">
        <v>1</v>
      </c>
      <c r="AB419" s="7">
        <v>1</v>
      </c>
      <c r="AC419" s="7">
        <f t="shared" si="114"/>
        <v>0</v>
      </c>
      <c r="AD419" s="7" t="s">
        <v>6175</v>
      </c>
      <c r="AE419" s="7" t="s">
        <v>6175</v>
      </c>
      <c r="AF419" s="7" t="s">
        <v>6175</v>
      </c>
      <c r="AG419" s="7" t="s">
        <v>6175</v>
      </c>
      <c r="AH419" s="7" t="s">
        <v>6175</v>
      </c>
      <c r="AI419" s="7" t="s">
        <v>6175</v>
      </c>
      <c r="AJ419" s="33">
        <v>0.64405082191784124</v>
      </c>
      <c r="AK419" s="33">
        <f t="shared" si="107"/>
        <v>0.64405082191784124</v>
      </c>
      <c r="AL419" s="33">
        <f t="shared" si="110"/>
        <v>7.7286098630140951E-2</v>
      </c>
      <c r="AM419" s="33">
        <f t="shared" si="111"/>
        <v>0.72133692054798215</v>
      </c>
      <c r="AN419" s="33">
        <f t="shared" si="112"/>
        <v>0.57964573972605715</v>
      </c>
      <c r="AO419" s="33">
        <f t="shared" si="113"/>
        <v>0.57964573972605715</v>
      </c>
      <c r="AP419" s="33">
        <f t="shared" si="108"/>
        <v>6.9557488767126849E-2</v>
      </c>
      <c r="AQ419" s="33">
        <f t="shared" si="109"/>
        <v>0.64920322849318401</v>
      </c>
      <c r="AR419" s="15" t="s">
        <v>6295</v>
      </c>
      <c r="AS419" s="15" t="s">
        <v>6298</v>
      </c>
      <c r="AT419" s="15" t="s">
        <v>6292</v>
      </c>
      <c r="AU419" s="27" t="s">
        <v>6278</v>
      </c>
      <c r="AV419" s="74"/>
      <c r="AW419" s="75"/>
      <c r="AX419" s="75"/>
      <c r="AY419" s="75"/>
      <c r="AZ419" s="52" t="s">
        <v>6388</v>
      </c>
    </row>
    <row r="420" spans="1:52" s="52" customFormat="1" ht="39.950000000000003" customHeight="1" x14ac:dyDescent="0.25">
      <c r="A420" s="9">
        <v>1315</v>
      </c>
      <c r="B420" s="5" t="s">
        <v>28</v>
      </c>
      <c r="C420" s="7" t="s">
        <v>4520</v>
      </c>
      <c r="D420" s="5" t="s">
        <v>18</v>
      </c>
      <c r="E420" s="5" t="s">
        <v>296</v>
      </c>
      <c r="F420" s="5" t="s">
        <v>296</v>
      </c>
      <c r="G420" s="5" t="s">
        <v>18</v>
      </c>
      <c r="H420" s="7" t="s">
        <v>6173</v>
      </c>
      <c r="I420" s="7" t="s">
        <v>6175</v>
      </c>
      <c r="J420" s="7" t="s">
        <v>6175</v>
      </c>
      <c r="K420" s="7" t="s">
        <v>6175</v>
      </c>
      <c r="L420" s="5" t="s">
        <v>6134</v>
      </c>
      <c r="M420" s="5" t="s">
        <v>6134</v>
      </c>
      <c r="N420" s="8" t="s">
        <v>6175</v>
      </c>
      <c r="O420" s="7" t="s">
        <v>1388</v>
      </c>
      <c r="P420" s="7" t="s">
        <v>3899</v>
      </c>
      <c r="Q420" s="5" t="s">
        <v>108</v>
      </c>
      <c r="R420" s="5" t="s">
        <v>4407</v>
      </c>
      <c r="S420" s="5" t="s">
        <v>28</v>
      </c>
      <c r="T420" s="7" t="s">
        <v>3909</v>
      </c>
      <c r="U420" s="7" t="s">
        <v>28</v>
      </c>
      <c r="V420" s="28" t="s">
        <v>28</v>
      </c>
      <c r="W420" s="5" t="s">
        <v>771</v>
      </c>
      <c r="X420" s="7">
        <v>2012</v>
      </c>
      <c r="Y420" s="5" t="s">
        <v>4093</v>
      </c>
      <c r="Z420" s="7" t="s">
        <v>3900</v>
      </c>
      <c r="AA420" s="7">
        <v>1</v>
      </c>
      <c r="AB420" s="7">
        <v>1</v>
      </c>
      <c r="AC420" s="7">
        <f t="shared" si="114"/>
        <v>0</v>
      </c>
      <c r="AD420" s="7" t="s">
        <v>6175</v>
      </c>
      <c r="AE420" s="7" t="s">
        <v>6175</v>
      </c>
      <c r="AF420" s="7" t="s">
        <v>6175</v>
      </c>
      <c r="AG420" s="7" t="s">
        <v>6175</v>
      </c>
      <c r="AH420" s="7" t="s">
        <v>6175</v>
      </c>
      <c r="AI420" s="7" t="s">
        <v>6175</v>
      </c>
      <c r="AJ420" s="33">
        <v>0.73605808219181856</v>
      </c>
      <c r="AK420" s="33">
        <f t="shared" si="107"/>
        <v>0.73605808219181856</v>
      </c>
      <c r="AL420" s="33">
        <f t="shared" si="110"/>
        <v>8.8326969863018218E-2</v>
      </c>
      <c r="AM420" s="33">
        <f t="shared" si="111"/>
        <v>0.82438505205483681</v>
      </c>
      <c r="AN420" s="33">
        <f t="shared" si="112"/>
        <v>0.66245227397263673</v>
      </c>
      <c r="AO420" s="33">
        <f t="shared" si="113"/>
        <v>0.66245227397263673</v>
      </c>
      <c r="AP420" s="33">
        <f t="shared" si="108"/>
        <v>7.9494272876716399E-2</v>
      </c>
      <c r="AQ420" s="33">
        <f t="shared" si="109"/>
        <v>0.74194654684935313</v>
      </c>
      <c r="AR420" s="15" t="s">
        <v>6295</v>
      </c>
      <c r="AS420" s="15" t="s">
        <v>6296</v>
      </c>
      <c r="AT420" s="15" t="s">
        <v>6292</v>
      </c>
      <c r="AU420" s="27" t="s">
        <v>6278</v>
      </c>
      <c r="AV420" s="74"/>
      <c r="AW420" s="75"/>
      <c r="AX420" s="75"/>
      <c r="AY420" s="75"/>
      <c r="AZ420" s="52" t="s">
        <v>6388</v>
      </c>
    </row>
    <row r="421" spans="1:52" s="52" customFormat="1" ht="39.950000000000003" customHeight="1" x14ac:dyDescent="0.25">
      <c r="A421" s="9">
        <v>1316</v>
      </c>
      <c r="B421" s="5" t="s">
        <v>28</v>
      </c>
      <c r="C421" s="7" t="s">
        <v>4521</v>
      </c>
      <c r="D421" s="5" t="s">
        <v>241</v>
      </c>
      <c r="E421" s="5" t="s">
        <v>242</v>
      </c>
      <c r="F421" s="5" t="s">
        <v>242</v>
      </c>
      <c r="G421" s="5" t="s">
        <v>18</v>
      </c>
      <c r="H421" s="7" t="s">
        <v>6173</v>
      </c>
      <c r="I421" s="7" t="s">
        <v>6175</v>
      </c>
      <c r="J421" s="7" t="s">
        <v>6175</v>
      </c>
      <c r="K421" s="7" t="s">
        <v>6175</v>
      </c>
      <c r="L421" s="5" t="s">
        <v>6134</v>
      </c>
      <c r="M421" s="5" t="s">
        <v>6134</v>
      </c>
      <c r="N421" s="8" t="s">
        <v>6175</v>
      </c>
      <c r="O421" s="7" t="s">
        <v>1388</v>
      </c>
      <c r="P421" s="7" t="s">
        <v>3899</v>
      </c>
      <c r="Q421" s="5" t="s">
        <v>177</v>
      </c>
      <c r="R421" s="5" t="s">
        <v>4437</v>
      </c>
      <c r="S421" s="5" t="s">
        <v>4522</v>
      </c>
      <c r="T421" s="7" t="s">
        <v>3909</v>
      </c>
      <c r="U421" s="7" t="s">
        <v>28</v>
      </c>
      <c r="V421" s="28" t="s">
        <v>28</v>
      </c>
      <c r="W421" s="5" t="s">
        <v>771</v>
      </c>
      <c r="X421" s="7">
        <v>2012</v>
      </c>
      <c r="Y421" s="5" t="s">
        <v>4093</v>
      </c>
      <c r="Z421" s="7" t="s">
        <v>3900</v>
      </c>
      <c r="AA421" s="7">
        <v>1</v>
      </c>
      <c r="AB421" s="7">
        <v>1</v>
      </c>
      <c r="AC421" s="7">
        <f t="shared" si="114"/>
        <v>0</v>
      </c>
      <c r="AD421" s="7" t="s">
        <v>6175</v>
      </c>
      <c r="AE421" s="7" t="s">
        <v>6175</v>
      </c>
      <c r="AF421" s="7" t="s">
        <v>6175</v>
      </c>
      <c r="AG421" s="7" t="s">
        <v>6175</v>
      </c>
      <c r="AH421" s="7" t="s">
        <v>6175</v>
      </c>
      <c r="AI421" s="7" t="s">
        <v>6175</v>
      </c>
      <c r="AJ421" s="33">
        <v>0.64405082191784124</v>
      </c>
      <c r="AK421" s="33">
        <f t="shared" si="107"/>
        <v>0.64405082191784124</v>
      </c>
      <c r="AL421" s="33">
        <f t="shared" si="110"/>
        <v>7.7286098630140951E-2</v>
      </c>
      <c r="AM421" s="33">
        <f t="shared" si="111"/>
        <v>0.72133692054798215</v>
      </c>
      <c r="AN421" s="33">
        <f t="shared" si="112"/>
        <v>0.57964573972605715</v>
      </c>
      <c r="AO421" s="33">
        <f t="shared" si="113"/>
        <v>0.57964573972605715</v>
      </c>
      <c r="AP421" s="33">
        <f t="shared" si="108"/>
        <v>6.9557488767126849E-2</v>
      </c>
      <c r="AQ421" s="33">
        <f t="shared" si="109"/>
        <v>0.64920322849318401</v>
      </c>
      <c r="AR421" s="15" t="s">
        <v>6295</v>
      </c>
      <c r="AS421" s="15" t="s">
        <v>6298</v>
      </c>
      <c r="AT421" s="15" t="s">
        <v>6292</v>
      </c>
      <c r="AU421" s="27" t="s">
        <v>6278</v>
      </c>
      <c r="AV421" s="74"/>
      <c r="AW421" s="75"/>
      <c r="AX421" s="75"/>
      <c r="AY421" s="75"/>
      <c r="AZ421" s="52" t="s">
        <v>6388</v>
      </c>
    </row>
    <row r="422" spans="1:52" s="52" customFormat="1" ht="39.950000000000003" customHeight="1" x14ac:dyDescent="0.25">
      <c r="A422" s="9">
        <v>1317</v>
      </c>
      <c r="B422" s="5" t="s">
        <v>28</v>
      </c>
      <c r="C422" s="7" t="s">
        <v>4523</v>
      </c>
      <c r="D422" s="5" t="s">
        <v>241</v>
      </c>
      <c r="E422" s="5" t="s">
        <v>242</v>
      </c>
      <c r="F422" s="5" t="s">
        <v>242</v>
      </c>
      <c r="G422" s="5" t="s">
        <v>18</v>
      </c>
      <c r="H422" s="7" t="s">
        <v>6173</v>
      </c>
      <c r="I422" s="7" t="s">
        <v>6175</v>
      </c>
      <c r="J422" s="7" t="s">
        <v>6175</v>
      </c>
      <c r="K422" s="7" t="s">
        <v>6175</v>
      </c>
      <c r="L422" s="5" t="s">
        <v>6134</v>
      </c>
      <c r="M422" s="5" t="s">
        <v>6134</v>
      </c>
      <c r="N422" s="8" t="s">
        <v>6175</v>
      </c>
      <c r="O422" s="7" t="s">
        <v>1388</v>
      </c>
      <c r="P422" s="7" t="s">
        <v>3899</v>
      </c>
      <c r="Q422" s="5" t="s">
        <v>108</v>
      </c>
      <c r="R422" s="5" t="s">
        <v>4457</v>
      </c>
      <c r="S422" s="5" t="s">
        <v>4524</v>
      </c>
      <c r="T422" s="7" t="s">
        <v>3909</v>
      </c>
      <c r="U422" s="7" t="s">
        <v>28</v>
      </c>
      <c r="V422" s="28" t="s">
        <v>28</v>
      </c>
      <c r="W422" s="5" t="s">
        <v>771</v>
      </c>
      <c r="X422" s="7">
        <v>2012</v>
      </c>
      <c r="Y422" s="5" t="s">
        <v>4093</v>
      </c>
      <c r="Z422" s="7" t="s">
        <v>3900</v>
      </c>
      <c r="AA422" s="7">
        <v>1</v>
      </c>
      <c r="AB422" s="7">
        <v>1</v>
      </c>
      <c r="AC422" s="7">
        <f t="shared" si="114"/>
        <v>0</v>
      </c>
      <c r="AD422" s="7" t="s">
        <v>6175</v>
      </c>
      <c r="AE422" s="7" t="s">
        <v>6175</v>
      </c>
      <c r="AF422" s="7" t="s">
        <v>6175</v>
      </c>
      <c r="AG422" s="7" t="s">
        <v>6175</v>
      </c>
      <c r="AH422" s="7" t="s">
        <v>6175</v>
      </c>
      <c r="AI422" s="7" t="s">
        <v>6175</v>
      </c>
      <c r="AJ422" s="33">
        <v>0.73605808219181856</v>
      </c>
      <c r="AK422" s="33">
        <f t="shared" si="107"/>
        <v>0.73605808219181856</v>
      </c>
      <c r="AL422" s="33">
        <f t="shared" si="110"/>
        <v>8.8326969863018218E-2</v>
      </c>
      <c r="AM422" s="33">
        <f t="shared" si="111"/>
        <v>0.82438505205483681</v>
      </c>
      <c r="AN422" s="33">
        <f t="shared" si="112"/>
        <v>0.66245227397263673</v>
      </c>
      <c r="AO422" s="33">
        <f t="shared" si="113"/>
        <v>0.66245227397263673</v>
      </c>
      <c r="AP422" s="33">
        <f t="shared" si="108"/>
        <v>7.9494272876716399E-2</v>
      </c>
      <c r="AQ422" s="33">
        <f t="shared" si="109"/>
        <v>0.74194654684935313</v>
      </c>
      <c r="AR422" s="26" t="s">
        <v>6295</v>
      </c>
      <c r="AS422" s="26" t="s">
        <v>6295</v>
      </c>
      <c r="AT422" s="15" t="s">
        <v>6294</v>
      </c>
      <c r="AU422" s="27" t="s">
        <v>6279</v>
      </c>
      <c r="AV422" s="74"/>
      <c r="AW422" s="75"/>
      <c r="AX422" s="75"/>
      <c r="AY422" s="75"/>
      <c r="AZ422" s="52" t="s">
        <v>6388</v>
      </c>
    </row>
    <row r="423" spans="1:52" s="52" customFormat="1" ht="39.950000000000003" customHeight="1" x14ac:dyDescent="0.25">
      <c r="A423" s="9">
        <v>1318</v>
      </c>
      <c r="B423" s="40" t="s">
        <v>28</v>
      </c>
      <c r="C423" s="41" t="s">
        <v>4525</v>
      </c>
      <c r="D423" s="5" t="s">
        <v>18</v>
      </c>
      <c r="E423" s="5" t="s">
        <v>64</v>
      </c>
      <c r="F423" s="5" t="s">
        <v>65</v>
      </c>
      <c r="G423" s="5" t="s">
        <v>18</v>
      </c>
      <c r="H423" s="7" t="s">
        <v>6173</v>
      </c>
      <c r="I423" s="7" t="s">
        <v>6175</v>
      </c>
      <c r="J423" s="7" t="s">
        <v>6175</v>
      </c>
      <c r="K423" s="7" t="s">
        <v>6175</v>
      </c>
      <c r="L423" s="7" t="s">
        <v>4526</v>
      </c>
      <c r="M423" s="7" t="s">
        <v>4526</v>
      </c>
      <c r="N423" s="8" t="s">
        <v>6175</v>
      </c>
      <c r="O423" s="7" t="s">
        <v>1388</v>
      </c>
      <c r="P423" s="7" t="s">
        <v>3899</v>
      </c>
      <c r="Q423" s="7" t="s">
        <v>28</v>
      </c>
      <c r="R423" s="7" t="s">
        <v>28</v>
      </c>
      <c r="S423" s="7" t="s">
        <v>28</v>
      </c>
      <c r="T423" s="7" t="s">
        <v>137</v>
      </c>
      <c r="U423" s="7" t="s">
        <v>28</v>
      </c>
      <c r="V423" s="7" t="s">
        <v>28</v>
      </c>
      <c r="W423" s="7" t="s">
        <v>29</v>
      </c>
      <c r="X423" s="7">
        <v>2012</v>
      </c>
      <c r="Y423" s="7" t="s">
        <v>28</v>
      </c>
      <c r="Z423" s="7" t="s">
        <v>3900</v>
      </c>
      <c r="AA423" s="41">
        <v>1</v>
      </c>
      <c r="AB423" s="41">
        <v>1</v>
      </c>
      <c r="AC423" s="7">
        <f t="shared" si="114"/>
        <v>0</v>
      </c>
      <c r="AD423" s="7" t="s">
        <v>6175</v>
      </c>
      <c r="AE423" s="7" t="s">
        <v>6175</v>
      </c>
      <c r="AF423" s="7" t="s">
        <v>6175</v>
      </c>
      <c r="AG423" s="7" t="s">
        <v>6175</v>
      </c>
      <c r="AH423" s="7" t="s">
        <v>6175</v>
      </c>
      <c r="AI423" s="7" t="s">
        <v>6175</v>
      </c>
      <c r="AJ423" s="33">
        <v>5.0999999999999996</v>
      </c>
      <c r="AK423" s="33">
        <f t="shared" si="107"/>
        <v>5.0999999999999996</v>
      </c>
      <c r="AL423" s="33">
        <f t="shared" si="110"/>
        <v>0.61199999999999999</v>
      </c>
      <c r="AM423" s="33">
        <f t="shared" si="111"/>
        <v>5.7119999999999997</v>
      </c>
      <c r="AN423" s="33">
        <f t="shared" si="112"/>
        <v>4.59</v>
      </c>
      <c r="AO423" s="33">
        <f t="shared" si="113"/>
        <v>4.59</v>
      </c>
      <c r="AP423" s="33">
        <f t="shared" si="108"/>
        <v>0.55079999999999996</v>
      </c>
      <c r="AQ423" s="33">
        <f t="shared" si="109"/>
        <v>5.1407999999999996</v>
      </c>
      <c r="AR423" s="26" t="s">
        <v>6295</v>
      </c>
      <c r="AS423" s="26" t="s">
        <v>6295</v>
      </c>
      <c r="AT423" s="15" t="s">
        <v>6294</v>
      </c>
      <c r="AU423" s="27" t="s">
        <v>6279</v>
      </c>
      <c r="AV423" s="74"/>
      <c r="AW423" s="75"/>
      <c r="AX423" s="75"/>
      <c r="AY423" s="75"/>
      <c r="AZ423" s="52" t="s">
        <v>6388</v>
      </c>
    </row>
    <row r="424" spans="1:52" s="52" customFormat="1" ht="39.950000000000003" customHeight="1" x14ac:dyDescent="0.25">
      <c r="A424" s="9">
        <v>1319</v>
      </c>
      <c r="B424" s="5">
        <v>80042000000059</v>
      </c>
      <c r="C424" s="5" t="s">
        <v>4527</v>
      </c>
      <c r="D424" s="28" t="s">
        <v>18</v>
      </c>
      <c r="E424" s="5" t="s">
        <v>117</v>
      </c>
      <c r="F424" s="5" t="s">
        <v>142</v>
      </c>
      <c r="G424" s="5" t="s">
        <v>18</v>
      </c>
      <c r="H424" s="7" t="s">
        <v>6173</v>
      </c>
      <c r="I424" s="7" t="s">
        <v>6175</v>
      </c>
      <c r="J424" s="7" t="s">
        <v>6175</v>
      </c>
      <c r="K424" s="7" t="s">
        <v>6175</v>
      </c>
      <c r="L424" s="7" t="s">
        <v>4528</v>
      </c>
      <c r="M424" s="7" t="s">
        <v>4528</v>
      </c>
      <c r="N424" s="8" t="s">
        <v>6175</v>
      </c>
      <c r="O424" s="7" t="s">
        <v>1388</v>
      </c>
      <c r="P424" s="7" t="s">
        <v>3899</v>
      </c>
      <c r="Q424" s="7" t="s">
        <v>652</v>
      </c>
      <c r="R424" s="7" t="s">
        <v>4529</v>
      </c>
      <c r="S424" s="7" t="s">
        <v>4530</v>
      </c>
      <c r="T424" s="7" t="s">
        <v>326</v>
      </c>
      <c r="U424" s="7" t="s">
        <v>28</v>
      </c>
      <c r="V424" s="7" t="s">
        <v>4531</v>
      </c>
      <c r="W424" s="7" t="s">
        <v>29</v>
      </c>
      <c r="X424" s="7">
        <v>2014</v>
      </c>
      <c r="Y424" s="7" t="s">
        <v>28</v>
      </c>
      <c r="Z424" s="7" t="s">
        <v>3900</v>
      </c>
      <c r="AA424" s="7">
        <v>1</v>
      </c>
      <c r="AB424" s="7">
        <v>1</v>
      </c>
      <c r="AC424" s="7">
        <f t="shared" si="114"/>
        <v>0</v>
      </c>
      <c r="AD424" s="7" t="s">
        <v>6175</v>
      </c>
      <c r="AE424" s="7" t="s">
        <v>6175</v>
      </c>
      <c r="AF424" s="7" t="s">
        <v>6175</v>
      </c>
      <c r="AG424" s="7" t="s">
        <v>6175</v>
      </c>
      <c r="AH424" s="7" t="s">
        <v>6175</v>
      </c>
      <c r="AI424" s="7" t="s">
        <v>6175</v>
      </c>
      <c r="AJ424" s="33">
        <v>18.480156621004642</v>
      </c>
      <c r="AK424" s="33">
        <f t="shared" si="107"/>
        <v>18.480156621004642</v>
      </c>
      <c r="AL424" s="33">
        <f t="shared" si="110"/>
        <v>2.2176187945205572</v>
      </c>
      <c r="AM424" s="33">
        <f t="shared" si="111"/>
        <v>20.6977754155252</v>
      </c>
      <c r="AN424" s="33">
        <f t="shared" si="112"/>
        <v>16.632140958904177</v>
      </c>
      <c r="AO424" s="33">
        <f t="shared" si="113"/>
        <v>16.632140958904177</v>
      </c>
      <c r="AP424" s="33">
        <f t="shared" si="108"/>
        <v>1.9958569150685013</v>
      </c>
      <c r="AQ424" s="33">
        <f t="shared" si="109"/>
        <v>18.627997873972678</v>
      </c>
      <c r="AR424" s="15" t="s">
        <v>6295</v>
      </c>
      <c r="AS424" s="26"/>
      <c r="AT424" s="15" t="s">
        <v>6292</v>
      </c>
      <c r="AU424" s="27" t="s">
        <v>6278</v>
      </c>
      <c r="AV424" s="74"/>
      <c r="AW424" s="75"/>
      <c r="AX424" s="75"/>
      <c r="AY424" s="75"/>
      <c r="AZ424" s="52" t="s">
        <v>6388</v>
      </c>
    </row>
    <row r="425" spans="1:52" s="52" customFormat="1" ht="39.950000000000003" customHeight="1" x14ac:dyDescent="0.25">
      <c r="A425" s="9">
        <v>1320</v>
      </c>
      <c r="B425" s="5">
        <v>80042000000172</v>
      </c>
      <c r="C425" s="7" t="s">
        <v>4532</v>
      </c>
      <c r="D425" s="5" t="s">
        <v>241</v>
      </c>
      <c r="E425" s="5" t="s">
        <v>242</v>
      </c>
      <c r="F425" s="5" t="s">
        <v>242</v>
      </c>
      <c r="G425" s="5" t="s">
        <v>6285</v>
      </c>
      <c r="H425" s="7" t="s">
        <v>6173</v>
      </c>
      <c r="I425" s="7" t="s">
        <v>6175</v>
      </c>
      <c r="J425" s="7" t="s">
        <v>6175</v>
      </c>
      <c r="K425" s="7" t="s">
        <v>6175</v>
      </c>
      <c r="L425" s="5" t="s">
        <v>4528</v>
      </c>
      <c r="M425" s="5" t="s">
        <v>4528</v>
      </c>
      <c r="N425" s="8" t="s">
        <v>6175</v>
      </c>
      <c r="O425" s="7" t="s">
        <v>1388</v>
      </c>
      <c r="P425" s="7" t="s">
        <v>3899</v>
      </c>
      <c r="Q425" s="5" t="s">
        <v>652</v>
      </c>
      <c r="R425" s="5" t="s">
        <v>4529</v>
      </c>
      <c r="S425" s="5" t="s">
        <v>4533</v>
      </c>
      <c r="T425" s="7" t="s">
        <v>326</v>
      </c>
      <c r="U425" s="7" t="s">
        <v>28</v>
      </c>
      <c r="V425" s="28" t="s">
        <v>28</v>
      </c>
      <c r="W425" s="7" t="s">
        <v>78</v>
      </c>
      <c r="X425" s="7">
        <v>2013</v>
      </c>
      <c r="Y425" s="5" t="s">
        <v>140</v>
      </c>
      <c r="Z425" s="7" t="s">
        <v>3900</v>
      </c>
      <c r="AA425" s="7">
        <v>1</v>
      </c>
      <c r="AB425" s="7">
        <v>1</v>
      </c>
      <c r="AC425" s="7">
        <f t="shared" si="114"/>
        <v>0</v>
      </c>
      <c r="AD425" s="7" t="s">
        <v>6175</v>
      </c>
      <c r="AE425" s="7" t="s">
        <v>6175</v>
      </c>
      <c r="AF425" s="7" t="s">
        <v>6175</v>
      </c>
      <c r="AG425" s="7" t="s">
        <v>6175</v>
      </c>
      <c r="AH425" s="7" t="s">
        <v>6175</v>
      </c>
      <c r="AI425" s="7" t="s">
        <v>6175</v>
      </c>
      <c r="AJ425" s="33">
        <v>13.263989954337974</v>
      </c>
      <c r="AK425" s="33">
        <f t="shared" si="107"/>
        <v>13.263989954337974</v>
      </c>
      <c r="AL425" s="33">
        <f t="shared" si="110"/>
        <v>1.5916787945205568</v>
      </c>
      <c r="AM425" s="33">
        <f t="shared" si="111"/>
        <v>14.85566874885853</v>
      </c>
      <c r="AN425" s="33">
        <f t="shared" si="112"/>
        <v>11.937590958904178</v>
      </c>
      <c r="AO425" s="33">
        <f t="shared" si="113"/>
        <v>11.937590958904178</v>
      </c>
      <c r="AP425" s="33">
        <f t="shared" si="108"/>
        <v>1.4325109150685011</v>
      </c>
      <c r="AQ425" s="33">
        <f t="shared" si="109"/>
        <v>13.370101873972679</v>
      </c>
      <c r="AR425" s="15" t="s">
        <v>6295</v>
      </c>
      <c r="AS425" s="26" t="s">
        <v>6316</v>
      </c>
      <c r="AT425" s="15" t="s">
        <v>6282</v>
      </c>
      <c r="AU425" s="27" t="s">
        <v>6282</v>
      </c>
      <c r="AV425" s="74" t="s">
        <v>6287</v>
      </c>
      <c r="AW425" s="75"/>
      <c r="AX425" s="75"/>
      <c r="AY425" s="75"/>
      <c r="AZ425" s="52" t="s">
        <v>6388</v>
      </c>
    </row>
    <row r="426" spans="1:52" s="52" customFormat="1" ht="39.950000000000003" customHeight="1" x14ac:dyDescent="0.25">
      <c r="A426" s="9">
        <v>1321</v>
      </c>
      <c r="B426" s="5">
        <v>80042000000325</v>
      </c>
      <c r="C426" s="5" t="s">
        <v>4534</v>
      </c>
      <c r="D426" s="28" t="s">
        <v>18</v>
      </c>
      <c r="E426" s="5" t="s">
        <v>117</v>
      </c>
      <c r="F426" s="5" t="s">
        <v>142</v>
      </c>
      <c r="G426" s="5" t="s">
        <v>18</v>
      </c>
      <c r="H426" s="7" t="s">
        <v>6173</v>
      </c>
      <c r="I426" s="7" t="s">
        <v>6175</v>
      </c>
      <c r="J426" s="7" t="s">
        <v>6175</v>
      </c>
      <c r="K426" s="7" t="s">
        <v>6175</v>
      </c>
      <c r="L426" s="7" t="s">
        <v>4528</v>
      </c>
      <c r="M426" s="7" t="s">
        <v>4528</v>
      </c>
      <c r="N426" s="8" t="s">
        <v>6175</v>
      </c>
      <c r="O426" s="7" t="s">
        <v>1388</v>
      </c>
      <c r="P426" s="7" t="s">
        <v>3899</v>
      </c>
      <c r="Q426" s="7" t="s">
        <v>652</v>
      </c>
      <c r="R426" s="7" t="s">
        <v>4529</v>
      </c>
      <c r="S426" s="7" t="s">
        <v>4535</v>
      </c>
      <c r="T426" s="7" t="s">
        <v>326</v>
      </c>
      <c r="U426" s="7" t="s">
        <v>28</v>
      </c>
      <c r="V426" s="7" t="s">
        <v>4531</v>
      </c>
      <c r="W426" s="7" t="s">
        <v>29</v>
      </c>
      <c r="X426" s="7">
        <v>2014</v>
      </c>
      <c r="Y426" s="7" t="s">
        <v>28</v>
      </c>
      <c r="Z426" s="7" t="s">
        <v>3900</v>
      </c>
      <c r="AA426" s="7">
        <v>1</v>
      </c>
      <c r="AB426" s="7">
        <v>1</v>
      </c>
      <c r="AC426" s="7">
        <f t="shared" si="114"/>
        <v>0</v>
      </c>
      <c r="AD426" s="7" t="s">
        <v>6175</v>
      </c>
      <c r="AE426" s="7" t="s">
        <v>6175</v>
      </c>
      <c r="AF426" s="7" t="s">
        <v>6175</v>
      </c>
      <c r="AG426" s="7" t="s">
        <v>6175</v>
      </c>
      <c r="AH426" s="7" t="s">
        <v>6175</v>
      </c>
      <c r="AI426" s="7" t="s">
        <v>6175</v>
      </c>
      <c r="AJ426" s="33">
        <v>19.186114611872206</v>
      </c>
      <c r="AK426" s="33">
        <f t="shared" si="107"/>
        <v>19.186114611872206</v>
      </c>
      <c r="AL426" s="33">
        <f t="shared" si="110"/>
        <v>2.3023337534246648</v>
      </c>
      <c r="AM426" s="33">
        <f t="shared" si="111"/>
        <v>21.488448365296872</v>
      </c>
      <c r="AN426" s="33">
        <f t="shared" si="112"/>
        <v>17.267503150684988</v>
      </c>
      <c r="AO426" s="33">
        <f t="shared" si="113"/>
        <v>17.267503150684988</v>
      </c>
      <c r="AP426" s="33">
        <f t="shared" si="108"/>
        <v>2.0721003780821983</v>
      </c>
      <c r="AQ426" s="33">
        <f t="shared" si="109"/>
        <v>19.339603528767185</v>
      </c>
      <c r="AR426" s="15" t="s">
        <v>6295</v>
      </c>
      <c r="AS426" s="26"/>
      <c r="AT426" s="15" t="s">
        <v>6292</v>
      </c>
      <c r="AU426" s="27" t="s">
        <v>6278</v>
      </c>
      <c r="AV426" s="74"/>
      <c r="AW426" s="75"/>
      <c r="AX426" s="75"/>
      <c r="AY426" s="75"/>
      <c r="AZ426" s="52" t="s">
        <v>6388</v>
      </c>
    </row>
    <row r="427" spans="1:52" s="52" customFormat="1" ht="39.950000000000003" customHeight="1" x14ac:dyDescent="0.25">
      <c r="A427" s="9">
        <v>1322</v>
      </c>
      <c r="B427" s="5">
        <v>80042000000639</v>
      </c>
      <c r="C427" s="7" t="s">
        <v>4536</v>
      </c>
      <c r="D427" s="5" t="s">
        <v>241</v>
      </c>
      <c r="E427" s="5" t="s">
        <v>242</v>
      </c>
      <c r="F427" s="5" t="s">
        <v>242</v>
      </c>
      <c r="G427" s="8" t="s">
        <v>6285</v>
      </c>
      <c r="H427" s="7" t="s">
        <v>6173</v>
      </c>
      <c r="I427" s="7" t="s">
        <v>6175</v>
      </c>
      <c r="J427" s="7" t="s">
        <v>6175</v>
      </c>
      <c r="K427" s="7" t="s">
        <v>6175</v>
      </c>
      <c r="L427" s="5" t="s">
        <v>4537</v>
      </c>
      <c r="M427" s="5" t="s">
        <v>4537</v>
      </c>
      <c r="N427" s="8" t="s">
        <v>6175</v>
      </c>
      <c r="O427" s="7" t="s">
        <v>1388</v>
      </c>
      <c r="P427" s="7" t="s">
        <v>3899</v>
      </c>
      <c r="Q427" s="5" t="s">
        <v>4538</v>
      </c>
      <c r="R427" s="5" t="s">
        <v>4539</v>
      </c>
      <c r="S427" s="5" t="s">
        <v>4540</v>
      </c>
      <c r="T427" s="7" t="s">
        <v>3909</v>
      </c>
      <c r="U427" s="7" t="s">
        <v>28</v>
      </c>
      <c r="V427" s="28" t="s">
        <v>28</v>
      </c>
      <c r="W427" s="7" t="s">
        <v>29</v>
      </c>
      <c r="X427" s="7">
        <v>2012</v>
      </c>
      <c r="Y427" s="5" t="s">
        <v>319</v>
      </c>
      <c r="Z427" s="7" t="s">
        <v>3900</v>
      </c>
      <c r="AA427" s="7">
        <v>1</v>
      </c>
      <c r="AB427" s="7">
        <v>1</v>
      </c>
      <c r="AC427" s="7">
        <f t="shared" si="114"/>
        <v>0</v>
      </c>
      <c r="AD427" s="7" t="s">
        <v>6175</v>
      </c>
      <c r="AE427" s="7" t="s">
        <v>6175</v>
      </c>
      <c r="AF427" s="7" t="s">
        <v>6175</v>
      </c>
      <c r="AG427" s="7" t="s">
        <v>6175</v>
      </c>
      <c r="AH427" s="7" t="s">
        <v>6175</v>
      </c>
      <c r="AI427" s="7" t="s">
        <v>6175</v>
      </c>
      <c r="AJ427" s="33">
        <v>82.086619178082472</v>
      </c>
      <c r="AK427" s="33">
        <f t="shared" si="107"/>
        <v>82.086619178082472</v>
      </c>
      <c r="AL427" s="33">
        <f t="shared" si="110"/>
        <v>9.8503943013698958</v>
      </c>
      <c r="AM427" s="33">
        <f t="shared" si="111"/>
        <v>91.937013479452361</v>
      </c>
      <c r="AN427" s="33">
        <f t="shared" si="112"/>
        <v>73.877957260274229</v>
      </c>
      <c r="AO427" s="33">
        <f t="shared" si="113"/>
        <v>73.877957260274229</v>
      </c>
      <c r="AP427" s="33">
        <f t="shared" si="108"/>
        <v>8.865354871232908</v>
      </c>
      <c r="AQ427" s="33">
        <f t="shared" si="109"/>
        <v>82.743312131507139</v>
      </c>
      <c r="AR427" s="26" t="s">
        <v>6295</v>
      </c>
      <c r="AS427" s="26" t="s">
        <v>6316</v>
      </c>
      <c r="AT427" s="15" t="s">
        <v>6282</v>
      </c>
      <c r="AU427" s="27" t="s">
        <v>6282</v>
      </c>
      <c r="AV427" s="74" t="s">
        <v>6288</v>
      </c>
      <c r="AW427" s="75"/>
      <c r="AX427" s="75"/>
      <c r="AY427" s="75"/>
      <c r="AZ427" s="52" t="s">
        <v>6388</v>
      </c>
    </row>
    <row r="428" spans="1:52" s="52" customFormat="1" ht="39.950000000000003" customHeight="1" x14ac:dyDescent="0.25">
      <c r="A428" s="9">
        <v>1323</v>
      </c>
      <c r="B428" s="5">
        <v>80042000000684</v>
      </c>
      <c r="C428" s="7" t="s">
        <v>4541</v>
      </c>
      <c r="D428" s="5" t="s">
        <v>18</v>
      </c>
      <c r="E428" s="5" t="s">
        <v>296</v>
      </c>
      <c r="F428" s="5" t="s">
        <v>296</v>
      </c>
      <c r="G428" s="5" t="s">
        <v>18</v>
      </c>
      <c r="H428" s="7" t="s">
        <v>6173</v>
      </c>
      <c r="I428" s="7" t="s">
        <v>6175</v>
      </c>
      <c r="J428" s="7" t="s">
        <v>6175</v>
      </c>
      <c r="K428" s="7" t="s">
        <v>6175</v>
      </c>
      <c r="L428" s="7" t="s">
        <v>4542</v>
      </c>
      <c r="M428" s="7" t="s">
        <v>4542</v>
      </c>
      <c r="N428" s="8" t="s">
        <v>6175</v>
      </c>
      <c r="O428" s="7" t="s">
        <v>1388</v>
      </c>
      <c r="P428" s="7" t="s">
        <v>3899</v>
      </c>
      <c r="Q428" s="5" t="s">
        <v>652</v>
      </c>
      <c r="R428" s="5" t="s">
        <v>4543</v>
      </c>
      <c r="S428" s="5" t="s">
        <v>4544</v>
      </c>
      <c r="T428" s="7" t="s">
        <v>44</v>
      </c>
      <c r="U428" s="7" t="s">
        <v>28</v>
      </c>
      <c r="V428" s="28" t="s">
        <v>28</v>
      </c>
      <c r="W428" s="7" t="s">
        <v>29</v>
      </c>
      <c r="X428" s="7">
        <v>2012</v>
      </c>
      <c r="Y428" s="5" t="s">
        <v>4545</v>
      </c>
      <c r="Z428" s="7" t="s">
        <v>3900</v>
      </c>
      <c r="AA428" s="7">
        <v>1</v>
      </c>
      <c r="AB428" s="7">
        <v>1</v>
      </c>
      <c r="AC428" s="7">
        <f t="shared" si="114"/>
        <v>0</v>
      </c>
      <c r="AD428" s="7" t="s">
        <v>6175</v>
      </c>
      <c r="AE428" s="7" t="s">
        <v>6175</v>
      </c>
      <c r="AF428" s="7" t="s">
        <v>6175</v>
      </c>
      <c r="AG428" s="7" t="s">
        <v>6175</v>
      </c>
      <c r="AH428" s="7" t="s">
        <v>6175</v>
      </c>
      <c r="AI428" s="7" t="s">
        <v>6175</v>
      </c>
      <c r="AJ428" s="33">
        <v>28.21727534246585</v>
      </c>
      <c r="AK428" s="33">
        <f t="shared" si="107"/>
        <v>28.21727534246585</v>
      </c>
      <c r="AL428" s="33">
        <f t="shared" si="110"/>
        <v>3.3860730410959019</v>
      </c>
      <c r="AM428" s="33">
        <f t="shared" si="111"/>
        <v>31.603348383561752</v>
      </c>
      <c r="AN428" s="33">
        <f t="shared" si="112"/>
        <v>25.395547808219266</v>
      </c>
      <c r="AO428" s="33">
        <f t="shared" si="113"/>
        <v>25.395547808219266</v>
      </c>
      <c r="AP428" s="33">
        <f t="shared" si="108"/>
        <v>3.0474657369863118</v>
      </c>
      <c r="AQ428" s="33">
        <f t="shared" si="109"/>
        <v>28.443013545205577</v>
      </c>
      <c r="AR428" s="15" t="s">
        <v>6295</v>
      </c>
      <c r="AS428" s="26"/>
      <c r="AT428" s="15" t="s">
        <v>6292</v>
      </c>
      <c r="AU428" s="27" t="s">
        <v>6278</v>
      </c>
      <c r="AV428" s="74"/>
      <c r="AW428" s="75"/>
      <c r="AX428" s="75"/>
      <c r="AY428" s="75"/>
      <c r="AZ428" s="52" t="s">
        <v>6388</v>
      </c>
    </row>
    <row r="429" spans="1:52" s="52" customFormat="1" ht="39.950000000000003" customHeight="1" x14ac:dyDescent="0.25">
      <c r="A429" s="9">
        <v>1324</v>
      </c>
      <c r="B429" s="5">
        <v>80042000000844</v>
      </c>
      <c r="C429" s="7" t="s">
        <v>4546</v>
      </c>
      <c r="D429" s="5" t="s">
        <v>241</v>
      </c>
      <c r="E429" s="5" t="s">
        <v>242</v>
      </c>
      <c r="F429" s="5" t="s">
        <v>242</v>
      </c>
      <c r="G429" s="8" t="s">
        <v>18</v>
      </c>
      <c r="H429" s="7" t="s">
        <v>6173</v>
      </c>
      <c r="I429" s="7" t="s">
        <v>6175</v>
      </c>
      <c r="J429" s="7" t="s">
        <v>6175</v>
      </c>
      <c r="K429" s="7" t="s">
        <v>6175</v>
      </c>
      <c r="L429" s="7" t="s">
        <v>4542</v>
      </c>
      <c r="M429" s="7" t="s">
        <v>4542</v>
      </c>
      <c r="N429" s="8" t="s">
        <v>6175</v>
      </c>
      <c r="O429" s="7" t="s">
        <v>1388</v>
      </c>
      <c r="P429" s="7" t="s">
        <v>3899</v>
      </c>
      <c r="Q429" s="5" t="s">
        <v>652</v>
      </c>
      <c r="R429" s="5" t="s">
        <v>4543</v>
      </c>
      <c r="S429" s="5" t="s">
        <v>4547</v>
      </c>
      <c r="T429" s="7" t="s">
        <v>44</v>
      </c>
      <c r="U429" s="7" t="s">
        <v>28</v>
      </c>
      <c r="V429" s="28" t="s">
        <v>28</v>
      </c>
      <c r="W429" s="7" t="s">
        <v>3988</v>
      </c>
      <c r="X429" s="7">
        <v>2012</v>
      </c>
      <c r="Y429" s="7" t="s">
        <v>28</v>
      </c>
      <c r="Z429" s="7" t="s">
        <v>3900</v>
      </c>
      <c r="AA429" s="7">
        <v>1</v>
      </c>
      <c r="AB429" s="7">
        <v>1</v>
      </c>
      <c r="AC429" s="7">
        <f t="shared" si="114"/>
        <v>0</v>
      </c>
      <c r="AD429" s="7" t="s">
        <v>6175</v>
      </c>
      <c r="AE429" s="7" t="s">
        <v>6175</v>
      </c>
      <c r="AF429" s="7" t="s">
        <v>6175</v>
      </c>
      <c r="AG429" s="7" t="s">
        <v>6175</v>
      </c>
      <c r="AH429" s="7" t="s">
        <v>6175</v>
      </c>
      <c r="AI429" s="7" t="s">
        <v>6175</v>
      </c>
      <c r="AJ429" s="33">
        <v>21.204775342465847</v>
      </c>
      <c r="AK429" s="33">
        <f t="shared" si="107"/>
        <v>21.204775342465847</v>
      </c>
      <c r="AL429" s="33">
        <f t="shared" si="110"/>
        <v>2.5445730410959015</v>
      </c>
      <c r="AM429" s="33">
        <f t="shared" si="111"/>
        <v>23.749348383561749</v>
      </c>
      <c r="AN429" s="33">
        <f t="shared" si="112"/>
        <v>19.084297808219262</v>
      </c>
      <c r="AO429" s="33">
        <f t="shared" si="113"/>
        <v>19.084297808219262</v>
      </c>
      <c r="AP429" s="33">
        <f t="shared" si="108"/>
        <v>2.2901157369863112</v>
      </c>
      <c r="AQ429" s="33">
        <f t="shared" si="109"/>
        <v>21.374413545205574</v>
      </c>
      <c r="AR429" s="15" t="s">
        <v>6295</v>
      </c>
      <c r="AS429" s="26"/>
      <c r="AT429" s="15" t="s">
        <v>6292</v>
      </c>
      <c r="AU429" s="27" t="s">
        <v>6278</v>
      </c>
      <c r="AV429" s="74"/>
      <c r="AW429" s="75"/>
      <c r="AX429" s="75"/>
      <c r="AY429" s="75"/>
      <c r="AZ429" s="52" t="s">
        <v>6388</v>
      </c>
    </row>
    <row r="430" spans="1:52" s="52" customFormat="1" ht="39.950000000000003" customHeight="1" x14ac:dyDescent="0.25">
      <c r="A430" s="9">
        <v>1326</v>
      </c>
      <c r="B430" s="5">
        <v>80042000000882</v>
      </c>
      <c r="C430" s="7" t="s">
        <v>4552</v>
      </c>
      <c r="D430" s="5" t="s">
        <v>18</v>
      </c>
      <c r="E430" s="5" t="s">
        <v>296</v>
      </c>
      <c r="F430" s="5" t="s">
        <v>296</v>
      </c>
      <c r="G430" s="5" t="s">
        <v>18</v>
      </c>
      <c r="H430" s="7" t="s">
        <v>6173</v>
      </c>
      <c r="I430" s="7" t="s">
        <v>6175</v>
      </c>
      <c r="J430" s="7" t="s">
        <v>6175</v>
      </c>
      <c r="K430" s="7" t="s">
        <v>6175</v>
      </c>
      <c r="L430" s="5" t="s">
        <v>4528</v>
      </c>
      <c r="M430" s="5" t="s">
        <v>4528</v>
      </c>
      <c r="N430" s="8" t="s">
        <v>6175</v>
      </c>
      <c r="O430" s="7" t="s">
        <v>1388</v>
      </c>
      <c r="P430" s="7" t="s">
        <v>3899</v>
      </c>
      <c r="Q430" s="5" t="s">
        <v>652</v>
      </c>
      <c r="R430" s="5" t="s">
        <v>4529</v>
      </c>
      <c r="S430" s="5" t="s">
        <v>4553</v>
      </c>
      <c r="T430" s="7" t="s">
        <v>326</v>
      </c>
      <c r="U430" s="7" t="s">
        <v>28</v>
      </c>
      <c r="V430" s="28" t="s">
        <v>28</v>
      </c>
      <c r="W430" s="7" t="s">
        <v>78</v>
      </c>
      <c r="X430" s="7">
        <v>2013</v>
      </c>
      <c r="Y430" s="5" t="s">
        <v>140</v>
      </c>
      <c r="Z430" s="7" t="s">
        <v>3900</v>
      </c>
      <c r="AA430" s="7">
        <v>1</v>
      </c>
      <c r="AB430" s="7">
        <v>1</v>
      </c>
      <c r="AC430" s="7">
        <f t="shared" si="114"/>
        <v>0</v>
      </c>
      <c r="AD430" s="7" t="s">
        <v>6175</v>
      </c>
      <c r="AE430" s="7" t="s">
        <v>6175</v>
      </c>
      <c r="AF430" s="7" t="s">
        <v>6175</v>
      </c>
      <c r="AG430" s="7" t="s">
        <v>6175</v>
      </c>
      <c r="AH430" s="7" t="s">
        <v>6175</v>
      </c>
      <c r="AI430" s="7" t="s">
        <v>6175</v>
      </c>
      <c r="AJ430" s="33">
        <v>14.108781278538872</v>
      </c>
      <c r="AK430" s="33">
        <f t="shared" si="107"/>
        <v>14.108781278538872</v>
      </c>
      <c r="AL430" s="33">
        <f t="shared" si="110"/>
        <v>1.6930537534246646</v>
      </c>
      <c r="AM430" s="33">
        <f t="shared" si="111"/>
        <v>15.801835031963536</v>
      </c>
      <c r="AN430" s="33">
        <f t="shared" si="112"/>
        <v>12.697903150684985</v>
      </c>
      <c r="AO430" s="33">
        <f t="shared" si="113"/>
        <v>12.697903150684985</v>
      </c>
      <c r="AP430" s="33">
        <f t="shared" si="108"/>
        <v>1.5237483780821981</v>
      </c>
      <c r="AQ430" s="33">
        <f t="shared" si="109"/>
        <v>14.221651528767183</v>
      </c>
      <c r="AR430" s="15" t="s">
        <v>6295</v>
      </c>
      <c r="AS430" s="26"/>
      <c r="AT430" s="15" t="s">
        <v>6292</v>
      </c>
      <c r="AU430" s="27" t="s">
        <v>6278</v>
      </c>
      <c r="AV430" s="74"/>
      <c r="AW430" s="75"/>
      <c r="AX430" s="75"/>
      <c r="AY430" s="75"/>
      <c r="AZ430" s="52" t="s">
        <v>6388</v>
      </c>
    </row>
    <row r="431" spans="1:52" s="52" customFormat="1" ht="39.950000000000003" customHeight="1" x14ac:dyDescent="0.25">
      <c r="A431" s="9">
        <v>1327</v>
      </c>
      <c r="B431" s="5">
        <v>80042000001131</v>
      </c>
      <c r="C431" s="5" t="s">
        <v>4554</v>
      </c>
      <c r="D431" s="28" t="s">
        <v>18</v>
      </c>
      <c r="E431" s="5" t="s">
        <v>117</v>
      </c>
      <c r="F431" s="5" t="s">
        <v>142</v>
      </c>
      <c r="G431" s="5" t="s">
        <v>18</v>
      </c>
      <c r="H431" s="7" t="s">
        <v>6173</v>
      </c>
      <c r="I431" s="7" t="s">
        <v>6175</v>
      </c>
      <c r="J431" s="7" t="s">
        <v>6175</v>
      </c>
      <c r="K431" s="7" t="s">
        <v>6175</v>
      </c>
      <c r="L431" s="7" t="s">
        <v>4528</v>
      </c>
      <c r="M431" s="7" t="s">
        <v>4528</v>
      </c>
      <c r="N431" s="8" t="s">
        <v>6175</v>
      </c>
      <c r="O431" s="7" t="s">
        <v>1388</v>
      </c>
      <c r="P431" s="7" t="s">
        <v>3899</v>
      </c>
      <c r="Q431" s="7" t="s">
        <v>652</v>
      </c>
      <c r="R431" s="7" t="s">
        <v>4529</v>
      </c>
      <c r="S431" s="7" t="s">
        <v>4555</v>
      </c>
      <c r="T431" s="7" t="s">
        <v>326</v>
      </c>
      <c r="U431" s="7" t="s">
        <v>28</v>
      </c>
      <c r="V431" s="7" t="s">
        <v>4531</v>
      </c>
      <c r="W431" s="7" t="s">
        <v>29</v>
      </c>
      <c r="X431" s="7">
        <v>2014</v>
      </c>
      <c r="Y431" s="7" t="s">
        <v>28</v>
      </c>
      <c r="Z431" s="7" t="s">
        <v>3900</v>
      </c>
      <c r="AA431" s="7">
        <v>1</v>
      </c>
      <c r="AB431" s="7">
        <v>1</v>
      </c>
      <c r="AC431" s="7">
        <f t="shared" si="114"/>
        <v>0</v>
      </c>
      <c r="AD431" s="7" t="s">
        <v>6175</v>
      </c>
      <c r="AE431" s="7" t="s">
        <v>6175</v>
      </c>
      <c r="AF431" s="7" t="s">
        <v>6175</v>
      </c>
      <c r="AG431" s="7" t="s">
        <v>6175</v>
      </c>
      <c r="AH431" s="7" t="s">
        <v>6175</v>
      </c>
      <c r="AI431" s="7" t="s">
        <v>6175</v>
      </c>
      <c r="AJ431" s="33">
        <v>19.186114611872206</v>
      </c>
      <c r="AK431" s="33">
        <f t="shared" si="107"/>
        <v>19.186114611872206</v>
      </c>
      <c r="AL431" s="33">
        <f t="shared" si="110"/>
        <v>2.3023337534246648</v>
      </c>
      <c r="AM431" s="33">
        <f t="shared" si="111"/>
        <v>21.488448365296872</v>
      </c>
      <c r="AN431" s="33">
        <f t="shared" si="112"/>
        <v>17.267503150684988</v>
      </c>
      <c r="AO431" s="33">
        <f t="shared" si="113"/>
        <v>17.267503150684988</v>
      </c>
      <c r="AP431" s="33">
        <f t="shared" si="108"/>
        <v>2.0721003780821983</v>
      </c>
      <c r="AQ431" s="33">
        <f t="shared" si="109"/>
        <v>19.339603528767185</v>
      </c>
      <c r="AR431" s="15" t="s">
        <v>6295</v>
      </c>
      <c r="AS431" s="26"/>
      <c r="AT431" s="15" t="s">
        <v>6292</v>
      </c>
      <c r="AU431" s="27" t="s">
        <v>6278</v>
      </c>
      <c r="AV431" s="74"/>
      <c r="AW431" s="75"/>
      <c r="AX431" s="75"/>
      <c r="AY431" s="75"/>
      <c r="AZ431" s="52" t="s">
        <v>6388</v>
      </c>
    </row>
    <row r="432" spans="1:52" s="52" customFormat="1" ht="39.950000000000003" customHeight="1" x14ac:dyDescent="0.25">
      <c r="A432" s="9">
        <v>1328</v>
      </c>
      <c r="B432" s="5">
        <v>80042000001346</v>
      </c>
      <c r="C432" s="7" t="s">
        <v>4556</v>
      </c>
      <c r="D432" s="5" t="s">
        <v>18</v>
      </c>
      <c r="E432" s="5" t="s">
        <v>1177</v>
      </c>
      <c r="F432" s="5" t="s">
        <v>926</v>
      </c>
      <c r="G432" s="5" t="s">
        <v>18</v>
      </c>
      <c r="H432" s="7" t="s">
        <v>6173</v>
      </c>
      <c r="I432" s="7" t="s">
        <v>6175</v>
      </c>
      <c r="J432" s="7" t="s">
        <v>6175</v>
      </c>
      <c r="K432" s="7" t="s">
        <v>6175</v>
      </c>
      <c r="L432" s="7" t="s">
        <v>4542</v>
      </c>
      <c r="M432" s="7" t="s">
        <v>4542</v>
      </c>
      <c r="N432" s="8" t="s">
        <v>6175</v>
      </c>
      <c r="O432" s="7" t="s">
        <v>1388</v>
      </c>
      <c r="P432" s="7" t="s">
        <v>3899</v>
      </c>
      <c r="Q432" s="5" t="s">
        <v>652</v>
      </c>
      <c r="R432" s="5" t="s">
        <v>4543</v>
      </c>
      <c r="S432" s="5" t="s">
        <v>4557</v>
      </c>
      <c r="T432" s="7" t="s">
        <v>44</v>
      </c>
      <c r="U432" s="7" t="s">
        <v>28</v>
      </c>
      <c r="V432" s="7" t="s">
        <v>28</v>
      </c>
      <c r="W432" s="7" t="s">
        <v>3988</v>
      </c>
      <c r="X432" s="7">
        <v>2012</v>
      </c>
      <c r="Y432" s="7" t="s">
        <v>28</v>
      </c>
      <c r="Z432" s="7" t="s">
        <v>3900</v>
      </c>
      <c r="AA432" s="7">
        <v>1</v>
      </c>
      <c r="AB432" s="7">
        <v>1</v>
      </c>
      <c r="AC432" s="7">
        <f t="shared" si="114"/>
        <v>0</v>
      </c>
      <c r="AD432" s="7" t="s">
        <v>6175</v>
      </c>
      <c r="AE432" s="7" t="s">
        <v>6175</v>
      </c>
      <c r="AF432" s="7" t="s">
        <v>6175</v>
      </c>
      <c r="AG432" s="7" t="s">
        <v>6175</v>
      </c>
      <c r="AH432" s="7" t="s">
        <v>6175</v>
      </c>
      <c r="AI432" s="7" t="s">
        <v>6175</v>
      </c>
      <c r="AJ432" s="33">
        <v>21.204775342465847</v>
      </c>
      <c r="AK432" s="33">
        <f t="shared" si="107"/>
        <v>21.204775342465847</v>
      </c>
      <c r="AL432" s="33">
        <f t="shared" si="110"/>
        <v>2.5445730410959015</v>
      </c>
      <c r="AM432" s="33">
        <f t="shared" si="111"/>
        <v>23.749348383561749</v>
      </c>
      <c r="AN432" s="33">
        <f t="shared" si="112"/>
        <v>19.084297808219262</v>
      </c>
      <c r="AO432" s="33">
        <f t="shared" si="113"/>
        <v>19.084297808219262</v>
      </c>
      <c r="AP432" s="33">
        <f t="shared" si="108"/>
        <v>2.2901157369863112</v>
      </c>
      <c r="AQ432" s="33">
        <f t="shared" si="109"/>
        <v>21.374413545205574</v>
      </c>
      <c r="AR432" s="26" t="s">
        <v>6295</v>
      </c>
      <c r="AS432" s="26" t="s">
        <v>6316</v>
      </c>
      <c r="AT432" s="15" t="s">
        <v>6294</v>
      </c>
      <c r="AU432" s="27" t="s">
        <v>3334</v>
      </c>
      <c r="AV432" s="74"/>
      <c r="AW432" s="75"/>
      <c r="AX432" s="75"/>
      <c r="AY432" s="75"/>
      <c r="AZ432" s="52" t="s">
        <v>6388</v>
      </c>
    </row>
    <row r="433" spans="1:52" s="52" customFormat="1" ht="39.950000000000003" customHeight="1" x14ac:dyDescent="0.25">
      <c r="A433" s="9">
        <v>1329</v>
      </c>
      <c r="B433" s="5">
        <v>80042000001766</v>
      </c>
      <c r="C433" s="5" t="s">
        <v>4558</v>
      </c>
      <c r="D433" s="28" t="s">
        <v>18</v>
      </c>
      <c r="E433" s="5" t="s">
        <v>117</v>
      </c>
      <c r="F433" s="5" t="s">
        <v>142</v>
      </c>
      <c r="G433" s="5" t="s">
        <v>18</v>
      </c>
      <c r="H433" s="7" t="s">
        <v>6173</v>
      </c>
      <c r="I433" s="7" t="s">
        <v>6175</v>
      </c>
      <c r="J433" s="7" t="s">
        <v>6175</v>
      </c>
      <c r="K433" s="7" t="s">
        <v>6175</v>
      </c>
      <c r="L433" s="7" t="s">
        <v>4528</v>
      </c>
      <c r="M433" s="7" t="s">
        <v>4528</v>
      </c>
      <c r="N433" s="8" t="s">
        <v>6175</v>
      </c>
      <c r="O433" s="7" t="s">
        <v>1388</v>
      </c>
      <c r="P433" s="7" t="s">
        <v>3899</v>
      </c>
      <c r="Q433" s="7" t="s">
        <v>652</v>
      </c>
      <c r="R433" s="7" t="s">
        <v>4559</v>
      </c>
      <c r="S433" s="7" t="s">
        <v>4560</v>
      </c>
      <c r="T433" s="7" t="s">
        <v>326</v>
      </c>
      <c r="U433" s="7" t="s">
        <v>28</v>
      </c>
      <c r="V433" s="7" t="s">
        <v>4531</v>
      </c>
      <c r="W433" s="7" t="s">
        <v>29</v>
      </c>
      <c r="X433" s="7">
        <v>2012</v>
      </c>
      <c r="Y433" s="7" t="s">
        <v>28</v>
      </c>
      <c r="Z433" s="7" t="s">
        <v>3900</v>
      </c>
      <c r="AA433" s="7">
        <v>1</v>
      </c>
      <c r="AB433" s="7">
        <v>1</v>
      </c>
      <c r="AC433" s="7">
        <f t="shared" si="114"/>
        <v>0</v>
      </c>
      <c r="AD433" s="7" t="s">
        <v>6175</v>
      </c>
      <c r="AE433" s="7" t="s">
        <v>6175</v>
      </c>
      <c r="AF433" s="7" t="s">
        <v>6175</v>
      </c>
      <c r="AG433" s="7" t="s">
        <v>6175</v>
      </c>
      <c r="AH433" s="7" t="s">
        <v>6175</v>
      </c>
      <c r="AI433" s="7" t="s">
        <v>6175</v>
      </c>
      <c r="AJ433" s="33">
        <v>70.315982191781146</v>
      </c>
      <c r="AK433" s="33">
        <f t="shared" si="107"/>
        <v>70.315982191781146</v>
      </c>
      <c r="AL433" s="33">
        <f t="shared" si="110"/>
        <v>8.4379178630137375</v>
      </c>
      <c r="AM433" s="33">
        <f t="shared" si="111"/>
        <v>78.753900054794883</v>
      </c>
      <c r="AN433" s="33">
        <f t="shared" si="112"/>
        <v>63.284383972603031</v>
      </c>
      <c r="AO433" s="33">
        <f t="shared" si="113"/>
        <v>63.284383972603031</v>
      </c>
      <c r="AP433" s="33">
        <f t="shared" si="108"/>
        <v>7.5941260767123637</v>
      </c>
      <c r="AQ433" s="33">
        <f t="shared" si="109"/>
        <v>70.878510049315395</v>
      </c>
      <c r="AR433" s="15" t="s">
        <v>6295</v>
      </c>
      <c r="AS433" s="26"/>
      <c r="AT433" s="15" t="s">
        <v>6292</v>
      </c>
      <c r="AU433" s="27" t="s">
        <v>6278</v>
      </c>
      <c r="AV433" s="74"/>
      <c r="AW433" s="75"/>
      <c r="AX433" s="75"/>
      <c r="AY433" s="75"/>
      <c r="AZ433" s="52" t="s">
        <v>6388</v>
      </c>
    </row>
    <row r="434" spans="1:52" s="52" customFormat="1" ht="39.950000000000003" customHeight="1" x14ac:dyDescent="0.25">
      <c r="A434" s="9">
        <v>1330</v>
      </c>
      <c r="B434" s="5">
        <v>80042000001841</v>
      </c>
      <c r="C434" s="7" t="s">
        <v>4561</v>
      </c>
      <c r="D434" s="5" t="s">
        <v>241</v>
      </c>
      <c r="E434" s="5" t="s">
        <v>242</v>
      </c>
      <c r="F434" s="5" t="s">
        <v>242</v>
      </c>
      <c r="G434" s="5" t="s">
        <v>316</v>
      </c>
      <c r="H434" s="7" t="s">
        <v>6173</v>
      </c>
      <c r="I434" s="7" t="s">
        <v>6175</v>
      </c>
      <c r="J434" s="7" t="s">
        <v>6175</v>
      </c>
      <c r="K434" s="7" t="s">
        <v>6175</v>
      </c>
      <c r="L434" s="7" t="s">
        <v>4542</v>
      </c>
      <c r="M434" s="7" t="s">
        <v>4542</v>
      </c>
      <c r="N434" s="8" t="s">
        <v>6175</v>
      </c>
      <c r="O434" s="7" t="s">
        <v>1388</v>
      </c>
      <c r="P434" s="7" t="s">
        <v>3899</v>
      </c>
      <c r="Q434" s="5" t="s">
        <v>652</v>
      </c>
      <c r="R434" s="5" t="s">
        <v>4562</v>
      </c>
      <c r="S434" s="5" t="s">
        <v>4563</v>
      </c>
      <c r="T434" s="7" t="s">
        <v>44</v>
      </c>
      <c r="U434" s="7" t="s">
        <v>28</v>
      </c>
      <c r="V434" s="28" t="s">
        <v>28</v>
      </c>
      <c r="W434" s="7" t="s">
        <v>3988</v>
      </c>
      <c r="X434" s="7">
        <v>2012</v>
      </c>
      <c r="Y434" s="7" t="s">
        <v>28</v>
      </c>
      <c r="Z434" s="7" t="s">
        <v>3900</v>
      </c>
      <c r="AA434" s="7">
        <v>1</v>
      </c>
      <c r="AB434" s="7">
        <v>1</v>
      </c>
      <c r="AC434" s="7">
        <f t="shared" si="114"/>
        <v>0</v>
      </c>
      <c r="AD434" s="7" t="s">
        <v>6175</v>
      </c>
      <c r="AE434" s="7" t="s">
        <v>6175</v>
      </c>
      <c r="AF434" s="7" t="s">
        <v>6175</v>
      </c>
      <c r="AG434" s="7" t="s">
        <v>6175</v>
      </c>
      <c r="AH434" s="7" t="s">
        <v>6175</v>
      </c>
      <c r="AI434" s="7" t="s">
        <v>6175</v>
      </c>
      <c r="AJ434" s="33">
        <v>37.530969863013922</v>
      </c>
      <c r="AK434" s="33">
        <f t="shared" si="107"/>
        <v>37.530969863013922</v>
      </c>
      <c r="AL434" s="33">
        <f t="shared" si="110"/>
        <v>4.5037163835616703</v>
      </c>
      <c r="AM434" s="33">
        <f t="shared" si="111"/>
        <v>42.034686246575589</v>
      </c>
      <c r="AN434" s="33">
        <f t="shared" si="112"/>
        <v>33.777872876712529</v>
      </c>
      <c r="AO434" s="33">
        <f t="shared" si="113"/>
        <v>33.777872876712529</v>
      </c>
      <c r="AP434" s="33">
        <f t="shared" si="108"/>
        <v>4.0533447452055036</v>
      </c>
      <c r="AQ434" s="33">
        <f t="shared" si="109"/>
        <v>37.831217621918029</v>
      </c>
      <c r="AR434" s="15" t="s">
        <v>6295</v>
      </c>
      <c r="AS434" s="26" t="s">
        <v>6316</v>
      </c>
      <c r="AT434" s="15" t="s">
        <v>6282</v>
      </c>
      <c r="AU434" s="27" t="s">
        <v>6282</v>
      </c>
      <c r="AV434" s="74" t="s">
        <v>6284</v>
      </c>
      <c r="AW434" s="75"/>
      <c r="AX434" s="75"/>
      <c r="AY434" s="75"/>
      <c r="AZ434" s="52" t="s">
        <v>6388</v>
      </c>
    </row>
    <row r="435" spans="1:52" s="52" customFormat="1" ht="39.950000000000003" customHeight="1" x14ac:dyDescent="0.25">
      <c r="A435" s="9">
        <v>1331</v>
      </c>
      <c r="B435" s="5">
        <v>80042000001964</v>
      </c>
      <c r="C435" s="5" t="s">
        <v>4564</v>
      </c>
      <c r="D435" s="28" t="s">
        <v>18</v>
      </c>
      <c r="E435" s="5" t="s">
        <v>117</v>
      </c>
      <c r="F435" s="5" t="s">
        <v>142</v>
      </c>
      <c r="G435" s="5" t="s">
        <v>18</v>
      </c>
      <c r="H435" s="7" t="s">
        <v>6173</v>
      </c>
      <c r="I435" s="7" t="s">
        <v>6175</v>
      </c>
      <c r="J435" s="7" t="s">
        <v>6175</v>
      </c>
      <c r="K435" s="7" t="s">
        <v>6175</v>
      </c>
      <c r="L435" s="7" t="s">
        <v>4528</v>
      </c>
      <c r="M435" s="7" t="s">
        <v>4528</v>
      </c>
      <c r="N435" s="8" t="s">
        <v>6175</v>
      </c>
      <c r="O435" s="7" t="s">
        <v>1388</v>
      </c>
      <c r="P435" s="7" t="s">
        <v>3899</v>
      </c>
      <c r="Q435" s="7" t="s">
        <v>652</v>
      </c>
      <c r="R435" s="7" t="s">
        <v>4559</v>
      </c>
      <c r="S435" s="7" t="s">
        <v>4565</v>
      </c>
      <c r="T435" s="7" t="s">
        <v>326</v>
      </c>
      <c r="U435" s="7" t="s">
        <v>28</v>
      </c>
      <c r="V435" s="7" t="s">
        <v>4531</v>
      </c>
      <c r="W435" s="7" t="s">
        <v>29</v>
      </c>
      <c r="X435" s="7">
        <v>2012</v>
      </c>
      <c r="Y435" s="7" t="s">
        <v>28</v>
      </c>
      <c r="Z435" s="7" t="s">
        <v>3900</v>
      </c>
      <c r="AA435" s="7">
        <v>1</v>
      </c>
      <c r="AB435" s="7">
        <v>1</v>
      </c>
      <c r="AC435" s="7">
        <f t="shared" si="114"/>
        <v>0</v>
      </c>
      <c r="AD435" s="7" t="s">
        <v>6175</v>
      </c>
      <c r="AE435" s="7" t="s">
        <v>6175</v>
      </c>
      <c r="AF435" s="7" t="s">
        <v>6175</v>
      </c>
      <c r="AG435" s="7" t="s">
        <v>6175</v>
      </c>
      <c r="AH435" s="7" t="s">
        <v>6175</v>
      </c>
      <c r="AI435" s="7" t="s">
        <v>6175</v>
      </c>
      <c r="AJ435" s="33">
        <v>70.315982191781146</v>
      </c>
      <c r="AK435" s="33">
        <f t="shared" si="107"/>
        <v>70.315982191781146</v>
      </c>
      <c r="AL435" s="33">
        <f t="shared" si="110"/>
        <v>8.4379178630137375</v>
      </c>
      <c r="AM435" s="33">
        <f t="shared" si="111"/>
        <v>78.753900054794883</v>
      </c>
      <c r="AN435" s="33">
        <f t="shared" si="112"/>
        <v>63.284383972603031</v>
      </c>
      <c r="AO435" s="33">
        <f t="shared" si="113"/>
        <v>63.284383972603031</v>
      </c>
      <c r="AP435" s="33">
        <f t="shared" si="108"/>
        <v>7.5941260767123637</v>
      </c>
      <c r="AQ435" s="33">
        <f t="shared" si="109"/>
        <v>70.878510049315395</v>
      </c>
      <c r="AR435" s="15" t="s">
        <v>6295</v>
      </c>
      <c r="AS435" s="26"/>
      <c r="AT435" s="15" t="s">
        <v>6292</v>
      </c>
      <c r="AU435" s="27" t="s">
        <v>6278</v>
      </c>
      <c r="AV435" s="74"/>
      <c r="AW435" s="75"/>
      <c r="AX435" s="75"/>
      <c r="AY435" s="75"/>
      <c r="AZ435" s="52" t="s">
        <v>6388</v>
      </c>
    </row>
    <row r="436" spans="1:52" s="52" customFormat="1" ht="39.950000000000003" customHeight="1" x14ac:dyDescent="0.25">
      <c r="A436" s="9">
        <v>1332</v>
      </c>
      <c r="B436" s="5">
        <v>80042000002152</v>
      </c>
      <c r="C436" s="7" t="s">
        <v>4566</v>
      </c>
      <c r="D436" s="5" t="s">
        <v>18</v>
      </c>
      <c r="E436" s="5" t="s">
        <v>38</v>
      </c>
      <c r="F436" s="7" t="s">
        <v>3891</v>
      </c>
      <c r="G436" s="5" t="s">
        <v>18</v>
      </c>
      <c r="H436" s="7" t="s">
        <v>6173</v>
      </c>
      <c r="I436" s="7" t="s">
        <v>6175</v>
      </c>
      <c r="J436" s="7" t="s">
        <v>6175</v>
      </c>
      <c r="K436" s="7" t="s">
        <v>6175</v>
      </c>
      <c r="L436" s="5" t="s">
        <v>4567</v>
      </c>
      <c r="M436" s="5" t="s">
        <v>4567</v>
      </c>
      <c r="N436" s="8" t="s">
        <v>6175</v>
      </c>
      <c r="O436" s="7" t="s">
        <v>1388</v>
      </c>
      <c r="P436" s="7" t="s">
        <v>3899</v>
      </c>
      <c r="Q436" s="5" t="s">
        <v>968</v>
      </c>
      <c r="R436" s="5" t="s">
        <v>4568</v>
      </c>
      <c r="S436" s="5">
        <v>11700432</v>
      </c>
      <c r="T436" s="7" t="s">
        <v>326</v>
      </c>
      <c r="U436" s="7" t="s">
        <v>28</v>
      </c>
      <c r="V436" s="7" t="s">
        <v>28</v>
      </c>
      <c r="W436" s="5" t="s">
        <v>771</v>
      </c>
      <c r="X436" s="7">
        <v>2012</v>
      </c>
      <c r="Y436" s="5" t="s">
        <v>4569</v>
      </c>
      <c r="Z436" s="7" t="s">
        <v>3900</v>
      </c>
      <c r="AA436" s="7">
        <v>1</v>
      </c>
      <c r="AB436" s="7">
        <v>1</v>
      </c>
      <c r="AC436" s="7">
        <f t="shared" si="114"/>
        <v>0</v>
      </c>
      <c r="AD436" s="7" t="s">
        <v>6175</v>
      </c>
      <c r="AE436" s="7" t="s">
        <v>6175</v>
      </c>
      <c r="AF436" s="7" t="s">
        <v>6175</v>
      </c>
      <c r="AG436" s="7" t="s">
        <v>6175</v>
      </c>
      <c r="AH436" s="7" t="s">
        <v>6175</v>
      </c>
      <c r="AI436" s="7" t="s">
        <v>6175</v>
      </c>
      <c r="AJ436" s="33">
        <v>5</v>
      </c>
      <c r="AK436" s="33">
        <f t="shared" si="107"/>
        <v>5</v>
      </c>
      <c r="AL436" s="33">
        <f t="shared" si="110"/>
        <v>0.6</v>
      </c>
      <c r="AM436" s="33">
        <f t="shared" si="111"/>
        <v>5.6</v>
      </c>
      <c r="AN436" s="33">
        <f t="shared" si="112"/>
        <v>4.5</v>
      </c>
      <c r="AO436" s="33">
        <f t="shared" si="113"/>
        <v>4.5</v>
      </c>
      <c r="AP436" s="33">
        <f t="shared" si="108"/>
        <v>0.54</v>
      </c>
      <c r="AQ436" s="33">
        <f t="shared" si="109"/>
        <v>5.04</v>
      </c>
      <c r="AR436" s="15" t="s">
        <v>6325</v>
      </c>
      <c r="AS436" s="15" t="s">
        <v>6325</v>
      </c>
      <c r="AT436" s="15" t="s">
        <v>6294</v>
      </c>
      <c r="AU436" s="27" t="s">
        <v>6279</v>
      </c>
      <c r="AV436" s="74"/>
      <c r="AW436" s="75">
        <v>1</v>
      </c>
      <c r="AX436" s="75" t="s">
        <v>6342</v>
      </c>
      <c r="AY436" s="75"/>
      <c r="AZ436" s="52" t="s">
        <v>6388</v>
      </c>
    </row>
    <row r="437" spans="1:52" s="52" customFormat="1" ht="39.950000000000003" customHeight="1" x14ac:dyDescent="0.25">
      <c r="A437" s="9">
        <v>1333</v>
      </c>
      <c r="B437" s="5">
        <v>80042000002299</v>
      </c>
      <c r="C437" s="7" t="s">
        <v>4570</v>
      </c>
      <c r="D437" s="5" t="s">
        <v>241</v>
      </c>
      <c r="E437" s="5" t="s">
        <v>242</v>
      </c>
      <c r="F437" s="5" t="s">
        <v>242</v>
      </c>
      <c r="G437" s="5" t="s">
        <v>6285</v>
      </c>
      <c r="H437" s="7" t="s">
        <v>6173</v>
      </c>
      <c r="I437" s="7" t="s">
        <v>6175</v>
      </c>
      <c r="J437" s="7" t="s">
        <v>6175</v>
      </c>
      <c r="K437" s="7" t="s">
        <v>6175</v>
      </c>
      <c r="L437" s="5" t="s">
        <v>4537</v>
      </c>
      <c r="M437" s="5" t="s">
        <v>4537</v>
      </c>
      <c r="N437" s="8" t="s">
        <v>6175</v>
      </c>
      <c r="O437" s="7" t="s">
        <v>1388</v>
      </c>
      <c r="P437" s="7" t="s">
        <v>3899</v>
      </c>
      <c r="Q437" s="5" t="s">
        <v>4571</v>
      </c>
      <c r="R437" s="5" t="s">
        <v>4539</v>
      </c>
      <c r="S437" s="5" t="s">
        <v>28</v>
      </c>
      <c r="T437" s="7" t="s">
        <v>44</v>
      </c>
      <c r="U437" s="7" t="s">
        <v>28</v>
      </c>
      <c r="V437" s="28" t="s">
        <v>28</v>
      </c>
      <c r="W437" s="7" t="s">
        <v>29</v>
      </c>
      <c r="X437" s="7">
        <v>2013</v>
      </c>
      <c r="Y437" s="5" t="s">
        <v>319</v>
      </c>
      <c r="Z437" s="7" t="s">
        <v>3900</v>
      </c>
      <c r="AA437" s="7">
        <v>1</v>
      </c>
      <c r="AB437" s="7">
        <v>1</v>
      </c>
      <c r="AC437" s="7">
        <f t="shared" si="114"/>
        <v>0</v>
      </c>
      <c r="AD437" s="7" t="s">
        <v>6175</v>
      </c>
      <c r="AE437" s="7" t="s">
        <v>6175</v>
      </c>
      <c r="AF437" s="7" t="s">
        <v>6175</v>
      </c>
      <c r="AG437" s="7" t="s">
        <v>6175</v>
      </c>
      <c r="AH437" s="7" t="s">
        <v>6175</v>
      </c>
      <c r="AI437" s="7" t="s">
        <v>6175</v>
      </c>
      <c r="AJ437" s="33">
        <v>81.035382648402162</v>
      </c>
      <c r="AK437" s="33">
        <f t="shared" si="107"/>
        <v>81.035382648402162</v>
      </c>
      <c r="AL437" s="33">
        <f t="shared" si="110"/>
        <v>9.7242459178082594</v>
      </c>
      <c r="AM437" s="33">
        <f t="shared" si="111"/>
        <v>90.759628566210424</v>
      </c>
      <c r="AN437" s="33">
        <f t="shared" si="112"/>
        <v>72.931844383561952</v>
      </c>
      <c r="AO437" s="33">
        <f t="shared" si="113"/>
        <v>72.931844383561952</v>
      </c>
      <c r="AP437" s="33">
        <f t="shared" si="108"/>
        <v>8.751821326027434</v>
      </c>
      <c r="AQ437" s="33">
        <f t="shared" si="109"/>
        <v>81.683665709589391</v>
      </c>
      <c r="AR437" s="26" t="s">
        <v>6295</v>
      </c>
      <c r="AS437" s="26" t="s">
        <v>6316</v>
      </c>
      <c r="AT437" s="15" t="s">
        <v>6282</v>
      </c>
      <c r="AU437" s="27" t="s">
        <v>6282</v>
      </c>
      <c r="AV437" s="74" t="s">
        <v>6287</v>
      </c>
      <c r="AW437" s="75"/>
      <c r="AX437" s="75"/>
      <c r="AY437" s="75"/>
      <c r="AZ437" s="52" t="s">
        <v>6388</v>
      </c>
    </row>
    <row r="438" spans="1:52" s="52" customFormat="1" ht="39.950000000000003" customHeight="1" x14ac:dyDescent="0.25">
      <c r="A438" s="9">
        <v>1334</v>
      </c>
      <c r="B438" s="5">
        <v>80042000002374</v>
      </c>
      <c r="C438" s="5" t="s">
        <v>4572</v>
      </c>
      <c r="D438" s="5" t="s">
        <v>18</v>
      </c>
      <c r="E438" s="5" t="s">
        <v>117</v>
      </c>
      <c r="F438" s="5" t="s">
        <v>142</v>
      </c>
      <c r="G438" s="5" t="s">
        <v>18</v>
      </c>
      <c r="H438" s="7" t="s">
        <v>6173</v>
      </c>
      <c r="I438" s="7" t="s">
        <v>6175</v>
      </c>
      <c r="J438" s="7" t="s">
        <v>6175</v>
      </c>
      <c r="K438" s="7" t="s">
        <v>6175</v>
      </c>
      <c r="L438" s="7" t="s">
        <v>4542</v>
      </c>
      <c r="M438" s="7" t="s">
        <v>4542</v>
      </c>
      <c r="N438" s="8" t="s">
        <v>6175</v>
      </c>
      <c r="O438" s="7" t="s">
        <v>1388</v>
      </c>
      <c r="P438" s="7" t="s">
        <v>3899</v>
      </c>
      <c r="Q438" s="7" t="s">
        <v>652</v>
      </c>
      <c r="R438" s="7" t="s">
        <v>4573</v>
      </c>
      <c r="S438" s="7" t="s">
        <v>4574</v>
      </c>
      <c r="T438" s="7" t="s">
        <v>44</v>
      </c>
      <c r="U438" s="7" t="s">
        <v>28</v>
      </c>
      <c r="V438" s="7" t="s">
        <v>4531</v>
      </c>
      <c r="W438" s="7" t="s">
        <v>29</v>
      </c>
      <c r="X438" s="7">
        <v>2012</v>
      </c>
      <c r="Y438" s="7" t="s">
        <v>28</v>
      </c>
      <c r="Z438" s="7" t="s">
        <v>3900</v>
      </c>
      <c r="AA438" s="7">
        <v>1</v>
      </c>
      <c r="AB438" s="7">
        <v>1</v>
      </c>
      <c r="AC438" s="7">
        <f t="shared" si="114"/>
        <v>0</v>
      </c>
      <c r="AD438" s="7" t="s">
        <v>6175</v>
      </c>
      <c r="AE438" s="7" t="s">
        <v>6175</v>
      </c>
      <c r="AF438" s="7" t="s">
        <v>6175</v>
      </c>
      <c r="AG438" s="7" t="s">
        <v>6175</v>
      </c>
      <c r="AH438" s="7" t="s">
        <v>6175</v>
      </c>
      <c r="AI438" s="7" t="s">
        <v>6175</v>
      </c>
      <c r="AJ438" s="33">
        <v>21.822201369863112</v>
      </c>
      <c r="AK438" s="33">
        <f t="shared" si="107"/>
        <v>21.822201369863112</v>
      </c>
      <c r="AL438" s="33">
        <f t="shared" si="110"/>
        <v>2.6186641643835733</v>
      </c>
      <c r="AM438" s="33">
        <f t="shared" si="111"/>
        <v>24.440865534246687</v>
      </c>
      <c r="AN438" s="33">
        <f t="shared" si="112"/>
        <v>19.639981232876803</v>
      </c>
      <c r="AO438" s="33">
        <f t="shared" si="113"/>
        <v>19.639981232876803</v>
      </c>
      <c r="AP438" s="33">
        <f t="shared" si="108"/>
        <v>2.3567977479452162</v>
      </c>
      <c r="AQ438" s="33">
        <f t="shared" si="109"/>
        <v>21.996778980822018</v>
      </c>
      <c r="AR438" s="15" t="s">
        <v>6295</v>
      </c>
      <c r="AS438" s="26"/>
      <c r="AT438" s="15" t="s">
        <v>6292</v>
      </c>
      <c r="AU438" s="27" t="s">
        <v>6278</v>
      </c>
      <c r="AV438" s="74"/>
      <c r="AW438" s="75"/>
      <c r="AX438" s="75"/>
      <c r="AY438" s="75"/>
      <c r="AZ438" s="52" t="s">
        <v>6388</v>
      </c>
    </row>
    <row r="439" spans="1:52" s="52" customFormat="1" ht="39.950000000000003" customHeight="1" x14ac:dyDescent="0.25">
      <c r="A439" s="9">
        <v>1335</v>
      </c>
      <c r="B439" s="5">
        <v>80042000002442</v>
      </c>
      <c r="C439" s="5" t="s">
        <v>4575</v>
      </c>
      <c r="D439" s="5" t="s">
        <v>18</v>
      </c>
      <c r="E439" s="5" t="s">
        <v>117</v>
      </c>
      <c r="F439" s="5" t="s">
        <v>142</v>
      </c>
      <c r="G439" s="5" t="s">
        <v>18</v>
      </c>
      <c r="H439" s="7" t="s">
        <v>6173</v>
      </c>
      <c r="I439" s="7" t="s">
        <v>6175</v>
      </c>
      <c r="J439" s="7" t="s">
        <v>6175</v>
      </c>
      <c r="K439" s="7" t="s">
        <v>6175</v>
      </c>
      <c r="L439" s="7" t="s">
        <v>4542</v>
      </c>
      <c r="M439" s="7" t="s">
        <v>4542</v>
      </c>
      <c r="N439" s="8" t="s">
        <v>6175</v>
      </c>
      <c r="O439" s="7" t="s">
        <v>1388</v>
      </c>
      <c r="P439" s="7" t="s">
        <v>3899</v>
      </c>
      <c r="Q439" s="7" t="s">
        <v>652</v>
      </c>
      <c r="R439" s="7" t="s">
        <v>4576</v>
      </c>
      <c r="S439" s="7" t="s">
        <v>4577</v>
      </c>
      <c r="T439" s="7" t="s">
        <v>44</v>
      </c>
      <c r="U439" s="7" t="s">
        <v>28</v>
      </c>
      <c r="V439" s="7" t="s">
        <v>4531</v>
      </c>
      <c r="W439" s="7" t="s">
        <v>3988</v>
      </c>
      <c r="X439" s="7">
        <v>2012</v>
      </c>
      <c r="Y439" s="7" t="s">
        <v>28</v>
      </c>
      <c r="Z439" s="7" t="s">
        <v>3900</v>
      </c>
      <c r="AA439" s="7">
        <v>1</v>
      </c>
      <c r="AB439" s="7">
        <v>1</v>
      </c>
      <c r="AC439" s="7">
        <f t="shared" si="114"/>
        <v>0</v>
      </c>
      <c r="AD439" s="7" t="s">
        <v>6175</v>
      </c>
      <c r="AE439" s="7" t="s">
        <v>6175</v>
      </c>
      <c r="AF439" s="7" t="s">
        <v>6175</v>
      </c>
      <c r="AG439" s="7" t="s">
        <v>6175</v>
      </c>
      <c r="AH439" s="7" t="s">
        <v>6175</v>
      </c>
      <c r="AI439" s="7" t="s">
        <v>6175</v>
      </c>
      <c r="AJ439" s="33">
        <v>39.318158904109829</v>
      </c>
      <c r="AK439" s="33">
        <f t="shared" si="107"/>
        <v>39.318158904109829</v>
      </c>
      <c r="AL439" s="33">
        <f t="shared" si="110"/>
        <v>4.7181790684931793</v>
      </c>
      <c r="AM439" s="33">
        <f t="shared" si="111"/>
        <v>44.036337972603008</v>
      </c>
      <c r="AN439" s="33">
        <f t="shared" si="112"/>
        <v>35.386343013698848</v>
      </c>
      <c r="AO439" s="33">
        <f t="shared" si="113"/>
        <v>35.386343013698848</v>
      </c>
      <c r="AP439" s="33">
        <f t="shared" si="108"/>
        <v>4.2463611616438612</v>
      </c>
      <c r="AQ439" s="33">
        <f t="shared" si="109"/>
        <v>39.63270417534271</v>
      </c>
      <c r="AR439" s="15" t="s">
        <v>6295</v>
      </c>
      <c r="AS439" s="26"/>
      <c r="AT439" s="15" t="s">
        <v>6292</v>
      </c>
      <c r="AU439" s="27" t="s">
        <v>6278</v>
      </c>
      <c r="AV439" s="74"/>
      <c r="AW439" s="75"/>
      <c r="AX439" s="75"/>
      <c r="AY439" s="75"/>
      <c r="AZ439" s="52" t="s">
        <v>6388</v>
      </c>
    </row>
    <row r="440" spans="1:52" s="52" customFormat="1" ht="39.950000000000003" customHeight="1" x14ac:dyDescent="0.25">
      <c r="A440" s="9">
        <v>1336</v>
      </c>
      <c r="B440" s="5">
        <v>80042000002695</v>
      </c>
      <c r="C440" s="5" t="s">
        <v>4578</v>
      </c>
      <c r="D440" s="28" t="s">
        <v>18</v>
      </c>
      <c r="E440" s="5" t="s">
        <v>117</v>
      </c>
      <c r="F440" s="5" t="s">
        <v>142</v>
      </c>
      <c r="G440" s="5" t="s">
        <v>18</v>
      </c>
      <c r="H440" s="7" t="s">
        <v>6173</v>
      </c>
      <c r="I440" s="7" t="s">
        <v>6175</v>
      </c>
      <c r="J440" s="7" t="s">
        <v>6175</v>
      </c>
      <c r="K440" s="7" t="s">
        <v>6175</v>
      </c>
      <c r="L440" s="7" t="s">
        <v>4528</v>
      </c>
      <c r="M440" s="7" t="s">
        <v>4528</v>
      </c>
      <c r="N440" s="8" t="s">
        <v>6175</v>
      </c>
      <c r="O440" s="7" t="s">
        <v>1388</v>
      </c>
      <c r="P440" s="7" t="s">
        <v>3899</v>
      </c>
      <c r="Q440" s="7" t="s">
        <v>652</v>
      </c>
      <c r="R440" s="7" t="s">
        <v>4529</v>
      </c>
      <c r="S440" s="7" t="s">
        <v>4579</v>
      </c>
      <c r="T440" s="7" t="s">
        <v>326</v>
      </c>
      <c r="U440" s="7" t="s">
        <v>28</v>
      </c>
      <c r="V440" s="7" t="s">
        <v>4531</v>
      </c>
      <c r="W440" s="7" t="s">
        <v>29</v>
      </c>
      <c r="X440" s="7">
        <v>2012</v>
      </c>
      <c r="Y440" s="7" t="s">
        <v>28</v>
      </c>
      <c r="Z440" s="7" t="s">
        <v>3900</v>
      </c>
      <c r="AA440" s="7">
        <v>1</v>
      </c>
      <c r="AB440" s="7">
        <v>1</v>
      </c>
      <c r="AC440" s="7">
        <f t="shared" si="114"/>
        <v>0</v>
      </c>
      <c r="AD440" s="7" t="s">
        <v>6175</v>
      </c>
      <c r="AE440" s="7" t="s">
        <v>6175</v>
      </c>
      <c r="AF440" s="7" t="s">
        <v>6175</v>
      </c>
      <c r="AG440" s="7" t="s">
        <v>6175</v>
      </c>
      <c r="AH440" s="7" t="s">
        <v>6175</v>
      </c>
      <c r="AI440" s="7" t="s">
        <v>6175</v>
      </c>
      <c r="AJ440" s="33">
        <v>16.972823287671311</v>
      </c>
      <c r="AK440" s="33">
        <f t="shared" si="107"/>
        <v>16.972823287671311</v>
      </c>
      <c r="AL440" s="33">
        <f t="shared" si="110"/>
        <v>2.0367387945205571</v>
      </c>
      <c r="AM440" s="33">
        <f t="shared" si="111"/>
        <v>19.009562082191866</v>
      </c>
      <c r="AN440" s="33">
        <f t="shared" si="112"/>
        <v>15.27554095890418</v>
      </c>
      <c r="AO440" s="33">
        <f t="shared" si="113"/>
        <v>15.27554095890418</v>
      </c>
      <c r="AP440" s="33">
        <f t="shared" si="108"/>
        <v>1.8330649150685017</v>
      </c>
      <c r="AQ440" s="33">
        <f t="shared" si="109"/>
        <v>17.108605873972682</v>
      </c>
      <c r="AR440" s="15" t="s">
        <v>6295</v>
      </c>
      <c r="AS440" s="26"/>
      <c r="AT440" s="15" t="s">
        <v>6292</v>
      </c>
      <c r="AU440" s="27" t="s">
        <v>6278</v>
      </c>
      <c r="AV440" s="74"/>
      <c r="AW440" s="75"/>
      <c r="AX440" s="75"/>
      <c r="AY440" s="75"/>
      <c r="AZ440" s="52" t="s">
        <v>6388</v>
      </c>
    </row>
    <row r="441" spans="1:52" s="52" customFormat="1" ht="39.950000000000003" customHeight="1" x14ac:dyDescent="0.25">
      <c r="A441" s="9">
        <v>1337</v>
      </c>
      <c r="B441" s="5">
        <v>80042000002787</v>
      </c>
      <c r="C441" s="7" t="s">
        <v>4580</v>
      </c>
      <c r="D441" s="5" t="s">
        <v>241</v>
      </c>
      <c r="E441" s="5" t="s">
        <v>242</v>
      </c>
      <c r="F441" s="5" t="s">
        <v>242</v>
      </c>
      <c r="G441" s="5" t="s">
        <v>411</v>
      </c>
      <c r="H441" s="7" t="s">
        <v>6173</v>
      </c>
      <c r="I441" s="7" t="s">
        <v>6175</v>
      </c>
      <c r="J441" s="7" t="s">
        <v>6175</v>
      </c>
      <c r="K441" s="7" t="s">
        <v>6175</v>
      </c>
      <c r="L441" s="7" t="s">
        <v>4542</v>
      </c>
      <c r="M441" s="7" t="s">
        <v>4542</v>
      </c>
      <c r="N441" s="8" t="s">
        <v>6175</v>
      </c>
      <c r="O441" s="7" t="s">
        <v>1388</v>
      </c>
      <c r="P441" s="7" t="s">
        <v>3899</v>
      </c>
      <c r="Q441" s="5" t="s">
        <v>652</v>
      </c>
      <c r="R441" s="5" t="s">
        <v>4543</v>
      </c>
      <c r="S441" s="5" t="s">
        <v>4581</v>
      </c>
      <c r="T441" s="7" t="s">
        <v>44</v>
      </c>
      <c r="U441" s="7" t="s">
        <v>28</v>
      </c>
      <c r="V441" s="28" t="s">
        <v>28</v>
      </c>
      <c r="W441" s="7" t="s">
        <v>3988</v>
      </c>
      <c r="X441" s="7">
        <v>2012</v>
      </c>
      <c r="Y441" s="7" t="s">
        <v>28</v>
      </c>
      <c r="Z441" s="7" t="s">
        <v>3900</v>
      </c>
      <c r="AA441" s="7">
        <v>1</v>
      </c>
      <c r="AB441" s="7">
        <v>1</v>
      </c>
      <c r="AC441" s="7">
        <f t="shared" si="114"/>
        <v>0</v>
      </c>
      <c r="AD441" s="7" t="s">
        <v>6175</v>
      </c>
      <c r="AE441" s="7" t="s">
        <v>6175</v>
      </c>
      <c r="AF441" s="7" t="s">
        <v>6175</v>
      </c>
      <c r="AG441" s="7" t="s">
        <v>6175</v>
      </c>
      <c r="AH441" s="7" t="s">
        <v>6175</v>
      </c>
      <c r="AI441" s="7" t="s">
        <v>6175</v>
      </c>
      <c r="AJ441" s="33">
        <v>19.659079452054915</v>
      </c>
      <c r="AK441" s="33">
        <f t="shared" si="107"/>
        <v>19.659079452054915</v>
      </c>
      <c r="AL441" s="33">
        <f t="shared" si="110"/>
        <v>2.3590895342465896</v>
      </c>
      <c r="AM441" s="33">
        <f t="shared" si="111"/>
        <v>22.018168986301504</v>
      </c>
      <c r="AN441" s="33">
        <f t="shared" si="112"/>
        <v>17.693171506849424</v>
      </c>
      <c r="AO441" s="33">
        <f t="shared" si="113"/>
        <v>17.693171506849424</v>
      </c>
      <c r="AP441" s="33">
        <f t="shared" si="108"/>
        <v>2.1231805808219306</v>
      </c>
      <c r="AQ441" s="33">
        <f t="shared" si="109"/>
        <v>19.816352087671355</v>
      </c>
      <c r="AR441" s="35" t="s">
        <v>6295</v>
      </c>
      <c r="AS441" s="35" t="s">
        <v>6316</v>
      </c>
      <c r="AT441" s="15" t="s">
        <v>6282</v>
      </c>
      <c r="AU441" s="27" t="s">
        <v>6282</v>
      </c>
      <c r="AV441" s="74" t="s">
        <v>6289</v>
      </c>
      <c r="AW441" s="75"/>
      <c r="AX441" s="75"/>
      <c r="AY441" s="75"/>
      <c r="AZ441" s="52" t="s">
        <v>6388</v>
      </c>
    </row>
    <row r="442" spans="1:52" s="52" customFormat="1" ht="39.950000000000003" customHeight="1" x14ac:dyDescent="0.25">
      <c r="A442" s="9">
        <v>1338</v>
      </c>
      <c r="B442" s="5">
        <v>80042000002879</v>
      </c>
      <c r="C442" s="7" t="s">
        <v>4582</v>
      </c>
      <c r="D442" s="5" t="s">
        <v>18</v>
      </c>
      <c r="E442" s="5" t="s">
        <v>296</v>
      </c>
      <c r="F442" s="5" t="s">
        <v>296</v>
      </c>
      <c r="G442" s="5" t="s">
        <v>18</v>
      </c>
      <c r="H442" s="7" t="s">
        <v>6173</v>
      </c>
      <c r="I442" s="7" t="s">
        <v>6175</v>
      </c>
      <c r="J442" s="7" t="s">
        <v>6175</v>
      </c>
      <c r="K442" s="7" t="s">
        <v>6175</v>
      </c>
      <c r="L442" s="5" t="s">
        <v>4528</v>
      </c>
      <c r="M442" s="5" t="s">
        <v>4528</v>
      </c>
      <c r="N442" s="8" t="s">
        <v>6175</v>
      </c>
      <c r="O442" s="7" t="s">
        <v>1388</v>
      </c>
      <c r="P442" s="7" t="s">
        <v>3899</v>
      </c>
      <c r="Q442" s="5" t="s">
        <v>652</v>
      </c>
      <c r="R442" s="5" t="s">
        <v>4583</v>
      </c>
      <c r="S442" s="5" t="s">
        <v>4584</v>
      </c>
      <c r="T442" s="7" t="s">
        <v>326</v>
      </c>
      <c r="U442" s="7" t="s">
        <v>28</v>
      </c>
      <c r="V442" s="28" t="s">
        <v>28</v>
      </c>
      <c r="W442" s="7" t="s">
        <v>29</v>
      </c>
      <c r="X442" s="7">
        <v>2013</v>
      </c>
      <c r="Y442" s="7" t="s">
        <v>4585</v>
      </c>
      <c r="Z442" s="7" t="s">
        <v>3900</v>
      </c>
      <c r="AA442" s="7">
        <v>1</v>
      </c>
      <c r="AB442" s="7">
        <v>1</v>
      </c>
      <c r="AC442" s="7">
        <f t="shared" si="114"/>
        <v>0</v>
      </c>
      <c r="AD442" s="7" t="s">
        <v>6175</v>
      </c>
      <c r="AE442" s="7" t="s">
        <v>6175</v>
      </c>
      <c r="AF442" s="7" t="s">
        <v>6175</v>
      </c>
      <c r="AG442" s="7" t="s">
        <v>6175</v>
      </c>
      <c r="AH442" s="7" t="s">
        <v>6175</v>
      </c>
      <c r="AI442" s="7" t="s">
        <v>6175</v>
      </c>
      <c r="AJ442" s="33">
        <v>73.438315525114447</v>
      </c>
      <c r="AK442" s="33">
        <f t="shared" si="107"/>
        <v>73.438315525114447</v>
      </c>
      <c r="AL442" s="33">
        <f t="shared" si="110"/>
        <v>8.8125978630137336</v>
      </c>
      <c r="AM442" s="33">
        <f t="shared" si="111"/>
        <v>82.250913388128183</v>
      </c>
      <c r="AN442" s="33">
        <f t="shared" si="112"/>
        <v>66.094483972603001</v>
      </c>
      <c r="AO442" s="33">
        <f t="shared" si="113"/>
        <v>66.094483972603001</v>
      </c>
      <c r="AP442" s="33">
        <f t="shared" si="108"/>
        <v>7.9313380767123602</v>
      </c>
      <c r="AQ442" s="33">
        <f t="shared" si="109"/>
        <v>74.025822049315366</v>
      </c>
      <c r="AR442" s="15" t="s">
        <v>6295</v>
      </c>
      <c r="AS442" s="26"/>
      <c r="AT442" s="15" t="s">
        <v>6292</v>
      </c>
      <c r="AU442" s="27" t="s">
        <v>6278</v>
      </c>
      <c r="AV442" s="74"/>
      <c r="AW442" s="75"/>
      <c r="AX442" s="75"/>
      <c r="AY442" s="75"/>
      <c r="AZ442" s="52" t="s">
        <v>6388</v>
      </c>
    </row>
    <row r="443" spans="1:52" s="52" customFormat="1" ht="39.950000000000003" customHeight="1" x14ac:dyDescent="0.25">
      <c r="A443" s="9">
        <v>1339</v>
      </c>
      <c r="B443" s="5">
        <v>80042000002978</v>
      </c>
      <c r="C443" s="7" t="s">
        <v>4586</v>
      </c>
      <c r="D443" s="5" t="s">
        <v>241</v>
      </c>
      <c r="E443" s="5" t="s">
        <v>242</v>
      </c>
      <c r="F443" s="5" t="s">
        <v>242</v>
      </c>
      <c r="G443" s="5" t="s">
        <v>4142</v>
      </c>
      <c r="H443" s="7" t="s">
        <v>6173</v>
      </c>
      <c r="I443" s="7" t="s">
        <v>6175</v>
      </c>
      <c r="J443" s="7" t="s">
        <v>6175</v>
      </c>
      <c r="K443" s="7" t="s">
        <v>6175</v>
      </c>
      <c r="L443" s="7" t="s">
        <v>4542</v>
      </c>
      <c r="M443" s="7" t="s">
        <v>4542</v>
      </c>
      <c r="N443" s="8" t="s">
        <v>6175</v>
      </c>
      <c r="O443" s="7" t="s">
        <v>1388</v>
      </c>
      <c r="P443" s="7" t="s">
        <v>3899</v>
      </c>
      <c r="Q443" s="5" t="s">
        <v>652</v>
      </c>
      <c r="R443" s="5" t="s">
        <v>4587</v>
      </c>
      <c r="S443" s="5" t="s">
        <v>4588</v>
      </c>
      <c r="T443" s="7" t="s">
        <v>44</v>
      </c>
      <c r="U443" s="7" t="s">
        <v>28</v>
      </c>
      <c r="V443" s="28" t="s">
        <v>28</v>
      </c>
      <c r="W443" s="7" t="s">
        <v>3988</v>
      </c>
      <c r="X443" s="7">
        <v>2012</v>
      </c>
      <c r="Y443" s="7" t="s">
        <v>28</v>
      </c>
      <c r="Z443" s="7" t="s">
        <v>3900</v>
      </c>
      <c r="AA443" s="7">
        <v>1</v>
      </c>
      <c r="AB443" s="7">
        <v>1</v>
      </c>
      <c r="AC443" s="7">
        <f t="shared" si="114"/>
        <v>0</v>
      </c>
      <c r="AD443" s="7" t="s">
        <v>6175</v>
      </c>
      <c r="AE443" s="7" t="s">
        <v>6175</v>
      </c>
      <c r="AF443" s="7" t="s">
        <v>6175</v>
      </c>
      <c r="AG443" s="7" t="s">
        <v>6175</v>
      </c>
      <c r="AH443" s="7" t="s">
        <v>6175</v>
      </c>
      <c r="AI443" s="7" t="s">
        <v>6175</v>
      </c>
      <c r="AJ443" s="33">
        <v>35.743780821918023</v>
      </c>
      <c r="AK443" s="33">
        <f t="shared" si="107"/>
        <v>35.743780821918023</v>
      </c>
      <c r="AL443" s="33">
        <f t="shared" si="110"/>
        <v>4.2892536986301621</v>
      </c>
      <c r="AM443" s="33">
        <f t="shared" si="111"/>
        <v>40.033034520548185</v>
      </c>
      <c r="AN443" s="33">
        <f t="shared" si="112"/>
        <v>32.169402739726223</v>
      </c>
      <c r="AO443" s="33">
        <f t="shared" si="113"/>
        <v>32.169402739726223</v>
      </c>
      <c r="AP443" s="33">
        <f t="shared" si="108"/>
        <v>3.8603283287671468</v>
      </c>
      <c r="AQ443" s="33">
        <f t="shared" si="109"/>
        <v>36.029731068493369</v>
      </c>
      <c r="AR443" s="35" t="s">
        <v>6295</v>
      </c>
      <c r="AS443" s="35" t="s">
        <v>6316</v>
      </c>
      <c r="AT443" s="15" t="s">
        <v>6282</v>
      </c>
      <c r="AU443" s="27" t="s">
        <v>6282</v>
      </c>
      <c r="AV443" s="74" t="s">
        <v>6283</v>
      </c>
      <c r="AW443" s="75"/>
      <c r="AX443" s="75"/>
      <c r="AY443" s="75"/>
      <c r="AZ443" s="52" t="s">
        <v>6388</v>
      </c>
    </row>
    <row r="444" spans="1:52" s="52" customFormat="1" ht="39.950000000000003" customHeight="1" x14ac:dyDescent="0.25">
      <c r="A444" s="9">
        <v>1340</v>
      </c>
      <c r="B444" s="5">
        <v>80042000003005</v>
      </c>
      <c r="C444" s="5" t="s">
        <v>4589</v>
      </c>
      <c r="D444" s="28" t="s">
        <v>18</v>
      </c>
      <c r="E444" s="7" t="s">
        <v>138</v>
      </c>
      <c r="F444" s="5" t="s">
        <v>591</v>
      </c>
      <c r="G444" s="5" t="s">
        <v>18</v>
      </c>
      <c r="H444" s="7" t="s">
        <v>6173</v>
      </c>
      <c r="I444" s="7" t="s">
        <v>6175</v>
      </c>
      <c r="J444" s="7" t="s">
        <v>6175</v>
      </c>
      <c r="K444" s="7" t="s">
        <v>6175</v>
      </c>
      <c r="L444" s="7" t="s">
        <v>4590</v>
      </c>
      <c r="M444" s="7" t="s">
        <v>4590</v>
      </c>
      <c r="N444" s="8" t="s">
        <v>6175</v>
      </c>
      <c r="O444" s="7" t="s">
        <v>1388</v>
      </c>
      <c r="P444" s="7" t="s">
        <v>3899</v>
      </c>
      <c r="Q444" s="7" t="s">
        <v>652</v>
      </c>
      <c r="R444" s="7" t="s">
        <v>4591</v>
      </c>
      <c r="S444" s="7" t="s">
        <v>4592</v>
      </c>
      <c r="T444" s="7" t="s">
        <v>465</v>
      </c>
      <c r="U444" s="7" t="s">
        <v>28</v>
      </c>
      <c r="V444" s="28" t="s">
        <v>28</v>
      </c>
      <c r="W444" s="7" t="s">
        <v>29</v>
      </c>
      <c r="X444" s="7">
        <v>2013</v>
      </c>
      <c r="Y444" s="7" t="s">
        <v>140</v>
      </c>
      <c r="Z444" s="7" t="s">
        <v>3900</v>
      </c>
      <c r="AA444" s="7">
        <v>1</v>
      </c>
      <c r="AB444" s="7">
        <v>1</v>
      </c>
      <c r="AC444" s="7">
        <f t="shared" si="114"/>
        <v>0</v>
      </c>
      <c r="AD444" s="7" t="s">
        <v>6175</v>
      </c>
      <c r="AE444" s="7" t="s">
        <v>6175</v>
      </c>
      <c r="AF444" s="7" t="s">
        <v>6175</v>
      </c>
      <c r="AG444" s="7" t="s">
        <v>6175</v>
      </c>
      <c r="AH444" s="7" t="s">
        <v>6175</v>
      </c>
      <c r="AI444" s="7" t="s">
        <v>6175</v>
      </c>
      <c r="AJ444" s="33">
        <v>63.815363835616701</v>
      </c>
      <c r="AK444" s="33">
        <f t="shared" si="107"/>
        <v>63.815363835616701</v>
      </c>
      <c r="AL444" s="33">
        <f t="shared" si="110"/>
        <v>7.6578436602740041</v>
      </c>
      <c r="AM444" s="33">
        <f t="shared" si="111"/>
        <v>71.473207495890705</v>
      </c>
      <c r="AN444" s="33">
        <f t="shared" si="112"/>
        <v>57.433827452055034</v>
      </c>
      <c r="AO444" s="33">
        <f t="shared" si="113"/>
        <v>57.433827452055034</v>
      </c>
      <c r="AP444" s="33">
        <f t="shared" si="108"/>
        <v>6.8920592942466037</v>
      </c>
      <c r="AQ444" s="33">
        <f t="shared" si="109"/>
        <v>64.325886746301634</v>
      </c>
      <c r="AR444" s="15" t="s">
        <v>6295</v>
      </c>
      <c r="AS444" s="26"/>
      <c r="AT444" s="15" t="s">
        <v>6292</v>
      </c>
      <c r="AU444" s="27" t="s">
        <v>6278</v>
      </c>
      <c r="AV444" s="74"/>
      <c r="AW444" s="75"/>
      <c r="AX444" s="75"/>
      <c r="AY444" s="75"/>
      <c r="AZ444" s="52" t="s">
        <v>6388</v>
      </c>
    </row>
    <row r="445" spans="1:52" s="52" customFormat="1" ht="39.950000000000003" customHeight="1" x14ac:dyDescent="0.25">
      <c r="A445" s="9">
        <v>1341</v>
      </c>
      <c r="B445" s="5">
        <v>80042000003173</v>
      </c>
      <c r="C445" s="5" t="s">
        <v>4593</v>
      </c>
      <c r="D445" s="28" t="s">
        <v>18</v>
      </c>
      <c r="E445" s="5" t="s">
        <v>117</v>
      </c>
      <c r="F445" s="5" t="s">
        <v>142</v>
      </c>
      <c r="G445" s="5" t="s">
        <v>18</v>
      </c>
      <c r="H445" s="7" t="s">
        <v>6173</v>
      </c>
      <c r="I445" s="7" t="s">
        <v>6175</v>
      </c>
      <c r="J445" s="7" t="s">
        <v>6175</v>
      </c>
      <c r="K445" s="7" t="s">
        <v>6175</v>
      </c>
      <c r="L445" s="7" t="s">
        <v>4528</v>
      </c>
      <c r="M445" s="7" t="s">
        <v>4528</v>
      </c>
      <c r="N445" s="8" t="s">
        <v>6175</v>
      </c>
      <c r="O445" s="7" t="s">
        <v>1388</v>
      </c>
      <c r="P445" s="7" t="s">
        <v>3899</v>
      </c>
      <c r="Q445" s="7" t="s">
        <v>652</v>
      </c>
      <c r="R445" s="7" t="s">
        <v>4529</v>
      </c>
      <c r="S445" s="7" t="s">
        <v>4594</v>
      </c>
      <c r="T445" s="7" t="s">
        <v>326</v>
      </c>
      <c r="U445" s="7" t="s">
        <v>28</v>
      </c>
      <c r="V445" s="7" t="s">
        <v>4531</v>
      </c>
      <c r="W445" s="7" t="s">
        <v>29</v>
      </c>
      <c r="X445" s="7">
        <v>2014</v>
      </c>
      <c r="Y445" s="7" t="s">
        <v>28</v>
      </c>
      <c r="Z445" s="7" t="s">
        <v>3900</v>
      </c>
      <c r="AA445" s="7">
        <v>1</v>
      </c>
      <c r="AB445" s="7">
        <v>1</v>
      </c>
      <c r="AC445" s="7">
        <f t="shared" si="114"/>
        <v>0</v>
      </c>
      <c r="AD445" s="7" t="s">
        <v>6175</v>
      </c>
      <c r="AE445" s="7" t="s">
        <v>6175</v>
      </c>
      <c r="AF445" s="7" t="s">
        <v>6175</v>
      </c>
      <c r="AG445" s="7" t="s">
        <v>6175</v>
      </c>
      <c r="AH445" s="7" t="s">
        <v>6175</v>
      </c>
      <c r="AI445" s="7" t="s">
        <v>6175</v>
      </c>
      <c r="AJ445" s="33">
        <v>18.480156621004642</v>
      </c>
      <c r="AK445" s="33">
        <f t="shared" si="107"/>
        <v>18.480156621004642</v>
      </c>
      <c r="AL445" s="33">
        <f t="shared" si="110"/>
        <v>2.2176187945205572</v>
      </c>
      <c r="AM445" s="33">
        <f t="shared" si="111"/>
        <v>20.6977754155252</v>
      </c>
      <c r="AN445" s="33">
        <f t="shared" si="112"/>
        <v>16.632140958904177</v>
      </c>
      <c r="AO445" s="33">
        <f t="shared" si="113"/>
        <v>16.632140958904177</v>
      </c>
      <c r="AP445" s="33">
        <f t="shared" si="108"/>
        <v>1.9958569150685013</v>
      </c>
      <c r="AQ445" s="33">
        <f t="shared" si="109"/>
        <v>18.627997873972678</v>
      </c>
      <c r="AR445" s="15" t="s">
        <v>6295</v>
      </c>
      <c r="AS445" s="26"/>
      <c r="AT445" s="15" t="s">
        <v>6292</v>
      </c>
      <c r="AU445" s="27" t="s">
        <v>6278</v>
      </c>
      <c r="AV445" s="74"/>
      <c r="AW445" s="75"/>
      <c r="AX445" s="75"/>
      <c r="AY445" s="75"/>
      <c r="AZ445" s="52" t="s">
        <v>6388</v>
      </c>
    </row>
    <row r="446" spans="1:52" s="52" customFormat="1" ht="39.950000000000003" customHeight="1" x14ac:dyDescent="0.25">
      <c r="A446" s="9">
        <v>1342</v>
      </c>
      <c r="B446" s="5">
        <v>80042000003326</v>
      </c>
      <c r="C446" s="5" t="s">
        <v>4595</v>
      </c>
      <c r="D446" s="28" t="s">
        <v>18</v>
      </c>
      <c r="E446" s="5" t="s">
        <v>117</v>
      </c>
      <c r="F446" s="5" t="s">
        <v>142</v>
      </c>
      <c r="G446" s="5" t="s">
        <v>18</v>
      </c>
      <c r="H446" s="7" t="s">
        <v>6173</v>
      </c>
      <c r="I446" s="7" t="s">
        <v>6175</v>
      </c>
      <c r="J446" s="7" t="s">
        <v>6175</v>
      </c>
      <c r="K446" s="7" t="s">
        <v>6175</v>
      </c>
      <c r="L446" s="7" t="s">
        <v>4528</v>
      </c>
      <c r="M446" s="7" t="s">
        <v>4528</v>
      </c>
      <c r="N446" s="8" t="s">
        <v>6175</v>
      </c>
      <c r="O446" s="7" t="s">
        <v>1388</v>
      </c>
      <c r="P446" s="7" t="s">
        <v>3899</v>
      </c>
      <c r="Q446" s="7" t="s">
        <v>652</v>
      </c>
      <c r="R446" s="7" t="s">
        <v>4529</v>
      </c>
      <c r="S446" s="7" t="s">
        <v>4596</v>
      </c>
      <c r="T446" s="7" t="s">
        <v>326</v>
      </c>
      <c r="U446" s="7" t="s">
        <v>28</v>
      </c>
      <c r="V446" s="7" t="s">
        <v>4531</v>
      </c>
      <c r="W446" s="7" t="s">
        <v>29</v>
      </c>
      <c r="X446" s="7">
        <v>2014</v>
      </c>
      <c r="Y446" s="7" t="s">
        <v>28</v>
      </c>
      <c r="Z446" s="7" t="s">
        <v>3900</v>
      </c>
      <c r="AA446" s="7">
        <v>1</v>
      </c>
      <c r="AB446" s="7">
        <v>1</v>
      </c>
      <c r="AC446" s="7">
        <f t="shared" si="114"/>
        <v>0</v>
      </c>
      <c r="AD446" s="7" t="s">
        <v>6175</v>
      </c>
      <c r="AE446" s="7" t="s">
        <v>6175</v>
      </c>
      <c r="AF446" s="7" t="s">
        <v>6175</v>
      </c>
      <c r="AG446" s="7" t="s">
        <v>6175</v>
      </c>
      <c r="AH446" s="7" t="s">
        <v>6175</v>
      </c>
      <c r="AI446" s="7" t="s">
        <v>6175</v>
      </c>
      <c r="AJ446" s="33">
        <v>18.480156621004642</v>
      </c>
      <c r="AK446" s="33">
        <f t="shared" si="107"/>
        <v>18.480156621004642</v>
      </c>
      <c r="AL446" s="33">
        <f t="shared" si="110"/>
        <v>2.2176187945205572</v>
      </c>
      <c r="AM446" s="33">
        <f t="shared" si="111"/>
        <v>20.6977754155252</v>
      </c>
      <c r="AN446" s="33">
        <f t="shared" si="112"/>
        <v>16.632140958904177</v>
      </c>
      <c r="AO446" s="33">
        <f t="shared" si="113"/>
        <v>16.632140958904177</v>
      </c>
      <c r="AP446" s="33">
        <f t="shared" si="108"/>
        <v>1.9958569150685013</v>
      </c>
      <c r="AQ446" s="33">
        <f t="shared" si="109"/>
        <v>18.627997873972678</v>
      </c>
      <c r="AR446" s="15" t="s">
        <v>6295</v>
      </c>
      <c r="AS446" s="26"/>
      <c r="AT446" s="15" t="s">
        <v>6292</v>
      </c>
      <c r="AU446" s="27" t="s">
        <v>6278</v>
      </c>
      <c r="AV446" s="74"/>
      <c r="AW446" s="75"/>
      <c r="AX446" s="75"/>
      <c r="AY446" s="75"/>
      <c r="AZ446" s="52" t="s">
        <v>6388</v>
      </c>
    </row>
    <row r="447" spans="1:52" s="52" customFormat="1" ht="39.950000000000003" customHeight="1" x14ac:dyDescent="0.25">
      <c r="A447" s="9">
        <v>1343</v>
      </c>
      <c r="B447" s="5">
        <v>80042000003494</v>
      </c>
      <c r="C447" s="5" t="s">
        <v>4597</v>
      </c>
      <c r="D447" s="5" t="s">
        <v>18</v>
      </c>
      <c r="E447" s="5" t="s">
        <v>117</v>
      </c>
      <c r="F447" s="5" t="s">
        <v>142</v>
      </c>
      <c r="G447" s="5" t="s">
        <v>18</v>
      </c>
      <c r="H447" s="7" t="s">
        <v>6173</v>
      </c>
      <c r="I447" s="7" t="s">
        <v>6175</v>
      </c>
      <c r="J447" s="7" t="s">
        <v>6175</v>
      </c>
      <c r="K447" s="7" t="s">
        <v>6175</v>
      </c>
      <c r="L447" s="7" t="s">
        <v>4542</v>
      </c>
      <c r="M447" s="7" t="s">
        <v>4542</v>
      </c>
      <c r="N447" s="8" t="s">
        <v>6175</v>
      </c>
      <c r="O447" s="7" t="s">
        <v>1388</v>
      </c>
      <c r="P447" s="7" t="s">
        <v>3899</v>
      </c>
      <c r="Q447" s="7" t="s">
        <v>652</v>
      </c>
      <c r="R447" s="7" t="s">
        <v>4598</v>
      </c>
      <c r="S447" s="7" t="s">
        <v>4599</v>
      </c>
      <c r="T447" s="7" t="s">
        <v>44</v>
      </c>
      <c r="U447" s="7" t="s">
        <v>28</v>
      </c>
      <c r="V447" s="7" t="s">
        <v>4531</v>
      </c>
      <c r="W447" s="7" t="s">
        <v>29</v>
      </c>
      <c r="X447" s="7">
        <v>2012</v>
      </c>
      <c r="Y447" s="7" t="s">
        <v>28</v>
      </c>
      <c r="Z447" s="7" t="s">
        <v>3900</v>
      </c>
      <c r="AA447" s="7">
        <v>1</v>
      </c>
      <c r="AB447" s="7">
        <v>1</v>
      </c>
      <c r="AC447" s="7">
        <f t="shared" si="114"/>
        <v>0</v>
      </c>
      <c r="AD447" s="7" t="s">
        <v>6175</v>
      </c>
      <c r="AE447" s="7" t="s">
        <v>6175</v>
      </c>
      <c r="AF447" s="7" t="s">
        <v>6175</v>
      </c>
      <c r="AG447" s="7" t="s">
        <v>6175</v>
      </c>
      <c r="AH447" s="7" t="s">
        <v>6175</v>
      </c>
      <c r="AI447" s="7" t="s">
        <v>6175</v>
      </c>
      <c r="AJ447" s="33">
        <v>29.096268493150816</v>
      </c>
      <c r="AK447" s="33">
        <f t="shared" si="107"/>
        <v>29.096268493150816</v>
      </c>
      <c r="AL447" s="33">
        <f t="shared" si="110"/>
        <v>3.4915522191780979</v>
      </c>
      <c r="AM447" s="33">
        <f t="shared" si="111"/>
        <v>32.587820712328913</v>
      </c>
      <c r="AN447" s="33">
        <f t="shared" si="112"/>
        <v>26.186641643835735</v>
      </c>
      <c r="AO447" s="33">
        <f t="shared" si="113"/>
        <v>26.186641643835735</v>
      </c>
      <c r="AP447" s="33">
        <f t="shared" si="108"/>
        <v>3.1423969972602879</v>
      </c>
      <c r="AQ447" s="33">
        <f t="shared" si="109"/>
        <v>29.329038641096023</v>
      </c>
      <c r="AR447" s="15" t="s">
        <v>6295</v>
      </c>
      <c r="AS447" s="26"/>
      <c r="AT447" s="15" t="s">
        <v>6292</v>
      </c>
      <c r="AU447" s="27" t="s">
        <v>6278</v>
      </c>
      <c r="AV447" s="74"/>
      <c r="AW447" s="75"/>
      <c r="AX447" s="75"/>
      <c r="AY447" s="75"/>
      <c r="AZ447" s="52" t="s">
        <v>6388</v>
      </c>
    </row>
    <row r="448" spans="1:52" s="52" customFormat="1" ht="39.950000000000003" customHeight="1" x14ac:dyDescent="0.25">
      <c r="A448" s="9">
        <v>1344</v>
      </c>
      <c r="B448" s="5">
        <v>80042000003579</v>
      </c>
      <c r="C448" s="7" t="s">
        <v>4600</v>
      </c>
      <c r="D448" s="5" t="s">
        <v>241</v>
      </c>
      <c r="E448" s="5" t="s">
        <v>242</v>
      </c>
      <c r="F448" s="5" t="s">
        <v>242</v>
      </c>
      <c r="G448" s="5" t="s">
        <v>18</v>
      </c>
      <c r="H448" s="7" t="s">
        <v>6173</v>
      </c>
      <c r="I448" s="7" t="s">
        <v>6175</v>
      </c>
      <c r="J448" s="7" t="s">
        <v>6175</v>
      </c>
      <c r="K448" s="7" t="s">
        <v>6175</v>
      </c>
      <c r="L448" s="7" t="s">
        <v>4542</v>
      </c>
      <c r="M448" s="7" t="s">
        <v>4542</v>
      </c>
      <c r="N448" s="8" t="s">
        <v>6175</v>
      </c>
      <c r="O448" s="7" t="s">
        <v>1388</v>
      </c>
      <c r="P448" s="7" t="s">
        <v>3899</v>
      </c>
      <c r="Q448" s="5" t="s">
        <v>652</v>
      </c>
      <c r="R448" s="5" t="s">
        <v>4543</v>
      </c>
      <c r="S448" s="5" t="s">
        <v>4601</v>
      </c>
      <c r="T448" s="7" t="s">
        <v>44</v>
      </c>
      <c r="U448" s="7" t="s">
        <v>28</v>
      </c>
      <c r="V448" s="28" t="s">
        <v>28</v>
      </c>
      <c r="W448" s="7" t="s">
        <v>3988</v>
      </c>
      <c r="X448" s="7">
        <v>2012</v>
      </c>
      <c r="Y448" s="7" t="s">
        <v>28</v>
      </c>
      <c r="Z448" s="7" t="s">
        <v>3900</v>
      </c>
      <c r="AA448" s="7">
        <v>1</v>
      </c>
      <c r="AB448" s="7">
        <v>1</v>
      </c>
      <c r="AC448" s="7">
        <f t="shared" si="114"/>
        <v>0</v>
      </c>
      <c r="AD448" s="7" t="s">
        <v>6175</v>
      </c>
      <c r="AE448" s="7" t="s">
        <v>6175</v>
      </c>
      <c r="AF448" s="7" t="s">
        <v>6175</v>
      </c>
      <c r="AG448" s="7" t="s">
        <v>6175</v>
      </c>
      <c r="AH448" s="7" t="s">
        <v>6175</v>
      </c>
      <c r="AI448" s="7" t="s">
        <v>6175</v>
      </c>
      <c r="AJ448" s="33">
        <v>19.659079452054915</v>
      </c>
      <c r="AK448" s="33">
        <f t="shared" ref="AK448:AK490" si="115">AJ448*AB448</f>
        <v>19.659079452054915</v>
      </c>
      <c r="AL448" s="33">
        <f t="shared" si="110"/>
        <v>2.3590895342465896</v>
      </c>
      <c r="AM448" s="33">
        <f t="shared" si="111"/>
        <v>22.018168986301504</v>
      </c>
      <c r="AN448" s="33">
        <f t="shared" si="112"/>
        <v>17.693171506849424</v>
      </c>
      <c r="AO448" s="33">
        <f t="shared" si="113"/>
        <v>17.693171506849424</v>
      </c>
      <c r="AP448" s="33">
        <f t="shared" ref="AP448:AP490" si="116">AO448*0.12</f>
        <v>2.1231805808219306</v>
      </c>
      <c r="AQ448" s="33">
        <f t="shared" ref="AQ448:AQ490" si="117">AO448+AP448</f>
        <v>19.816352087671355</v>
      </c>
      <c r="AR448" s="26" t="s">
        <v>6295</v>
      </c>
      <c r="AS448" s="26" t="s">
        <v>6316</v>
      </c>
      <c r="AT448" s="15" t="s">
        <v>6292</v>
      </c>
      <c r="AU448" s="27" t="s">
        <v>6278</v>
      </c>
      <c r="AV448" s="74"/>
      <c r="AW448" s="75"/>
      <c r="AX448" s="75"/>
      <c r="AY448" s="75"/>
      <c r="AZ448" s="52" t="s">
        <v>6388</v>
      </c>
    </row>
    <row r="449" spans="1:52" s="52" customFormat="1" ht="39.950000000000003" customHeight="1" x14ac:dyDescent="0.25">
      <c r="A449" s="9">
        <v>1345</v>
      </c>
      <c r="B449" s="5">
        <v>80042000003814</v>
      </c>
      <c r="C449" s="7" t="s">
        <v>4602</v>
      </c>
      <c r="D449" s="5" t="s">
        <v>241</v>
      </c>
      <c r="E449" s="5" t="s">
        <v>242</v>
      </c>
      <c r="F449" s="5" t="s">
        <v>242</v>
      </c>
      <c r="G449" s="5" t="s">
        <v>402</v>
      </c>
      <c r="H449" s="7" t="s">
        <v>6173</v>
      </c>
      <c r="I449" s="7" t="s">
        <v>6175</v>
      </c>
      <c r="J449" s="7" t="s">
        <v>6175</v>
      </c>
      <c r="K449" s="7" t="s">
        <v>6175</v>
      </c>
      <c r="L449" s="7" t="s">
        <v>4542</v>
      </c>
      <c r="M449" s="7" t="s">
        <v>4542</v>
      </c>
      <c r="N449" s="8" t="s">
        <v>6175</v>
      </c>
      <c r="O449" s="7" t="s">
        <v>1388</v>
      </c>
      <c r="P449" s="7" t="s">
        <v>3899</v>
      </c>
      <c r="Q449" s="5" t="s">
        <v>652</v>
      </c>
      <c r="R449" s="5" t="s">
        <v>4562</v>
      </c>
      <c r="S449" s="5" t="s">
        <v>4603</v>
      </c>
      <c r="T449" s="7" t="s">
        <v>44</v>
      </c>
      <c r="U449" s="7" t="s">
        <v>28</v>
      </c>
      <c r="V449" s="28" t="s">
        <v>28</v>
      </c>
      <c r="W449" s="7" t="s">
        <v>3988</v>
      </c>
      <c r="X449" s="7">
        <v>2012</v>
      </c>
      <c r="Y449" s="7" t="s">
        <v>28</v>
      </c>
      <c r="Z449" s="7" t="s">
        <v>3900</v>
      </c>
      <c r="AA449" s="7">
        <v>1</v>
      </c>
      <c r="AB449" s="7">
        <v>1</v>
      </c>
      <c r="AC449" s="7">
        <f t="shared" si="114"/>
        <v>0</v>
      </c>
      <c r="AD449" s="7" t="s">
        <v>6175</v>
      </c>
      <c r="AE449" s="7" t="s">
        <v>6175</v>
      </c>
      <c r="AF449" s="7" t="s">
        <v>6175</v>
      </c>
      <c r="AG449" s="7" t="s">
        <v>6175</v>
      </c>
      <c r="AH449" s="7" t="s">
        <v>6175</v>
      </c>
      <c r="AI449" s="7" t="s">
        <v>6175</v>
      </c>
      <c r="AJ449" s="33">
        <v>40.481843835616623</v>
      </c>
      <c r="AK449" s="33">
        <f t="shared" si="115"/>
        <v>40.481843835616623</v>
      </c>
      <c r="AL449" s="33">
        <f t="shared" si="110"/>
        <v>4.8578212602739947</v>
      </c>
      <c r="AM449" s="33">
        <f t="shared" si="111"/>
        <v>45.339665095890616</v>
      </c>
      <c r="AN449" s="33">
        <f t="shared" si="112"/>
        <v>36.433659452054961</v>
      </c>
      <c r="AO449" s="33">
        <f t="shared" si="113"/>
        <v>36.433659452054961</v>
      </c>
      <c r="AP449" s="33">
        <f t="shared" si="116"/>
        <v>4.3720391342465952</v>
      </c>
      <c r="AQ449" s="33">
        <f t="shared" si="117"/>
        <v>40.80569858630156</v>
      </c>
      <c r="AR449" s="15" t="s">
        <v>6295</v>
      </c>
      <c r="AS449" s="26" t="s">
        <v>6316</v>
      </c>
      <c r="AT449" s="15" t="s">
        <v>6282</v>
      </c>
      <c r="AU449" s="27" t="s">
        <v>6282</v>
      </c>
      <c r="AV449" s="74" t="s">
        <v>6322</v>
      </c>
      <c r="AW449" s="75"/>
      <c r="AX449" s="75"/>
      <c r="AY449" s="75"/>
      <c r="AZ449" s="52" t="s">
        <v>6388</v>
      </c>
    </row>
    <row r="450" spans="1:52" s="52" customFormat="1" ht="39.950000000000003" customHeight="1" x14ac:dyDescent="0.25">
      <c r="A450" s="9">
        <v>1346</v>
      </c>
      <c r="B450" s="5">
        <v>80042000004149</v>
      </c>
      <c r="C450" s="7" t="s">
        <v>4604</v>
      </c>
      <c r="D450" s="5" t="s">
        <v>241</v>
      </c>
      <c r="E450" s="5" t="s">
        <v>242</v>
      </c>
      <c r="F450" s="5" t="s">
        <v>242</v>
      </c>
      <c r="G450" s="5" t="s">
        <v>6285</v>
      </c>
      <c r="H450" s="7" t="s">
        <v>6173</v>
      </c>
      <c r="I450" s="7" t="s">
        <v>6175</v>
      </c>
      <c r="J450" s="7" t="s">
        <v>6175</v>
      </c>
      <c r="K450" s="7" t="s">
        <v>6175</v>
      </c>
      <c r="L450" s="5" t="s">
        <v>4605</v>
      </c>
      <c r="M450" s="5" t="s">
        <v>4605</v>
      </c>
      <c r="N450" s="8" t="s">
        <v>6175</v>
      </c>
      <c r="O450" s="7" t="s">
        <v>1388</v>
      </c>
      <c r="P450" s="7" t="s">
        <v>3899</v>
      </c>
      <c r="Q450" s="5" t="s">
        <v>4606</v>
      </c>
      <c r="R450" s="5" t="s">
        <v>4607</v>
      </c>
      <c r="S450" s="5">
        <v>70008214</v>
      </c>
      <c r="T450" s="7" t="s">
        <v>326</v>
      </c>
      <c r="U450" s="7" t="s">
        <v>28</v>
      </c>
      <c r="V450" s="28" t="s">
        <v>28</v>
      </c>
      <c r="W450" s="7" t="s">
        <v>78</v>
      </c>
      <c r="X450" s="7">
        <v>2013</v>
      </c>
      <c r="Y450" s="5" t="s">
        <v>4093</v>
      </c>
      <c r="Z450" s="7" t="s">
        <v>3900</v>
      </c>
      <c r="AA450" s="7">
        <v>1</v>
      </c>
      <c r="AB450" s="7">
        <v>1</v>
      </c>
      <c r="AC450" s="7">
        <f t="shared" si="114"/>
        <v>0</v>
      </c>
      <c r="AD450" s="7" t="s">
        <v>6175</v>
      </c>
      <c r="AE450" s="7" t="s">
        <v>6175</v>
      </c>
      <c r="AF450" s="7" t="s">
        <v>6175</v>
      </c>
      <c r="AG450" s="7" t="s">
        <v>6175</v>
      </c>
      <c r="AH450" s="7" t="s">
        <v>6175</v>
      </c>
      <c r="AI450" s="7" t="s">
        <v>6175</v>
      </c>
      <c r="AJ450" s="33">
        <v>28.422835616438515</v>
      </c>
      <c r="AK450" s="33">
        <f t="shared" si="115"/>
        <v>28.422835616438515</v>
      </c>
      <c r="AL450" s="33">
        <f t="shared" si="110"/>
        <v>3.4107402739726216</v>
      </c>
      <c r="AM450" s="33">
        <f t="shared" si="111"/>
        <v>31.833575890411137</v>
      </c>
      <c r="AN450" s="33">
        <f t="shared" si="112"/>
        <v>25.580552054794666</v>
      </c>
      <c r="AO450" s="33">
        <f t="shared" si="113"/>
        <v>25.580552054794666</v>
      </c>
      <c r="AP450" s="33">
        <f t="shared" si="116"/>
        <v>3.0696662465753599</v>
      </c>
      <c r="AQ450" s="33">
        <f t="shared" si="117"/>
        <v>28.650218301370025</v>
      </c>
      <c r="AR450" s="26" t="s">
        <v>6295</v>
      </c>
      <c r="AS450" s="26" t="s">
        <v>6316</v>
      </c>
      <c r="AT450" s="15" t="s">
        <v>6282</v>
      </c>
      <c r="AU450" s="27" t="s">
        <v>6282</v>
      </c>
      <c r="AV450" s="74" t="s">
        <v>6287</v>
      </c>
      <c r="AW450" s="75"/>
      <c r="AX450" s="75"/>
      <c r="AY450" s="75"/>
      <c r="AZ450" s="52" t="s">
        <v>6388</v>
      </c>
    </row>
    <row r="451" spans="1:52" s="52" customFormat="1" ht="39.950000000000003" customHeight="1" x14ac:dyDescent="0.25">
      <c r="A451" s="9">
        <v>1347</v>
      </c>
      <c r="B451" s="5">
        <v>80042000004163</v>
      </c>
      <c r="C451" s="7" t="s">
        <v>4608</v>
      </c>
      <c r="D451" s="5" t="s">
        <v>241</v>
      </c>
      <c r="E451" s="5" t="s">
        <v>242</v>
      </c>
      <c r="F451" s="5" t="s">
        <v>242</v>
      </c>
      <c r="G451" s="5" t="s">
        <v>402</v>
      </c>
      <c r="H451" s="7" t="s">
        <v>6173</v>
      </c>
      <c r="I451" s="7" t="s">
        <v>6175</v>
      </c>
      <c r="J451" s="7" t="s">
        <v>6175</v>
      </c>
      <c r="K451" s="7" t="s">
        <v>6175</v>
      </c>
      <c r="L451" s="5" t="s">
        <v>4609</v>
      </c>
      <c r="M451" s="5" t="s">
        <v>4609</v>
      </c>
      <c r="N451" s="8" t="s">
        <v>6175</v>
      </c>
      <c r="O451" s="7" t="s">
        <v>1388</v>
      </c>
      <c r="P451" s="7" t="s">
        <v>3899</v>
      </c>
      <c r="Q451" s="5" t="s">
        <v>236</v>
      </c>
      <c r="R451" s="5" t="s">
        <v>4610</v>
      </c>
      <c r="S451" s="5" t="s">
        <v>28</v>
      </c>
      <c r="T451" s="7" t="s">
        <v>44</v>
      </c>
      <c r="U451" s="7" t="s">
        <v>28</v>
      </c>
      <c r="V451" s="28" t="s">
        <v>28</v>
      </c>
      <c r="W451" s="7" t="s">
        <v>78</v>
      </c>
      <c r="X451" s="7">
        <v>2012</v>
      </c>
      <c r="Y451" s="5" t="s">
        <v>28</v>
      </c>
      <c r="Z451" s="7" t="s">
        <v>3900</v>
      </c>
      <c r="AA451" s="7">
        <v>1</v>
      </c>
      <c r="AB451" s="7">
        <v>1</v>
      </c>
      <c r="AC451" s="7">
        <f t="shared" si="114"/>
        <v>0</v>
      </c>
      <c r="AD451" s="7" t="s">
        <v>6175</v>
      </c>
      <c r="AE451" s="7" t="s">
        <v>6175</v>
      </c>
      <c r="AF451" s="7" t="s">
        <v>6175</v>
      </c>
      <c r="AG451" s="7" t="s">
        <v>6175</v>
      </c>
      <c r="AH451" s="7" t="s">
        <v>6175</v>
      </c>
      <c r="AI451" s="7" t="s">
        <v>6175</v>
      </c>
      <c r="AJ451" s="33">
        <v>49.683855342466053</v>
      </c>
      <c r="AK451" s="33">
        <f t="shared" si="115"/>
        <v>49.683855342466053</v>
      </c>
      <c r="AL451" s="33">
        <f t="shared" si="110"/>
        <v>5.9620626410959261</v>
      </c>
      <c r="AM451" s="33">
        <f t="shared" si="111"/>
        <v>55.645917983561979</v>
      </c>
      <c r="AN451" s="33">
        <f t="shared" si="112"/>
        <v>44.715469808219446</v>
      </c>
      <c r="AO451" s="33">
        <f t="shared" si="113"/>
        <v>44.715469808219446</v>
      </c>
      <c r="AP451" s="33">
        <f t="shared" si="116"/>
        <v>5.3658563769863337</v>
      </c>
      <c r="AQ451" s="33">
        <f t="shared" si="117"/>
        <v>50.081326185205782</v>
      </c>
      <c r="AR451" s="15" t="s">
        <v>6295</v>
      </c>
      <c r="AS451" s="26" t="s">
        <v>6316</v>
      </c>
      <c r="AT451" s="15" t="s">
        <v>6282</v>
      </c>
      <c r="AU451" s="27" t="s">
        <v>6282</v>
      </c>
      <c r="AV451" s="74" t="s">
        <v>6322</v>
      </c>
      <c r="AW451" s="75"/>
      <c r="AX451" s="75"/>
      <c r="AY451" s="75"/>
      <c r="AZ451" s="52" t="s">
        <v>6388</v>
      </c>
    </row>
    <row r="452" spans="1:52" s="52" customFormat="1" ht="39.950000000000003" customHeight="1" x14ac:dyDescent="0.25">
      <c r="A452" s="9">
        <v>1348</v>
      </c>
      <c r="B452" s="5">
        <v>80042000004187</v>
      </c>
      <c r="C452" s="7" t="s">
        <v>4611</v>
      </c>
      <c r="D452" s="5" t="s">
        <v>241</v>
      </c>
      <c r="E452" s="5" t="s">
        <v>242</v>
      </c>
      <c r="F452" s="5" t="s">
        <v>242</v>
      </c>
      <c r="G452" s="5" t="s">
        <v>402</v>
      </c>
      <c r="H452" s="7" t="s">
        <v>6173</v>
      </c>
      <c r="I452" s="7" t="s">
        <v>6175</v>
      </c>
      <c r="J452" s="7" t="s">
        <v>6175</v>
      </c>
      <c r="K452" s="7" t="s">
        <v>6175</v>
      </c>
      <c r="L452" s="5" t="s">
        <v>4609</v>
      </c>
      <c r="M452" s="5" t="s">
        <v>4609</v>
      </c>
      <c r="N452" s="8" t="s">
        <v>6175</v>
      </c>
      <c r="O452" s="7" t="s">
        <v>1388</v>
      </c>
      <c r="P452" s="7" t="s">
        <v>3899</v>
      </c>
      <c r="Q452" s="5" t="s">
        <v>236</v>
      </c>
      <c r="R452" s="5" t="s">
        <v>4610</v>
      </c>
      <c r="S452" s="5" t="s">
        <v>4612</v>
      </c>
      <c r="T452" s="7" t="s">
        <v>44</v>
      </c>
      <c r="U452" s="7" t="s">
        <v>28</v>
      </c>
      <c r="V452" s="28" t="s">
        <v>28</v>
      </c>
      <c r="W452" s="7" t="s">
        <v>78</v>
      </c>
      <c r="X452" s="7">
        <v>2012</v>
      </c>
      <c r="Y452" s="5" t="s">
        <v>28</v>
      </c>
      <c r="Z452" s="7" t="s">
        <v>3900</v>
      </c>
      <c r="AA452" s="7">
        <v>1</v>
      </c>
      <c r="AB452" s="7">
        <v>1</v>
      </c>
      <c r="AC452" s="7">
        <f t="shared" si="114"/>
        <v>0</v>
      </c>
      <c r="AD452" s="7" t="s">
        <v>6175</v>
      </c>
      <c r="AE452" s="7" t="s">
        <v>6175</v>
      </c>
      <c r="AF452" s="7" t="s">
        <v>6175</v>
      </c>
      <c r="AG452" s="7" t="s">
        <v>6175</v>
      </c>
      <c r="AH452" s="7" t="s">
        <v>6175</v>
      </c>
      <c r="AI452" s="7" t="s">
        <v>6175</v>
      </c>
      <c r="AJ452" s="33">
        <v>49.683855342466053</v>
      </c>
      <c r="AK452" s="33">
        <f t="shared" si="115"/>
        <v>49.683855342466053</v>
      </c>
      <c r="AL452" s="33">
        <f t="shared" ref="AL452:AL492" si="118">AK452*0.12</f>
        <v>5.9620626410959261</v>
      </c>
      <c r="AM452" s="33">
        <f t="shared" ref="AM452:AM492" si="119">AL452+AK452</f>
        <v>55.645917983561979</v>
      </c>
      <c r="AN452" s="33">
        <f t="shared" ref="AN452:AN492" si="120">AJ452*0.9</f>
        <v>44.715469808219446</v>
      </c>
      <c r="AO452" s="33">
        <f t="shared" ref="AO452:AO492" si="121">AN452*AB452</f>
        <v>44.715469808219446</v>
      </c>
      <c r="AP452" s="33">
        <f t="shared" si="116"/>
        <v>5.3658563769863337</v>
      </c>
      <c r="AQ452" s="33">
        <f t="shared" si="117"/>
        <v>50.081326185205782</v>
      </c>
      <c r="AR452" s="15" t="s">
        <v>6295</v>
      </c>
      <c r="AS452" s="26" t="s">
        <v>6316</v>
      </c>
      <c r="AT452" s="15" t="s">
        <v>6282</v>
      </c>
      <c r="AU452" s="27" t="s">
        <v>6282</v>
      </c>
      <c r="AV452" s="74" t="s">
        <v>6322</v>
      </c>
      <c r="AW452" s="75"/>
      <c r="AX452" s="75"/>
      <c r="AY452" s="75"/>
      <c r="AZ452" s="52" t="s">
        <v>6388</v>
      </c>
    </row>
    <row r="453" spans="1:52" s="52" customFormat="1" ht="39.950000000000003" customHeight="1" x14ac:dyDescent="0.25">
      <c r="A453" s="9">
        <v>1349</v>
      </c>
      <c r="B453" s="5">
        <v>80042000004194</v>
      </c>
      <c r="C453" s="7" t="s">
        <v>4613</v>
      </c>
      <c r="D453" s="5" t="s">
        <v>241</v>
      </c>
      <c r="E453" s="5" t="s">
        <v>242</v>
      </c>
      <c r="F453" s="5" t="s">
        <v>242</v>
      </c>
      <c r="G453" s="5" t="s">
        <v>402</v>
      </c>
      <c r="H453" s="7" t="s">
        <v>6173</v>
      </c>
      <c r="I453" s="7" t="s">
        <v>6175</v>
      </c>
      <c r="J453" s="7" t="s">
        <v>6175</v>
      </c>
      <c r="K453" s="7" t="s">
        <v>6175</v>
      </c>
      <c r="L453" s="5" t="s">
        <v>4609</v>
      </c>
      <c r="M453" s="5" t="s">
        <v>4609</v>
      </c>
      <c r="N453" s="8" t="s">
        <v>6175</v>
      </c>
      <c r="O453" s="7" t="s">
        <v>1388</v>
      </c>
      <c r="P453" s="7" t="s">
        <v>3899</v>
      </c>
      <c r="Q453" s="5" t="s">
        <v>236</v>
      </c>
      <c r="R453" s="5" t="s">
        <v>4610</v>
      </c>
      <c r="S453" s="5">
        <v>214311120700901</v>
      </c>
      <c r="T453" s="7" t="s">
        <v>44</v>
      </c>
      <c r="U453" s="7" t="s">
        <v>28</v>
      </c>
      <c r="V453" s="28" t="s">
        <v>28</v>
      </c>
      <c r="W453" s="7" t="s">
        <v>78</v>
      </c>
      <c r="X453" s="7">
        <v>2012</v>
      </c>
      <c r="Y453" s="5" t="s">
        <v>28</v>
      </c>
      <c r="Z453" s="7" t="s">
        <v>3900</v>
      </c>
      <c r="AA453" s="7">
        <v>1</v>
      </c>
      <c r="AB453" s="7">
        <v>1</v>
      </c>
      <c r="AC453" s="7">
        <f t="shared" si="114"/>
        <v>0</v>
      </c>
      <c r="AD453" s="7" t="s">
        <v>6175</v>
      </c>
      <c r="AE453" s="7" t="s">
        <v>6175</v>
      </c>
      <c r="AF453" s="7" t="s">
        <v>6175</v>
      </c>
      <c r="AG453" s="7" t="s">
        <v>6175</v>
      </c>
      <c r="AH453" s="7" t="s">
        <v>6175</v>
      </c>
      <c r="AI453" s="7" t="s">
        <v>6175</v>
      </c>
      <c r="AJ453" s="33">
        <v>49.683855342466053</v>
      </c>
      <c r="AK453" s="33">
        <f t="shared" si="115"/>
        <v>49.683855342466053</v>
      </c>
      <c r="AL453" s="33">
        <f t="shared" si="118"/>
        <v>5.9620626410959261</v>
      </c>
      <c r="AM453" s="33">
        <f t="shared" si="119"/>
        <v>55.645917983561979</v>
      </c>
      <c r="AN453" s="33">
        <f t="shared" si="120"/>
        <v>44.715469808219446</v>
      </c>
      <c r="AO453" s="33">
        <f t="shared" si="121"/>
        <v>44.715469808219446</v>
      </c>
      <c r="AP453" s="33">
        <f t="shared" si="116"/>
        <v>5.3658563769863337</v>
      </c>
      <c r="AQ453" s="33">
        <f t="shared" si="117"/>
        <v>50.081326185205782</v>
      </c>
      <c r="AR453" s="15" t="s">
        <v>6295</v>
      </c>
      <c r="AS453" s="26" t="s">
        <v>6316</v>
      </c>
      <c r="AT453" s="15" t="s">
        <v>6282</v>
      </c>
      <c r="AU453" s="27" t="s">
        <v>6282</v>
      </c>
      <c r="AV453" s="74" t="s">
        <v>6322</v>
      </c>
      <c r="AW453" s="75"/>
      <c r="AX453" s="75"/>
      <c r="AY453" s="75"/>
      <c r="AZ453" s="52" t="s">
        <v>6388</v>
      </c>
    </row>
    <row r="454" spans="1:52" s="52" customFormat="1" ht="39.950000000000003" customHeight="1" x14ac:dyDescent="0.25">
      <c r="A454" s="9">
        <v>1350</v>
      </c>
      <c r="B454" s="5">
        <v>80042000004200</v>
      </c>
      <c r="C454" s="7" t="s">
        <v>4614</v>
      </c>
      <c r="D454" s="5" t="s">
        <v>241</v>
      </c>
      <c r="E454" s="5" t="s">
        <v>242</v>
      </c>
      <c r="F454" s="5" t="s">
        <v>242</v>
      </c>
      <c r="G454" s="5" t="s">
        <v>18</v>
      </c>
      <c r="H454" s="7" t="s">
        <v>6173</v>
      </c>
      <c r="I454" s="7" t="s">
        <v>6175</v>
      </c>
      <c r="J454" s="7" t="s">
        <v>6175</v>
      </c>
      <c r="K454" s="7" t="s">
        <v>6175</v>
      </c>
      <c r="L454" s="5" t="s">
        <v>4609</v>
      </c>
      <c r="M454" s="5" t="s">
        <v>4609</v>
      </c>
      <c r="N454" s="8" t="s">
        <v>6175</v>
      </c>
      <c r="O454" s="7" t="s">
        <v>1388</v>
      </c>
      <c r="P454" s="7" t="s">
        <v>3899</v>
      </c>
      <c r="Q454" s="5" t="s">
        <v>236</v>
      </c>
      <c r="R454" s="5" t="s">
        <v>4610</v>
      </c>
      <c r="S454" s="5" t="s">
        <v>28</v>
      </c>
      <c r="T454" s="7" t="s">
        <v>44</v>
      </c>
      <c r="U454" s="7" t="s">
        <v>28</v>
      </c>
      <c r="V454" s="28" t="s">
        <v>28</v>
      </c>
      <c r="W454" s="7" t="s">
        <v>78</v>
      </c>
      <c r="X454" s="7">
        <v>2012</v>
      </c>
      <c r="Y454" s="5" t="s">
        <v>28</v>
      </c>
      <c r="Z454" s="7" t="s">
        <v>3900</v>
      </c>
      <c r="AA454" s="7">
        <v>1</v>
      </c>
      <c r="AB454" s="7">
        <v>1</v>
      </c>
      <c r="AC454" s="7">
        <f t="shared" si="114"/>
        <v>0</v>
      </c>
      <c r="AD454" s="7" t="s">
        <v>6175</v>
      </c>
      <c r="AE454" s="7" t="s">
        <v>6175</v>
      </c>
      <c r="AF454" s="7" t="s">
        <v>6175</v>
      </c>
      <c r="AG454" s="7" t="s">
        <v>6175</v>
      </c>
      <c r="AH454" s="7" t="s">
        <v>6175</v>
      </c>
      <c r="AI454" s="7" t="s">
        <v>6175</v>
      </c>
      <c r="AJ454" s="33">
        <v>49.683855342466053</v>
      </c>
      <c r="AK454" s="33">
        <f t="shared" si="115"/>
        <v>49.683855342466053</v>
      </c>
      <c r="AL454" s="33">
        <f t="shared" si="118"/>
        <v>5.9620626410959261</v>
      </c>
      <c r="AM454" s="33">
        <f t="shared" si="119"/>
        <v>55.645917983561979</v>
      </c>
      <c r="AN454" s="33">
        <f t="shared" si="120"/>
        <v>44.715469808219446</v>
      </c>
      <c r="AO454" s="33">
        <f t="shared" si="121"/>
        <v>44.715469808219446</v>
      </c>
      <c r="AP454" s="33">
        <f t="shared" si="116"/>
        <v>5.3658563769863337</v>
      </c>
      <c r="AQ454" s="33">
        <f t="shared" si="117"/>
        <v>50.081326185205782</v>
      </c>
      <c r="AR454" s="15" t="s">
        <v>6295</v>
      </c>
      <c r="AS454" s="26"/>
      <c r="AT454" s="15" t="s">
        <v>6292</v>
      </c>
      <c r="AU454" s="27" t="s">
        <v>6278</v>
      </c>
      <c r="AV454" s="74"/>
      <c r="AW454" s="75"/>
      <c r="AX454" s="75"/>
      <c r="AY454" s="75"/>
      <c r="AZ454" s="52" t="s">
        <v>6388</v>
      </c>
    </row>
    <row r="455" spans="1:52" s="52" customFormat="1" ht="39.950000000000003" customHeight="1" x14ac:dyDescent="0.25">
      <c r="A455" s="9">
        <v>1351</v>
      </c>
      <c r="B455" s="5">
        <v>80042000004255</v>
      </c>
      <c r="C455" s="5" t="s">
        <v>4615</v>
      </c>
      <c r="D455" s="39" t="s">
        <v>18</v>
      </c>
      <c r="E455" s="7" t="s">
        <v>64</v>
      </c>
      <c r="F455" s="7" t="s">
        <v>65</v>
      </c>
      <c r="G455" s="5" t="s">
        <v>18</v>
      </c>
      <c r="H455" s="7" t="s">
        <v>6173</v>
      </c>
      <c r="I455" s="7" t="s">
        <v>6175</v>
      </c>
      <c r="J455" s="7" t="s">
        <v>6175</v>
      </c>
      <c r="K455" s="7" t="s">
        <v>6175</v>
      </c>
      <c r="L455" s="5" t="s">
        <v>4616</v>
      </c>
      <c r="M455" s="5" t="s">
        <v>4616</v>
      </c>
      <c r="N455" s="8" t="s">
        <v>6175</v>
      </c>
      <c r="O455" s="7" t="s">
        <v>1388</v>
      </c>
      <c r="P455" s="7" t="s">
        <v>3899</v>
      </c>
      <c r="Q455" s="5" t="s">
        <v>28</v>
      </c>
      <c r="R455" s="5" t="s">
        <v>28</v>
      </c>
      <c r="S455" s="5" t="s">
        <v>28</v>
      </c>
      <c r="T455" s="7" t="s">
        <v>27</v>
      </c>
      <c r="U455" s="7" t="s">
        <v>28</v>
      </c>
      <c r="V455" s="7" t="s">
        <v>28</v>
      </c>
      <c r="W455" s="7" t="s">
        <v>78</v>
      </c>
      <c r="X455" s="7">
        <v>2012</v>
      </c>
      <c r="Y455" s="5" t="s">
        <v>28</v>
      </c>
      <c r="Z455" s="7" t="s">
        <v>3900</v>
      </c>
      <c r="AA455" s="7">
        <v>1</v>
      </c>
      <c r="AB455" s="7">
        <v>1</v>
      </c>
      <c r="AC455" s="7">
        <f t="shared" si="114"/>
        <v>0</v>
      </c>
      <c r="AD455" s="7" t="s">
        <v>6175</v>
      </c>
      <c r="AE455" s="7" t="s">
        <v>6175</v>
      </c>
      <c r="AF455" s="7" t="s">
        <v>6175</v>
      </c>
      <c r="AG455" s="7" t="s">
        <v>6175</v>
      </c>
      <c r="AH455" s="7" t="s">
        <v>6175</v>
      </c>
      <c r="AI455" s="7" t="s">
        <v>6175</v>
      </c>
      <c r="AJ455" s="33">
        <v>25.020646575342617</v>
      </c>
      <c r="AK455" s="33">
        <f t="shared" si="115"/>
        <v>25.020646575342617</v>
      </c>
      <c r="AL455" s="33">
        <f t="shared" si="118"/>
        <v>3.0024775890411139</v>
      </c>
      <c r="AM455" s="33">
        <f t="shared" si="119"/>
        <v>28.023124164383731</v>
      </c>
      <c r="AN455" s="33">
        <f t="shared" si="120"/>
        <v>22.518581917808355</v>
      </c>
      <c r="AO455" s="33">
        <f t="shared" si="121"/>
        <v>22.518581917808355</v>
      </c>
      <c r="AP455" s="33">
        <f t="shared" si="116"/>
        <v>2.7022298301370027</v>
      </c>
      <c r="AQ455" s="33">
        <f t="shared" si="117"/>
        <v>25.220811747945358</v>
      </c>
      <c r="AR455" s="15" t="s">
        <v>6303</v>
      </c>
      <c r="AS455" s="15" t="s">
        <v>6304</v>
      </c>
      <c r="AT455" s="15" t="s">
        <v>6292</v>
      </c>
      <c r="AU455" s="27" t="s">
        <v>6281</v>
      </c>
      <c r="AV455" s="74"/>
      <c r="AW455" s="75"/>
      <c r="AX455" s="75"/>
      <c r="AY455" s="75"/>
      <c r="AZ455" s="52" t="s">
        <v>6388</v>
      </c>
    </row>
    <row r="456" spans="1:52" s="52" customFormat="1" ht="39.950000000000003" customHeight="1" x14ac:dyDescent="0.25">
      <c r="A456" s="9">
        <v>1352</v>
      </c>
      <c r="B456" s="5">
        <v>80042000004316</v>
      </c>
      <c r="C456" s="7" t="s">
        <v>4617</v>
      </c>
      <c r="D456" s="5" t="s">
        <v>18</v>
      </c>
      <c r="E456" s="5" t="s">
        <v>925</v>
      </c>
      <c r="F456" s="5" t="s">
        <v>926</v>
      </c>
      <c r="G456" s="5" t="s">
        <v>18</v>
      </c>
      <c r="H456" s="7" t="s">
        <v>6173</v>
      </c>
      <c r="I456" s="7" t="s">
        <v>6175</v>
      </c>
      <c r="J456" s="7" t="s">
        <v>6175</v>
      </c>
      <c r="K456" s="7" t="s">
        <v>6175</v>
      </c>
      <c r="L456" s="5" t="s">
        <v>4618</v>
      </c>
      <c r="M456" s="5" t="s">
        <v>4618</v>
      </c>
      <c r="N456" s="8" t="s">
        <v>6175</v>
      </c>
      <c r="O456" s="7" t="s">
        <v>1388</v>
      </c>
      <c r="P456" s="7" t="s">
        <v>3899</v>
      </c>
      <c r="Q456" s="5" t="s">
        <v>2790</v>
      </c>
      <c r="R456" s="5" t="s">
        <v>4619</v>
      </c>
      <c r="S456" s="5" t="s">
        <v>28</v>
      </c>
      <c r="T456" s="7" t="s">
        <v>326</v>
      </c>
      <c r="U456" s="7" t="s">
        <v>28</v>
      </c>
      <c r="V456" s="7" t="s">
        <v>4620</v>
      </c>
      <c r="W456" s="7" t="s">
        <v>29</v>
      </c>
      <c r="X456" s="7">
        <v>2012</v>
      </c>
      <c r="Y456" s="5" t="s">
        <v>4621</v>
      </c>
      <c r="Z456" s="7" t="s">
        <v>3900</v>
      </c>
      <c r="AA456" s="7">
        <v>1</v>
      </c>
      <c r="AB456" s="7">
        <v>1</v>
      </c>
      <c r="AC456" s="7">
        <f t="shared" si="114"/>
        <v>0</v>
      </c>
      <c r="AD456" s="7" t="s">
        <v>6175</v>
      </c>
      <c r="AE456" s="7" t="s">
        <v>6175</v>
      </c>
      <c r="AF456" s="7" t="s">
        <v>6175</v>
      </c>
      <c r="AG456" s="7" t="s">
        <v>6175</v>
      </c>
      <c r="AH456" s="7" t="s">
        <v>6175</v>
      </c>
      <c r="AI456" s="7" t="s">
        <v>6175</v>
      </c>
      <c r="AJ456" s="33">
        <v>14.548134246575408</v>
      </c>
      <c r="AK456" s="33">
        <f t="shared" si="115"/>
        <v>14.548134246575408</v>
      </c>
      <c r="AL456" s="33">
        <f t="shared" si="118"/>
        <v>1.7457761095890489</v>
      </c>
      <c r="AM456" s="33">
        <f t="shared" si="119"/>
        <v>16.293910356164456</v>
      </c>
      <c r="AN456" s="33">
        <f t="shared" si="120"/>
        <v>13.093320821917867</v>
      </c>
      <c r="AO456" s="33">
        <f t="shared" si="121"/>
        <v>13.093320821917867</v>
      </c>
      <c r="AP456" s="33">
        <f t="shared" si="116"/>
        <v>1.5711984986301439</v>
      </c>
      <c r="AQ456" s="33">
        <f t="shared" si="117"/>
        <v>14.664519320548012</v>
      </c>
      <c r="AR456" s="26" t="s">
        <v>1404</v>
      </c>
      <c r="AS456" s="26" t="s">
        <v>1404</v>
      </c>
      <c r="AT456" s="15" t="s">
        <v>6294</v>
      </c>
      <c r="AU456" s="27" t="s">
        <v>6279</v>
      </c>
      <c r="AV456" s="74"/>
      <c r="AW456" s="75"/>
      <c r="AX456" s="75"/>
      <c r="AY456" s="75"/>
      <c r="AZ456" s="52" t="s">
        <v>6388</v>
      </c>
    </row>
    <row r="457" spans="1:52" s="52" customFormat="1" ht="39.950000000000003" customHeight="1" x14ac:dyDescent="0.25">
      <c r="A457" s="9">
        <v>1353</v>
      </c>
      <c r="B457" s="5">
        <v>80042000004323</v>
      </c>
      <c r="C457" s="7" t="s">
        <v>4622</v>
      </c>
      <c r="D457" s="5" t="s">
        <v>18</v>
      </c>
      <c r="E457" s="5" t="s">
        <v>925</v>
      </c>
      <c r="F457" s="5" t="s">
        <v>926</v>
      </c>
      <c r="G457" s="5" t="s">
        <v>18</v>
      </c>
      <c r="H457" s="7" t="s">
        <v>6173</v>
      </c>
      <c r="I457" s="7" t="s">
        <v>6175</v>
      </c>
      <c r="J457" s="7" t="s">
        <v>6175</v>
      </c>
      <c r="K457" s="7" t="s">
        <v>6175</v>
      </c>
      <c r="L457" s="5" t="s">
        <v>4618</v>
      </c>
      <c r="M457" s="5" t="s">
        <v>4618</v>
      </c>
      <c r="N457" s="8" t="s">
        <v>6175</v>
      </c>
      <c r="O457" s="7" t="s">
        <v>1388</v>
      </c>
      <c r="P457" s="7" t="s">
        <v>3899</v>
      </c>
      <c r="Q457" s="5" t="s">
        <v>2790</v>
      </c>
      <c r="R457" s="5" t="s">
        <v>4619</v>
      </c>
      <c r="S457" s="5" t="s">
        <v>28</v>
      </c>
      <c r="T457" s="7" t="s">
        <v>326</v>
      </c>
      <c r="U457" s="7" t="s">
        <v>28</v>
      </c>
      <c r="V457" s="7" t="s">
        <v>4620</v>
      </c>
      <c r="W457" s="7" t="s">
        <v>29</v>
      </c>
      <c r="X457" s="7">
        <v>2012</v>
      </c>
      <c r="Y457" s="5" t="s">
        <v>4621</v>
      </c>
      <c r="Z457" s="7" t="s">
        <v>3900</v>
      </c>
      <c r="AA457" s="7">
        <v>1</v>
      </c>
      <c r="AB457" s="7">
        <v>1</v>
      </c>
      <c r="AC457" s="7">
        <f t="shared" si="114"/>
        <v>0</v>
      </c>
      <c r="AD457" s="7" t="s">
        <v>6175</v>
      </c>
      <c r="AE457" s="7" t="s">
        <v>6175</v>
      </c>
      <c r="AF457" s="7" t="s">
        <v>6175</v>
      </c>
      <c r="AG457" s="7" t="s">
        <v>6175</v>
      </c>
      <c r="AH457" s="7" t="s">
        <v>6175</v>
      </c>
      <c r="AI457" s="7" t="s">
        <v>6175</v>
      </c>
      <c r="AJ457" s="33">
        <v>14.548134246575408</v>
      </c>
      <c r="AK457" s="33">
        <f t="shared" si="115"/>
        <v>14.548134246575408</v>
      </c>
      <c r="AL457" s="33">
        <f t="shared" si="118"/>
        <v>1.7457761095890489</v>
      </c>
      <c r="AM457" s="33">
        <f t="shared" si="119"/>
        <v>16.293910356164456</v>
      </c>
      <c r="AN457" s="33">
        <f t="shared" si="120"/>
        <v>13.093320821917867</v>
      </c>
      <c r="AO457" s="33">
        <f t="shared" si="121"/>
        <v>13.093320821917867</v>
      </c>
      <c r="AP457" s="33">
        <f t="shared" si="116"/>
        <v>1.5711984986301439</v>
      </c>
      <c r="AQ457" s="33">
        <f t="shared" si="117"/>
        <v>14.664519320548012</v>
      </c>
      <c r="AR457" s="26" t="s">
        <v>1404</v>
      </c>
      <c r="AS457" s="26" t="s">
        <v>1404</v>
      </c>
      <c r="AT457" s="15" t="s">
        <v>6294</v>
      </c>
      <c r="AU457" s="27" t="s">
        <v>6279</v>
      </c>
      <c r="AV457" s="74"/>
      <c r="AW457" s="75"/>
      <c r="AX457" s="75"/>
      <c r="AY457" s="75"/>
      <c r="AZ457" s="52" t="s">
        <v>6388</v>
      </c>
    </row>
    <row r="458" spans="1:52" s="52" customFormat="1" ht="39.950000000000003" customHeight="1" x14ac:dyDescent="0.25">
      <c r="A458" s="9">
        <v>1354</v>
      </c>
      <c r="B458" s="5">
        <v>80042000004330</v>
      </c>
      <c r="C458" s="7" t="s">
        <v>4623</v>
      </c>
      <c r="D458" s="5" t="s">
        <v>18</v>
      </c>
      <c r="E458" s="5" t="s">
        <v>925</v>
      </c>
      <c r="F458" s="5" t="s">
        <v>926</v>
      </c>
      <c r="G458" s="5" t="s">
        <v>18</v>
      </c>
      <c r="H458" s="7" t="s">
        <v>6173</v>
      </c>
      <c r="I458" s="7" t="s">
        <v>6175</v>
      </c>
      <c r="J458" s="7" t="s">
        <v>6175</v>
      </c>
      <c r="K458" s="7" t="s">
        <v>6175</v>
      </c>
      <c r="L458" s="5" t="s">
        <v>4618</v>
      </c>
      <c r="M458" s="5" t="s">
        <v>4618</v>
      </c>
      <c r="N458" s="8" t="s">
        <v>6175</v>
      </c>
      <c r="O458" s="7" t="s">
        <v>1388</v>
      </c>
      <c r="P458" s="7" t="s">
        <v>3899</v>
      </c>
      <c r="Q458" s="5" t="s">
        <v>2790</v>
      </c>
      <c r="R458" s="5" t="s">
        <v>4619</v>
      </c>
      <c r="S458" s="5" t="s">
        <v>28</v>
      </c>
      <c r="T458" s="7" t="s">
        <v>326</v>
      </c>
      <c r="U458" s="7" t="s">
        <v>28</v>
      </c>
      <c r="V458" s="7" t="s">
        <v>4620</v>
      </c>
      <c r="W458" s="7" t="s">
        <v>29</v>
      </c>
      <c r="X458" s="7">
        <v>2012</v>
      </c>
      <c r="Y458" s="5" t="s">
        <v>4621</v>
      </c>
      <c r="Z458" s="7" t="s">
        <v>3900</v>
      </c>
      <c r="AA458" s="7">
        <v>1</v>
      </c>
      <c r="AB458" s="7">
        <v>1</v>
      </c>
      <c r="AC458" s="7">
        <f t="shared" si="114"/>
        <v>0</v>
      </c>
      <c r="AD458" s="7" t="s">
        <v>6175</v>
      </c>
      <c r="AE458" s="7" t="s">
        <v>6175</v>
      </c>
      <c r="AF458" s="7" t="s">
        <v>6175</v>
      </c>
      <c r="AG458" s="7" t="s">
        <v>6175</v>
      </c>
      <c r="AH458" s="7" t="s">
        <v>6175</v>
      </c>
      <c r="AI458" s="7" t="s">
        <v>6175</v>
      </c>
      <c r="AJ458" s="33">
        <v>14.548134246575408</v>
      </c>
      <c r="AK458" s="33">
        <f t="shared" si="115"/>
        <v>14.548134246575408</v>
      </c>
      <c r="AL458" s="33">
        <f t="shared" si="118"/>
        <v>1.7457761095890489</v>
      </c>
      <c r="AM458" s="33">
        <f t="shared" si="119"/>
        <v>16.293910356164456</v>
      </c>
      <c r="AN458" s="33">
        <f t="shared" si="120"/>
        <v>13.093320821917867</v>
      </c>
      <c r="AO458" s="33">
        <f t="shared" si="121"/>
        <v>13.093320821917867</v>
      </c>
      <c r="AP458" s="33">
        <f t="shared" si="116"/>
        <v>1.5711984986301439</v>
      </c>
      <c r="AQ458" s="33">
        <f t="shared" si="117"/>
        <v>14.664519320548012</v>
      </c>
      <c r="AR458" s="26" t="s">
        <v>1404</v>
      </c>
      <c r="AS458" s="26" t="s">
        <v>1404</v>
      </c>
      <c r="AT458" s="15" t="s">
        <v>6294</v>
      </c>
      <c r="AU458" s="27" t="s">
        <v>6279</v>
      </c>
      <c r="AV458" s="74"/>
      <c r="AW458" s="75"/>
      <c r="AX458" s="75"/>
      <c r="AY458" s="75"/>
      <c r="AZ458" s="52" t="s">
        <v>6388</v>
      </c>
    </row>
    <row r="459" spans="1:52" s="52" customFormat="1" ht="39.950000000000003" customHeight="1" x14ac:dyDescent="0.25">
      <c r="A459" s="9">
        <v>1355</v>
      </c>
      <c r="B459" s="5">
        <v>80042000004347</v>
      </c>
      <c r="C459" s="132" t="s">
        <v>4624</v>
      </c>
      <c r="D459" s="5" t="s">
        <v>18</v>
      </c>
      <c r="E459" s="5" t="s">
        <v>925</v>
      </c>
      <c r="F459" s="5" t="s">
        <v>926</v>
      </c>
      <c r="G459" s="5" t="s">
        <v>18</v>
      </c>
      <c r="H459" s="7" t="s">
        <v>6173</v>
      </c>
      <c r="I459" s="7" t="s">
        <v>6175</v>
      </c>
      <c r="J459" s="7" t="s">
        <v>6175</v>
      </c>
      <c r="K459" s="7" t="s">
        <v>6175</v>
      </c>
      <c r="L459" s="5" t="s">
        <v>4618</v>
      </c>
      <c r="M459" s="5" t="s">
        <v>4618</v>
      </c>
      <c r="N459" s="8" t="s">
        <v>6175</v>
      </c>
      <c r="O459" s="7" t="s">
        <v>1388</v>
      </c>
      <c r="P459" s="7" t="s">
        <v>3899</v>
      </c>
      <c r="Q459" s="5" t="s">
        <v>2790</v>
      </c>
      <c r="R459" s="5" t="s">
        <v>4619</v>
      </c>
      <c r="S459" s="5" t="s">
        <v>28</v>
      </c>
      <c r="T459" s="7" t="s">
        <v>326</v>
      </c>
      <c r="U459" s="7" t="s">
        <v>28</v>
      </c>
      <c r="V459" s="7" t="s">
        <v>4620</v>
      </c>
      <c r="W459" s="7" t="s">
        <v>29</v>
      </c>
      <c r="X459" s="7">
        <v>2012</v>
      </c>
      <c r="Y459" s="5" t="s">
        <v>4621</v>
      </c>
      <c r="Z459" s="7" t="s">
        <v>3900</v>
      </c>
      <c r="AA459" s="7">
        <v>1</v>
      </c>
      <c r="AB459" s="7">
        <v>1</v>
      </c>
      <c r="AC459" s="7">
        <f t="shared" si="114"/>
        <v>0</v>
      </c>
      <c r="AD459" s="7" t="s">
        <v>6175</v>
      </c>
      <c r="AE459" s="7" t="s">
        <v>6175</v>
      </c>
      <c r="AF459" s="7" t="s">
        <v>6175</v>
      </c>
      <c r="AG459" s="7" t="s">
        <v>6175</v>
      </c>
      <c r="AH459" s="7" t="s">
        <v>6175</v>
      </c>
      <c r="AI459" s="7" t="s">
        <v>6175</v>
      </c>
      <c r="AJ459" s="33">
        <v>14.548134246575408</v>
      </c>
      <c r="AK459" s="33">
        <f t="shared" si="115"/>
        <v>14.548134246575408</v>
      </c>
      <c r="AL459" s="33">
        <f t="shared" si="118"/>
        <v>1.7457761095890489</v>
      </c>
      <c r="AM459" s="33">
        <f t="shared" si="119"/>
        <v>16.293910356164456</v>
      </c>
      <c r="AN459" s="33">
        <f t="shared" si="120"/>
        <v>13.093320821917867</v>
      </c>
      <c r="AO459" s="33">
        <f t="shared" si="121"/>
        <v>13.093320821917867</v>
      </c>
      <c r="AP459" s="33">
        <f t="shared" si="116"/>
        <v>1.5711984986301439</v>
      </c>
      <c r="AQ459" s="33">
        <f t="shared" si="117"/>
        <v>14.664519320548012</v>
      </c>
      <c r="AR459" s="26" t="s">
        <v>1404</v>
      </c>
      <c r="AS459" s="26" t="s">
        <v>1404</v>
      </c>
      <c r="AT459" s="15" t="s">
        <v>6294</v>
      </c>
      <c r="AU459" s="27" t="s">
        <v>6279</v>
      </c>
      <c r="AV459" s="74"/>
      <c r="AW459" s="75"/>
      <c r="AX459" s="75"/>
      <c r="AY459" s="75"/>
      <c r="AZ459" s="52" t="s">
        <v>6388</v>
      </c>
    </row>
    <row r="460" spans="1:52" s="52" customFormat="1" ht="39.950000000000003" customHeight="1" x14ac:dyDescent="0.25">
      <c r="A460" s="9">
        <v>1356</v>
      </c>
      <c r="B460" s="5">
        <v>80042000004354</v>
      </c>
      <c r="C460" s="132" t="s">
        <v>4625</v>
      </c>
      <c r="D460" s="5" t="s">
        <v>18</v>
      </c>
      <c r="E460" s="5" t="s">
        <v>925</v>
      </c>
      <c r="F460" s="5" t="s">
        <v>926</v>
      </c>
      <c r="G460" s="5" t="s">
        <v>18</v>
      </c>
      <c r="H460" s="7" t="s">
        <v>6173</v>
      </c>
      <c r="I460" s="7" t="s">
        <v>6175</v>
      </c>
      <c r="J460" s="7" t="s">
        <v>6175</v>
      </c>
      <c r="K460" s="7" t="s">
        <v>6175</v>
      </c>
      <c r="L460" s="5" t="s">
        <v>4618</v>
      </c>
      <c r="M460" s="5" t="s">
        <v>4618</v>
      </c>
      <c r="N460" s="8" t="s">
        <v>6175</v>
      </c>
      <c r="O460" s="7" t="s">
        <v>1388</v>
      </c>
      <c r="P460" s="7" t="s">
        <v>3899</v>
      </c>
      <c r="Q460" s="5" t="s">
        <v>2790</v>
      </c>
      <c r="R460" s="5" t="s">
        <v>4619</v>
      </c>
      <c r="S460" s="5" t="s">
        <v>28</v>
      </c>
      <c r="T460" s="7" t="s">
        <v>326</v>
      </c>
      <c r="U460" s="7" t="s">
        <v>28</v>
      </c>
      <c r="V460" s="7" t="s">
        <v>4620</v>
      </c>
      <c r="W460" s="7" t="s">
        <v>29</v>
      </c>
      <c r="X460" s="7">
        <v>2012</v>
      </c>
      <c r="Y460" s="5" t="s">
        <v>4621</v>
      </c>
      <c r="Z460" s="7" t="s">
        <v>3900</v>
      </c>
      <c r="AA460" s="7">
        <v>1</v>
      </c>
      <c r="AB460" s="7">
        <v>1</v>
      </c>
      <c r="AC460" s="7">
        <f t="shared" si="114"/>
        <v>0</v>
      </c>
      <c r="AD460" s="7" t="s">
        <v>6175</v>
      </c>
      <c r="AE460" s="7" t="s">
        <v>6175</v>
      </c>
      <c r="AF460" s="7" t="s">
        <v>6175</v>
      </c>
      <c r="AG460" s="7" t="s">
        <v>6175</v>
      </c>
      <c r="AH460" s="7" t="s">
        <v>6175</v>
      </c>
      <c r="AI460" s="7" t="s">
        <v>6175</v>
      </c>
      <c r="AJ460" s="33">
        <v>14.548134246575408</v>
      </c>
      <c r="AK460" s="33">
        <f t="shared" si="115"/>
        <v>14.548134246575408</v>
      </c>
      <c r="AL460" s="33">
        <f t="shared" si="118"/>
        <v>1.7457761095890489</v>
      </c>
      <c r="AM460" s="33">
        <f t="shared" si="119"/>
        <v>16.293910356164456</v>
      </c>
      <c r="AN460" s="33">
        <f t="shared" si="120"/>
        <v>13.093320821917867</v>
      </c>
      <c r="AO460" s="33">
        <f t="shared" si="121"/>
        <v>13.093320821917867</v>
      </c>
      <c r="AP460" s="33">
        <f t="shared" si="116"/>
        <v>1.5711984986301439</v>
      </c>
      <c r="AQ460" s="33">
        <f t="shared" si="117"/>
        <v>14.664519320548012</v>
      </c>
      <c r="AR460" s="26" t="s">
        <v>1404</v>
      </c>
      <c r="AS460" s="26" t="s">
        <v>1404</v>
      </c>
      <c r="AT460" s="15" t="s">
        <v>6294</v>
      </c>
      <c r="AU460" s="27" t="s">
        <v>6279</v>
      </c>
      <c r="AV460" s="74"/>
      <c r="AW460" s="75"/>
      <c r="AX460" s="75"/>
      <c r="AY460" s="75"/>
      <c r="AZ460" s="52" t="s">
        <v>6388</v>
      </c>
    </row>
    <row r="461" spans="1:52" s="52" customFormat="1" ht="39.950000000000003" customHeight="1" x14ac:dyDescent="0.25">
      <c r="A461" s="9">
        <v>1357</v>
      </c>
      <c r="B461" s="5">
        <v>80042000004361</v>
      </c>
      <c r="C461" s="132" t="s">
        <v>4626</v>
      </c>
      <c r="D461" s="5" t="s">
        <v>18</v>
      </c>
      <c r="E461" s="5" t="s">
        <v>925</v>
      </c>
      <c r="F461" s="5" t="s">
        <v>926</v>
      </c>
      <c r="G461" s="5" t="s">
        <v>18</v>
      </c>
      <c r="H461" s="7" t="s">
        <v>6173</v>
      </c>
      <c r="I461" s="7" t="s">
        <v>6175</v>
      </c>
      <c r="J461" s="7" t="s">
        <v>6175</v>
      </c>
      <c r="K461" s="7" t="s">
        <v>6175</v>
      </c>
      <c r="L461" s="5" t="s">
        <v>4618</v>
      </c>
      <c r="M461" s="5" t="s">
        <v>4618</v>
      </c>
      <c r="N461" s="8" t="s">
        <v>6175</v>
      </c>
      <c r="O461" s="7" t="s">
        <v>1388</v>
      </c>
      <c r="P461" s="7" t="s">
        <v>3899</v>
      </c>
      <c r="Q461" s="5" t="s">
        <v>2790</v>
      </c>
      <c r="R461" s="5" t="s">
        <v>4619</v>
      </c>
      <c r="S461" s="5" t="s">
        <v>28</v>
      </c>
      <c r="T461" s="7" t="s">
        <v>326</v>
      </c>
      <c r="U461" s="7" t="s">
        <v>28</v>
      </c>
      <c r="V461" s="7" t="s">
        <v>4620</v>
      </c>
      <c r="W461" s="7" t="s">
        <v>29</v>
      </c>
      <c r="X461" s="7">
        <v>2012</v>
      </c>
      <c r="Y461" s="5" t="s">
        <v>4621</v>
      </c>
      <c r="Z461" s="7" t="s">
        <v>3900</v>
      </c>
      <c r="AA461" s="7">
        <v>1</v>
      </c>
      <c r="AB461" s="7">
        <v>1</v>
      </c>
      <c r="AC461" s="7">
        <f t="shared" si="114"/>
        <v>0</v>
      </c>
      <c r="AD461" s="7" t="s">
        <v>6175</v>
      </c>
      <c r="AE461" s="7" t="s">
        <v>6175</v>
      </c>
      <c r="AF461" s="7" t="s">
        <v>6175</v>
      </c>
      <c r="AG461" s="7" t="s">
        <v>6175</v>
      </c>
      <c r="AH461" s="7" t="s">
        <v>6175</v>
      </c>
      <c r="AI461" s="7" t="s">
        <v>6175</v>
      </c>
      <c r="AJ461" s="33">
        <v>14.548134246575408</v>
      </c>
      <c r="AK461" s="33">
        <f t="shared" si="115"/>
        <v>14.548134246575408</v>
      </c>
      <c r="AL461" s="33">
        <f t="shared" si="118"/>
        <v>1.7457761095890489</v>
      </c>
      <c r="AM461" s="33">
        <f t="shared" si="119"/>
        <v>16.293910356164456</v>
      </c>
      <c r="AN461" s="33">
        <f t="shared" si="120"/>
        <v>13.093320821917867</v>
      </c>
      <c r="AO461" s="33">
        <f t="shared" si="121"/>
        <v>13.093320821917867</v>
      </c>
      <c r="AP461" s="33">
        <f t="shared" si="116"/>
        <v>1.5711984986301439</v>
      </c>
      <c r="AQ461" s="33">
        <f t="shared" si="117"/>
        <v>14.664519320548012</v>
      </c>
      <c r="AR461" s="26" t="s">
        <v>1404</v>
      </c>
      <c r="AS461" s="26" t="s">
        <v>1404</v>
      </c>
      <c r="AT461" s="15" t="s">
        <v>6294</v>
      </c>
      <c r="AU461" s="27" t="s">
        <v>6279</v>
      </c>
      <c r="AV461" s="74"/>
      <c r="AW461" s="75"/>
      <c r="AX461" s="75"/>
      <c r="AY461" s="75"/>
      <c r="AZ461" s="52" t="s">
        <v>6388</v>
      </c>
    </row>
    <row r="462" spans="1:52" s="52" customFormat="1" ht="39.950000000000003" customHeight="1" x14ac:dyDescent="0.25">
      <c r="A462" s="9">
        <v>1358</v>
      </c>
      <c r="B462" s="5">
        <v>80042000004644</v>
      </c>
      <c r="C462" s="5" t="s">
        <v>4627</v>
      </c>
      <c r="D462" s="28" t="s">
        <v>18</v>
      </c>
      <c r="E462" s="5" t="s">
        <v>117</v>
      </c>
      <c r="F462" s="5" t="s">
        <v>142</v>
      </c>
      <c r="G462" s="5" t="s">
        <v>18</v>
      </c>
      <c r="H462" s="7" t="s">
        <v>6173</v>
      </c>
      <c r="I462" s="7" t="s">
        <v>6175</v>
      </c>
      <c r="J462" s="7" t="s">
        <v>6175</v>
      </c>
      <c r="K462" s="7" t="s">
        <v>6175</v>
      </c>
      <c r="L462" s="7" t="s">
        <v>4528</v>
      </c>
      <c r="M462" s="7" t="s">
        <v>4528</v>
      </c>
      <c r="N462" s="8" t="s">
        <v>6175</v>
      </c>
      <c r="O462" s="7" t="s">
        <v>1388</v>
      </c>
      <c r="P462" s="7" t="s">
        <v>3899</v>
      </c>
      <c r="Q462" s="7" t="s">
        <v>652</v>
      </c>
      <c r="R462" s="7" t="s">
        <v>4529</v>
      </c>
      <c r="S462" s="7" t="s">
        <v>4628</v>
      </c>
      <c r="T462" s="7" t="s">
        <v>326</v>
      </c>
      <c r="U462" s="7" t="s">
        <v>28</v>
      </c>
      <c r="V462" s="7" t="s">
        <v>4531</v>
      </c>
      <c r="W462" s="7" t="s">
        <v>29</v>
      </c>
      <c r="X462" s="7">
        <v>2012</v>
      </c>
      <c r="Y462" s="7" t="s">
        <v>28</v>
      </c>
      <c r="Z462" s="7" t="s">
        <v>3900</v>
      </c>
      <c r="AA462" s="7">
        <v>1</v>
      </c>
      <c r="AB462" s="7">
        <v>1</v>
      </c>
      <c r="AC462" s="7">
        <f t="shared" si="114"/>
        <v>0</v>
      </c>
      <c r="AD462" s="7" t="s">
        <v>6175</v>
      </c>
      <c r="AE462" s="7" t="s">
        <v>6175</v>
      </c>
      <c r="AF462" s="7" t="s">
        <v>6175</v>
      </c>
      <c r="AG462" s="7" t="s">
        <v>6175</v>
      </c>
      <c r="AH462" s="7" t="s">
        <v>6175</v>
      </c>
      <c r="AI462" s="7" t="s">
        <v>6175</v>
      </c>
      <c r="AJ462" s="33">
        <v>16.972823287671311</v>
      </c>
      <c r="AK462" s="33">
        <f t="shared" si="115"/>
        <v>16.972823287671311</v>
      </c>
      <c r="AL462" s="33">
        <f t="shared" si="118"/>
        <v>2.0367387945205571</v>
      </c>
      <c r="AM462" s="33">
        <f t="shared" si="119"/>
        <v>19.009562082191866</v>
      </c>
      <c r="AN462" s="33">
        <f t="shared" si="120"/>
        <v>15.27554095890418</v>
      </c>
      <c r="AO462" s="33">
        <f t="shared" si="121"/>
        <v>15.27554095890418</v>
      </c>
      <c r="AP462" s="33">
        <f t="shared" si="116"/>
        <v>1.8330649150685017</v>
      </c>
      <c r="AQ462" s="33">
        <f t="shared" si="117"/>
        <v>17.108605873972682</v>
      </c>
      <c r="AR462" s="15" t="s">
        <v>6295</v>
      </c>
      <c r="AS462" s="26"/>
      <c r="AT462" s="15" t="s">
        <v>6292</v>
      </c>
      <c r="AU462" s="27" t="s">
        <v>6278</v>
      </c>
      <c r="AV462" s="74"/>
      <c r="AW462" s="75"/>
      <c r="AX462" s="75"/>
      <c r="AY462" s="75"/>
      <c r="AZ462" s="52" t="s">
        <v>6388</v>
      </c>
    </row>
    <row r="463" spans="1:52" s="52" customFormat="1" ht="39.950000000000003" customHeight="1" x14ac:dyDescent="0.25">
      <c r="A463" s="9">
        <v>1359</v>
      </c>
      <c r="B463" s="5">
        <v>80042000004996</v>
      </c>
      <c r="C463" s="5" t="s">
        <v>4629</v>
      </c>
      <c r="D463" s="28" t="s">
        <v>18</v>
      </c>
      <c r="E463" s="7" t="s">
        <v>138</v>
      </c>
      <c r="F463" s="5" t="s">
        <v>591</v>
      </c>
      <c r="G463" s="5" t="s">
        <v>18</v>
      </c>
      <c r="H463" s="7" t="s">
        <v>6173</v>
      </c>
      <c r="I463" s="7" t="s">
        <v>6175</v>
      </c>
      <c r="J463" s="7" t="s">
        <v>6175</v>
      </c>
      <c r="K463" s="7" t="s">
        <v>6175</v>
      </c>
      <c r="L463" s="7" t="s">
        <v>4630</v>
      </c>
      <c r="M463" s="7" t="s">
        <v>4630</v>
      </c>
      <c r="N463" s="8" t="s">
        <v>6175</v>
      </c>
      <c r="O463" s="7" t="s">
        <v>1388</v>
      </c>
      <c r="P463" s="7" t="s">
        <v>3899</v>
      </c>
      <c r="Q463" s="7" t="s">
        <v>262</v>
      </c>
      <c r="R463" s="7" t="s">
        <v>4631</v>
      </c>
      <c r="S463" s="7">
        <v>105430</v>
      </c>
      <c r="T463" s="7" t="s">
        <v>44</v>
      </c>
      <c r="U463" s="7" t="s">
        <v>28</v>
      </c>
      <c r="V463" s="28" t="s">
        <v>28</v>
      </c>
      <c r="W463" s="7" t="s">
        <v>29</v>
      </c>
      <c r="X463" s="7">
        <v>2013</v>
      </c>
      <c r="Y463" s="7" t="s">
        <v>28</v>
      </c>
      <c r="Z463" s="7" t="s">
        <v>3900</v>
      </c>
      <c r="AA463" s="7">
        <v>1</v>
      </c>
      <c r="AB463" s="7">
        <v>1</v>
      </c>
      <c r="AC463" s="7">
        <f t="shared" si="114"/>
        <v>0</v>
      </c>
      <c r="AD463" s="7" t="s">
        <v>6175</v>
      </c>
      <c r="AE463" s="7" t="s">
        <v>6175</v>
      </c>
      <c r="AF463" s="7" t="s">
        <v>6175</v>
      </c>
      <c r="AG463" s="7" t="s">
        <v>6175</v>
      </c>
      <c r="AH463" s="7" t="s">
        <v>6175</v>
      </c>
      <c r="AI463" s="7" t="s">
        <v>6175</v>
      </c>
      <c r="AJ463" s="33">
        <v>17.726489954337971</v>
      </c>
      <c r="AK463" s="33">
        <f t="shared" si="115"/>
        <v>17.726489954337971</v>
      </c>
      <c r="AL463" s="33">
        <f t="shared" si="118"/>
        <v>2.1271787945205567</v>
      </c>
      <c r="AM463" s="33">
        <f t="shared" si="119"/>
        <v>19.853668748858528</v>
      </c>
      <c r="AN463" s="33">
        <f t="shared" si="120"/>
        <v>15.953840958904175</v>
      </c>
      <c r="AO463" s="33">
        <f t="shared" si="121"/>
        <v>15.953840958904175</v>
      </c>
      <c r="AP463" s="33">
        <f t="shared" si="116"/>
        <v>1.914460915068501</v>
      </c>
      <c r="AQ463" s="33">
        <f t="shared" si="117"/>
        <v>17.868301873972676</v>
      </c>
      <c r="AR463" s="15" t="s">
        <v>6295</v>
      </c>
      <c r="AS463" s="26"/>
      <c r="AT463" s="15" t="s">
        <v>6292</v>
      </c>
      <c r="AU463" s="27" t="s">
        <v>6278</v>
      </c>
      <c r="AV463" s="74"/>
      <c r="AW463" s="75"/>
      <c r="AX463" s="75"/>
      <c r="AY463" s="75"/>
      <c r="AZ463" s="52" t="s">
        <v>6388</v>
      </c>
    </row>
    <row r="464" spans="1:52" s="52" customFormat="1" ht="39.950000000000003" customHeight="1" x14ac:dyDescent="0.25">
      <c r="A464" s="9">
        <v>1362</v>
      </c>
      <c r="B464" s="5">
        <v>80042000005160</v>
      </c>
      <c r="C464" s="5" t="s">
        <v>4639</v>
      </c>
      <c r="D464" s="28" t="s">
        <v>18</v>
      </c>
      <c r="E464" s="5" t="s">
        <v>117</v>
      </c>
      <c r="F464" s="5" t="s">
        <v>142</v>
      </c>
      <c r="G464" s="5" t="s">
        <v>18</v>
      </c>
      <c r="H464" s="7" t="s">
        <v>6173</v>
      </c>
      <c r="I464" s="7" t="s">
        <v>6175</v>
      </c>
      <c r="J464" s="7" t="s">
        <v>6175</v>
      </c>
      <c r="K464" s="7" t="s">
        <v>6175</v>
      </c>
      <c r="L464" s="7" t="s">
        <v>4528</v>
      </c>
      <c r="M464" s="7" t="s">
        <v>4528</v>
      </c>
      <c r="N464" s="8" t="s">
        <v>6175</v>
      </c>
      <c r="O464" s="7" t="s">
        <v>1388</v>
      </c>
      <c r="P464" s="7" t="s">
        <v>3899</v>
      </c>
      <c r="Q464" s="7" t="s">
        <v>652</v>
      </c>
      <c r="R464" s="7" t="s">
        <v>4529</v>
      </c>
      <c r="S464" s="7" t="s">
        <v>4640</v>
      </c>
      <c r="T464" s="7" t="s">
        <v>326</v>
      </c>
      <c r="U464" s="7" t="s">
        <v>28</v>
      </c>
      <c r="V464" s="7" t="s">
        <v>4531</v>
      </c>
      <c r="W464" s="7" t="s">
        <v>29</v>
      </c>
      <c r="X464" s="7">
        <v>2012</v>
      </c>
      <c r="Y464" s="7" t="s">
        <v>28</v>
      </c>
      <c r="Z464" s="7" t="s">
        <v>3900</v>
      </c>
      <c r="AA464" s="7">
        <v>1</v>
      </c>
      <c r="AB464" s="7">
        <v>1</v>
      </c>
      <c r="AC464" s="7">
        <f t="shared" si="114"/>
        <v>0</v>
      </c>
      <c r="AD464" s="7" t="s">
        <v>6175</v>
      </c>
      <c r="AE464" s="7" t="s">
        <v>6175</v>
      </c>
      <c r="AF464" s="7" t="s">
        <v>6175</v>
      </c>
      <c r="AG464" s="7" t="s">
        <v>6175</v>
      </c>
      <c r="AH464" s="7" t="s">
        <v>6175</v>
      </c>
      <c r="AI464" s="7" t="s">
        <v>6175</v>
      </c>
      <c r="AJ464" s="33">
        <v>16.972823287671311</v>
      </c>
      <c r="AK464" s="33">
        <f t="shared" si="115"/>
        <v>16.972823287671311</v>
      </c>
      <c r="AL464" s="33">
        <f t="shared" si="118"/>
        <v>2.0367387945205571</v>
      </c>
      <c r="AM464" s="33">
        <f t="shared" si="119"/>
        <v>19.009562082191866</v>
      </c>
      <c r="AN464" s="33">
        <f t="shared" si="120"/>
        <v>15.27554095890418</v>
      </c>
      <c r="AO464" s="33">
        <f t="shared" si="121"/>
        <v>15.27554095890418</v>
      </c>
      <c r="AP464" s="33">
        <f t="shared" si="116"/>
        <v>1.8330649150685017</v>
      </c>
      <c r="AQ464" s="33">
        <f t="shared" si="117"/>
        <v>17.108605873972682</v>
      </c>
      <c r="AR464" s="15" t="s">
        <v>6295</v>
      </c>
      <c r="AS464" s="26"/>
      <c r="AT464" s="15" t="s">
        <v>6292</v>
      </c>
      <c r="AU464" s="27" t="s">
        <v>6278</v>
      </c>
      <c r="AV464" s="74"/>
      <c r="AW464" s="75"/>
      <c r="AX464" s="75"/>
      <c r="AY464" s="75"/>
      <c r="AZ464" s="52" t="s">
        <v>6388</v>
      </c>
    </row>
    <row r="465" spans="1:52" s="52" customFormat="1" ht="39.950000000000003" customHeight="1" x14ac:dyDescent="0.25">
      <c r="A465" s="9">
        <v>1363</v>
      </c>
      <c r="B465" s="5">
        <v>80042000005351</v>
      </c>
      <c r="C465" s="5" t="s">
        <v>4641</v>
      </c>
      <c r="D465" s="28" t="s">
        <v>18</v>
      </c>
      <c r="E465" s="5" t="s">
        <v>117</v>
      </c>
      <c r="F465" s="5" t="s">
        <v>142</v>
      </c>
      <c r="G465" s="5" t="s">
        <v>18</v>
      </c>
      <c r="H465" s="7" t="s">
        <v>6173</v>
      </c>
      <c r="I465" s="7" t="s">
        <v>6175</v>
      </c>
      <c r="J465" s="7" t="s">
        <v>6175</v>
      </c>
      <c r="K465" s="7" t="s">
        <v>6175</v>
      </c>
      <c r="L465" s="7" t="s">
        <v>4528</v>
      </c>
      <c r="M465" s="7" t="s">
        <v>4528</v>
      </c>
      <c r="N465" s="8" t="s">
        <v>6175</v>
      </c>
      <c r="O465" s="7" t="s">
        <v>1388</v>
      </c>
      <c r="P465" s="7" t="s">
        <v>3899</v>
      </c>
      <c r="Q465" s="7" t="s">
        <v>652</v>
      </c>
      <c r="R465" s="7" t="s">
        <v>4529</v>
      </c>
      <c r="S465" s="7" t="s">
        <v>4642</v>
      </c>
      <c r="T465" s="7" t="s">
        <v>326</v>
      </c>
      <c r="U465" s="7" t="s">
        <v>28</v>
      </c>
      <c r="V465" s="7" t="s">
        <v>4531</v>
      </c>
      <c r="W465" s="7" t="s">
        <v>29</v>
      </c>
      <c r="X465" s="7">
        <v>2012</v>
      </c>
      <c r="Y465" s="7" t="s">
        <v>28</v>
      </c>
      <c r="Z465" s="7" t="s">
        <v>3900</v>
      </c>
      <c r="AA465" s="7">
        <v>1</v>
      </c>
      <c r="AB465" s="7">
        <v>1</v>
      </c>
      <c r="AC465" s="7">
        <f t="shared" si="114"/>
        <v>0</v>
      </c>
      <c r="AD465" s="7" t="s">
        <v>6175</v>
      </c>
      <c r="AE465" s="7" t="s">
        <v>6175</v>
      </c>
      <c r="AF465" s="7" t="s">
        <v>6175</v>
      </c>
      <c r="AG465" s="7" t="s">
        <v>6175</v>
      </c>
      <c r="AH465" s="7" t="s">
        <v>6175</v>
      </c>
      <c r="AI465" s="7" t="s">
        <v>6175</v>
      </c>
      <c r="AJ465" s="33">
        <v>16.972823287671311</v>
      </c>
      <c r="AK465" s="33">
        <f t="shared" si="115"/>
        <v>16.972823287671311</v>
      </c>
      <c r="AL465" s="33">
        <f t="shared" si="118"/>
        <v>2.0367387945205571</v>
      </c>
      <c r="AM465" s="33">
        <f t="shared" si="119"/>
        <v>19.009562082191866</v>
      </c>
      <c r="AN465" s="33">
        <f t="shared" si="120"/>
        <v>15.27554095890418</v>
      </c>
      <c r="AO465" s="33">
        <f t="shared" si="121"/>
        <v>15.27554095890418</v>
      </c>
      <c r="AP465" s="33">
        <f t="shared" si="116"/>
        <v>1.8330649150685017</v>
      </c>
      <c r="AQ465" s="33">
        <f t="shared" si="117"/>
        <v>17.108605873972682</v>
      </c>
      <c r="AR465" s="15" t="s">
        <v>6295</v>
      </c>
      <c r="AS465" s="26"/>
      <c r="AT465" s="15" t="s">
        <v>6292</v>
      </c>
      <c r="AU465" s="27" t="s">
        <v>6278</v>
      </c>
      <c r="AV465" s="74"/>
      <c r="AW465" s="75"/>
      <c r="AX465" s="75"/>
      <c r="AY465" s="75"/>
      <c r="AZ465" s="52" t="s">
        <v>6388</v>
      </c>
    </row>
    <row r="466" spans="1:52" s="52" customFormat="1" ht="39.950000000000003" customHeight="1" x14ac:dyDescent="0.25">
      <c r="A466" s="9">
        <v>1364</v>
      </c>
      <c r="B466" s="5">
        <v>80042000005573</v>
      </c>
      <c r="C466" s="133" t="s">
        <v>4643</v>
      </c>
      <c r="D466" s="28" t="s">
        <v>18</v>
      </c>
      <c r="E466" s="5" t="s">
        <v>117</v>
      </c>
      <c r="F466" s="5" t="s">
        <v>142</v>
      </c>
      <c r="G466" s="5" t="s">
        <v>18</v>
      </c>
      <c r="H466" s="7" t="s">
        <v>6173</v>
      </c>
      <c r="I466" s="7" t="s">
        <v>6175</v>
      </c>
      <c r="J466" s="7" t="s">
        <v>6175</v>
      </c>
      <c r="K466" s="7" t="s">
        <v>6175</v>
      </c>
      <c r="L466" s="7" t="s">
        <v>4528</v>
      </c>
      <c r="M466" s="7" t="s">
        <v>4528</v>
      </c>
      <c r="N466" s="8" t="s">
        <v>6175</v>
      </c>
      <c r="O466" s="7" t="s">
        <v>1388</v>
      </c>
      <c r="P466" s="7" t="s">
        <v>3899</v>
      </c>
      <c r="Q466" s="7" t="s">
        <v>652</v>
      </c>
      <c r="R466" s="7" t="s">
        <v>4529</v>
      </c>
      <c r="S466" s="7" t="s">
        <v>4644</v>
      </c>
      <c r="T466" s="7" t="s">
        <v>326</v>
      </c>
      <c r="U466" s="7" t="s">
        <v>28</v>
      </c>
      <c r="V466" s="7" t="s">
        <v>4531</v>
      </c>
      <c r="W466" s="7" t="s">
        <v>29</v>
      </c>
      <c r="X466" s="7">
        <v>2012</v>
      </c>
      <c r="Y466" s="7" t="s">
        <v>28</v>
      </c>
      <c r="Z466" s="7" t="s">
        <v>3900</v>
      </c>
      <c r="AA466" s="7">
        <v>1</v>
      </c>
      <c r="AB466" s="7">
        <v>1</v>
      </c>
      <c r="AC466" s="7">
        <f t="shared" ref="AC466:AC503" si="122">AA466-AB466</f>
        <v>0</v>
      </c>
      <c r="AD466" s="7" t="s">
        <v>6175</v>
      </c>
      <c r="AE466" s="7" t="s">
        <v>6175</v>
      </c>
      <c r="AF466" s="7" t="s">
        <v>6175</v>
      </c>
      <c r="AG466" s="7" t="s">
        <v>6175</v>
      </c>
      <c r="AH466" s="7" t="s">
        <v>6175</v>
      </c>
      <c r="AI466" s="7" t="s">
        <v>6175</v>
      </c>
      <c r="AJ466" s="33">
        <v>16.972823287671311</v>
      </c>
      <c r="AK466" s="33">
        <f t="shared" si="115"/>
        <v>16.972823287671311</v>
      </c>
      <c r="AL466" s="33">
        <f t="shared" si="118"/>
        <v>2.0367387945205571</v>
      </c>
      <c r="AM466" s="33">
        <f t="shared" si="119"/>
        <v>19.009562082191866</v>
      </c>
      <c r="AN466" s="33">
        <f t="shared" si="120"/>
        <v>15.27554095890418</v>
      </c>
      <c r="AO466" s="33">
        <f t="shared" si="121"/>
        <v>15.27554095890418</v>
      </c>
      <c r="AP466" s="33">
        <f t="shared" si="116"/>
        <v>1.8330649150685017</v>
      </c>
      <c r="AQ466" s="33">
        <f t="shared" si="117"/>
        <v>17.108605873972682</v>
      </c>
      <c r="AR466" s="15" t="s">
        <v>6295</v>
      </c>
      <c r="AS466" s="26"/>
      <c r="AT466" s="15" t="s">
        <v>6292</v>
      </c>
      <c r="AU466" s="27" t="s">
        <v>6278</v>
      </c>
      <c r="AV466" s="74"/>
      <c r="AW466" s="75"/>
      <c r="AX466" s="75"/>
      <c r="AY466" s="75"/>
      <c r="AZ466" s="52" t="s">
        <v>6388</v>
      </c>
    </row>
    <row r="467" spans="1:52" s="52" customFormat="1" ht="39.950000000000003" customHeight="1" x14ac:dyDescent="0.25">
      <c r="A467" s="9">
        <v>1365</v>
      </c>
      <c r="B467" s="5">
        <v>80042000005580</v>
      </c>
      <c r="C467" s="133" t="s">
        <v>4645</v>
      </c>
      <c r="D467" s="28" t="s">
        <v>18</v>
      </c>
      <c r="E467" s="7" t="s">
        <v>138</v>
      </c>
      <c r="F467" s="7" t="s">
        <v>175</v>
      </c>
      <c r="G467" s="5" t="s">
        <v>18</v>
      </c>
      <c r="H467" s="7" t="s">
        <v>6173</v>
      </c>
      <c r="I467" s="7" t="s">
        <v>6175</v>
      </c>
      <c r="J467" s="7" t="s">
        <v>6175</v>
      </c>
      <c r="K467" s="7" t="s">
        <v>6175</v>
      </c>
      <c r="L467" s="7" t="s">
        <v>4630</v>
      </c>
      <c r="M467" s="7" t="s">
        <v>4630</v>
      </c>
      <c r="N467" s="8" t="s">
        <v>6175</v>
      </c>
      <c r="O467" s="7" t="s">
        <v>1388</v>
      </c>
      <c r="P467" s="7" t="s">
        <v>3899</v>
      </c>
      <c r="Q467" s="7" t="s">
        <v>4646</v>
      </c>
      <c r="R467" s="7" t="s">
        <v>4647</v>
      </c>
      <c r="S467" s="5" t="s">
        <v>28</v>
      </c>
      <c r="T467" s="7" t="s">
        <v>3909</v>
      </c>
      <c r="U467" s="7" t="s">
        <v>28</v>
      </c>
      <c r="V467" s="28" t="s">
        <v>28</v>
      </c>
      <c r="W467" s="7" t="s">
        <v>29</v>
      </c>
      <c r="X467" s="7">
        <v>2013</v>
      </c>
      <c r="Y467" s="7" t="s">
        <v>44</v>
      </c>
      <c r="Z467" s="7" t="s">
        <v>3900</v>
      </c>
      <c r="AA467" s="7">
        <v>1</v>
      </c>
      <c r="AB467" s="7">
        <v>1</v>
      </c>
      <c r="AC467" s="7">
        <f t="shared" si="122"/>
        <v>0</v>
      </c>
      <c r="AD467" s="7" t="s">
        <v>6175</v>
      </c>
      <c r="AE467" s="7" t="s">
        <v>6175</v>
      </c>
      <c r="AF467" s="7" t="s">
        <v>6175</v>
      </c>
      <c r="AG467" s="7" t="s">
        <v>6175</v>
      </c>
      <c r="AH467" s="7" t="s">
        <v>6175</v>
      </c>
      <c r="AI467" s="7" t="s">
        <v>6175</v>
      </c>
      <c r="AJ467" s="33">
        <v>81.035382648402162</v>
      </c>
      <c r="AK467" s="33">
        <f t="shared" si="115"/>
        <v>81.035382648402162</v>
      </c>
      <c r="AL467" s="33">
        <f t="shared" si="118"/>
        <v>9.7242459178082594</v>
      </c>
      <c r="AM467" s="33">
        <f t="shared" si="119"/>
        <v>90.759628566210424</v>
      </c>
      <c r="AN467" s="33">
        <f t="shared" si="120"/>
        <v>72.931844383561952</v>
      </c>
      <c r="AO467" s="33">
        <f t="shared" si="121"/>
        <v>72.931844383561952</v>
      </c>
      <c r="AP467" s="33">
        <f t="shared" si="116"/>
        <v>8.751821326027434</v>
      </c>
      <c r="AQ467" s="33">
        <f t="shared" si="117"/>
        <v>81.683665709589391</v>
      </c>
      <c r="AR467" s="15" t="s">
        <v>6295</v>
      </c>
      <c r="AS467" s="26"/>
      <c r="AT467" s="15" t="s">
        <v>6292</v>
      </c>
      <c r="AU467" s="27" t="s">
        <v>6278</v>
      </c>
      <c r="AV467" s="74"/>
      <c r="AW467" s="75"/>
      <c r="AX467" s="75"/>
      <c r="AY467" s="75"/>
      <c r="AZ467" s="52" t="s">
        <v>6388</v>
      </c>
    </row>
    <row r="468" spans="1:52" s="52" customFormat="1" ht="39.950000000000003" customHeight="1" x14ac:dyDescent="0.25">
      <c r="A468" s="9">
        <v>1367</v>
      </c>
      <c r="B468" s="5">
        <v>80042000005702</v>
      </c>
      <c r="C468" s="7" t="s">
        <v>4653</v>
      </c>
      <c r="D468" s="5" t="s">
        <v>241</v>
      </c>
      <c r="E468" s="5" t="s">
        <v>242</v>
      </c>
      <c r="F468" s="5" t="s">
        <v>242</v>
      </c>
      <c r="G468" s="5" t="s">
        <v>6285</v>
      </c>
      <c r="H468" s="7" t="s">
        <v>6173</v>
      </c>
      <c r="I468" s="7" t="s">
        <v>6175</v>
      </c>
      <c r="J468" s="7" t="s">
        <v>6175</v>
      </c>
      <c r="K468" s="7" t="s">
        <v>6175</v>
      </c>
      <c r="L468" s="5" t="s">
        <v>4654</v>
      </c>
      <c r="M468" s="5" t="s">
        <v>4654</v>
      </c>
      <c r="N468" s="8" t="s">
        <v>6175</v>
      </c>
      <c r="O468" s="7" t="s">
        <v>1388</v>
      </c>
      <c r="P468" s="7" t="s">
        <v>3899</v>
      </c>
      <c r="Q468" s="5" t="s">
        <v>4655</v>
      </c>
      <c r="R468" s="5" t="s">
        <v>28</v>
      </c>
      <c r="S468" s="5" t="s">
        <v>28</v>
      </c>
      <c r="T468" s="7" t="s">
        <v>27</v>
      </c>
      <c r="U468" s="7" t="s">
        <v>28</v>
      </c>
      <c r="V468" s="28" t="s">
        <v>28</v>
      </c>
      <c r="W468" s="7" t="s">
        <v>29</v>
      </c>
      <c r="X468" s="7">
        <v>2013</v>
      </c>
      <c r="Y468" s="5" t="s">
        <v>140</v>
      </c>
      <c r="Z468" s="7" t="s">
        <v>3900</v>
      </c>
      <c r="AA468" s="7">
        <v>1</v>
      </c>
      <c r="AB468" s="7">
        <v>2</v>
      </c>
      <c r="AC468" s="7">
        <f t="shared" si="122"/>
        <v>-1</v>
      </c>
      <c r="AD468" s="7" t="s">
        <v>6175</v>
      </c>
      <c r="AE468" s="7" t="s">
        <v>6175</v>
      </c>
      <c r="AF468" s="7" t="s">
        <v>6175</v>
      </c>
      <c r="AG468" s="7" t="s">
        <v>6175</v>
      </c>
      <c r="AH468" s="7" t="s">
        <v>6175</v>
      </c>
      <c r="AI468" s="7" t="s">
        <v>6175</v>
      </c>
      <c r="AJ468" s="33">
        <v>35.452979908675943</v>
      </c>
      <c r="AK468" s="33">
        <f t="shared" si="115"/>
        <v>70.905959817351885</v>
      </c>
      <c r="AL468" s="33">
        <f t="shared" si="118"/>
        <v>8.5087151780822268</v>
      </c>
      <c r="AM468" s="33">
        <f t="shared" si="119"/>
        <v>79.414674995434112</v>
      </c>
      <c r="AN468" s="33">
        <f t="shared" si="120"/>
        <v>31.90768191780835</v>
      </c>
      <c r="AO468" s="33">
        <f t="shared" si="121"/>
        <v>63.815363835616701</v>
      </c>
      <c r="AP468" s="33">
        <f t="shared" si="116"/>
        <v>7.6578436602740041</v>
      </c>
      <c r="AQ468" s="33">
        <f t="shared" si="117"/>
        <v>71.473207495890705</v>
      </c>
      <c r="AR468" s="26" t="s">
        <v>6295</v>
      </c>
      <c r="AS468" s="26" t="s">
        <v>6316</v>
      </c>
      <c r="AT468" s="15" t="s">
        <v>6282</v>
      </c>
      <c r="AU468" s="27" t="s">
        <v>6282</v>
      </c>
      <c r="AV468" s="74" t="s">
        <v>6287</v>
      </c>
      <c r="AW468" s="75"/>
      <c r="AX468" s="75"/>
      <c r="AY468" s="75"/>
      <c r="AZ468" s="52" t="s">
        <v>6388</v>
      </c>
    </row>
    <row r="469" spans="1:52" s="52" customFormat="1" ht="39.950000000000003" customHeight="1" x14ac:dyDescent="0.25">
      <c r="A469" s="9">
        <v>1369</v>
      </c>
      <c r="B469" s="5">
        <v>80042000006358</v>
      </c>
      <c r="C469" s="132" t="s">
        <v>4657</v>
      </c>
      <c r="D469" s="5" t="s">
        <v>18</v>
      </c>
      <c r="E469" s="5" t="s">
        <v>18</v>
      </c>
      <c r="F469" s="5" t="s">
        <v>18</v>
      </c>
      <c r="G469" s="5" t="s">
        <v>18</v>
      </c>
      <c r="H469" s="7" t="s">
        <v>6173</v>
      </c>
      <c r="I469" s="7" t="s">
        <v>6175</v>
      </c>
      <c r="J469" s="7" t="s">
        <v>6175</v>
      </c>
      <c r="K469" s="7" t="s">
        <v>6175</v>
      </c>
      <c r="L469" s="5" t="s">
        <v>4658</v>
      </c>
      <c r="M469" s="5" t="s">
        <v>4658</v>
      </c>
      <c r="N469" s="8" t="s">
        <v>6175</v>
      </c>
      <c r="O469" s="7" t="s">
        <v>1388</v>
      </c>
      <c r="P469" s="7" t="s">
        <v>3899</v>
      </c>
      <c r="Q469" s="5" t="s">
        <v>652</v>
      </c>
      <c r="R469" s="5" t="s">
        <v>4659</v>
      </c>
      <c r="S469" s="5" t="s">
        <v>4660</v>
      </c>
      <c r="T469" s="7" t="s">
        <v>326</v>
      </c>
      <c r="U469" s="7" t="s">
        <v>28</v>
      </c>
      <c r="V469" s="28" t="s">
        <v>28</v>
      </c>
      <c r="W469" s="7" t="s">
        <v>29</v>
      </c>
      <c r="X469" s="7">
        <v>2013</v>
      </c>
      <c r="Y469" s="7" t="s">
        <v>28</v>
      </c>
      <c r="Z469" s="7" t="s">
        <v>3900</v>
      </c>
      <c r="AA469" s="7">
        <v>1</v>
      </c>
      <c r="AB469" s="7">
        <v>1</v>
      </c>
      <c r="AC469" s="7">
        <f t="shared" si="122"/>
        <v>0</v>
      </c>
      <c r="AD469" s="7" t="s">
        <v>6175</v>
      </c>
      <c r="AE469" s="7" t="s">
        <v>6175</v>
      </c>
      <c r="AF469" s="7" t="s">
        <v>6175</v>
      </c>
      <c r="AG469" s="7" t="s">
        <v>6175</v>
      </c>
      <c r="AH469" s="7" t="s">
        <v>6175</v>
      </c>
      <c r="AI469" s="7" t="s">
        <v>6175</v>
      </c>
      <c r="AJ469" s="33">
        <v>25.323557077625676</v>
      </c>
      <c r="AK469" s="33">
        <f t="shared" si="115"/>
        <v>25.323557077625676</v>
      </c>
      <c r="AL469" s="33">
        <f t="shared" si="118"/>
        <v>3.0388268493150812</v>
      </c>
      <c r="AM469" s="33">
        <f t="shared" si="119"/>
        <v>28.362383926940758</v>
      </c>
      <c r="AN469" s="33">
        <f t="shared" si="120"/>
        <v>22.79120136986311</v>
      </c>
      <c r="AO469" s="33">
        <f t="shared" si="121"/>
        <v>22.79120136986311</v>
      </c>
      <c r="AP469" s="33">
        <f t="shared" si="116"/>
        <v>2.734944164383573</v>
      </c>
      <c r="AQ469" s="33">
        <f t="shared" si="117"/>
        <v>25.526145534246684</v>
      </c>
      <c r="AR469" s="26" t="s">
        <v>6295</v>
      </c>
      <c r="AS469" s="26" t="s">
        <v>6316</v>
      </c>
      <c r="AT469" s="15" t="s">
        <v>6282</v>
      </c>
      <c r="AU469" s="27" t="s">
        <v>6282</v>
      </c>
      <c r="AV469" s="74" t="s">
        <v>6287</v>
      </c>
      <c r="AW469" s="75"/>
      <c r="AX469" s="75"/>
      <c r="AY469" s="75"/>
      <c r="AZ469" s="52" t="s">
        <v>6388</v>
      </c>
    </row>
    <row r="470" spans="1:52" s="52" customFormat="1" ht="39.950000000000003" customHeight="1" x14ac:dyDescent="0.25">
      <c r="A470" s="9">
        <v>1370</v>
      </c>
      <c r="B470" s="5">
        <v>80042000006389</v>
      </c>
      <c r="C470" s="132" t="s">
        <v>4661</v>
      </c>
      <c r="D470" s="5" t="s">
        <v>18</v>
      </c>
      <c r="E470" s="5" t="s">
        <v>38</v>
      </c>
      <c r="F470" s="7" t="s">
        <v>3891</v>
      </c>
      <c r="G470" s="5" t="s">
        <v>18</v>
      </c>
      <c r="H470" s="7" t="s">
        <v>6173</v>
      </c>
      <c r="I470" s="7" t="s">
        <v>6175</v>
      </c>
      <c r="J470" s="7" t="s">
        <v>6175</v>
      </c>
      <c r="K470" s="7" t="s">
        <v>6175</v>
      </c>
      <c r="L470" s="5" t="s">
        <v>671</v>
      </c>
      <c r="M470" s="5" t="s">
        <v>671</v>
      </c>
      <c r="N470" s="8" t="s">
        <v>6175</v>
      </c>
      <c r="O470" s="7" t="s">
        <v>1388</v>
      </c>
      <c r="P470" s="7" t="s">
        <v>3899</v>
      </c>
      <c r="Q470" s="5" t="s">
        <v>262</v>
      </c>
      <c r="R470" s="5" t="s">
        <v>4662</v>
      </c>
      <c r="S470" s="5">
        <v>6551662</v>
      </c>
      <c r="T470" s="7" t="s">
        <v>44</v>
      </c>
      <c r="U470" s="7" t="s">
        <v>28</v>
      </c>
      <c r="V470" s="7" t="s">
        <v>28</v>
      </c>
      <c r="W470" s="7" t="s">
        <v>29</v>
      </c>
      <c r="X470" s="7">
        <v>2013</v>
      </c>
      <c r="Y470" s="7" t="s">
        <v>28</v>
      </c>
      <c r="Z470" s="7" t="s">
        <v>3900</v>
      </c>
      <c r="AA470" s="7">
        <v>1</v>
      </c>
      <c r="AB470" s="7">
        <v>1</v>
      </c>
      <c r="AC470" s="7">
        <f t="shared" si="122"/>
        <v>0</v>
      </c>
      <c r="AD470" s="7" t="s">
        <v>6175</v>
      </c>
      <c r="AE470" s="7" t="s">
        <v>6175</v>
      </c>
      <c r="AF470" s="7" t="s">
        <v>6175</v>
      </c>
      <c r="AG470" s="7" t="s">
        <v>6175</v>
      </c>
      <c r="AH470" s="7" t="s">
        <v>6175</v>
      </c>
      <c r="AI470" s="7" t="s">
        <v>6175</v>
      </c>
      <c r="AJ470" s="33">
        <v>75.970671232877024</v>
      </c>
      <c r="AK470" s="33">
        <f t="shared" si="115"/>
        <v>75.970671232877024</v>
      </c>
      <c r="AL470" s="33">
        <f t="shared" si="118"/>
        <v>9.1164805479452422</v>
      </c>
      <c r="AM470" s="33">
        <f t="shared" si="119"/>
        <v>85.087151780822268</v>
      </c>
      <c r="AN470" s="33">
        <f t="shared" si="120"/>
        <v>68.373604109589323</v>
      </c>
      <c r="AO470" s="33">
        <f t="shared" si="121"/>
        <v>68.373604109589323</v>
      </c>
      <c r="AP470" s="33">
        <f t="shared" si="116"/>
        <v>8.2048324931507182</v>
      </c>
      <c r="AQ470" s="33">
        <f t="shared" si="117"/>
        <v>76.578436602740041</v>
      </c>
      <c r="AR470" s="15" t="s">
        <v>6295</v>
      </c>
      <c r="AS470" s="26"/>
      <c r="AT470" s="15" t="s">
        <v>6292</v>
      </c>
      <c r="AU470" s="27" t="s">
        <v>6278</v>
      </c>
      <c r="AV470" s="74"/>
      <c r="AW470" s="75"/>
      <c r="AX470" s="75"/>
      <c r="AY470" s="75"/>
      <c r="AZ470" s="52" t="s">
        <v>6388</v>
      </c>
    </row>
    <row r="471" spans="1:52" s="52" customFormat="1" ht="39.950000000000003" customHeight="1" x14ac:dyDescent="0.25">
      <c r="A471" s="9">
        <v>1371</v>
      </c>
      <c r="B471" s="5">
        <v>80042000006402</v>
      </c>
      <c r="C471" s="132" t="s">
        <v>4663</v>
      </c>
      <c r="D471" s="5" t="s">
        <v>18</v>
      </c>
      <c r="E471" s="5" t="s">
        <v>38</v>
      </c>
      <c r="F471" s="7" t="s">
        <v>3891</v>
      </c>
      <c r="G471" s="5" t="s">
        <v>18</v>
      </c>
      <c r="H471" s="7" t="s">
        <v>6173</v>
      </c>
      <c r="I471" s="7" t="s">
        <v>6175</v>
      </c>
      <c r="J471" s="7" t="s">
        <v>6175</v>
      </c>
      <c r="K471" s="7" t="s">
        <v>6175</v>
      </c>
      <c r="L471" s="5" t="s">
        <v>671</v>
      </c>
      <c r="M471" s="5" t="s">
        <v>671</v>
      </c>
      <c r="N471" s="8" t="s">
        <v>6175</v>
      </c>
      <c r="O471" s="7" t="s">
        <v>1388</v>
      </c>
      <c r="P471" s="7" t="s">
        <v>3899</v>
      </c>
      <c r="Q471" s="5" t="s">
        <v>262</v>
      </c>
      <c r="R471" s="5" t="s">
        <v>673</v>
      </c>
      <c r="S471" s="5">
        <v>5251077</v>
      </c>
      <c r="T471" s="7" t="s">
        <v>44</v>
      </c>
      <c r="U471" s="7" t="s">
        <v>28</v>
      </c>
      <c r="V471" s="7" t="s">
        <v>28</v>
      </c>
      <c r="W471" s="7" t="s">
        <v>29</v>
      </c>
      <c r="X471" s="7">
        <v>2013</v>
      </c>
      <c r="Y471" s="7" t="s">
        <v>28</v>
      </c>
      <c r="Z471" s="7" t="s">
        <v>3900</v>
      </c>
      <c r="AA471" s="7">
        <v>1</v>
      </c>
      <c r="AB471" s="7">
        <v>1</v>
      </c>
      <c r="AC471" s="7">
        <f t="shared" si="122"/>
        <v>0</v>
      </c>
      <c r="AD471" s="7" t="s">
        <v>6175</v>
      </c>
      <c r="AE471" s="7" t="s">
        <v>6175</v>
      </c>
      <c r="AF471" s="7" t="s">
        <v>6175</v>
      </c>
      <c r="AG471" s="7" t="s">
        <v>6175</v>
      </c>
      <c r="AH471" s="7" t="s">
        <v>6175</v>
      </c>
      <c r="AI471" s="7" t="s">
        <v>6175</v>
      </c>
      <c r="AJ471" s="33">
        <v>58.65</v>
      </c>
      <c r="AK471" s="33">
        <f t="shared" si="115"/>
        <v>58.65</v>
      </c>
      <c r="AL471" s="33">
        <f t="shared" si="118"/>
        <v>7.0379999999999994</v>
      </c>
      <c r="AM471" s="33">
        <f t="shared" si="119"/>
        <v>65.688000000000002</v>
      </c>
      <c r="AN471" s="33">
        <f t="shared" si="120"/>
        <v>52.784999999999997</v>
      </c>
      <c r="AO471" s="33">
        <f t="shared" si="121"/>
        <v>52.784999999999997</v>
      </c>
      <c r="AP471" s="33">
        <f t="shared" si="116"/>
        <v>6.3341999999999992</v>
      </c>
      <c r="AQ471" s="33">
        <f t="shared" si="117"/>
        <v>59.119199999999992</v>
      </c>
      <c r="AR471" s="15" t="s">
        <v>6295</v>
      </c>
      <c r="AS471" s="26"/>
      <c r="AT471" s="15" t="s">
        <v>6292</v>
      </c>
      <c r="AU471" s="27" t="s">
        <v>6278</v>
      </c>
      <c r="AV471" s="74"/>
      <c r="AW471" s="75"/>
      <c r="AX471" s="75"/>
      <c r="AY471" s="75"/>
      <c r="AZ471" s="52" t="s">
        <v>6388</v>
      </c>
    </row>
    <row r="472" spans="1:52" s="52" customFormat="1" ht="39.950000000000003" customHeight="1" x14ac:dyDescent="0.25">
      <c r="A472" s="9">
        <v>1372</v>
      </c>
      <c r="B472" s="5">
        <v>80042000006804</v>
      </c>
      <c r="C472" s="133" t="s">
        <v>4664</v>
      </c>
      <c r="D472" s="28" t="s">
        <v>18</v>
      </c>
      <c r="E472" s="5" t="s">
        <v>117</v>
      </c>
      <c r="F472" s="5" t="s">
        <v>142</v>
      </c>
      <c r="G472" s="5" t="s">
        <v>18</v>
      </c>
      <c r="H472" s="7" t="s">
        <v>6173</v>
      </c>
      <c r="I472" s="7" t="s">
        <v>6175</v>
      </c>
      <c r="J472" s="7" t="s">
        <v>6175</v>
      </c>
      <c r="K472" s="7" t="s">
        <v>6175</v>
      </c>
      <c r="L472" s="7" t="s">
        <v>4528</v>
      </c>
      <c r="M472" s="7" t="s">
        <v>4528</v>
      </c>
      <c r="N472" s="8" t="s">
        <v>6175</v>
      </c>
      <c r="O472" s="7" t="s">
        <v>1388</v>
      </c>
      <c r="P472" s="7" t="s">
        <v>3899</v>
      </c>
      <c r="Q472" s="7" t="s">
        <v>652</v>
      </c>
      <c r="R472" s="7" t="s">
        <v>4529</v>
      </c>
      <c r="S472" s="7" t="s">
        <v>4665</v>
      </c>
      <c r="T472" s="7" t="s">
        <v>326</v>
      </c>
      <c r="U472" s="7" t="s">
        <v>28</v>
      </c>
      <c r="V472" s="7" t="s">
        <v>4531</v>
      </c>
      <c r="W472" s="7" t="s">
        <v>29</v>
      </c>
      <c r="X472" s="7">
        <v>2014</v>
      </c>
      <c r="Y472" s="7" t="s">
        <v>28</v>
      </c>
      <c r="Z472" s="7" t="s">
        <v>3900</v>
      </c>
      <c r="AA472" s="7">
        <v>1</v>
      </c>
      <c r="AB472" s="7">
        <v>1</v>
      </c>
      <c r="AC472" s="7">
        <f t="shared" si="122"/>
        <v>0</v>
      </c>
      <c r="AD472" s="7" t="s">
        <v>6175</v>
      </c>
      <c r="AE472" s="7" t="s">
        <v>6175</v>
      </c>
      <c r="AF472" s="7" t="s">
        <v>6175</v>
      </c>
      <c r="AG472" s="7" t="s">
        <v>6175</v>
      </c>
      <c r="AH472" s="7" t="s">
        <v>6175</v>
      </c>
      <c r="AI472" s="7" t="s">
        <v>6175</v>
      </c>
      <c r="AJ472" s="33">
        <v>18.480156621004642</v>
      </c>
      <c r="AK472" s="33">
        <f t="shared" si="115"/>
        <v>18.480156621004642</v>
      </c>
      <c r="AL472" s="33">
        <f t="shared" si="118"/>
        <v>2.2176187945205572</v>
      </c>
      <c r="AM472" s="33">
        <f t="shared" si="119"/>
        <v>20.6977754155252</v>
      </c>
      <c r="AN472" s="33">
        <f t="shared" si="120"/>
        <v>16.632140958904177</v>
      </c>
      <c r="AO472" s="33">
        <f t="shared" si="121"/>
        <v>16.632140958904177</v>
      </c>
      <c r="AP472" s="33">
        <f t="shared" si="116"/>
        <v>1.9958569150685013</v>
      </c>
      <c r="AQ472" s="33">
        <f t="shared" si="117"/>
        <v>18.627997873972678</v>
      </c>
      <c r="AR472" s="15" t="s">
        <v>6295</v>
      </c>
      <c r="AS472" s="26"/>
      <c r="AT472" s="15" t="s">
        <v>6292</v>
      </c>
      <c r="AU472" s="27" t="s">
        <v>6278</v>
      </c>
      <c r="AV472" s="74"/>
      <c r="AW472" s="75"/>
      <c r="AX472" s="75"/>
      <c r="AY472" s="75"/>
      <c r="AZ472" s="52" t="s">
        <v>6388</v>
      </c>
    </row>
    <row r="473" spans="1:52" s="52" customFormat="1" ht="39.950000000000003" customHeight="1" x14ac:dyDescent="0.25">
      <c r="A473" s="9">
        <v>1379</v>
      </c>
      <c r="B473" s="5">
        <v>80042000007737</v>
      </c>
      <c r="C473" s="5" t="s">
        <v>4680</v>
      </c>
      <c r="D473" s="5" t="s">
        <v>18</v>
      </c>
      <c r="E473" s="7" t="s">
        <v>138</v>
      </c>
      <c r="F473" s="5" t="s">
        <v>113</v>
      </c>
      <c r="G473" s="5" t="s">
        <v>18</v>
      </c>
      <c r="H473" s="7" t="s">
        <v>6173</v>
      </c>
      <c r="I473" s="7" t="s">
        <v>6175</v>
      </c>
      <c r="J473" s="7" t="s">
        <v>6175</v>
      </c>
      <c r="K473" s="7" t="s">
        <v>6175</v>
      </c>
      <c r="L473" s="7" t="s">
        <v>4630</v>
      </c>
      <c r="M473" s="7" t="s">
        <v>4630</v>
      </c>
      <c r="N473" s="8" t="s">
        <v>6175</v>
      </c>
      <c r="O473" s="7" t="s">
        <v>1388</v>
      </c>
      <c r="P473" s="7" t="s">
        <v>3899</v>
      </c>
      <c r="Q473" s="7" t="s">
        <v>4681</v>
      </c>
      <c r="R473" s="7" t="s">
        <v>4682</v>
      </c>
      <c r="S473" s="7">
        <v>1311</v>
      </c>
      <c r="T473" s="7" t="s">
        <v>44</v>
      </c>
      <c r="U473" s="7" t="s">
        <v>28</v>
      </c>
      <c r="V473" s="7" t="s">
        <v>4683</v>
      </c>
      <c r="W473" s="7" t="s">
        <v>29</v>
      </c>
      <c r="X473" s="7">
        <v>2013</v>
      </c>
      <c r="Y473" s="7" t="s">
        <v>28</v>
      </c>
      <c r="Z473" s="7" t="s">
        <v>3900</v>
      </c>
      <c r="AA473" s="7">
        <v>1</v>
      </c>
      <c r="AB473" s="7">
        <v>1</v>
      </c>
      <c r="AC473" s="7">
        <f t="shared" si="122"/>
        <v>0</v>
      </c>
      <c r="AD473" s="7" t="s">
        <v>6175</v>
      </c>
      <c r="AE473" s="7" t="s">
        <v>6175</v>
      </c>
      <c r="AF473" s="7" t="s">
        <v>6175</v>
      </c>
      <c r="AG473" s="7" t="s">
        <v>6175</v>
      </c>
      <c r="AH473" s="7" t="s">
        <v>6175</v>
      </c>
      <c r="AI473" s="7" t="s">
        <v>6175</v>
      </c>
      <c r="AJ473" s="33">
        <v>22.791201369863106</v>
      </c>
      <c r="AK473" s="33">
        <f t="shared" si="115"/>
        <v>22.791201369863106</v>
      </c>
      <c r="AL473" s="33">
        <f t="shared" si="118"/>
        <v>2.7349441643835726</v>
      </c>
      <c r="AM473" s="33">
        <f t="shared" si="119"/>
        <v>25.52614553424668</v>
      </c>
      <c r="AN473" s="33">
        <f t="shared" si="120"/>
        <v>20.512081232876795</v>
      </c>
      <c r="AO473" s="33">
        <f t="shared" si="121"/>
        <v>20.512081232876795</v>
      </c>
      <c r="AP473" s="33">
        <f t="shared" si="116"/>
        <v>2.4614497479452155</v>
      </c>
      <c r="AQ473" s="33">
        <f t="shared" si="117"/>
        <v>22.973530980822012</v>
      </c>
      <c r="AR473" s="15" t="s">
        <v>6295</v>
      </c>
      <c r="AS473" s="26"/>
      <c r="AT473" s="15" t="s">
        <v>6292</v>
      </c>
      <c r="AU473" s="27" t="s">
        <v>6278</v>
      </c>
      <c r="AV473" s="74"/>
      <c r="AW473" s="75"/>
      <c r="AX473" s="75"/>
      <c r="AY473" s="75"/>
      <c r="AZ473" s="52" t="s">
        <v>6388</v>
      </c>
    </row>
    <row r="474" spans="1:52" s="52" customFormat="1" ht="39.950000000000003" customHeight="1" x14ac:dyDescent="0.25">
      <c r="A474" s="9">
        <v>1380</v>
      </c>
      <c r="B474" s="5">
        <v>80042000007744</v>
      </c>
      <c r="C474" s="5" t="s">
        <v>4684</v>
      </c>
      <c r="D474" s="5" t="s">
        <v>18</v>
      </c>
      <c r="E474" s="7" t="s">
        <v>138</v>
      </c>
      <c r="F474" s="5" t="s">
        <v>175</v>
      </c>
      <c r="G474" s="5" t="s">
        <v>18</v>
      </c>
      <c r="H474" s="7" t="s">
        <v>6173</v>
      </c>
      <c r="I474" s="7" t="s">
        <v>6175</v>
      </c>
      <c r="J474" s="7" t="s">
        <v>6175</v>
      </c>
      <c r="K474" s="7" t="s">
        <v>6175</v>
      </c>
      <c r="L474" s="7" t="s">
        <v>4685</v>
      </c>
      <c r="M474" s="7" t="s">
        <v>4685</v>
      </c>
      <c r="N474" s="8" t="s">
        <v>6175</v>
      </c>
      <c r="O474" s="7" t="s">
        <v>1388</v>
      </c>
      <c r="P474" s="7" t="s">
        <v>3899</v>
      </c>
      <c r="Q474" s="7" t="s">
        <v>4686</v>
      </c>
      <c r="R474" s="7" t="s">
        <v>4687</v>
      </c>
      <c r="S474" s="7" t="s">
        <v>28</v>
      </c>
      <c r="T474" s="7" t="s">
        <v>44</v>
      </c>
      <c r="U474" s="7" t="s">
        <v>28</v>
      </c>
      <c r="V474" s="28" t="s">
        <v>28</v>
      </c>
      <c r="W474" s="7" t="s">
        <v>29</v>
      </c>
      <c r="X474" s="7">
        <v>2012</v>
      </c>
      <c r="Y474" s="7" t="s">
        <v>140</v>
      </c>
      <c r="Z474" s="7" t="s">
        <v>3900</v>
      </c>
      <c r="AA474" s="7">
        <v>1</v>
      </c>
      <c r="AB474" s="7">
        <v>1</v>
      </c>
      <c r="AC474" s="7">
        <f t="shared" si="122"/>
        <v>0</v>
      </c>
      <c r="AD474" s="7" t="s">
        <v>6175</v>
      </c>
      <c r="AE474" s="7" t="s">
        <v>6175</v>
      </c>
      <c r="AF474" s="7" t="s">
        <v>6175</v>
      </c>
      <c r="AG474" s="7" t="s">
        <v>6175</v>
      </c>
      <c r="AH474" s="7" t="s">
        <v>6175</v>
      </c>
      <c r="AI474" s="7" t="s">
        <v>6175</v>
      </c>
      <c r="AJ474" s="33">
        <v>371.90850387945375</v>
      </c>
      <c r="AK474" s="33">
        <f t="shared" si="115"/>
        <v>371.90850387945375</v>
      </c>
      <c r="AL474" s="33">
        <f t="shared" si="118"/>
        <v>44.629020465534445</v>
      </c>
      <c r="AM474" s="33">
        <f t="shared" si="119"/>
        <v>416.53752434498819</v>
      </c>
      <c r="AN474" s="33">
        <f t="shared" si="120"/>
        <v>334.71765349150837</v>
      </c>
      <c r="AO474" s="33">
        <f t="shared" si="121"/>
        <v>334.71765349150837</v>
      </c>
      <c r="AP474" s="33">
        <f t="shared" si="116"/>
        <v>40.166118418981</v>
      </c>
      <c r="AQ474" s="33">
        <f t="shared" si="117"/>
        <v>374.88377191048937</v>
      </c>
      <c r="AR474" s="15" t="s">
        <v>6295</v>
      </c>
      <c r="AS474" s="26"/>
      <c r="AT474" s="15" t="s">
        <v>6292</v>
      </c>
      <c r="AU474" s="27" t="s">
        <v>6278</v>
      </c>
      <c r="AV474" s="74"/>
      <c r="AW474" s="75"/>
      <c r="AX474" s="75"/>
      <c r="AY474" s="75"/>
      <c r="AZ474" s="52" t="s">
        <v>6388</v>
      </c>
    </row>
    <row r="475" spans="1:52" s="52" customFormat="1" ht="39.950000000000003" customHeight="1" x14ac:dyDescent="0.25">
      <c r="A475" s="9">
        <v>1382</v>
      </c>
      <c r="B475" s="5">
        <v>80042000007768</v>
      </c>
      <c r="C475" s="7" t="s">
        <v>4692</v>
      </c>
      <c r="D475" s="5" t="s">
        <v>18</v>
      </c>
      <c r="E475" s="5" t="s">
        <v>38</v>
      </c>
      <c r="F475" s="7" t="s">
        <v>3891</v>
      </c>
      <c r="G475" s="5" t="s">
        <v>18</v>
      </c>
      <c r="H475" s="7" t="s">
        <v>6173</v>
      </c>
      <c r="I475" s="7" t="s">
        <v>6175</v>
      </c>
      <c r="J475" s="7" t="s">
        <v>6175</v>
      </c>
      <c r="K475" s="7" t="s">
        <v>6175</v>
      </c>
      <c r="L475" s="5" t="s">
        <v>671</v>
      </c>
      <c r="M475" s="5" t="s">
        <v>671</v>
      </c>
      <c r="N475" s="8" t="s">
        <v>6175</v>
      </c>
      <c r="O475" s="7" t="s">
        <v>1388</v>
      </c>
      <c r="P475" s="7" t="s">
        <v>3899</v>
      </c>
      <c r="Q475" s="5" t="s">
        <v>262</v>
      </c>
      <c r="R475" s="5" t="s">
        <v>673</v>
      </c>
      <c r="S475" s="5">
        <v>5249386</v>
      </c>
      <c r="T475" s="7" t="s">
        <v>44</v>
      </c>
      <c r="U475" s="7" t="s">
        <v>28</v>
      </c>
      <c r="V475" s="7" t="s">
        <v>28</v>
      </c>
      <c r="W475" s="7" t="s">
        <v>29</v>
      </c>
      <c r="X475" s="7">
        <v>2013</v>
      </c>
      <c r="Y475" s="7" t="s">
        <v>28</v>
      </c>
      <c r="Z475" s="7" t="s">
        <v>3900</v>
      </c>
      <c r="AA475" s="7">
        <v>1</v>
      </c>
      <c r="AB475" s="7">
        <v>1</v>
      </c>
      <c r="AC475" s="7">
        <f t="shared" si="122"/>
        <v>0</v>
      </c>
      <c r="AD475" s="7" t="s">
        <v>6175</v>
      </c>
      <c r="AE475" s="7" t="s">
        <v>6175</v>
      </c>
      <c r="AF475" s="7" t="s">
        <v>6175</v>
      </c>
      <c r="AG475" s="7" t="s">
        <v>6175</v>
      </c>
      <c r="AH475" s="7" t="s">
        <v>6175</v>
      </c>
      <c r="AI475" s="7" t="s">
        <v>6175</v>
      </c>
      <c r="AJ475" s="33">
        <v>61.019924200913444</v>
      </c>
      <c r="AK475" s="33">
        <f t="shared" si="115"/>
        <v>61.019924200913444</v>
      </c>
      <c r="AL475" s="33">
        <f t="shared" si="118"/>
        <v>7.3223909041096134</v>
      </c>
      <c r="AM475" s="33">
        <f t="shared" si="119"/>
        <v>68.342315105023062</v>
      </c>
      <c r="AN475" s="33">
        <f t="shared" si="120"/>
        <v>54.917931780822101</v>
      </c>
      <c r="AO475" s="33">
        <f t="shared" si="121"/>
        <v>54.917931780822101</v>
      </c>
      <c r="AP475" s="33">
        <f t="shared" si="116"/>
        <v>6.5901518136986521</v>
      </c>
      <c r="AQ475" s="33">
        <f t="shared" si="117"/>
        <v>61.508083594520755</v>
      </c>
      <c r="AR475" s="15" t="s">
        <v>6295</v>
      </c>
      <c r="AS475" s="26"/>
      <c r="AT475" s="15" t="s">
        <v>6292</v>
      </c>
      <c r="AU475" s="27" t="s">
        <v>6278</v>
      </c>
      <c r="AV475" s="74"/>
      <c r="AW475" s="75"/>
      <c r="AX475" s="75"/>
      <c r="AY475" s="75"/>
      <c r="AZ475" s="52" t="s">
        <v>6388</v>
      </c>
    </row>
    <row r="476" spans="1:52" s="52" customFormat="1" ht="39.950000000000003" customHeight="1" x14ac:dyDescent="0.25">
      <c r="A476" s="9">
        <v>1383</v>
      </c>
      <c r="B476" s="5">
        <v>80042000007812</v>
      </c>
      <c r="C476" s="7" t="s">
        <v>4693</v>
      </c>
      <c r="D476" s="5" t="s">
        <v>18</v>
      </c>
      <c r="E476" s="5" t="s">
        <v>38</v>
      </c>
      <c r="F476" s="7" t="s">
        <v>3891</v>
      </c>
      <c r="G476" s="5" t="s">
        <v>18</v>
      </c>
      <c r="H476" s="7" t="s">
        <v>6173</v>
      </c>
      <c r="I476" s="7" t="s">
        <v>6175</v>
      </c>
      <c r="J476" s="7" t="s">
        <v>6175</v>
      </c>
      <c r="K476" s="7" t="s">
        <v>6175</v>
      </c>
      <c r="L476" s="5" t="s">
        <v>671</v>
      </c>
      <c r="M476" s="5" t="s">
        <v>671</v>
      </c>
      <c r="N476" s="8" t="s">
        <v>6175</v>
      </c>
      <c r="O476" s="7" t="s">
        <v>1388</v>
      </c>
      <c r="P476" s="7" t="s">
        <v>3899</v>
      </c>
      <c r="Q476" s="5" t="s">
        <v>262</v>
      </c>
      <c r="R476" s="5" t="s">
        <v>673</v>
      </c>
      <c r="S476" s="5">
        <v>5137219</v>
      </c>
      <c r="T476" s="7" t="s">
        <v>44</v>
      </c>
      <c r="U476" s="7" t="s">
        <v>28</v>
      </c>
      <c r="V476" s="7" t="s">
        <v>28</v>
      </c>
      <c r="W476" s="7" t="s">
        <v>29</v>
      </c>
      <c r="X476" s="7">
        <v>2013</v>
      </c>
      <c r="Y476" s="7" t="s">
        <v>28</v>
      </c>
      <c r="Z476" s="7" t="s">
        <v>3900</v>
      </c>
      <c r="AA476" s="7">
        <v>1</v>
      </c>
      <c r="AB476" s="7">
        <v>1</v>
      </c>
      <c r="AC476" s="7">
        <f t="shared" si="122"/>
        <v>0</v>
      </c>
      <c r="AD476" s="7" t="s">
        <v>6175</v>
      </c>
      <c r="AE476" s="7" t="s">
        <v>6175</v>
      </c>
      <c r="AF476" s="7" t="s">
        <v>6175</v>
      </c>
      <c r="AG476" s="7" t="s">
        <v>6175</v>
      </c>
      <c r="AH476" s="7" t="s">
        <v>6175</v>
      </c>
      <c r="AI476" s="7" t="s">
        <v>6175</v>
      </c>
      <c r="AJ476" s="33">
        <v>61.019924200913444</v>
      </c>
      <c r="AK476" s="33">
        <f t="shared" si="115"/>
        <v>61.019924200913444</v>
      </c>
      <c r="AL476" s="33">
        <f t="shared" si="118"/>
        <v>7.3223909041096134</v>
      </c>
      <c r="AM476" s="33">
        <f t="shared" si="119"/>
        <v>68.342315105023062</v>
      </c>
      <c r="AN476" s="33">
        <f t="shared" si="120"/>
        <v>54.917931780822101</v>
      </c>
      <c r="AO476" s="33">
        <f t="shared" si="121"/>
        <v>54.917931780822101</v>
      </c>
      <c r="AP476" s="33">
        <f t="shared" si="116"/>
        <v>6.5901518136986521</v>
      </c>
      <c r="AQ476" s="33">
        <f t="shared" si="117"/>
        <v>61.508083594520755</v>
      </c>
      <c r="AR476" s="15" t="s">
        <v>6295</v>
      </c>
      <c r="AS476" s="26"/>
      <c r="AT476" s="15" t="s">
        <v>6292</v>
      </c>
      <c r="AU476" s="27" t="s">
        <v>6278</v>
      </c>
      <c r="AV476" s="74"/>
      <c r="AW476" s="75"/>
      <c r="AX476" s="75"/>
      <c r="AY476" s="75"/>
      <c r="AZ476" s="52" t="s">
        <v>6388</v>
      </c>
    </row>
    <row r="477" spans="1:52" s="52" customFormat="1" ht="39.950000000000003" customHeight="1" x14ac:dyDescent="0.25">
      <c r="A477" s="9">
        <v>1384</v>
      </c>
      <c r="B477" s="5">
        <v>80042000007843</v>
      </c>
      <c r="C477" s="7" t="s">
        <v>4694</v>
      </c>
      <c r="D477" s="5" t="s">
        <v>241</v>
      </c>
      <c r="E477" s="5" t="s">
        <v>242</v>
      </c>
      <c r="F477" s="5" t="s">
        <v>242</v>
      </c>
      <c r="G477" s="5" t="s">
        <v>18</v>
      </c>
      <c r="H477" s="7" t="s">
        <v>6173</v>
      </c>
      <c r="I477" s="7" t="s">
        <v>6175</v>
      </c>
      <c r="J477" s="7" t="s">
        <v>6175</v>
      </c>
      <c r="K477" s="7" t="s">
        <v>6175</v>
      </c>
      <c r="L477" s="7" t="s">
        <v>4542</v>
      </c>
      <c r="M477" s="7" t="s">
        <v>4542</v>
      </c>
      <c r="N477" s="8" t="s">
        <v>6175</v>
      </c>
      <c r="O477" s="7" t="s">
        <v>1388</v>
      </c>
      <c r="P477" s="7" t="s">
        <v>3899</v>
      </c>
      <c r="Q477" s="5" t="s">
        <v>652</v>
      </c>
      <c r="R477" s="7" t="s">
        <v>4576</v>
      </c>
      <c r="S477" s="5" t="s">
        <v>4695</v>
      </c>
      <c r="T477" s="7" t="s">
        <v>44</v>
      </c>
      <c r="U477" s="7" t="s">
        <v>28</v>
      </c>
      <c r="V477" s="28" t="s">
        <v>28</v>
      </c>
      <c r="W477" s="7" t="s">
        <v>3988</v>
      </c>
      <c r="X477" s="7">
        <v>2012</v>
      </c>
      <c r="Y477" s="7" t="s">
        <v>28</v>
      </c>
      <c r="Z477" s="7" t="s">
        <v>3900</v>
      </c>
      <c r="AA477" s="7">
        <v>1</v>
      </c>
      <c r="AB477" s="7">
        <v>1</v>
      </c>
      <c r="AC477" s="7">
        <f t="shared" si="122"/>
        <v>0</v>
      </c>
      <c r="AD477" s="7" t="s">
        <v>6175</v>
      </c>
      <c r="AE477" s="7" t="s">
        <v>6175</v>
      </c>
      <c r="AF477" s="7" t="s">
        <v>6175</v>
      </c>
      <c r="AG477" s="7" t="s">
        <v>6175</v>
      </c>
      <c r="AH477" s="7" t="s">
        <v>6175</v>
      </c>
      <c r="AI477" s="7" t="s">
        <v>6175</v>
      </c>
      <c r="AJ477" s="33">
        <v>42.409550684931695</v>
      </c>
      <c r="AK477" s="33">
        <f t="shared" si="115"/>
        <v>42.409550684931695</v>
      </c>
      <c r="AL477" s="33">
        <f t="shared" si="118"/>
        <v>5.0891460821918031</v>
      </c>
      <c r="AM477" s="33">
        <f t="shared" si="119"/>
        <v>47.498696767123498</v>
      </c>
      <c r="AN477" s="33">
        <f t="shared" si="120"/>
        <v>38.168595616438523</v>
      </c>
      <c r="AO477" s="33">
        <f t="shared" si="121"/>
        <v>38.168595616438523</v>
      </c>
      <c r="AP477" s="33">
        <f t="shared" si="116"/>
        <v>4.5802314739726224</v>
      </c>
      <c r="AQ477" s="33">
        <f t="shared" si="117"/>
        <v>42.748827090411147</v>
      </c>
      <c r="AR477" s="15" t="s">
        <v>6295</v>
      </c>
      <c r="AS477" s="26"/>
      <c r="AT477" s="15" t="s">
        <v>6292</v>
      </c>
      <c r="AU477" s="27" t="s">
        <v>6278</v>
      </c>
      <c r="AV477" s="74"/>
      <c r="AW477" s="75"/>
      <c r="AX477" s="75"/>
      <c r="AY477" s="75"/>
      <c r="AZ477" s="52" t="s">
        <v>6388</v>
      </c>
    </row>
    <row r="478" spans="1:52" s="52" customFormat="1" ht="39.950000000000003" customHeight="1" x14ac:dyDescent="0.25">
      <c r="A478" s="9">
        <v>1385</v>
      </c>
      <c r="B478" s="5">
        <v>80042000007850</v>
      </c>
      <c r="C478" s="5" t="s">
        <v>4696</v>
      </c>
      <c r="D478" s="5" t="s">
        <v>18</v>
      </c>
      <c r="E478" s="5" t="s">
        <v>117</v>
      </c>
      <c r="F478" s="5" t="s">
        <v>142</v>
      </c>
      <c r="G478" s="5" t="s">
        <v>18</v>
      </c>
      <c r="H478" s="7" t="s">
        <v>6173</v>
      </c>
      <c r="I478" s="7" t="s">
        <v>6175</v>
      </c>
      <c r="J478" s="7" t="s">
        <v>6175</v>
      </c>
      <c r="K478" s="7" t="s">
        <v>6175</v>
      </c>
      <c r="L478" s="7" t="s">
        <v>4542</v>
      </c>
      <c r="M478" s="7" t="s">
        <v>4542</v>
      </c>
      <c r="N478" s="8" t="s">
        <v>6175</v>
      </c>
      <c r="O478" s="7" t="s">
        <v>1388</v>
      </c>
      <c r="P478" s="7" t="s">
        <v>3899</v>
      </c>
      <c r="Q478" s="7" t="s">
        <v>652</v>
      </c>
      <c r="R478" s="7" t="s">
        <v>4587</v>
      </c>
      <c r="S478" s="7" t="s">
        <v>4697</v>
      </c>
      <c r="T478" s="7" t="s">
        <v>44</v>
      </c>
      <c r="U478" s="7" t="s">
        <v>28</v>
      </c>
      <c r="V478" s="7" t="s">
        <v>4531</v>
      </c>
      <c r="W478" s="7" t="s">
        <v>29</v>
      </c>
      <c r="X478" s="7">
        <v>2010</v>
      </c>
      <c r="Y478" s="7" t="s">
        <v>28</v>
      </c>
      <c r="Z478" s="7" t="s">
        <v>3900</v>
      </c>
      <c r="AA478" s="7">
        <v>1</v>
      </c>
      <c r="AB478" s="7">
        <v>1</v>
      </c>
      <c r="AC478" s="7">
        <f t="shared" si="122"/>
        <v>0</v>
      </c>
      <c r="AD478" s="7" t="s">
        <v>6175</v>
      </c>
      <c r="AE478" s="7" t="s">
        <v>6175</v>
      </c>
      <c r="AF478" s="7" t="s">
        <v>6175</v>
      </c>
      <c r="AG478" s="7" t="s">
        <v>6175</v>
      </c>
      <c r="AH478" s="7" t="s">
        <v>6175</v>
      </c>
      <c r="AI478" s="7" t="s">
        <v>6175</v>
      </c>
      <c r="AJ478" s="33">
        <v>47.790803652968208</v>
      </c>
      <c r="AK478" s="33">
        <f t="shared" si="115"/>
        <v>47.790803652968208</v>
      </c>
      <c r="AL478" s="33">
        <f t="shared" si="118"/>
        <v>5.7348964383561851</v>
      </c>
      <c r="AM478" s="33">
        <f t="shared" si="119"/>
        <v>53.525700091324396</v>
      </c>
      <c r="AN478" s="33">
        <f t="shared" si="120"/>
        <v>43.011723287671387</v>
      </c>
      <c r="AO478" s="33">
        <f t="shared" si="121"/>
        <v>43.011723287671387</v>
      </c>
      <c r="AP478" s="33">
        <f t="shared" si="116"/>
        <v>5.1614067945205662</v>
      </c>
      <c r="AQ478" s="33">
        <f t="shared" si="117"/>
        <v>48.173130082191953</v>
      </c>
      <c r="AR478" s="15" t="s">
        <v>6295</v>
      </c>
      <c r="AS478" s="26"/>
      <c r="AT478" s="15" t="s">
        <v>6292</v>
      </c>
      <c r="AU478" s="27" t="s">
        <v>6278</v>
      </c>
      <c r="AV478" s="74"/>
      <c r="AW478" s="75"/>
      <c r="AX478" s="75"/>
      <c r="AY478" s="75"/>
      <c r="AZ478" s="52" t="s">
        <v>6388</v>
      </c>
    </row>
    <row r="479" spans="1:52" s="52" customFormat="1" ht="39.950000000000003" customHeight="1" x14ac:dyDescent="0.25">
      <c r="A479" s="9">
        <v>1386</v>
      </c>
      <c r="B479" s="5">
        <v>80042000007898</v>
      </c>
      <c r="C479" s="5" t="s">
        <v>4698</v>
      </c>
      <c r="D479" s="5" t="s">
        <v>18</v>
      </c>
      <c r="E479" s="5" t="s">
        <v>117</v>
      </c>
      <c r="F479" s="5" t="s">
        <v>142</v>
      </c>
      <c r="G479" s="5" t="s">
        <v>18</v>
      </c>
      <c r="H479" s="7" t="s">
        <v>6173</v>
      </c>
      <c r="I479" s="7" t="s">
        <v>6175</v>
      </c>
      <c r="J479" s="7" t="s">
        <v>6175</v>
      </c>
      <c r="K479" s="7" t="s">
        <v>6175</v>
      </c>
      <c r="L479" s="7" t="s">
        <v>4542</v>
      </c>
      <c r="M479" s="7" t="s">
        <v>4542</v>
      </c>
      <c r="N479" s="8" t="s">
        <v>6175</v>
      </c>
      <c r="O479" s="7" t="s">
        <v>1388</v>
      </c>
      <c r="P479" s="7" t="s">
        <v>3899</v>
      </c>
      <c r="Q479" s="7" t="s">
        <v>652</v>
      </c>
      <c r="R479" s="5" t="s">
        <v>4543</v>
      </c>
      <c r="S479" s="7" t="s">
        <v>4699</v>
      </c>
      <c r="T479" s="7" t="s">
        <v>44</v>
      </c>
      <c r="U479" s="7" t="s">
        <v>28</v>
      </c>
      <c r="V479" s="28" t="s">
        <v>28</v>
      </c>
      <c r="W479" s="7" t="s">
        <v>3988</v>
      </c>
      <c r="X479" s="7">
        <v>2012</v>
      </c>
      <c r="Y479" s="7" t="s">
        <v>28</v>
      </c>
      <c r="Z479" s="7" t="s">
        <v>3900</v>
      </c>
      <c r="AA479" s="7">
        <v>1</v>
      </c>
      <c r="AB479" s="7">
        <v>1</v>
      </c>
      <c r="AC479" s="7">
        <f t="shared" si="122"/>
        <v>0</v>
      </c>
      <c r="AD479" s="7" t="s">
        <v>6175</v>
      </c>
      <c r="AE479" s="7" t="s">
        <v>6175</v>
      </c>
      <c r="AF479" s="7" t="s">
        <v>6175</v>
      </c>
      <c r="AG479" s="7" t="s">
        <v>6175</v>
      </c>
      <c r="AH479" s="7" t="s">
        <v>6175</v>
      </c>
      <c r="AI479" s="7" t="s">
        <v>6175</v>
      </c>
      <c r="AJ479" s="33">
        <v>21.204775342465847</v>
      </c>
      <c r="AK479" s="33">
        <f t="shared" si="115"/>
        <v>21.204775342465847</v>
      </c>
      <c r="AL479" s="33">
        <f t="shared" si="118"/>
        <v>2.5445730410959015</v>
      </c>
      <c r="AM479" s="33">
        <f t="shared" si="119"/>
        <v>23.749348383561749</v>
      </c>
      <c r="AN479" s="33">
        <f t="shared" si="120"/>
        <v>19.084297808219262</v>
      </c>
      <c r="AO479" s="33">
        <f t="shared" si="121"/>
        <v>19.084297808219262</v>
      </c>
      <c r="AP479" s="33">
        <f t="shared" si="116"/>
        <v>2.2901157369863112</v>
      </c>
      <c r="AQ479" s="33">
        <f t="shared" si="117"/>
        <v>21.374413545205574</v>
      </c>
      <c r="AR479" s="15" t="s">
        <v>6295</v>
      </c>
      <c r="AS479" s="26"/>
      <c r="AT479" s="15" t="s">
        <v>6292</v>
      </c>
      <c r="AU479" s="27" t="s">
        <v>6278</v>
      </c>
      <c r="AV479" s="74"/>
      <c r="AW479" s="75"/>
      <c r="AX479" s="75"/>
      <c r="AY479" s="75"/>
      <c r="AZ479" s="52" t="s">
        <v>6388</v>
      </c>
    </row>
    <row r="480" spans="1:52" s="52" customFormat="1" ht="39.950000000000003" customHeight="1" x14ac:dyDescent="0.25">
      <c r="A480" s="9">
        <v>1387</v>
      </c>
      <c r="B480" s="5">
        <v>80042000008307</v>
      </c>
      <c r="C480" s="7" t="s">
        <v>4700</v>
      </c>
      <c r="D480" s="5" t="s">
        <v>18</v>
      </c>
      <c r="E480" s="5" t="s">
        <v>38</v>
      </c>
      <c r="F480" s="7" t="s">
        <v>3891</v>
      </c>
      <c r="G480" s="5" t="s">
        <v>18</v>
      </c>
      <c r="H480" s="7" t="s">
        <v>6173</v>
      </c>
      <c r="I480" s="7" t="s">
        <v>6175</v>
      </c>
      <c r="J480" s="7" t="s">
        <v>6175</v>
      </c>
      <c r="K480" s="7" t="s">
        <v>6175</v>
      </c>
      <c r="L480" s="5" t="s">
        <v>671</v>
      </c>
      <c r="M480" s="5" t="s">
        <v>671</v>
      </c>
      <c r="N480" s="8" t="s">
        <v>6175</v>
      </c>
      <c r="O480" s="7" t="s">
        <v>1388</v>
      </c>
      <c r="P480" s="7" t="s">
        <v>3899</v>
      </c>
      <c r="Q480" s="5" t="s">
        <v>262</v>
      </c>
      <c r="R480" s="5" t="s">
        <v>673</v>
      </c>
      <c r="S480" s="5">
        <v>5249392</v>
      </c>
      <c r="T480" s="7" t="s">
        <v>44</v>
      </c>
      <c r="U480" s="7" t="s">
        <v>28</v>
      </c>
      <c r="V480" s="7" t="s">
        <v>28</v>
      </c>
      <c r="W480" s="7" t="s">
        <v>29</v>
      </c>
      <c r="X480" s="7">
        <v>2013</v>
      </c>
      <c r="Y480" s="7" t="s">
        <v>28</v>
      </c>
      <c r="Z480" s="7" t="s">
        <v>3900</v>
      </c>
      <c r="AA480" s="7">
        <v>1</v>
      </c>
      <c r="AB480" s="7">
        <v>1</v>
      </c>
      <c r="AC480" s="7">
        <f t="shared" si="122"/>
        <v>0</v>
      </c>
      <c r="AD480" s="7" t="s">
        <v>6175</v>
      </c>
      <c r="AE480" s="7" t="s">
        <v>6175</v>
      </c>
      <c r="AF480" s="7" t="s">
        <v>6175</v>
      </c>
      <c r="AG480" s="7" t="s">
        <v>6175</v>
      </c>
      <c r="AH480" s="7" t="s">
        <v>6175</v>
      </c>
      <c r="AI480" s="7" t="s">
        <v>6175</v>
      </c>
      <c r="AJ480" s="33">
        <v>61.019924200913444</v>
      </c>
      <c r="AK480" s="33">
        <f t="shared" si="115"/>
        <v>61.019924200913444</v>
      </c>
      <c r="AL480" s="33">
        <f t="shared" si="118"/>
        <v>7.3223909041096134</v>
      </c>
      <c r="AM480" s="33">
        <f t="shared" si="119"/>
        <v>68.342315105023062</v>
      </c>
      <c r="AN480" s="33">
        <f t="shared" si="120"/>
        <v>54.917931780822101</v>
      </c>
      <c r="AO480" s="33">
        <f t="shared" si="121"/>
        <v>54.917931780822101</v>
      </c>
      <c r="AP480" s="33">
        <f t="shared" si="116"/>
        <v>6.5901518136986521</v>
      </c>
      <c r="AQ480" s="33">
        <f t="shared" si="117"/>
        <v>61.508083594520755</v>
      </c>
      <c r="AR480" s="15" t="s">
        <v>6295</v>
      </c>
      <c r="AS480" s="26"/>
      <c r="AT480" s="15" t="s">
        <v>6292</v>
      </c>
      <c r="AU480" s="27" t="s">
        <v>6278</v>
      </c>
      <c r="AV480" s="74"/>
      <c r="AW480" s="75"/>
      <c r="AX480" s="75"/>
      <c r="AY480" s="75"/>
      <c r="AZ480" s="52" t="s">
        <v>6388</v>
      </c>
    </row>
    <row r="481" spans="1:52" s="52" customFormat="1" ht="39.950000000000003" customHeight="1" x14ac:dyDescent="0.25">
      <c r="A481" s="9">
        <v>1397</v>
      </c>
      <c r="B481" s="5">
        <v>80042000008574</v>
      </c>
      <c r="C481" s="7" t="s">
        <v>4714</v>
      </c>
      <c r="D481" s="5" t="s">
        <v>18</v>
      </c>
      <c r="E481" s="5" t="s">
        <v>38</v>
      </c>
      <c r="F481" s="7" t="s">
        <v>3891</v>
      </c>
      <c r="G481" s="5" t="s">
        <v>18</v>
      </c>
      <c r="H481" s="7" t="s">
        <v>6173</v>
      </c>
      <c r="I481" s="7" t="s">
        <v>6175</v>
      </c>
      <c r="J481" s="7" t="s">
        <v>6175</v>
      </c>
      <c r="K481" s="7" t="s">
        <v>6175</v>
      </c>
      <c r="L481" s="5" t="s">
        <v>671</v>
      </c>
      <c r="M481" s="5" t="s">
        <v>671</v>
      </c>
      <c r="N481" s="8" t="s">
        <v>6175</v>
      </c>
      <c r="O481" s="7" t="s">
        <v>1388</v>
      </c>
      <c r="P481" s="7" t="s">
        <v>3899</v>
      </c>
      <c r="Q481" s="5" t="s">
        <v>262</v>
      </c>
      <c r="R481" s="5" t="s">
        <v>4715</v>
      </c>
      <c r="S481" s="5">
        <v>4621525</v>
      </c>
      <c r="T481" s="7" t="s">
        <v>50</v>
      </c>
      <c r="U481" s="7" t="s">
        <v>28</v>
      </c>
      <c r="V481" s="7" t="s">
        <v>28</v>
      </c>
      <c r="W481" s="7" t="s">
        <v>29</v>
      </c>
      <c r="X481" s="7">
        <v>2013</v>
      </c>
      <c r="Y481" s="7" t="s">
        <v>28</v>
      </c>
      <c r="Z481" s="7" t="s">
        <v>3900</v>
      </c>
      <c r="AA481" s="7">
        <v>1</v>
      </c>
      <c r="AB481" s="7">
        <v>1</v>
      </c>
      <c r="AC481" s="7">
        <f t="shared" si="122"/>
        <v>0</v>
      </c>
      <c r="AD481" s="7" t="s">
        <v>6175</v>
      </c>
      <c r="AE481" s="7" t="s">
        <v>6175</v>
      </c>
      <c r="AF481" s="7" t="s">
        <v>6175</v>
      </c>
      <c r="AG481" s="7" t="s">
        <v>6175</v>
      </c>
      <c r="AH481" s="7" t="s">
        <v>6175</v>
      </c>
      <c r="AI481" s="7" t="s">
        <v>6175</v>
      </c>
      <c r="AJ481" s="33">
        <v>68.979044748858669</v>
      </c>
      <c r="AK481" s="33">
        <f t="shared" si="115"/>
        <v>68.979044748858669</v>
      </c>
      <c r="AL481" s="33">
        <f t="shared" si="118"/>
        <v>8.2774853698630402</v>
      </c>
      <c r="AM481" s="33">
        <f t="shared" si="119"/>
        <v>77.256530118721713</v>
      </c>
      <c r="AN481" s="33">
        <f t="shared" si="120"/>
        <v>62.081140273972807</v>
      </c>
      <c r="AO481" s="33">
        <f t="shared" si="121"/>
        <v>62.081140273972807</v>
      </c>
      <c r="AP481" s="33">
        <f t="shared" si="116"/>
        <v>7.4497368328767362</v>
      </c>
      <c r="AQ481" s="33">
        <f t="shared" si="117"/>
        <v>69.530877106849545</v>
      </c>
      <c r="AR481" s="15" t="s">
        <v>6295</v>
      </c>
      <c r="AS481" s="26"/>
      <c r="AT481" s="15" t="s">
        <v>6292</v>
      </c>
      <c r="AU481" s="27" t="s">
        <v>6278</v>
      </c>
      <c r="AV481" s="74"/>
      <c r="AW481" s="75"/>
      <c r="AX481" s="75"/>
      <c r="AY481" s="75"/>
      <c r="AZ481" s="52" t="s">
        <v>6388</v>
      </c>
    </row>
    <row r="482" spans="1:52" s="52" customFormat="1" ht="39.950000000000003" customHeight="1" x14ac:dyDescent="0.25">
      <c r="A482" s="9">
        <v>1398</v>
      </c>
      <c r="B482" s="5">
        <v>80042000008659</v>
      </c>
      <c r="C482" s="7" t="s">
        <v>4716</v>
      </c>
      <c r="D482" s="5" t="s">
        <v>18</v>
      </c>
      <c r="E482" s="5" t="s">
        <v>38</v>
      </c>
      <c r="F482" s="7" t="s">
        <v>3891</v>
      </c>
      <c r="G482" s="5" t="s">
        <v>18</v>
      </c>
      <c r="H482" s="7" t="s">
        <v>6173</v>
      </c>
      <c r="I482" s="7" t="s">
        <v>6175</v>
      </c>
      <c r="J482" s="7" t="s">
        <v>6175</v>
      </c>
      <c r="K482" s="7" t="s">
        <v>6175</v>
      </c>
      <c r="L482" s="5" t="s">
        <v>671</v>
      </c>
      <c r="M482" s="5" t="s">
        <v>671</v>
      </c>
      <c r="N482" s="8" t="s">
        <v>6175</v>
      </c>
      <c r="O482" s="7" t="s">
        <v>1388</v>
      </c>
      <c r="P482" s="7" t="s">
        <v>3899</v>
      </c>
      <c r="Q482" s="5" t="s">
        <v>262</v>
      </c>
      <c r="R482" s="5" t="s">
        <v>4662</v>
      </c>
      <c r="S482" s="5">
        <v>6551665</v>
      </c>
      <c r="T482" s="7" t="s">
        <v>44</v>
      </c>
      <c r="U482" s="7" t="s">
        <v>28</v>
      </c>
      <c r="V482" s="7" t="s">
        <v>28</v>
      </c>
      <c r="W482" s="7" t="s">
        <v>29</v>
      </c>
      <c r="X482" s="7">
        <v>2013</v>
      </c>
      <c r="Y482" s="7" t="s">
        <v>28</v>
      </c>
      <c r="Z482" s="7" t="s">
        <v>3900</v>
      </c>
      <c r="AA482" s="7">
        <v>1</v>
      </c>
      <c r="AB482" s="7">
        <v>1</v>
      </c>
      <c r="AC482" s="7">
        <f t="shared" si="122"/>
        <v>0</v>
      </c>
      <c r="AD482" s="7" t="s">
        <v>6175</v>
      </c>
      <c r="AE482" s="7" t="s">
        <v>6175</v>
      </c>
      <c r="AF482" s="7" t="s">
        <v>6175</v>
      </c>
      <c r="AG482" s="7" t="s">
        <v>6175</v>
      </c>
      <c r="AH482" s="7" t="s">
        <v>6175</v>
      </c>
      <c r="AI482" s="7" t="s">
        <v>6175</v>
      </c>
      <c r="AJ482" s="33">
        <v>60.489316164383752</v>
      </c>
      <c r="AK482" s="33">
        <f t="shared" si="115"/>
        <v>60.489316164383752</v>
      </c>
      <c r="AL482" s="33">
        <f t="shared" si="118"/>
        <v>7.2587179397260497</v>
      </c>
      <c r="AM482" s="33">
        <f t="shared" si="119"/>
        <v>67.748034104109806</v>
      </c>
      <c r="AN482" s="33">
        <f t="shared" si="120"/>
        <v>54.440384547945378</v>
      </c>
      <c r="AO482" s="33">
        <f t="shared" si="121"/>
        <v>54.440384547945378</v>
      </c>
      <c r="AP482" s="33">
        <f t="shared" si="116"/>
        <v>6.532846145753445</v>
      </c>
      <c r="AQ482" s="33">
        <f t="shared" si="117"/>
        <v>60.973230693698824</v>
      </c>
      <c r="AR482" s="15" t="s">
        <v>6295</v>
      </c>
      <c r="AS482" s="26"/>
      <c r="AT482" s="15" t="s">
        <v>6292</v>
      </c>
      <c r="AU482" s="27" t="s">
        <v>6278</v>
      </c>
      <c r="AV482" s="74"/>
      <c r="AW482" s="75"/>
      <c r="AX482" s="75"/>
      <c r="AY482" s="75"/>
      <c r="AZ482" s="52" t="s">
        <v>6388</v>
      </c>
    </row>
    <row r="483" spans="1:52" s="52" customFormat="1" ht="39.950000000000003" customHeight="1" x14ac:dyDescent="0.25">
      <c r="A483" s="9">
        <v>1399</v>
      </c>
      <c r="B483" s="5">
        <v>80042000008666</v>
      </c>
      <c r="C483" s="7" t="s">
        <v>4717</v>
      </c>
      <c r="D483" s="5" t="s">
        <v>18</v>
      </c>
      <c r="E483" s="5" t="s">
        <v>38</v>
      </c>
      <c r="F483" s="7" t="s">
        <v>3891</v>
      </c>
      <c r="G483" s="5" t="s">
        <v>18</v>
      </c>
      <c r="H483" s="7" t="s">
        <v>6173</v>
      </c>
      <c r="I483" s="7" t="s">
        <v>6175</v>
      </c>
      <c r="J483" s="7" t="s">
        <v>6175</v>
      </c>
      <c r="K483" s="7" t="s">
        <v>6175</v>
      </c>
      <c r="L483" s="5" t="s">
        <v>671</v>
      </c>
      <c r="M483" s="5" t="s">
        <v>671</v>
      </c>
      <c r="N483" s="8" t="s">
        <v>6175</v>
      </c>
      <c r="O483" s="7" t="s">
        <v>1388</v>
      </c>
      <c r="P483" s="7" t="s">
        <v>3899</v>
      </c>
      <c r="Q483" s="5" t="s">
        <v>262</v>
      </c>
      <c r="R483" s="5" t="s">
        <v>4662</v>
      </c>
      <c r="S483" s="5">
        <v>6545792</v>
      </c>
      <c r="T483" s="7" t="s">
        <v>44</v>
      </c>
      <c r="U483" s="7" t="s">
        <v>28</v>
      </c>
      <c r="V483" s="7" t="s">
        <v>28</v>
      </c>
      <c r="W483" s="7" t="s">
        <v>29</v>
      </c>
      <c r="X483" s="7">
        <v>2013</v>
      </c>
      <c r="Y483" s="7" t="s">
        <v>28</v>
      </c>
      <c r="Z483" s="7" t="s">
        <v>3900</v>
      </c>
      <c r="AA483" s="7">
        <v>1</v>
      </c>
      <c r="AB483" s="7">
        <v>1</v>
      </c>
      <c r="AC483" s="7">
        <f t="shared" si="122"/>
        <v>0</v>
      </c>
      <c r="AD483" s="7" t="s">
        <v>6175</v>
      </c>
      <c r="AE483" s="7" t="s">
        <v>6175</v>
      </c>
      <c r="AF483" s="7" t="s">
        <v>6175</v>
      </c>
      <c r="AG483" s="7" t="s">
        <v>6175</v>
      </c>
      <c r="AH483" s="7" t="s">
        <v>6175</v>
      </c>
      <c r="AI483" s="7" t="s">
        <v>6175</v>
      </c>
      <c r="AJ483" s="33">
        <v>60.489316164383752</v>
      </c>
      <c r="AK483" s="33">
        <f t="shared" si="115"/>
        <v>60.489316164383752</v>
      </c>
      <c r="AL483" s="33">
        <f t="shared" si="118"/>
        <v>7.2587179397260497</v>
      </c>
      <c r="AM483" s="33">
        <f t="shared" si="119"/>
        <v>67.748034104109806</v>
      </c>
      <c r="AN483" s="33">
        <f t="shared" si="120"/>
        <v>54.440384547945378</v>
      </c>
      <c r="AO483" s="33">
        <f t="shared" si="121"/>
        <v>54.440384547945378</v>
      </c>
      <c r="AP483" s="33">
        <f t="shared" si="116"/>
        <v>6.532846145753445</v>
      </c>
      <c r="AQ483" s="33">
        <f t="shared" si="117"/>
        <v>60.973230693698824</v>
      </c>
      <c r="AR483" s="15" t="s">
        <v>6295</v>
      </c>
      <c r="AS483" s="26"/>
      <c r="AT483" s="15" t="s">
        <v>6292</v>
      </c>
      <c r="AU483" s="27" t="s">
        <v>6278</v>
      </c>
      <c r="AV483" s="74"/>
      <c r="AW483" s="75"/>
      <c r="AX483" s="75"/>
      <c r="AY483" s="75"/>
      <c r="AZ483" s="52" t="s">
        <v>6388</v>
      </c>
    </row>
    <row r="484" spans="1:52" s="52" customFormat="1" ht="39.950000000000003" customHeight="1" x14ac:dyDescent="0.25">
      <c r="A484" s="9">
        <v>1400</v>
      </c>
      <c r="B484" s="5">
        <v>80042000008741</v>
      </c>
      <c r="C484" s="7" t="s">
        <v>4718</v>
      </c>
      <c r="D484" s="5" t="s">
        <v>18</v>
      </c>
      <c r="E484" s="5" t="s">
        <v>38</v>
      </c>
      <c r="F484" s="7" t="s">
        <v>3891</v>
      </c>
      <c r="G484" s="5" t="s">
        <v>18</v>
      </c>
      <c r="H484" s="7" t="s">
        <v>6173</v>
      </c>
      <c r="I484" s="7" t="s">
        <v>6175</v>
      </c>
      <c r="J484" s="7" t="s">
        <v>6175</v>
      </c>
      <c r="K484" s="7" t="s">
        <v>6175</v>
      </c>
      <c r="L484" s="5" t="s">
        <v>671</v>
      </c>
      <c r="M484" s="5" t="s">
        <v>671</v>
      </c>
      <c r="N484" s="8" t="s">
        <v>6175</v>
      </c>
      <c r="O484" s="7" t="s">
        <v>1388</v>
      </c>
      <c r="P484" s="7" t="s">
        <v>3899</v>
      </c>
      <c r="Q484" s="5" t="s">
        <v>262</v>
      </c>
      <c r="R484" s="5" t="s">
        <v>4662</v>
      </c>
      <c r="S484" s="5">
        <v>6551668</v>
      </c>
      <c r="T484" s="7" t="s">
        <v>44</v>
      </c>
      <c r="U484" s="7" t="s">
        <v>28</v>
      </c>
      <c r="V484" s="7" t="s">
        <v>28</v>
      </c>
      <c r="W484" s="7" t="s">
        <v>29</v>
      </c>
      <c r="X484" s="7">
        <v>2013</v>
      </c>
      <c r="Y484" s="7" t="s">
        <v>28</v>
      </c>
      <c r="Z484" s="7" t="s">
        <v>3900</v>
      </c>
      <c r="AA484" s="7">
        <v>1</v>
      </c>
      <c r="AB484" s="7">
        <v>1</v>
      </c>
      <c r="AC484" s="7">
        <f t="shared" si="122"/>
        <v>0</v>
      </c>
      <c r="AD484" s="7" t="s">
        <v>6175</v>
      </c>
      <c r="AE484" s="7" t="s">
        <v>6175</v>
      </c>
      <c r="AF484" s="7" t="s">
        <v>6175</v>
      </c>
      <c r="AG484" s="7" t="s">
        <v>6175</v>
      </c>
      <c r="AH484" s="7" t="s">
        <v>6175</v>
      </c>
      <c r="AI484" s="7" t="s">
        <v>6175</v>
      </c>
      <c r="AJ484" s="33">
        <v>60.489316164383752</v>
      </c>
      <c r="AK484" s="33">
        <f t="shared" si="115"/>
        <v>60.489316164383752</v>
      </c>
      <c r="AL484" s="33">
        <f t="shared" si="118"/>
        <v>7.2587179397260497</v>
      </c>
      <c r="AM484" s="33">
        <f t="shared" si="119"/>
        <v>67.748034104109806</v>
      </c>
      <c r="AN484" s="33">
        <f t="shared" si="120"/>
        <v>54.440384547945378</v>
      </c>
      <c r="AO484" s="33">
        <f t="shared" si="121"/>
        <v>54.440384547945378</v>
      </c>
      <c r="AP484" s="33">
        <f t="shared" si="116"/>
        <v>6.532846145753445</v>
      </c>
      <c r="AQ484" s="33">
        <f t="shared" si="117"/>
        <v>60.973230693698824</v>
      </c>
      <c r="AR484" s="15" t="s">
        <v>6295</v>
      </c>
      <c r="AS484" s="26"/>
      <c r="AT484" s="15" t="s">
        <v>6292</v>
      </c>
      <c r="AU484" s="27" t="s">
        <v>6278</v>
      </c>
      <c r="AV484" s="74"/>
      <c r="AW484" s="75"/>
      <c r="AX484" s="75"/>
      <c r="AY484" s="75"/>
      <c r="AZ484" s="52" t="s">
        <v>6388</v>
      </c>
    </row>
    <row r="485" spans="1:52" s="52" customFormat="1" ht="39.950000000000003" customHeight="1" x14ac:dyDescent="0.25">
      <c r="A485" s="9">
        <v>1401</v>
      </c>
      <c r="B485" s="5">
        <v>80042000008963</v>
      </c>
      <c r="C485" s="7" t="s">
        <v>4719</v>
      </c>
      <c r="D485" s="5" t="s">
        <v>241</v>
      </c>
      <c r="E485" s="5" t="s">
        <v>242</v>
      </c>
      <c r="F485" s="5" t="s">
        <v>242</v>
      </c>
      <c r="G485" s="5" t="s">
        <v>6285</v>
      </c>
      <c r="H485" s="7" t="s">
        <v>6173</v>
      </c>
      <c r="I485" s="7" t="s">
        <v>6175</v>
      </c>
      <c r="J485" s="7" t="s">
        <v>6175</v>
      </c>
      <c r="K485" s="7" t="s">
        <v>6175</v>
      </c>
      <c r="L485" s="5" t="s">
        <v>4567</v>
      </c>
      <c r="M485" s="5" t="s">
        <v>4567</v>
      </c>
      <c r="N485" s="8" t="s">
        <v>6175</v>
      </c>
      <c r="O485" s="7" t="s">
        <v>1388</v>
      </c>
      <c r="P485" s="7" t="s">
        <v>3899</v>
      </c>
      <c r="Q485" s="5" t="s">
        <v>878</v>
      </c>
      <c r="R485" s="5" t="s">
        <v>4720</v>
      </c>
      <c r="S485" s="5" t="s">
        <v>4721</v>
      </c>
      <c r="T485" s="7" t="s">
        <v>137</v>
      </c>
      <c r="U485" s="7" t="s">
        <v>28</v>
      </c>
      <c r="V485" s="28" t="s">
        <v>28</v>
      </c>
      <c r="W485" s="5" t="s">
        <v>29</v>
      </c>
      <c r="X485" s="7">
        <v>2013</v>
      </c>
      <c r="Y485" s="5" t="s">
        <v>28</v>
      </c>
      <c r="Z485" s="7" t="s">
        <v>3900</v>
      </c>
      <c r="AA485" s="7">
        <v>1</v>
      </c>
      <c r="AB485" s="7">
        <v>1</v>
      </c>
      <c r="AC485" s="7">
        <f t="shared" si="122"/>
        <v>0</v>
      </c>
      <c r="AD485" s="7" t="s">
        <v>6175</v>
      </c>
      <c r="AE485" s="7" t="s">
        <v>6175</v>
      </c>
      <c r="AF485" s="7" t="s">
        <v>6175</v>
      </c>
      <c r="AG485" s="7" t="s">
        <v>6175</v>
      </c>
      <c r="AH485" s="7" t="s">
        <v>6175</v>
      </c>
      <c r="AI485" s="7" t="s">
        <v>6175</v>
      </c>
      <c r="AJ485" s="33">
        <v>53.060803652968204</v>
      </c>
      <c r="AK485" s="33">
        <f t="shared" si="115"/>
        <v>53.060803652968204</v>
      </c>
      <c r="AL485" s="33">
        <f t="shared" si="118"/>
        <v>6.3672964383561839</v>
      </c>
      <c r="AM485" s="33">
        <f t="shared" si="119"/>
        <v>59.428100091324389</v>
      </c>
      <c r="AN485" s="33">
        <f t="shared" si="120"/>
        <v>47.754723287671382</v>
      </c>
      <c r="AO485" s="33">
        <f t="shared" si="121"/>
        <v>47.754723287671382</v>
      </c>
      <c r="AP485" s="33">
        <f t="shared" si="116"/>
        <v>5.7305667945205654</v>
      </c>
      <c r="AQ485" s="33">
        <f t="shared" si="117"/>
        <v>53.485290082191945</v>
      </c>
      <c r="AR485" s="26" t="s">
        <v>1404</v>
      </c>
      <c r="AS485" s="26" t="s">
        <v>1404</v>
      </c>
      <c r="AT485" s="15" t="s">
        <v>6282</v>
      </c>
      <c r="AU485" s="27" t="s">
        <v>6282</v>
      </c>
      <c r="AV485" s="74" t="s">
        <v>6287</v>
      </c>
      <c r="AW485" s="75"/>
      <c r="AX485" s="75"/>
      <c r="AY485" s="75"/>
      <c r="AZ485" s="52" t="s">
        <v>6388</v>
      </c>
    </row>
    <row r="486" spans="1:52" s="52" customFormat="1" ht="39.950000000000003" customHeight="1" x14ac:dyDescent="0.25">
      <c r="A486" s="9">
        <v>1402</v>
      </c>
      <c r="B486" s="5">
        <v>80042000009090</v>
      </c>
      <c r="C486" s="7" t="s">
        <v>4722</v>
      </c>
      <c r="D486" s="5" t="s">
        <v>18</v>
      </c>
      <c r="E486" s="5" t="s">
        <v>38</v>
      </c>
      <c r="F486" s="7" t="s">
        <v>3891</v>
      </c>
      <c r="G486" s="5" t="s">
        <v>18</v>
      </c>
      <c r="H486" s="7" t="s">
        <v>6173</v>
      </c>
      <c r="I486" s="7" t="s">
        <v>6175</v>
      </c>
      <c r="J486" s="7" t="s">
        <v>6175</v>
      </c>
      <c r="K486" s="7" t="s">
        <v>6175</v>
      </c>
      <c r="L486" s="5" t="s">
        <v>4567</v>
      </c>
      <c r="M486" s="5" t="s">
        <v>4567</v>
      </c>
      <c r="N486" s="8" t="s">
        <v>6175</v>
      </c>
      <c r="O486" s="7" t="s">
        <v>1388</v>
      </c>
      <c r="P486" s="7" t="s">
        <v>3899</v>
      </c>
      <c r="Q486" s="5" t="s">
        <v>4723</v>
      </c>
      <c r="R486" s="5">
        <v>31230</v>
      </c>
      <c r="S486" s="5" t="s">
        <v>28</v>
      </c>
      <c r="T486" s="7" t="s">
        <v>44</v>
      </c>
      <c r="U486" s="7" t="s">
        <v>28</v>
      </c>
      <c r="V486" s="7" t="s">
        <v>28</v>
      </c>
      <c r="W486" s="7" t="s">
        <v>29</v>
      </c>
      <c r="X486" s="7">
        <v>2012</v>
      </c>
      <c r="Y486" s="5" t="s">
        <v>4724</v>
      </c>
      <c r="Z486" s="7" t="s">
        <v>3900</v>
      </c>
      <c r="AA486" s="7">
        <v>1</v>
      </c>
      <c r="AB486" s="7">
        <v>1</v>
      </c>
      <c r="AC486" s="7">
        <f t="shared" si="122"/>
        <v>0</v>
      </c>
      <c r="AD486" s="7" t="s">
        <v>6175</v>
      </c>
      <c r="AE486" s="7" t="s">
        <v>6175</v>
      </c>
      <c r="AF486" s="7" t="s">
        <v>6175</v>
      </c>
      <c r="AG486" s="7" t="s">
        <v>6175</v>
      </c>
      <c r="AH486" s="7" t="s">
        <v>6175</v>
      </c>
      <c r="AI486" s="7" t="s">
        <v>6175</v>
      </c>
      <c r="AJ486" s="33">
        <v>74.390998630137247</v>
      </c>
      <c r="AK486" s="33">
        <f t="shared" si="115"/>
        <v>74.390998630137247</v>
      </c>
      <c r="AL486" s="33">
        <f t="shared" si="118"/>
        <v>8.9269198356164701</v>
      </c>
      <c r="AM486" s="33">
        <f t="shared" si="119"/>
        <v>83.317918465753721</v>
      </c>
      <c r="AN486" s="33">
        <f t="shared" si="120"/>
        <v>66.951898767123524</v>
      </c>
      <c r="AO486" s="33">
        <f t="shared" si="121"/>
        <v>66.951898767123524</v>
      </c>
      <c r="AP486" s="33">
        <f t="shared" si="116"/>
        <v>8.0342278520548227</v>
      </c>
      <c r="AQ486" s="33">
        <f t="shared" si="117"/>
        <v>74.98612661917835</v>
      </c>
      <c r="AR486" s="15" t="s">
        <v>6325</v>
      </c>
      <c r="AS486" s="15" t="s">
        <v>6325</v>
      </c>
      <c r="AT486" s="15" t="s">
        <v>6294</v>
      </c>
      <c r="AU486" s="27" t="s">
        <v>6279</v>
      </c>
      <c r="AV486" s="74"/>
      <c r="AW486" s="75"/>
      <c r="AX486" s="75"/>
      <c r="AY486" s="75"/>
      <c r="AZ486" s="52" t="s">
        <v>6388</v>
      </c>
    </row>
    <row r="487" spans="1:52" s="52" customFormat="1" ht="39.950000000000003" customHeight="1" x14ac:dyDescent="0.25">
      <c r="A487" s="9">
        <v>1403</v>
      </c>
      <c r="B487" s="5">
        <v>80042000009144</v>
      </c>
      <c r="C487" s="7" t="s">
        <v>4725</v>
      </c>
      <c r="D487" s="5" t="s">
        <v>18</v>
      </c>
      <c r="E487" s="5" t="s">
        <v>64</v>
      </c>
      <c r="F487" s="5" t="s">
        <v>65</v>
      </c>
      <c r="G487" s="5" t="s">
        <v>18</v>
      </c>
      <c r="H487" s="7" t="s">
        <v>6173</v>
      </c>
      <c r="I487" s="7" t="s">
        <v>6175</v>
      </c>
      <c r="J487" s="7" t="s">
        <v>6175</v>
      </c>
      <c r="K487" s="7" t="s">
        <v>6175</v>
      </c>
      <c r="L487" s="5" t="s">
        <v>4674</v>
      </c>
      <c r="M487" s="5" t="s">
        <v>4674</v>
      </c>
      <c r="N487" s="8" t="s">
        <v>6175</v>
      </c>
      <c r="O487" s="7" t="s">
        <v>1388</v>
      </c>
      <c r="P487" s="7" t="s">
        <v>3899</v>
      </c>
      <c r="Q487" s="5" t="s">
        <v>4675</v>
      </c>
      <c r="R487" s="5">
        <v>1005</v>
      </c>
      <c r="S487" s="5" t="s">
        <v>28</v>
      </c>
      <c r="T487" s="7" t="s">
        <v>737</v>
      </c>
      <c r="U487" s="7" t="s">
        <v>4676</v>
      </c>
      <c r="V487" s="7" t="s">
        <v>28</v>
      </c>
      <c r="W487" s="7" t="s">
        <v>1400</v>
      </c>
      <c r="X487" s="7">
        <v>2012</v>
      </c>
      <c r="Y487" s="5" t="s">
        <v>4711</v>
      </c>
      <c r="Z487" s="7" t="s">
        <v>3900</v>
      </c>
      <c r="AA487" s="7">
        <v>1</v>
      </c>
      <c r="AB487" s="7">
        <v>1</v>
      </c>
      <c r="AC487" s="7">
        <f t="shared" si="122"/>
        <v>0</v>
      </c>
      <c r="AD487" s="7" t="s">
        <v>6175</v>
      </c>
      <c r="AE487" s="7" t="s">
        <v>6175</v>
      </c>
      <c r="AF487" s="7" t="s">
        <v>6175</v>
      </c>
      <c r="AG487" s="7" t="s">
        <v>6175</v>
      </c>
      <c r="AH487" s="7" t="s">
        <v>6175</v>
      </c>
      <c r="AI487" s="7" t="s">
        <v>6175</v>
      </c>
      <c r="AJ487" s="33">
        <v>44.397689041096001</v>
      </c>
      <c r="AK487" s="33">
        <f t="shared" si="115"/>
        <v>44.397689041096001</v>
      </c>
      <c r="AL487" s="33">
        <f t="shared" si="118"/>
        <v>5.32772268493152</v>
      </c>
      <c r="AM487" s="33">
        <f t="shared" si="119"/>
        <v>49.725411726027524</v>
      </c>
      <c r="AN487" s="33">
        <f t="shared" si="120"/>
        <v>39.957920136986402</v>
      </c>
      <c r="AO487" s="33">
        <f t="shared" si="121"/>
        <v>39.957920136986402</v>
      </c>
      <c r="AP487" s="33">
        <f t="shared" si="116"/>
        <v>4.7949504164383683</v>
      </c>
      <c r="AQ487" s="33">
        <f t="shared" si="117"/>
        <v>44.752870553424771</v>
      </c>
      <c r="AR487" s="15" t="s">
        <v>6290</v>
      </c>
      <c r="AS487" s="26" t="s">
        <v>6302</v>
      </c>
      <c r="AT487" s="15" t="s">
        <v>6294</v>
      </c>
      <c r="AU487" s="27" t="s">
        <v>6279</v>
      </c>
      <c r="AV487" s="74"/>
      <c r="AW487" s="75"/>
      <c r="AX487" s="75"/>
      <c r="AY487" s="75"/>
      <c r="AZ487" s="52" t="s">
        <v>6388</v>
      </c>
    </row>
    <row r="488" spans="1:52" s="52" customFormat="1" ht="39.950000000000003" customHeight="1" x14ac:dyDescent="0.25">
      <c r="A488" s="9">
        <v>1404</v>
      </c>
      <c r="B488" s="5">
        <v>80042000009212</v>
      </c>
      <c r="C488" s="7" t="s">
        <v>4726</v>
      </c>
      <c r="D488" s="5" t="s">
        <v>18</v>
      </c>
      <c r="E488" s="5" t="s">
        <v>64</v>
      </c>
      <c r="F488" s="5" t="s">
        <v>65</v>
      </c>
      <c r="G488" s="5" t="s">
        <v>18</v>
      </c>
      <c r="H488" s="7" t="s">
        <v>6173</v>
      </c>
      <c r="I488" s="7" t="s">
        <v>6175</v>
      </c>
      <c r="J488" s="7" t="s">
        <v>6175</v>
      </c>
      <c r="K488" s="7" t="s">
        <v>6175</v>
      </c>
      <c r="L488" s="5" t="s">
        <v>4674</v>
      </c>
      <c r="M488" s="5" t="s">
        <v>4674</v>
      </c>
      <c r="N488" s="8" t="s">
        <v>6175</v>
      </c>
      <c r="O488" s="7" t="s">
        <v>1388</v>
      </c>
      <c r="P488" s="7" t="s">
        <v>3899</v>
      </c>
      <c r="Q488" s="5" t="s">
        <v>4675</v>
      </c>
      <c r="R488" s="5">
        <v>1005</v>
      </c>
      <c r="S488" s="5" t="s">
        <v>28</v>
      </c>
      <c r="T488" s="7" t="s">
        <v>737</v>
      </c>
      <c r="U488" s="7" t="s">
        <v>4676</v>
      </c>
      <c r="V488" s="7" t="s">
        <v>28</v>
      </c>
      <c r="W488" s="7" t="s">
        <v>1400</v>
      </c>
      <c r="X488" s="7">
        <v>2012</v>
      </c>
      <c r="Y488" s="5" t="s">
        <v>4711</v>
      </c>
      <c r="Z488" s="7" t="s">
        <v>3900</v>
      </c>
      <c r="AA488" s="7">
        <v>1</v>
      </c>
      <c r="AB488" s="7">
        <v>1</v>
      </c>
      <c r="AC488" s="7">
        <f t="shared" si="122"/>
        <v>0</v>
      </c>
      <c r="AD488" s="7" t="s">
        <v>6175</v>
      </c>
      <c r="AE488" s="7" t="s">
        <v>6175</v>
      </c>
      <c r="AF488" s="7" t="s">
        <v>6175</v>
      </c>
      <c r="AG488" s="7" t="s">
        <v>6175</v>
      </c>
      <c r="AH488" s="7" t="s">
        <v>6175</v>
      </c>
      <c r="AI488" s="7" t="s">
        <v>6175</v>
      </c>
      <c r="AJ488" s="33">
        <v>44.397689041096001</v>
      </c>
      <c r="AK488" s="33">
        <f t="shared" si="115"/>
        <v>44.397689041096001</v>
      </c>
      <c r="AL488" s="33">
        <f t="shared" si="118"/>
        <v>5.32772268493152</v>
      </c>
      <c r="AM488" s="33">
        <f t="shared" si="119"/>
        <v>49.725411726027524</v>
      </c>
      <c r="AN488" s="33">
        <f t="shared" si="120"/>
        <v>39.957920136986402</v>
      </c>
      <c r="AO488" s="33">
        <f t="shared" si="121"/>
        <v>39.957920136986402</v>
      </c>
      <c r="AP488" s="33">
        <f t="shared" si="116"/>
        <v>4.7949504164383683</v>
      </c>
      <c r="AQ488" s="33">
        <f t="shared" si="117"/>
        <v>44.752870553424771</v>
      </c>
      <c r="AR488" s="15" t="s">
        <v>6290</v>
      </c>
      <c r="AS488" s="26" t="s">
        <v>6302</v>
      </c>
      <c r="AT488" s="15" t="s">
        <v>6294</v>
      </c>
      <c r="AU488" s="27" t="s">
        <v>6279</v>
      </c>
      <c r="AV488" s="74"/>
      <c r="AW488" s="75"/>
      <c r="AX488" s="75"/>
      <c r="AY488" s="75"/>
      <c r="AZ488" s="52" t="s">
        <v>6388</v>
      </c>
    </row>
    <row r="489" spans="1:52" s="52" customFormat="1" ht="39.950000000000003" customHeight="1" x14ac:dyDescent="0.25">
      <c r="A489" s="9">
        <v>1405</v>
      </c>
      <c r="B489" s="5">
        <v>80042000009229</v>
      </c>
      <c r="C489" s="7" t="s">
        <v>4727</v>
      </c>
      <c r="D489" s="5" t="s">
        <v>18</v>
      </c>
      <c r="E489" s="5" t="s">
        <v>64</v>
      </c>
      <c r="F489" s="5" t="s">
        <v>65</v>
      </c>
      <c r="G489" s="5" t="s">
        <v>18</v>
      </c>
      <c r="H489" s="7" t="s">
        <v>6173</v>
      </c>
      <c r="I489" s="7" t="s">
        <v>6175</v>
      </c>
      <c r="J489" s="7" t="s">
        <v>6175</v>
      </c>
      <c r="K489" s="7" t="s">
        <v>6175</v>
      </c>
      <c r="L489" s="5" t="s">
        <v>4674</v>
      </c>
      <c r="M489" s="5" t="s">
        <v>4674</v>
      </c>
      <c r="N489" s="8" t="s">
        <v>6175</v>
      </c>
      <c r="O489" s="7" t="s">
        <v>1388</v>
      </c>
      <c r="P489" s="7" t="s">
        <v>3899</v>
      </c>
      <c r="Q489" s="5" t="s">
        <v>4675</v>
      </c>
      <c r="R489" s="5">
        <v>1005</v>
      </c>
      <c r="S489" s="5" t="s">
        <v>28</v>
      </c>
      <c r="T489" s="7" t="s">
        <v>737</v>
      </c>
      <c r="U489" s="7" t="s">
        <v>4676</v>
      </c>
      <c r="V489" s="7" t="s">
        <v>28</v>
      </c>
      <c r="W489" s="7" t="s">
        <v>1400</v>
      </c>
      <c r="X489" s="7">
        <v>2012</v>
      </c>
      <c r="Y489" s="5" t="s">
        <v>4711</v>
      </c>
      <c r="Z489" s="7" t="s">
        <v>3900</v>
      </c>
      <c r="AA489" s="7">
        <v>1</v>
      </c>
      <c r="AB489" s="7">
        <v>1</v>
      </c>
      <c r="AC489" s="7">
        <f t="shared" si="122"/>
        <v>0</v>
      </c>
      <c r="AD489" s="7" t="s">
        <v>6175</v>
      </c>
      <c r="AE489" s="7" t="s">
        <v>6175</v>
      </c>
      <c r="AF489" s="7" t="s">
        <v>6175</v>
      </c>
      <c r="AG489" s="7" t="s">
        <v>6175</v>
      </c>
      <c r="AH489" s="7" t="s">
        <v>6175</v>
      </c>
      <c r="AI489" s="7" t="s">
        <v>6175</v>
      </c>
      <c r="AJ489" s="33">
        <v>44.397689041096001</v>
      </c>
      <c r="AK489" s="33">
        <f t="shared" si="115"/>
        <v>44.397689041096001</v>
      </c>
      <c r="AL489" s="33">
        <f t="shared" si="118"/>
        <v>5.32772268493152</v>
      </c>
      <c r="AM489" s="33">
        <f t="shared" si="119"/>
        <v>49.725411726027524</v>
      </c>
      <c r="AN489" s="33">
        <f t="shared" si="120"/>
        <v>39.957920136986402</v>
      </c>
      <c r="AO489" s="33">
        <f t="shared" si="121"/>
        <v>39.957920136986402</v>
      </c>
      <c r="AP489" s="33">
        <f t="shared" si="116"/>
        <v>4.7949504164383683</v>
      </c>
      <c r="AQ489" s="33">
        <f t="shared" si="117"/>
        <v>44.752870553424771</v>
      </c>
      <c r="AR489" s="15" t="s">
        <v>6290</v>
      </c>
      <c r="AS489" s="26" t="s">
        <v>6302</v>
      </c>
      <c r="AT489" s="15" t="s">
        <v>6294</v>
      </c>
      <c r="AU489" s="27" t="s">
        <v>6279</v>
      </c>
      <c r="AV489" s="74"/>
      <c r="AW489" s="75"/>
      <c r="AX489" s="75"/>
      <c r="AY489" s="75"/>
      <c r="AZ489" s="52" t="s">
        <v>6388</v>
      </c>
    </row>
    <row r="490" spans="1:52" s="52" customFormat="1" ht="39.950000000000003" customHeight="1" x14ac:dyDescent="0.25">
      <c r="A490" s="9">
        <v>1406</v>
      </c>
      <c r="B490" s="5">
        <v>80042000009236</v>
      </c>
      <c r="C490" s="7" t="s">
        <v>4728</v>
      </c>
      <c r="D490" s="5" t="s">
        <v>18</v>
      </c>
      <c r="E490" s="5" t="s">
        <v>64</v>
      </c>
      <c r="F490" s="5" t="s">
        <v>65</v>
      </c>
      <c r="G490" s="5" t="s">
        <v>18</v>
      </c>
      <c r="H490" s="7" t="s">
        <v>6173</v>
      </c>
      <c r="I490" s="7" t="s">
        <v>6175</v>
      </c>
      <c r="J490" s="7" t="s">
        <v>6175</v>
      </c>
      <c r="K490" s="7" t="s">
        <v>6175</v>
      </c>
      <c r="L490" s="5" t="s">
        <v>4674</v>
      </c>
      <c r="M490" s="5" t="s">
        <v>4674</v>
      </c>
      <c r="N490" s="8" t="s">
        <v>6175</v>
      </c>
      <c r="O490" s="7" t="s">
        <v>1388</v>
      </c>
      <c r="P490" s="7" t="s">
        <v>3899</v>
      </c>
      <c r="Q490" s="5" t="s">
        <v>4675</v>
      </c>
      <c r="R490" s="5">
        <v>1005</v>
      </c>
      <c r="S490" s="5" t="s">
        <v>28</v>
      </c>
      <c r="T490" s="7" t="s">
        <v>737</v>
      </c>
      <c r="U490" s="7" t="s">
        <v>4676</v>
      </c>
      <c r="V490" s="7" t="s">
        <v>28</v>
      </c>
      <c r="W490" s="7" t="s">
        <v>1400</v>
      </c>
      <c r="X490" s="7">
        <v>2012</v>
      </c>
      <c r="Y490" s="5" t="s">
        <v>4711</v>
      </c>
      <c r="Z490" s="7" t="s">
        <v>3900</v>
      </c>
      <c r="AA490" s="7">
        <v>1</v>
      </c>
      <c r="AB490" s="7">
        <v>1</v>
      </c>
      <c r="AC490" s="7">
        <f t="shared" si="122"/>
        <v>0</v>
      </c>
      <c r="AD490" s="7" t="s">
        <v>6175</v>
      </c>
      <c r="AE490" s="7" t="s">
        <v>6175</v>
      </c>
      <c r="AF490" s="7" t="s">
        <v>6175</v>
      </c>
      <c r="AG490" s="7" t="s">
        <v>6175</v>
      </c>
      <c r="AH490" s="7" t="s">
        <v>6175</v>
      </c>
      <c r="AI490" s="7" t="s">
        <v>6175</v>
      </c>
      <c r="AJ490" s="33">
        <v>44.397689041096001</v>
      </c>
      <c r="AK490" s="33">
        <f t="shared" si="115"/>
        <v>44.397689041096001</v>
      </c>
      <c r="AL490" s="33">
        <f t="shared" si="118"/>
        <v>5.32772268493152</v>
      </c>
      <c r="AM490" s="33">
        <f t="shared" si="119"/>
        <v>49.725411726027524</v>
      </c>
      <c r="AN490" s="33">
        <f t="shared" si="120"/>
        <v>39.957920136986402</v>
      </c>
      <c r="AO490" s="33">
        <f t="shared" si="121"/>
        <v>39.957920136986402</v>
      </c>
      <c r="AP490" s="33">
        <f t="shared" si="116"/>
        <v>4.7949504164383683</v>
      </c>
      <c r="AQ490" s="33">
        <f t="shared" si="117"/>
        <v>44.752870553424771</v>
      </c>
      <c r="AR490" s="15" t="s">
        <v>6290</v>
      </c>
      <c r="AS490" s="26" t="s">
        <v>6302</v>
      </c>
      <c r="AT490" s="15" t="s">
        <v>6294</v>
      </c>
      <c r="AU490" s="27" t="s">
        <v>6279</v>
      </c>
      <c r="AV490" s="74"/>
      <c r="AW490" s="75"/>
      <c r="AX490" s="75"/>
      <c r="AY490" s="75"/>
      <c r="AZ490" s="52" t="s">
        <v>6388</v>
      </c>
    </row>
    <row r="491" spans="1:52" s="52" customFormat="1" ht="39.950000000000003" customHeight="1" x14ac:dyDescent="0.25">
      <c r="A491" s="9">
        <v>1409</v>
      </c>
      <c r="B491" s="5">
        <v>80042000009779</v>
      </c>
      <c r="C491" s="7" t="s">
        <v>4733</v>
      </c>
      <c r="D491" s="5" t="s">
        <v>18</v>
      </c>
      <c r="E491" s="5" t="s">
        <v>64</v>
      </c>
      <c r="F491" s="5" t="s">
        <v>65</v>
      </c>
      <c r="G491" s="5" t="s">
        <v>18</v>
      </c>
      <c r="H491" s="7" t="s">
        <v>6173</v>
      </c>
      <c r="I491" s="7" t="s">
        <v>6175</v>
      </c>
      <c r="J491" s="7" t="s">
        <v>6175</v>
      </c>
      <c r="K491" s="7" t="s">
        <v>6175</v>
      </c>
      <c r="L491" s="5" t="s">
        <v>4674</v>
      </c>
      <c r="M491" s="5" t="s">
        <v>4674</v>
      </c>
      <c r="N491" s="8" t="s">
        <v>6175</v>
      </c>
      <c r="O491" s="7" t="s">
        <v>1388</v>
      </c>
      <c r="P491" s="7" t="s">
        <v>3899</v>
      </c>
      <c r="Q491" s="5" t="s">
        <v>4675</v>
      </c>
      <c r="R491" s="5">
        <v>1005</v>
      </c>
      <c r="S491" s="5" t="s">
        <v>28</v>
      </c>
      <c r="T491" s="7" t="s">
        <v>737</v>
      </c>
      <c r="U491" s="7" t="s">
        <v>4676</v>
      </c>
      <c r="V491" s="7" t="s">
        <v>28</v>
      </c>
      <c r="W491" s="7" t="s">
        <v>1400</v>
      </c>
      <c r="X491" s="7">
        <v>2013</v>
      </c>
      <c r="Y491" s="5" t="s">
        <v>4734</v>
      </c>
      <c r="Z491" s="7" t="s">
        <v>3900</v>
      </c>
      <c r="AA491" s="7">
        <v>1</v>
      </c>
      <c r="AB491" s="7">
        <v>1</v>
      </c>
      <c r="AC491" s="7">
        <f t="shared" si="122"/>
        <v>0</v>
      </c>
      <c r="AD491" s="7" t="s">
        <v>6175</v>
      </c>
      <c r="AE491" s="7" t="s">
        <v>6175</v>
      </c>
      <c r="AF491" s="7" t="s">
        <v>6175</v>
      </c>
      <c r="AG491" s="7" t="s">
        <v>6175</v>
      </c>
      <c r="AH491" s="7" t="s">
        <v>6175</v>
      </c>
      <c r="AI491" s="7" t="s">
        <v>6175</v>
      </c>
      <c r="AJ491" s="33">
        <v>43.970624200913385</v>
      </c>
      <c r="AK491" s="33">
        <f t="shared" ref="AK491:AK528" si="123">AJ491*AB491</f>
        <v>43.970624200913385</v>
      </c>
      <c r="AL491" s="33">
        <f t="shared" si="118"/>
        <v>5.2764749041096062</v>
      </c>
      <c r="AM491" s="33">
        <f t="shared" si="119"/>
        <v>49.24709910502299</v>
      </c>
      <c r="AN491" s="33">
        <f t="shared" si="120"/>
        <v>39.573561780822047</v>
      </c>
      <c r="AO491" s="33">
        <f t="shared" si="121"/>
        <v>39.573561780822047</v>
      </c>
      <c r="AP491" s="33">
        <f t="shared" ref="AP491:AP528" si="124">AO491*0.12</f>
        <v>4.7488274136986455</v>
      </c>
      <c r="AQ491" s="33">
        <f t="shared" ref="AQ491:AQ528" si="125">AO491+AP491</f>
        <v>44.322389194520696</v>
      </c>
      <c r="AR491" s="15" t="s">
        <v>6290</v>
      </c>
      <c r="AS491" s="26" t="s">
        <v>6302</v>
      </c>
      <c r="AT491" s="15" t="s">
        <v>6294</v>
      </c>
      <c r="AU491" s="27" t="s">
        <v>6279</v>
      </c>
      <c r="AV491" s="74"/>
      <c r="AW491" s="75"/>
      <c r="AX491" s="75"/>
      <c r="AY491" s="75"/>
      <c r="AZ491" s="52" t="s">
        <v>6388</v>
      </c>
    </row>
    <row r="492" spans="1:52" s="52" customFormat="1" ht="39.950000000000003" customHeight="1" x14ac:dyDescent="0.25">
      <c r="A492" s="9">
        <v>1410</v>
      </c>
      <c r="B492" s="5">
        <v>80042000009786</v>
      </c>
      <c r="C492" s="7" t="s">
        <v>4735</v>
      </c>
      <c r="D492" s="5" t="s">
        <v>18</v>
      </c>
      <c r="E492" s="5" t="s">
        <v>64</v>
      </c>
      <c r="F492" s="5" t="s">
        <v>65</v>
      </c>
      <c r="G492" s="5" t="s">
        <v>18</v>
      </c>
      <c r="H492" s="7" t="s">
        <v>6173</v>
      </c>
      <c r="I492" s="7" t="s">
        <v>6175</v>
      </c>
      <c r="J492" s="7" t="s">
        <v>6175</v>
      </c>
      <c r="K492" s="7" t="s">
        <v>6175</v>
      </c>
      <c r="L492" s="5" t="s">
        <v>4674</v>
      </c>
      <c r="M492" s="5" t="s">
        <v>4674</v>
      </c>
      <c r="N492" s="8" t="s">
        <v>6175</v>
      </c>
      <c r="O492" s="7" t="s">
        <v>1388</v>
      </c>
      <c r="P492" s="7" t="s">
        <v>3899</v>
      </c>
      <c r="Q492" s="5" t="s">
        <v>4675</v>
      </c>
      <c r="R492" s="5">
        <v>1005</v>
      </c>
      <c r="S492" s="5" t="s">
        <v>28</v>
      </c>
      <c r="T492" s="7" t="s">
        <v>737</v>
      </c>
      <c r="U492" s="7" t="s">
        <v>4676</v>
      </c>
      <c r="V492" s="7" t="s">
        <v>28</v>
      </c>
      <c r="W492" s="7" t="s">
        <v>1400</v>
      </c>
      <c r="X492" s="7">
        <v>2013</v>
      </c>
      <c r="Y492" s="5" t="s">
        <v>4734</v>
      </c>
      <c r="Z492" s="7" t="s">
        <v>3900</v>
      </c>
      <c r="AA492" s="7">
        <v>1</v>
      </c>
      <c r="AB492" s="7">
        <v>1</v>
      </c>
      <c r="AC492" s="7">
        <f t="shared" si="122"/>
        <v>0</v>
      </c>
      <c r="AD492" s="7" t="s">
        <v>6175</v>
      </c>
      <c r="AE492" s="7" t="s">
        <v>6175</v>
      </c>
      <c r="AF492" s="7" t="s">
        <v>6175</v>
      </c>
      <c r="AG492" s="7" t="s">
        <v>6175</v>
      </c>
      <c r="AH492" s="7" t="s">
        <v>6175</v>
      </c>
      <c r="AI492" s="7" t="s">
        <v>6175</v>
      </c>
      <c r="AJ492" s="33">
        <v>43.970624200913385</v>
      </c>
      <c r="AK492" s="33">
        <f t="shared" si="123"/>
        <v>43.970624200913385</v>
      </c>
      <c r="AL492" s="33">
        <f t="shared" si="118"/>
        <v>5.2764749041096062</v>
      </c>
      <c r="AM492" s="33">
        <f t="shared" si="119"/>
        <v>49.24709910502299</v>
      </c>
      <c r="AN492" s="33">
        <f t="shared" si="120"/>
        <v>39.573561780822047</v>
      </c>
      <c r="AO492" s="33">
        <f t="shared" si="121"/>
        <v>39.573561780822047</v>
      </c>
      <c r="AP492" s="33">
        <f t="shared" si="124"/>
        <v>4.7488274136986455</v>
      </c>
      <c r="AQ492" s="33">
        <f t="shared" si="125"/>
        <v>44.322389194520696</v>
      </c>
      <c r="AR492" s="15" t="s">
        <v>6290</v>
      </c>
      <c r="AS492" s="26" t="s">
        <v>6302</v>
      </c>
      <c r="AT492" s="15" t="s">
        <v>6294</v>
      </c>
      <c r="AU492" s="27" t="s">
        <v>6279</v>
      </c>
      <c r="AV492" s="74"/>
      <c r="AW492" s="75"/>
      <c r="AX492" s="75"/>
      <c r="AY492" s="75"/>
      <c r="AZ492" s="52" t="s">
        <v>6388</v>
      </c>
    </row>
    <row r="493" spans="1:52" s="52" customFormat="1" ht="39.950000000000003" customHeight="1" x14ac:dyDescent="0.25">
      <c r="A493" s="9">
        <v>1412</v>
      </c>
      <c r="B493" s="5">
        <v>80042000009809</v>
      </c>
      <c r="C493" s="7" t="s">
        <v>4738</v>
      </c>
      <c r="D493" s="5" t="s">
        <v>18</v>
      </c>
      <c r="E493" s="5" t="s">
        <v>64</v>
      </c>
      <c r="F493" s="5" t="s">
        <v>65</v>
      </c>
      <c r="G493" s="5" t="s">
        <v>18</v>
      </c>
      <c r="H493" s="7" t="s">
        <v>6173</v>
      </c>
      <c r="I493" s="7" t="s">
        <v>6175</v>
      </c>
      <c r="J493" s="7" t="s">
        <v>6175</v>
      </c>
      <c r="K493" s="7" t="s">
        <v>6175</v>
      </c>
      <c r="L493" s="5" t="s">
        <v>4674</v>
      </c>
      <c r="M493" s="5" t="s">
        <v>4674</v>
      </c>
      <c r="N493" s="8" t="s">
        <v>6175</v>
      </c>
      <c r="O493" s="7" t="s">
        <v>1388</v>
      </c>
      <c r="P493" s="7" t="s">
        <v>3899</v>
      </c>
      <c r="Q493" s="5" t="s">
        <v>4675</v>
      </c>
      <c r="R493" s="5">
        <v>1005</v>
      </c>
      <c r="S493" s="5" t="s">
        <v>28</v>
      </c>
      <c r="T493" s="7" t="s">
        <v>737</v>
      </c>
      <c r="U493" s="7" t="s">
        <v>4676</v>
      </c>
      <c r="V493" s="7" t="s">
        <v>28</v>
      </c>
      <c r="W493" s="7" t="s">
        <v>1400</v>
      </c>
      <c r="X493" s="7">
        <v>2013</v>
      </c>
      <c r="Y493" s="5" t="s">
        <v>4734</v>
      </c>
      <c r="Z493" s="7" t="s">
        <v>3900</v>
      </c>
      <c r="AA493" s="7">
        <v>1</v>
      </c>
      <c r="AB493" s="7">
        <v>1</v>
      </c>
      <c r="AC493" s="7">
        <f t="shared" si="122"/>
        <v>0</v>
      </c>
      <c r="AD493" s="7" t="s">
        <v>6175</v>
      </c>
      <c r="AE493" s="7" t="s">
        <v>6175</v>
      </c>
      <c r="AF493" s="7" t="s">
        <v>6175</v>
      </c>
      <c r="AG493" s="7" t="s">
        <v>6175</v>
      </c>
      <c r="AH493" s="7" t="s">
        <v>6175</v>
      </c>
      <c r="AI493" s="7" t="s">
        <v>6175</v>
      </c>
      <c r="AJ493" s="33">
        <v>43.970624200913385</v>
      </c>
      <c r="AK493" s="33">
        <f t="shared" si="123"/>
        <v>43.970624200913385</v>
      </c>
      <c r="AL493" s="33">
        <f t="shared" ref="AL493:AL529" si="126">AK493*0.12</f>
        <v>5.2764749041096062</v>
      </c>
      <c r="AM493" s="33">
        <f t="shared" ref="AM493:AM529" si="127">AL493+AK493</f>
        <v>49.24709910502299</v>
      </c>
      <c r="AN493" s="33">
        <f t="shared" ref="AN493:AN529" si="128">AJ493*0.9</f>
        <v>39.573561780822047</v>
      </c>
      <c r="AO493" s="33">
        <f t="shared" ref="AO493:AO529" si="129">AN493*AB493</f>
        <v>39.573561780822047</v>
      </c>
      <c r="AP493" s="33">
        <f t="shared" si="124"/>
        <v>4.7488274136986455</v>
      </c>
      <c r="AQ493" s="33">
        <f t="shared" si="125"/>
        <v>44.322389194520696</v>
      </c>
      <c r="AR493" s="15" t="s">
        <v>6290</v>
      </c>
      <c r="AS493" s="26" t="s">
        <v>6302</v>
      </c>
      <c r="AT493" s="15" t="s">
        <v>6294</v>
      </c>
      <c r="AU493" s="27" t="s">
        <v>6279</v>
      </c>
      <c r="AV493" s="74"/>
      <c r="AW493" s="75"/>
      <c r="AX493" s="75"/>
      <c r="AY493" s="75"/>
      <c r="AZ493" s="52" t="s">
        <v>6388</v>
      </c>
    </row>
    <row r="494" spans="1:52" s="52" customFormat="1" ht="39.950000000000003" customHeight="1" x14ac:dyDescent="0.25">
      <c r="A494" s="9">
        <v>1413</v>
      </c>
      <c r="B494" s="5">
        <v>80042000009816</v>
      </c>
      <c r="C494" s="7" t="s">
        <v>4739</v>
      </c>
      <c r="D494" s="5" t="s">
        <v>18</v>
      </c>
      <c r="E494" s="5" t="s">
        <v>64</v>
      </c>
      <c r="F494" s="5" t="s">
        <v>65</v>
      </c>
      <c r="G494" s="5" t="s">
        <v>18</v>
      </c>
      <c r="H494" s="7" t="s">
        <v>6173</v>
      </c>
      <c r="I494" s="7" t="s">
        <v>6175</v>
      </c>
      <c r="J494" s="7" t="s">
        <v>6175</v>
      </c>
      <c r="K494" s="7" t="s">
        <v>6175</v>
      </c>
      <c r="L494" s="5" t="s">
        <v>4674</v>
      </c>
      <c r="M494" s="5" t="s">
        <v>4674</v>
      </c>
      <c r="N494" s="8" t="s">
        <v>6175</v>
      </c>
      <c r="O494" s="7" t="s">
        <v>1388</v>
      </c>
      <c r="P494" s="7" t="s">
        <v>3899</v>
      </c>
      <c r="Q494" s="5" t="s">
        <v>4675</v>
      </c>
      <c r="R494" s="5">
        <v>1005</v>
      </c>
      <c r="S494" s="5" t="s">
        <v>28</v>
      </c>
      <c r="T494" s="7" t="s">
        <v>737</v>
      </c>
      <c r="U494" s="7" t="s">
        <v>4676</v>
      </c>
      <c r="V494" s="7" t="s">
        <v>28</v>
      </c>
      <c r="W494" s="7" t="s">
        <v>1400</v>
      </c>
      <c r="X494" s="7">
        <v>2013</v>
      </c>
      <c r="Y494" s="5" t="s">
        <v>4734</v>
      </c>
      <c r="Z494" s="7" t="s">
        <v>3900</v>
      </c>
      <c r="AA494" s="7">
        <v>1</v>
      </c>
      <c r="AB494" s="7">
        <v>1</v>
      </c>
      <c r="AC494" s="7">
        <f t="shared" si="122"/>
        <v>0</v>
      </c>
      <c r="AD494" s="7" t="s">
        <v>6175</v>
      </c>
      <c r="AE494" s="7" t="s">
        <v>6175</v>
      </c>
      <c r="AF494" s="7" t="s">
        <v>6175</v>
      </c>
      <c r="AG494" s="7" t="s">
        <v>6175</v>
      </c>
      <c r="AH494" s="7" t="s">
        <v>6175</v>
      </c>
      <c r="AI494" s="7" t="s">
        <v>6175</v>
      </c>
      <c r="AJ494" s="33">
        <v>43.970624200913385</v>
      </c>
      <c r="AK494" s="33">
        <f t="shared" si="123"/>
        <v>43.970624200913385</v>
      </c>
      <c r="AL494" s="33">
        <f t="shared" si="126"/>
        <v>5.2764749041096062</v>
      </c>
      <c r="AM494" s="33">
        <f t="shared" si="127"/>
        <v>49.24709910502299</v>
      </c>
      <c r="AN494" s="33">
        <f t="shared" si="128"/>
        <v>39.573561780822047</v>
      </c>
      <c r="AO494" s="33">
        <f t="shared" si="129"/>
        <v>39.573561780822047</v>
      </c>
      <c r="AP494" s="33">
        <f t="shared" si="124"/>
        <v>4.7488274136986455</v>
      </c>
      <c r="AQ494" s="33">
        <f t="shared" si="125"/>
        <v>44.322389194520696</v>
      </c>
      <c r="AR494" s="15" t="s">
        <v>6290</v>
      </c>
      <c r="AS494" s="26" t="s">
        <v>6302</v>
      </c>
      <c r="AT494" s="15" t="s">
        <v>6294</v>
      </c>
      <c r="AU494" s="27" t="s">
        <v>6279</v>
      </c>
      <c r="AV494" s="74"/>
      <c r="AW494" s="75"/>
      <c r="AX494" s="75"/>
      <c r="AY494" s="75"/>
      <c r="AZ494" s="52" t="s">
        <v>6388</v>
      </c>
    </row>
    <row r="495" spans="1:52" s="52" customFormat="1" ht="39.950000000000003" customHeight="1" x14ac:dyDescent="0.25">
      <c r="A495" s="9">
        <v>1414</v>
      </c>
      <c r="B495" s="5">
        <v>80042000009823</v>
      </c>
      <c r="C495" s="7" t="s">
        <v>4740</v>
      </c>
      <c r="D495" s="5" t="s">
        <v>18</v>
      </c>
      <c r="E495" s="5" t="s">
        <v>64</v>
      </c>
      <c r="F495" s="5" t="s">
        <v>65</v>
      </c>
      <c r="G495" s="5" t="s">
        <v>18</v>
      </c>
      <c r="H495" s="7" t="s">
        <v>6173</v>
      </c>
      <c r="I495" s="7" t="s">
        <v>6175</v>
      </c>
      <c r="J495" s="7" t="s">
        <v>6175</v>
      </c>
      <c r="K495" s="7" t="s">
        <v>6175</v>
      </c>
      <c r="L495" s="5" t="s">
        <v>4674</v>
      </c>
      <c r="M495" s="5" t="s">
        <v>4674</v>
      </c>
      <c r="N495" s="8" t="s">
        <v>6175</v>
      </c>
      <c r="O495" s="7" t="s">
        <v>1388</v>
      </c>
      <c r="P495" s="7" t="s">
        <v>3899</v>
      </c>
      <c r="Q495" s="5" t="s">
        <v>4675</v>
      </c>
      <c r="R495" s="5">
        <v>1005</v>
      </c>
      <c r="S495" s="5" t="s">
        <v>28</v>
      </c>
      <c r="T495" s="7" t="s">
        <v>737</v>
      </c>
      <c r="U495" s="7" t="s">
        <v>4676</v>
      </c>
      <c r="V495" s="7" t="s">
        <v>28</v>
      </c>
      <c r="W495" s="7" t="s">
        <v>1400</v>
      </c>
      <c r="X495" s="7">
        <v>2013</v>
      </c>
      <c r="Y495" s="5" t="s">
        <v>4734</v>
      </c>
      <c r="Z495" s="7" t="s">
        <v>3900</v>
      </c>
      <c r="AA495" s="7">
        <v>1</v>
      </c>
      <c r="AB495" s="7">
        <v>1</v>
      </c>
      <c r="AC495" s="7">
        <f t="shared" si="122"/>
        <v>0</v>
      </c>
      <c r="AD495" s="7" t="s">
        <v>6175</v>
      </c>
      <c r="AE495" s="7" t="s">
        <v>6175</v>
      </c>
      <c r="AF495" s="7" t="s">
        <v>6175</v>
      </c>
      <c r="AG495" s="7" t="s">
        <v>6175</v>
      </c>
      <c r="AH495" s="7" t="s">
        <v>6175</v>
      </c>
      <c r="AI495" s="7" t="s">
        <v>6175</v>
      </c>
      <c r="AJ495" s="33">
        <v>43.970624200913385</v>
      </c>
      <c r="AK495" s="33">
        <f t="shared" si="123"/>
        <v>43.970624200913385</v>
      </c>
      <c r="AL495" s="33">
        <f t="shared" si="126"/>
        <v>5.2764749041096062</v>
      </c>
      <c r="AM495" s="33">
        <f t="shared" si="127"/>
        <v>49.24709910502299</v>
      </c>
      <c r="AN495" s="33">
        <f t="shared" si="128"/>
        <v>39.573561780822047</v>
      </c>
      <c r="AO495" s="33">
        <f t="shared" si="129"/>
        <v>39.573561780822047</v>
      </c>
      <c r="AP495" s="33">
        <f t="shared" si="124"/>
        <v>4.7488274136986455</v>
      </c>
      <c r="AQ495" s="33">
        <f t="shared" si="125"/>
        <v>44.322389194520696</v>
      </c>
      <c r="AR495" s="15" t="s">
        <v>6290</v>
      </c>
      <c r="AS495" s="26" t="s">
        <v>6302</v>
      </c>
      <c r="AT495" s="15" t="s">
        <v>6294</v>
      </c>
      <c r="AU495" s="27" t="s">
        <v>6279</v>
      </c>
      <c r="AV495" s="74"/>
      <c r="AW495" s="75"/>
      <c r="AX495" s="75"/>
      <c r="AY495" s="75"/>
      <c r="AZ495" s="52" t="s">
        <v>6388</v>
      </c>
    </row>
    <row r="496" spans="1:52" s="52" customFormat="1" ht="39.950000000000003" customHeight="1" x14ac:dyDescent="0.25">
      <c r="A496" s="9">
        <v>1415</v>
      </c>
      <c r="B496" s="5">
        <v>80042000009830</v>
      </c>
      <c r="C496" s="7" t="s">
        <v>4741</v>
      </c>
      <c r="D496" s="5" t="s">
        <v>18</v>
      </c>
      <c r="E496" s="5" t="s">
        <v>64</v>
      </c>
      <c r="F496" s="5" t="s">
        <v>65</v>
      </c>
      <c r="G496" s="5" t="s">
        <v>18</v>
      </c>
      <c r="H496" s="7" t="s">
        <v>6173</v>
      </c>
      <c r="I496" s="7" t="s">
        <v>6175</v>
      </c>
      <c r="J496" s="7" t="s">
        <v>6175</v>
      </c>
      <c r="K496" s="7" t="s">
        <v>6175</v>
      </c>
      <c r="L496" s="5" t="s">
        <v>4674</v>
      </c>
      <c r="M496" s="5" t="s">
        <v>4674</v>
      </c>
      <c r="N496" s="8" t="s">
        <v>6175</v>
      </c>
      <c r="O496" s="7" t="s">
        <v>1388</v>
      </c>
      <c r="P496" s="7" t="s">
        <v>3899</v>
      </c>
      <c r="Q496" s="5" t="s">
        <v>4675</v>
      </c>
      <c r="R496" s="5">
        <v>1005</v>
      </c>
      <c r="S496" s="5" t="s">
        <v>28</v>
      </c>
      <c r="T496" s="7" t="s">
        <v>737</v>
      </c>
      <c r="U496" s="7" t="s">
        <v>4676</v>
      </c>
      <c r="V496" s="7" t="s">
        <v>28</v>
      </c>
      <c r="W496" s="7" t="s">
        <v>29</v>
      </c>
      <c r="X496" s="7">
        <v>2013</v>
      </c>
      <c r="Y496" s="5" t="s">
        <v>4734</v>
      </c>
      <c r="Z496" s="7" t="s">
        <v>3900</v>
      </c>
      <c r="AA496" s="7">
        <v>1</v>
      </c>
      <c r="AB496" s="7">
        <v>1</v>
      </c>
      <c r="AC496" s="7">
        <f t="shared" si="122"/>
        <v>0</v>
      </c>
      <c r="AD496" s="7" t="s">
        <v>6175</v>
      </c>
      <c r="AE496" s="7" t="s">
        <v>6175</v>
      </c>
      <c r="AF496" s="7" t="s">
        <v>6175</v>
      </c>
      <c r="AG496" s="7" t="s">
        <v>6175</v>
      </c>
      <c r="AH496" s="7" t="s">
        <v>6175</v>
      </c>
      <c r="AI496" s="7" t="s">
        <v>6175</v>
      </c>
      <c r="AJ496" s="33">
        <v>32.920624200913373</v>
      </c>
      <c r="AK496" s="33">
        <f t="shared" si="123"/>
        <v>32.920624200913373</v>
      </c>
      <c r="AL496" s="33">
        <f t="shared" si="126"/>
        <v>3.9504749041096048</v>
      </c>
      <c r="AM496" s="33">
        <f t="shared" si="127"/>
        <v>36.871099105022978</v>
      </c>
      <c r="AN496" s="33">
        <f t="shared" si="128"/>
        <v>29.628561780822036</v>
      </c>
      <c r="AO496" s="33">
        <f t="shared" si="129"/>
        <v>29.628561780822036</v>
      </c>
      <c r="AP496" s="33">
        <f t="shared" si="124"/>
        <v>3.5554274136986441</v>
      </c>
      <c r="AQ496" s="33">
        <f t="shared" si="125"/>
        <v>33.183989194520677</v>
      </c>
      <c r="AR496" s="15" t="s">
        <v>6290</v>
      </c>
      <c r="AS496" s="26" t="s">
        <v>6302</v>
      </c>
      <c r="AT496" s="15" t="s">
        <v>6294</v>
      </c>
      <c r="AU496" s="27" t="s">
        <v>6279</v>
      </c>
      <c r="AV496" s="74"/>
      <c r="AW496" s="75"/>
      <c r="AX496" s="75"/>
      <c r="AY496" s="75"/>
      <c r="AZ496" s="52" t="s">
        <v>6388</v>
      </c>
    </row>
    <row r="497" spans="1:52" s="52" customFormat="1" ht="39.950000000000003" customHeight="1" x14ac:dyDescent="0.25">
      <c r="A497" s="9">
        <v>1416</v>
      </c>
      <c r="B497" s="5">
        <v>80042000009847</v>
      </c>
      <c r="C497" s="7" t="s">
        <v>4742</v>
      </c>
      <c r="D497" s="5" t="s">
        <v>18</v>
      </c>
      <c r="E497" s="5" t="s">
        <v>64</v>
      </c>
      <c r="F497" s="5" t="s">
        <v>65</v>
      </c>
      <c r="G497" s="5" t="s">
        <v>18</v>
      </c>
      <c r="H497" s="7" t="s">
        <v>6173</v>
      </c>
      <c r="I497" s="7" t="s">
        <v>6175</v>
      </c>
      <c r="J497" s="7" t="s">
        <v>6175</v>
      </c>
      <c r="K497" s="7" t="s">
        <v>6175</v>
      </c>
      <c r="L497" s="5" t="s">
        <v>4674</v>
      </c>
      <c r="M497" s="5" t="s">
        <v>4674</v>
      </c>
      <c r="N497" s="8" t="s">
        <v>6175</v>
      </c>
      <c r="O497" s="7" t="s">
        <v>1388</v>
      </c>
      <c r="P497" s="7" t="s">
        <v>3899</v>
      </c>
      <c r="Q497" s="5" t="s">
        <v>4675</v>
      </c>
      <c r="R497" s="5">
        <v>1005</v>
      </c>
      <c r="S497" s="5" t="s">
        <v>28</v>
      </c>
      <c r="T497" s="7" t="s">
        <v>737</v>
      </c>
      <c r="U497" s="7" t="s">
        <v>4676</v>
      </c>
      <c r="V497" s="7" t="s">
        <v>28</v>
      </c>
      <c r="W497" s="7" t="s">
        <v>29</v>
      </c>
      <c r="X497" s="7">
        <v>2013</v>
      </c>
      <c r="Y497" s="5" t="s">
        <v>4734</v>
      </c>
      <c r="Z497" s="7" t="s">
        <v>3900</v>
      </c>
      <c r="AA497" s="7">
        <v>1</v>
      </c>
      <c r="AB497" s="7">
        <v>1</v>
      </c>
      <c r="AC497" s="7">
        <f t="shared" si="122"/>
        <v>0</v>
      </c>
      <c r="AD497" s="7" t="s">
        <v>6175</v>
      </c>
      <c r="AE497" s="7" t="s">
        <v>6175</v>
      </c>
      <c r="AF497" s="7" t="s">
        <v>6175</v>
      </c>
      <c r="AG497" s="7" t="s">
        <v>6175</v>
      </c>
      <c r="AH497" s="7" t="s">
        <v>6175</v>
      </c>
      <c r="AI497" s="7" t="s">
        <v>6175</v>
      </c>
      <c r="AJ497" s="33">
        <v>32.920624200913373</v>
      </c>
      <c r="AK497" s="33">
        <f t="shared" si="123"/>
        <v>32.920624200913373</v>
      </c>
      <c r="AL497" s="33">
        <f t="shared" si="126"/>
        <v>3.9504749041096048</v>
      </c>
      <c r="AM497" s="33">
        <f t="shared" si="127"/>
        <v>36.871099105022978</v>
      </c>
      <c r="AN497" s="33">
        <f t="shared" si="128"/>
        <v>29.628561780822036</v>
      </c>
      <c r="AO497" s="33">
        <f t="shared" si="129"/>
        <v>29.628561780822036</v>
      </c>
      <c r="AP497" s="33">
        <f t="shared" si="124"/>
        <v>3.5554274136986441</v>
      </c>
      <c r="AQ497" s="33">
        <f t="shared" si="125"/>
        <v>33.183989194520677</v>
      </c>
      <c r="AR497" s="15" t="s">
        <v>6290</v>
      </c>
      <c r="AS497" s="26" t="s">
        <v>6302</v>
      </c>
      <c r="AT497" s="15" t="s">
        <v>6294</v>
      </c>
      <c r="AU497" s="27" t="s">
        <v>6279</v>
      </c>
      <c r="AV497" s="74"/>
      <c r="AW497" s="75"/>
      <c r="AX497" s="75"/>
      <c r="AY497" s="75"/>
      <c r="AZ497" s="52" t="s">
        <v>6388</v>
      </c>
    </row>
    <row r="498" spans="1:52" s="52" customFormat="1" ht="39.950000000000003" customHeight="1" x14ac:dyDescent="0.25">
      <c r="A498" s="9">
        <v>1417</v>
      </c>
      <c r="B498" s="5">
        <v>80042000009854</v>
      </c>
      <c r="C498" s="7" t="s">
        <v>4743</v>
      </c>
      <c r="D498" s="5" t="s">
        <v>18</v>
      </c>
      <c r="E498" s="5" t="s">
        <v>64</v>
      </c>
      <c r="F498" s="5" t="s">
        <v>65</v>
      </c>
      <c r="G498" s="5" t="s">
        <v>18</v>
      </c>
      <c r="H498" s="7" t="s">
        <v>6173</v>
      </c>
      <c r="I498" s="7" t="s">
        <v>6175</v>
      </c>
      <c r="J498" s="7" t="s">
        <v>6175</v>
      </c>
      <c r="K498" s="7" t="s">
        <v>6175</v>
      </c>
      <c r="L498" s="5" t="s">
        <v>4674</v>
      </c>
      <c r="M498" s="5" t="s">
        <v>4674</v>
      </c>
      <c r="N498" s="8" t="s">
        <v>6175</v>
      </c>
      <c r="O498" s="7" t="s">
        <v>1388</v>
      </c>
      <c r="P498" s="7" t="s">
        <v>3899</v>
      </c>
      <c r="Q498" s="5" t="s">
        <v>4675</v>
      </c>
      <c r="R498" s="5">
        <v>1005</v>
      </c>
      <c r="S498" s="5" t="s">
        <v>28</v>
      </c>
      <c r="T498" s="7" t="s">
        <v>737</v>
      </c>
      <c r="U498" s="7" t="s">
        <v>4676</v>
      </c>
      <c r="V498" s="7" t="s">
        <v>28</v>
      </c>
      <c r="W498" s="7" t="s">
        <v>29</v>
      </c>
      <c r="X498" s="7">
        <v>2013</v>
      </c>
      <c r="Y498" s="5" t="s">
        <v>4734</v>
      </c>
      <c r="Z498" s="7" t="s">
        <v>3900</v>
      </c>
      <c r="AA498" s="7">
        <v>1</v>
      </c>
      <c r="AB498" s="7">
        <v>1</v>
      </c>
      <c r="AC498" s="7">
        <f t="shared" si="122"/>
        <v>0</v>
      </c>
      <c r="AD498" s="7" t="s">
        <v>6175</v>
      </c>
      <c r="AE498" s="7" t="s">
        <v>6175</v>
      </c>
      <c r="AF498" s="7" t="s">
        <v>6175</v>
      </c>
      <c r="AG498" s="7" t="s">
        <v>6175</v>
      </c>
      <c r="AH498" s="7" t="s">
        <v>6175</v>
      </c>
      <c r="AI498" s="7" t="s">
        <v>6175</v>
      </c>
      <c r="AJ498" s="33">
        <v>32.920624200913373</v>
      </c>
      <c r="AK498" s="33">
        <f t="shared" si="123"/>
        <v>32.920624200913373</v>
      </c>
      <c r="AL498" s="33">
        <f t="shared" si="126"/>
        <v>3.9504749041096048</v>
      </c>
      <c r="AM498" s="33">
        <f t="shared" si="127"/>
        <v>36.871099105022978</v>
      </c>
      <c r="AN498" s="33">
        <f t="shared" si="128"/>
        <v>29.628561780822036</v>
      </c>
      <c r="AO498" s="33">
        <f t="shared" si="129"/>
        <v>29.628561780822036</v>
      </c>
      <c r="AP498" s="33">
        <f t="shared" si="124"/>
        <v>3.5554274136986441</v>
      </c>
      <c r="AQ498" s="33">
        <f t="shared" si="125"/>
        <v>33.183989194520677</v>
      </c>
      <c r="AR498" s="15" t="s">
        <v>6290</v>
      </c>
      <c r="AS498" s="26" t="s">
        <v>6302</v>
      </c>
      <c r="AT498" s="15" t="s">
        <v>6294</v>
      </c>
      <c r="AU498" s="27" t="s">
        <v>6279</v>
      </c>
      <c r="AV498" s="74"/>
      <c r="AW498" s="75"/>
      <c r="AX498" s="75"/>
      <c r="AY498" s="75"/>
      <c r="AZ498" s="52" t="s">
        <v>6388</v>
      </c>
    </row>
    <row r="499" spans="1:52" s="52" customFormat="1" ht="39.950000000000003" customHeight="1" x14ac:dyDescent="0.25">
      <c r="A499" s="9">
        <v>1418</v>
      </c>
      <c r="B499" s="5">
        <v>80042000011833</v>
      </c>
      <c r="C499" s="7" t="s">
        <v>4744</v>
      </c>
      <c r="D499" s="5" t="s">
        <v>18</v>
      </c>
      <c r="E499" s="5" t="s">
        <v>38</v>
      </c>
      <c r="F499" s="7" t="s">
        <v>3891</v>
      </c>
      <c r="G499" s="5" t="s">
        <v>18</v>
      </c>
      <c r="H499" s="7" t="s">
        <v>6173</v>
      </c>
      <c r="I499" s="7" t="s">
        <v>6175</v>
      </c>
      <c r="J499" s="7" t="s">
        <v>6175</v>
      </c>
      <c r="K499" s="7" t="s">
        <v>6175</v>
      </c>
      <c r="L499" s="5" t="s">
        <v>4745</v>
      </c>
      <c r="M499" s="5" t="s">
        <v>4745</v>
      </c>
      <c r="N499" s="8" t="s">
        <v>6175</v>
      </c>
      <c r="O499" s="7" t="s">
        <v>1388</v>
      </c>
      <c r="P499" s="7" t="s">
        <v>3899</v>
      </c>
      <c r="Q499" s="5" t="s">
        <v>4746</v>
      </c>
      <c r="R499" s="5" t="s">
        <v>4747</v>
      </c>
      <c r="S499" s="5" t="s">
        <v>4748</v>
      </c>
      <c r="T499" s="7" t="s">
        <v>137</v>
      </c>
      <c r="U499" s="7" t="s">
        <v>28</v>
      </c>
      <c r="V499" s="7" t="s">
        <v>28</v>
      </c>
      <c r="W499" s="5" t="s">
        <v>29</v>
      </c>
      <c r="X499" s="7">
        <v>2013</v>
      </c>
      <c r="Y499" s="5" t="s">
        <v>4749</v>
      </c>
      <c r="Z499" s="7" t="s">
        <v>3900</v>
      </c>
      <c r="AA499" s="7">
        <v>1</v>
      </c>
      <c r="AB499" s="7">
        <v>1</v>
      </c>
      <c r="AC499" s="7">
        <f t="shared" si="122"/>
        <v>0</v>
      </c>
      <c r="AD499" s="7" t="s">
        <v>6175</v>
      </c>
      <c r="AE499" s="7" t="s">
        <v>6175</v>
      </c>
      <c r="AF499" s="7" t="s">
        <v>6175</v>
      </c>
      <c r="AG499" s="7" t="s">
        <v>6175</v>
      </c>
      <c r="AH499" s="7" t="s">
        <v>6175</v>
      </c>
      <c r="AI499" s="7" t="s">
        <v>6175</v>
      </c>
      <c r="AJ499" s="33">
        <v>36.972393333333478</v>
      </c>
      <c r="AK499" s="33">
        <f t="shared" si="123"/>
        <v>36.972393333333478</v>
      </c>
      <c r="AL499" s="33">
        <f t="shared" si="126"/>
        <v>4.4366872000000175</v>
      </c>
      <c r="AM499" s="33">
        <f t="shared" si="127"/>
        <v>41.409080533333494</v>
      </c>
      <c r="AN499" s="33">
        <f t="shared" si="128"/>
        <v>33.275154000000128</v>
      </c>
      <c r="AO499" s="33">
        <f t="shared" si="129"/>
        <v>33.275154000000128</v>
      </c>
      <c r="AP499" s="33">
        <f t="shared" si="124"/>
        <v>3.9930184800000155</v>
      </c>
      <c r="AQ499" s="33">
        <f t="shared" si="125"/>
        <v>37.268172480000146</v>
      </c>
      <c r="AR499" s="26" t="s">
        <v>1404</v>
      </c>
      <c r="AS499" s="26" t="s">
        <v>1404</v>
      </c>
      <c r="AT499" s="15" t="s">
        <v>6294</v>
      </c>
      <c r="AU499" s="27" t="s">
        <v>6279</v>
      </c>
      <c r="AV499" s="74"/>
      <c r="AW499" s="75"/>
      <c r="AX499" s="75"/>
      <c r="AY499" s="75"/>
      <c r="AZ499" s="52" t="s">
        <v>6388</v>
      </c>
    </row>
    <row r="500" spans="1:52" s="52" customFormat="1" ht="39.950000000000003" customHeight="1" x14ac:dyDescent="0.25">
      <c r="A500" s="9">
        <v>1422</v>
      </c>
      <c r="B500" s="5">
        <v>80042000012625</v>
      </c>
      <c r="C500" s="7" t="s">
        <v>4756</v>
      </c>
      <c r="D500" s="5" t="s">
        <v>18</v>
      </c>
      <c r="E500" s="5" t="s">
        <v>38</v>
      </c>
      <c r="F500" s="7" t="s">
        <v>3891</v>
      </c>
      <c r="G500" s="5" t="s">
        <v>18</v>
      </c>
      <c r="H500" s="7" t="s">
        <v>6173</v>
      </c>
      <c r="I500" s="7" t="s">
        <v>6175</v>
      </c>
      <c r="J500" s="7" t="s">
        <v>6175</v>
      </c>
      <c r="K500" s="7" t="s">
        <v>6175</v>
      </c>
      <c r="L500" s="5" t="s">
        <v>671</v>
      </c>
      <c r="M500" s="5" t="s">
        <v>671</v>
      </c>
      <c r="N500" s="8" t="s">
        <v>6175</v>
      </c>
      <c r="O500" s="7" t="s">
        <v>1388</v>
      </c>
      <c r="P500" s="7" t="s">
        <v>3899</v>
      </c>
      <c r="Q500" s="5" t="s">
        <v>262</v>
      </c>
      <c r="R500" s="5" t="s">
        <v>673</v>
      </c>
      <c r="S500" s="5">
        <v>5251079</v>
      </c>
      <c r="T500" s="7" t="s">
        <v>44</v>
      </c>
      <c r="U500" s="7" t="s">
        <v>28</v>
      </c>
      <c r="V500" s="7" t="s">
        <v>28</v>
      </c>
      <c r="W500" s="7" t="s">
        <v>29</v>
      </c>
      <c r="X500" s="7">
        <v>2013</v>
      </c>
      <c r="Y500" s="7" t="s">
        <v>28</v>
      </c>
      <c r="Z500" s="7" t="s">
        <v>3900</v>
      </c>
      <c r="AA500" s="7">
        <v>1</v>
      </c>
      <c r="AB500" s="7">
        <v>1</v>
      </c>
      <c r="AC500" s="7">
        <f t="shared" si="122"/>
        <v>0</v>
      </c>
      <c r="AD500" s="7" t="s">
        <v>6175</v>
      </c>
      <c r="AE500" s="7" t="s">
        <v>6175</v>
      </c>
      <c r="AF500" s="7" t="s">
        <v>6175</v>
      </c>
      <c r="AG500" s="7" t="s">
        <v>6175</v>
      </c>
      <c r="AH500" s="7" t="s">
        <v>6175</v>
      </c>
      <c r="AI500" s="7" t="s">
        <v>6175</v>
      </c>
      <c r="AJ500" s="33">
        <v>58.244181278539045</v>
      </c>
      <c r="AK500" s="33">
        <f t="shared" si="123"/>
        <v>58.244181278539045</v>
      </c>
      <c r="AL500" s="33">
        <f t="shared" si="126"/>
        <v>6.9893017534246855</v>
      </c>
      <c r="AM500" s="33">
        <f t="shared" si="127"/>
        <v>65.233483031963729</v>
      </c>
      <c r="AN500" s="33">
        <f t="shared" si="128"/>
        <v>52.419763150685142</v>
      </c>
      <c r="AO500" s="33">
        <f t="shared" si="129"/>
        <v>52.419763150685142</v>
      </c>
      <c r="AP500" s="33">
        <f t="shared" si="124"/>
        <v>6.2903715780822171</v>
      </c>
      <c r="AQ500" s="33">
        <f t="shared" si="125"/>
        <v>58.710134728767358</v>
      </c>
      <c r="AR500" s="15" t="s">
        <v>6295</v>
      </c>
      <c r="AS500" s="26"/>
      <c r="AT500" s="15" t="s">
        <v>6292</v>
      </c>
      <c r="AU500" s="27" t="s">
        <v>6278</v>
      </c>
      <c r="AV500" s="74"/>
      <c r="AW500" s="75"/>
      <c r="AX500" s="75"/>
      <c r="AY500" s="75"/>
      <c r="AZ500" s="52" t="s">
        <v>6388</v>
      </c>
    </row>
    <row r="501" spans="1:52" s="52" customFormat="1" ht="39.950000000000003" customHeight="1" x14ac:dyDescent="0.25">
      <c r="A501" s="9">
        <v>1423</v>
      </c>
      <c r="B501" s="5">
        <v>80042000012731</v>
      </c>
      <c r="C501" s="7" t="s">
        <v>4757</v>
      </c>
      <c r="D501" s="28" t="s">
        <v>18</v>
      </c>
      <c r="E501" s="5" t="s">
        <v>925</v>
      </c>
      <c r="F501" s="5" t="s">
        <v>926</v>
      </c>
      <c r="G501" s="5" t="s">
        <v>18</v>
      </c>
      <c r="H501" s="7" t="s">
        <v>6173</v>
      </c>
      <c r="I501" s="7" t="s">
        <v>6175</v>
      </c>
      <c r="J501" s="7" t="s">
        <v>6175</v>
      </c>
      <c r="K501" s="7" t="s">
        <v>6175</v>
      </c>
      <c r="L501" s="5" t="s">
        <v>927</v>
      </c>
      <c r="M501" s="5" t="s">
        <v>927</v>
      </c>
      <c r="N501" s="8" t="s">
        <v>6175</v>
      </c>
      <c r="O501" s="7" t="s">
        <v>1388</v>
      </c>
      <c r="P501" s="7" t="s">
        <v>3899</v>
      </c>
      <c r="Q501" s="5" t="s">
        <v>4758</v>
      </c>
      <c r="R501" s="5" t="s">
        <v>28</v>
      </c>
      <c r="S501" s="5">
        <v>3788880</v>
      </c>
      <c r="T501" s="7" t="s">
        <v>326</v>
      </c>
      <c r="U501" s="7" t="s">
        <v>28</v>
      </c>
      <c r="V501" s="28" t="s">
        <v>28</v>
      </c>
      <c r="W501" s="7" t="s">
        <v>29</v>
      </c>
      <c r="X501" s="7">
        <v>2013</v>
      </c>
      <c r="Y501" s="7" t="s">
        <v>28</v>
      </c>
      <c r="Z501" s="7" t="s">
        <v>3900</v>
      </c>
      <c r="AA501" s="7">
        <v>1</v>
      </c>
      <c r="AB501" s="7">
        <v>1</v>
      </c>
      <c r="AC501" s="7">
        <f t="shared" si="122"/>
        <v>0</v>
      </c>
      <c r="AD501" s="7" t="s">
        <v>6175</v>
      </c>
      <c r="AE501" s="7" t="s">
        <v>6175</v>
      </c>
      <c r="AF501" s="7" t="s">
        <v>6175</v>
      </c>
      <c r="AG501" s="7" t="s">
        <v>6175</v>
      </c>
      <c r="AH501" s="7" t="s">
        <v>6175</v>
      </c>
      <c r="AI501" s="7" t="s">
        <v>6175</v>
      </c>
      <c r="AJ501" s="33">
        <v>55.71182557077649</v>
      </c>
      <c r="AK501" s="33">
        <f t="shared" si="123"/>
        <v>55.71182557077649</v>
      </c>
      <c r="AL501" s="33">
        <f t="shared" si="126"/>
        <v>6.6854190684931787</v>
      </c>
      <c r="AM501" s="33">
        <f t="shared" si="127"/>
        <v>62.397244639269672</v>
      </c>
      <c r="AN501" s="33">
        <f t="shared" si="128"/>
        <v>50.140643013698842</v>
      </c>
      <c r="AO501" s="33">
        <f t="shared" si="129"/>
        <v>50.140643013698842</v>
      </c>
      <c r="AP501" s="33">
        <f t="shared" si="124"/>
        <v>6.016877161643861</v>
      </c>
      <c r="AQ501" s="33">
        <f t="shared" si="125"/>
        <v>56.157520175342704</v>
      </c>
      <c r="AR501" s="15" t="s">
        <v>6295</v>
      </c>
      <c r="AS501" s="26"/>
      <c r="AT501" s="15" t="s">
        <v>6292</v>
      </c>
      <c r="AU501" s="27" t="s">
        <v>6278</v>
      </c>
      <c r="AV501" s="74"/>
      <c r="AW501" s="75"/>
      <c r="AX501" s="75"/>
      <c r="AY501" s="75"/>
      <c r="AZ501" s="52" t="s">
        <v>6388</v>
      </c>
    </row>
    <row r="502" spans="1:52" s="52" customFormat="1" ht="39.950000000000003" customHeight="1" x14ac:dyDescent="0.25">
      <c r="A502" s="9">
        <v>1426</v>
      </c>
      <c r="B502" s="5">
        <v>80042000013936</v>
      </c>
      <c r="C502" s="7" t="s">
        <v>4765</v>
      </c>
      <c r="D502" s="5" t="s">
        <v>18</v>
      </c>
      <c r="E502" s="5" t="s">
        <v>18</v>
      </c>
      <c r="F502" s="5" t="s">
        <v>18</v>
      </c>
      <c r="G502" s="5" t="s">
        <v>18</v>
      </c>
      <c r="H502" s="7" t="s">
        <v>6173</v>
      </c>
      <c r="I502" s="7" t="s">
        <v>6175</v>
      </c>
      <c r="J502" s="7" t="s">
        <v>6175</v>
      </c>
      <c r="K502" s="7" t="s">
        <v>6175</v>
      </c>
      <c r="L502" s="5" t="s">
        <v>671</v>
      </c>
      <c r="M502" s="5" t="s">
        <v>671</v>
      </c>
      <c r="N502" s="8" t="s">
        <v>6175</v>
      </c>
      <c r="O502" s="7" t="s">
        <v>1388</v>
      </c>
      <c r="P502" s="7" t="s">
        <v>3899</v>
      </c>
      <c r="Q502" s="5" t="s">
        <v>262</v>
      </c>
      <c r="R502" s="5" t="s">
        <v>673</v>
      </c>
      <c r="S502" s="5">
        <v>5251222</v>
      </c>
      <c r="T502" s="7" t="s">
        <v>3909</v>
      </c>
      <c r="U502" s="7" t="s">
        <v>28</v>
      </c>
      <c r="V502" s="28" t="s">
        <v>28</v>
      </c>
      <c r="W502" s="5" t="s">
        <v>29</v>
      </c>
      <c r="X502" s="7">
        <v>2013</v>
      </c>
      <c r="Y502" s="7" t="s">
        <v>28</v>
      </c>
      <c r="Z502" s="7" t="s">
        <v>3900</v>
      </c>
      <c r="AA502" s="7">
        <v>1</v>
      </c>
      <c r="AB502" s="7">
        <v>1</v>
      </c>
      <c r="AC502" s="7">
        <f t="shared" si="122"/>
        <v>0</v>
      </c>
      <c r="AD502" s="7" t="s">
        <v>6175</v>
      </c>
      <c r="AE502" s="7" t="s">
        <v>6175</v>
      </c>
      <c r="AF502" s="7" t="s">
        <v>6175</v>
      </c>
      <c r="AG502" s="7" t="s">
        <v>6175</v>
      </c>
      <c r="AH502" s="7" t="s">
        <v>6175</v>
      </c>
      <c r="AI502" s="7" t="s">
        <v>6175</v>
      </c>
      <c r="AJ502" s="33">
        <v>58.244181278539045</v>
      </c>
      <c r="AK502" s="33">
        <f t="shared" si="123"/>
        <v>58.244181278539045</v>
      </c>
      <c r="AL502" s="33">
        <f t="shared" si="126"/>
        <v>6.9893017534246855</v>
      </c>
      <c r="AM502" s="33">
        <f t="shared" si="127"/>
        <v>65.233483031963729</v>
      </c>
      <c r="AN502" s="33">
        <f t="shared" si="128"/>
        <v>52.419763150685142</v>
      </c>
      <c r="AO502" s="33">
        <f t="shared" si="129"/>
        <v>52.419763150685142</v>
      </c>
      <c r="AP502" s="33">
        <f t="shared" si="124"/>
        <v>6.2903715780822171</v>
      </c>
      <c r="AQ502" s="33">
        <f t="shared" si="125"/>
        <v>58.710134728767358</v>
      </c>
      <c r="AR502" s="15" t="s">
        <v>6295</v>
      </c>
      <c r="AS502" s="26"/>
      <c r="AT502" s="15" t="s">
        <v>6292</v>
      </c>
      <c r="AU502" s="27" t="s">
        <v>6278</v>
      </c>
      <c r="AV502" s="74"/>
      <c r="AW502" s="75"/>
      <c r="AX502" s="75"/>
      <c r="AY502" s="75"/>
      <c r="AZ502" s="52" t="s">
        <v>6388</v>
      </c>
    </row>
    <row r="503" spans="1:52" s="52" customFormat="1" ht="39.950000000000003" customHeight="1" x14ac:dyDescent="0.25">
      <c r="A503" s="9">
        <v>1427</v>
      </c>
      <c r="B503" s="5">
        <v>80042000013950</v>
      </c>
      <c r="C503" s="7" t="s">
        <v>4766</v>
      </c>
      <c r="D503" s="5" t="s">
        <v>18</v>
      </c>
      <c r="E503" s="7" t="s">
        <v>19</v>
      </c>
      <c r="F503" s="5" t="s">
        <v>142</v>
      </c>
      <c r="G503" s="5" t="s">
        <v>18</v>
      </c>
      <c r="H503" s="7" t="s">
        <v>6173</v>
      </c>
      <c r="I503" s="7" t="s">
        <v>6175</v>
      </c>
      <c r="J503" s="7" t="s">
        <v>6175</v>
      </c>
      <c r="K503" s="7" t="s">
        <v>6175</v>
      </c>
      <c r="L503" s="5" t="s">
        <v>4636</v>
      </c>
      <c r="M503" s="5" t="s">
        <v>4636</v>
      </c>
      <c r="N503" s="8" t="s">
        <v>6175</v>
      </c>
      <c r="O503" s="7" t="s">
        <v>1388</v>
      </c>
      <c r="P503" s="7" t="s">
        <v>3899</v>
      </c>
      <c r="Q503" s="5" t="s">
        <v>2455</v>
      </c>
      <c r="R503" s="5" t="s">
        <v>4767</v>
      </c>
      <c r="S503" s="5" t="s">
        <v>28</v>
      </c>
      <c r="T503" s="28" t="s">
        <v>661</v>
      </c>
      <c r="U503" s="7" t="s">
        <v>28</v>
      </c>
      <c r="V503" s="28" t="s">
        <v>28</v>
      </c>
      <c r="W503" s="7" t="s">
        <v>78</v>
      </c>
      <c r="X503" s="7">
        <v>2012</v>
      </c>
      <c r="Y503" s="7" t="s">
        <v>28</v>
      </c>
      <c r="Z503" s="7" t="s">
        <v>3900</v>
      </c>
      <c r="AA503" s="7">
        <v>1</v>
      </c>
      <c r="AB503" s="7">
        <v>1</v>
      </c>
      <c r="AC503" s="7">
        <f t="shared" si="122"/>
        <v>0</v>
      </c>
      <c r="AD503" s="7" t="s">
        <v>6175</v>
      </c>
      <c r="AE503" s="7" t="s">
        <v>6175</v>
      </c>
      <c r="AF503" s="7" t="s">
        <v>6175</v>
      </c>
      <c r="AG503" s="7" t="s">
        <v>6175</v>
      </c>
      <c r="AH503" s="7" t="s">
        <v>6175</v>
      </c>
      <c r="AI503" s="7" t="s">
        <v>6175</v>
      </c>
      <c r="AJ503" s="33">
        <v>14.29751232876721</v>
      </c>
      <c r="AK503" s="33">
        <f t="shared" si="123"/>
        <v>14.29751232876721</v>
      </c>
      <c r="AL503" s="33">
        <f t="shared" si="126"/>
        <v>1.7157014794520651</v>
      </c>
      <c r="AM503" s="33">
        <f t="shared" si="127"/>
        <v>16.013213808219277</v>
      </c>
      <c r="AN503" s="33">
        <f t="shared" si="128"/>
        <v>12.86776109589049</v>
      </c>
      <c r="AO503" s="33">
        <f t="shared" si="129"/>
        <v>12.86776109589049</v>
      </c>
      <c r="AP503" s="33">
        <f t="shared" si="124"/>
        <v>1.5441313315068588</v>
      </c>
      <c r="AQ503" s="33">
        <f t="shared" si="125"/>
        <v>14.411892427397349</v>
      </c>
      <c r="AR503" s="26" t="s">
        <v>1404</v>
      </c>
      <c r="AS503" s="26" t="s">
        <v>1404</v>
      </c>
      <c r="AT503" s="15" t="s">
        <v>6294</v>
      </c>
      <c r="AU503" s="27" t="s">
        <v>6279</v>
      </c>
      <c r="AV503" s="74"/>
      <c r="AW503" s="75"/>
      <c r="AX503" s="75"/>
      <c r="AY503" s="75"/>
      <c r="AZ503" s="52" t="s">
        <v>6388</v>
      </c>
    </row>
    <row r="504" spans="1:52" s="52" customFormat="1" ht="39.950000000000003" customHeight="1" x14ac:dyDescent="0.25">
      <c r="A504" s="9">
        <v>1429</v>
      </c>
      <c r="B504" s="5">
        <v>80042000018085</v>
      </c>
      <c r="C504" s="5" t="s">
        <v>4773</v>
      </c>
      <c r="D504" s="28" t="s">
        <v>18</v>
      </c>
      <c r="E504" s="5" t="s">
        <v>117</v>
      </c>
      <c r="F504" s="5" t="s">
        <v>142</v>
      </c>
      <c r="G504" s="5" t="s">
        <v>18</v>
      </c>
      <c r="H504" s="7" t="s">
        <v>6173</v>
      </c>
      <c r="I504" s="7" t="s">
        <v>6175</v>
      </c>
      <c r="J504" s="7" t="s">
        <v>6175</v>
      </c>
      <c r="K504" s="7" t="s">
        <v>6175</v>
      </c>
      <c r="L504" s="7" t="s">
        <v>4528</v>
      </c>
      <c r="M504" s="7" t="s">
        <v>4528</v>
      </c>
      <c r="N504" s="8" t="s">
        <v>6175</v>
      </c>
      <c r="O504" s="7" t="s">
        <v>1388</v>
      </c>
      <c r="P504" s="7" t="s">
        <v>3899</v>
      </c>
      <c r="Q504" s="7" t="s">
        <v>652</v>
      </c>
      <c r="R504" s="7" t="s">
        <v>4529</v>
      </c>
      <c r="S504" s="7" t="s">
        <v>4774</v>
      </c>
      <c r="T504" s="7" t="s">
        <v>326</v>
      </c>
      <c r="U504" s="7" t="s">
        <v>28</v>
      </c>
      <c r="V504" s="7" t="s">
        <v>4531</v>
      </c>
      <c r="W504" s="7" t="s">
        <v>29</v>
      </c>
      <c r="X504" s="7">
        <v>2014</v>
      </c>
      <c r="Y504" s="7" t="s">
        <v>28</v>
      </c>
      <c r="Z504" s="7" t="s">
        <v>3900</v>
      </c>
      <c r="AA504" s="7">
        <v>1</v>
      </c>
      <c r="AB504" s="7">
        <v>1</v>
      </c>
      <c r="AC504" s="7">
        <f t="shared" ref="AC504:AC529" si="130">AA504-AB504</f>
        <v>0</v>
      </c>
      <c r="AD504" s="7" t="s">
        <v>6175</v>
      </c>
      <c r="AE504" s="7" t="s">
        <v>6175</v>
      </c>
      <c r="AF504" s="7" t="s">
        <v>6175</v>
      </c>
      <c r="AG504" s="7" t="s">
        <v>6175</v>
      </c>
      <c r="AH504" s="7" t="s">
        <v>6175</v>
      </c>
      <c r="AI504" s="7" t="s">
        <v>6175</v>
      </c>
      <c r="AJ504" s="33">
        <v>19.186114611872206</v>
      </c>
      <c r="AK504" s="33">
        <f t="shared" si="123"/>
        <v>19.186114611872206</v>
      </c>
      <c r="AL504" s="33">
        <f t="shared" si="126"/>
        <v>2.3023337534246648</v>
      </c>
      <c r="AM504" s="33">
        <f t="shared" si="127"/>
        <v>21.488448365296872</v>
      </c>
      <c r="AN504" s="33">
        <f t="shared" si="128"/>
        <v>17.267503150684988</v>
      </c>
      <c r="AO504" s="33">
        <f t="shared" si="129"/>
        <v>17.267503150684988</v>
      </c>
      <c r="AP504" s="33">
        <f t="shared" si="124"/>
        <v>2.0721003780821983</v>
      </c>
      <c r="AQ504" s="33">
        <f t="shared" si="125"/>
        <v>19.339603528767185</v>
      </c>
      <c r="AR504" s="15" t="s">
        <v>6295</v>
      </c>
      <c r="AS504" s="26"/>
      <c r="AT504" s="15" t="s">
        <v>6292</v>
      </c>
      <c r="AU504" s="27" t="s">
        <v>6278</v>
      </c>
      <c r="AV504" s="74"/>
      <c r="AW504" s="75"/>
      <c r="AX504" s="75"/>
      <c r="AY504" s="75"/>
      <c r="AZ504" s="52" t="s">
        <v>6388</v>
      </c>
    </row>
    <row r="505" spans="1:52" s="52" customFormat="1" ht="39.950000000000003" customHeight="1" x14ac:dyDescent="0.25">
      <c r="A505" s="9">
        <v>1430</v>
      </c>
      <c r="B505" s="4">
        <v>80042000007904</v>
      </c>
      <c r="C505" s="7" t="s">
        <v>6198</v>
      </c>
      <c r="D505" s="28" t="s">
        <v>18</v>
      </c>
      <c r="E505" s="5" t="s">
        <v>117</v>
      </c>
      <c r="F505" s="5" t="s">
        <v>142</v>
      </c>
      <c r="G505" s="5" t="s">
        <v>18</v>
      </c>
      <c r="H505" s="7" t="s">
        <v>6173</v>
      </c>
      <c r="I505" s="7" t="s">
        <v>6175</v>
      </c>
      <c r="J505" s="7" t="s">
        <v>6175</v>
      </c>
      <c r="K505" s="7" t="s">
        <v>6175</v>
      </c>
      <c r="L505" s="7" t="s">
        <v>4528</v>
      </c>
      <c r="M505" s="7" t="s">
        <v>4528</v>
      </c>
      <c r="N505" s="8" t="s">
        <v>6175</v>
      </c>
      <c r="O505" s="7" t="s">
        <v>1388</v>
      </c>
      <c r="P505" s="7" t="s">
        <v>3899</v>
      </c>
      <c r="Q505" s="7" t="s">
        <v>652</v>
      </c>
      <c r="R505" s="6" t="s">
        <v>6107</v>
      </c>
      <c r="S505" s="6" t="s">
        <v>6108</v>
      </c>
      <c r="T505" s="7" t="s">
        <v>326</v>
      </c>
      <c r="U505" s="7" t="s">
        <v>28</v>
      </c>
      <c r="V505" s="7" t="s">
        <v>28</v>
      </c>
      <c r="W505" s="7" t="s">
        <v>29</v>
      </c>
      <c r="X505" s="7">
        <v>2012</v>
      </c>
      <c r="Y505" s="7" t="s">
        <v>28</v>
      </c>
      <c r="Z505" s="7" t="s">
        <v>3900</v>
      </c>
      <c r="AA505" s="7">
        <v>1</v>
      </c>
      <c r="AB505" s="7">
        <v>1</v>
      </c>
      <c r="AC505" s="7">
        <f t="shared" si="130"/>
        <v>0</v>
      </c>
      <c r="AD505" s="7" t="s">
        <v>6175</v>
      </c>
      <c r="AE505" s="7" t="s">
        <v>6175</v>
      </c>
      <c r="AF505" s="7" t="s">
        <v>6175</v>
      </c>
      <c r="AG505" s="7" t="s">
        <v>6175</v>
      </c>
      <c r="AH505" s="7" t="s">
        <v>6175</v>
      </c>
      <c r="AI505" s="7" t="s">
        <v>6175</v>
      </c>
      <c r="AJ505" s="33">
        <v>11.049999999999999</v>
      </c>
      <c r="AK505" s="33">
        <f t="shared" si="123"/>
        <v>11.049999999999999</v>
      </c>
      <c r="AL505" s="33">
        <f t="shared" si="126"/>
        <v>1.3259999999999998</v>
      </c>
      <c r="AM505" s="33">
        <f t="shared" si="127"/>
        <v>12.375999999999999</v>
      </c>
      <c r="AN505" s="33">
        <f t="shared" si="128"/>
        <v>9.9449999999999985</v>
      </c>
      <c r="AO505" s="33">
        <f t="shared" si="129"/>
        <v>9.9449999999999985</v>
      </c>
      <c r="AP505" s="33">
        <f t="shared" si="124"/>
        <v>1.1933999999999998</v>
      </c>
      <c r="AQ505" s="33">
        <f t="shared" si="125"/>
        <v>11.138399999999999</v>
      </c>
      <c r="AR505" s="26" t="s">
        <v>6295</v>
      </c>
      <c r="AS505" s="26" t="s">
        <v>6316</v>
      </c>
      <c r="AT505" s="15" t="s">
        <v>6294</v>
      </c>
      <c r="AU505" s="27" t="s">
        <v>3334</v>
      </c>
      <c r="AV505" s="74"/>
      <c r="AW505" s="75"/>
      <c r="AX505" s="75"/>
      <c r="AY505" s="75"/>
      <c r="AZ505" s="52" t="s">
        <v>6388</v>
      </c>
    </row>
    <row r="506" spans="1:52" s="52" customFormat="1" ht="39.950000000000003" customHeight="1" x14ac:dyDescent="0.25">
      <c r="A506" s="9">
        <v>1431</v>
      </c>
      <c r="B506" s="4">
        <v>80042000007911</v>
      </c>
      <c r="C506" s="7" t="s">
        <v>6199</v>
      </c>
      <c r="D506" s="28" t="s">
        <v>18</v>
      </c>
      <c r="E506" s="5" t="s">
        <v>117</v>
      </c>
      <c r="F506" s="5" t="s">
        <v>142</v>
      </c>
      <c r="G506" s="5" t="s">
        <v>18</v>
      </c>
      <c r="H506" s="7" t="s">
        <v>6173</v>
      </c>
      <c r="I506" s="7" t="s">
        <v>6175</v>
      </c>
      <c r="J506" s="7" t="s">
        <v>6175</v>
      </c>
      <c r="K506" s="7" t="s">
        <v>6175</v>
      </c>
      <c r="L506" s="7" t="s">
        <v>4528</v>
      </c>
      <c r="M506" s="7" t="s">
        <v>4528</v>
      </c>
      <c r="N506" s="8" t="s">
        <v>6175</v>
      </c>
      <c r="O506" s="7" t="s">
        <v>1388</v>
      </c>
      <c r="P506" s="7" t="s">
        <v>3899</v>
      </c>
      <c r="Q506" s="7" t="s">
        <v>652</v>
      </c>
      <c r="R506" s="6" t="s">
        <v>6107</v>
      </c>
      <c r="S506" s="6" t="s">
        <v>6109</v>
      </c>
      <c r="T506" s="7" t="s">
        <v>326</v>
      </c>
      <c r="U506" s="7" t="s">
        <v>28</v>
      </c>
      <c r="V506" s="7" t="s">
        <v>28</v>
      </c>
      <c r="W506" s="7" t="s">
        <v>29</v>
      </c>
      <c r="X506" s="7">
        <v>2012</v>
      </c>
      <c r="Y506" s="7" t="s">
        <v>28</v>
      </c>
      <c r="Z506" s="7" t="s">
        <v>3900</v>
      </c>
      <c r="AA506" s="7">
        <v>1</v>
      </c>
      <c r="AB506" s="7">
        <v>1</v>
      </c>
      <c r="AC506" s="7">
        <f t="shared" si="130"/>
        <v>0</v>
      </c>
      <c r="AD506" s="7" t="s">
        <v>6175</v>
      </c>
      <c r="AE506" s="7" t="s">
        <v>6175</v>
      </c>
      <c r="AF506" s="7" t="s">
        <v>6175</v>
      </c>
      <c r="AG506" s="7" t="s">
        <v>6175</v>
      </c>
      <c r="AH506" s="7" t="s">
        <v>6175</v>
      </c>
      <c r="AI506" s="7" t="s">
        <v>6175</v>
      </c>
      <c r="AJ506" s="33">
        <v>11.049999999999999</v>
      </c>
      <c r="AK506" s="33">
        <f t="shared" si="123"/>
        <v>11.049999999999999</v>
      </c>
      <c r="AL506" s="33">
        <f t="shared" si="126"/>
        <v>1.3259999999999998</v>
      </c>
      <c r="AM506" s="33">
        <f t="shared" si="127"/>
        <v>12.375999999999999</v>
      </c>
      <c r="AN506" s="33">
        <f t="shared" si="128"/>
        <v>9.9449999999999985</v>
      </c>
      <c r="AO506" s="33">
        <f t="shared" si="129"/>
        <v>9.9449999999999985</v>
      </c>
      <c r="AP506" s="33">
        <f t="shared" si="124"/>
        <v>1.1933999999999998</v>
      </c>
      <c r="AQ506" s="33">
        <f t="shared" si="125"/>
        <v>11.138399999999999</v>
      </c>
      <c r="AR506" s="26" t="s">
        <v>6295</v>
      </c>
      <c r="AS506" s="26" t="s">
        <v>6316</v>
      </c>
      <c r="AT506" s="15" t="s">
        <v>6294</v>
      </c>
      <c r="AU506" s="27" t="s">
        <v>3334</v>
      </c>
      <c r="AV506" s="74"/>
      <c r="AW506" s="75"/>
      <c r="AX506" s="75"/>
      <c r="AY506" s="75"/>
      <c r="AZ506" s="52" t="s">
        <v>6388</v>
      </c>
    </row>
    <row r="507" spans="1:52" s="52" customFormat="1" ht="39.950000000000003" customHeight="1" x14ac:dyDescent="0.25">
      <c r="A507" s="9">
        <v>1432</v>
      </c>
      <c r="B507" s="4">
        <v>80042000007928</v>
      </c>
      <c r="C507" s="7" t="s">
        <v>6200</v>
      </c>
      <c r="D507" s="28" t="s">
        <v>18</v>
      </c>
      <c r="E507" s="5" t="s">
        <v>117</v>
      </c>
      <c r="F507" s="5" t="s">
        <v>142</v>
      </c>
      <c r="G507" s="5" t="s">
        <v>18</v>
      </c>
      <c r="H507" s="7" t="s">
        <v>6173</v>
      </c>
      <c r="I507" s="7" t="s">
        <v>6175</v>
      </c>
      <c r="J507" s="7" t="s">
        <v>6175</v>
      </c>
      <c r="K507" s="7" t="s">
        <v>6175</v>
      </c>
      <c r="L507" s="7" t="s">
        <v>4528</v>
      </c>
      <c r="M507" s="7" t="s">
        <v>4528</v>
      </c>
      <c r="N507" s="8" t="s">
        <v>6175</v>
      </c>
      <c r="O507" s="7" t="s">
        <v>1388</v>
      </c>
      <c r="P507" s="7" t="s">
        <v>3899</v>
      </c>
      <c r="Q507" s="7" t="s">
        <v>652</v>
      </c>
      <c r="R507" s="6" t="s">
        <v>6107</v>
      </c>
      <c r="S507" s="6" t="s">
        <v>6110</v>
      </c>
      <c r="T507" s="7" t="s">
        <v>326</v>
      </c>
      <c r="U507" s="7" t="s">
        <v>28</v>
      </c>
      <c r="V507" s="7" t="s">
        <v>28</v>
      </c>
      <c r="W507" s="7" t="s">
        <v>29</v>
      </c>
      <c r="X507" s="7">
        <v>2012</v>
      </c>
      <c r="Y507" s="7" t="s">
        <v>28</v>
      </c>
      <c r="Z507" s="7" t="s">
        <v>3900</v>
      </c>
      <c r="AA507" s="7">
        <v>1</v>
      </c>
      <c r="AB507" s="7">
        <v>1</v>
      </c>
      <c r="AC507" s="7">
        <f t="shared" si="130"/>
        <v>0</v>
      </c>
      <c r="AD507" s="7" t="s">
        <v>6175</v>
      </c>
      <c r="AE507" s="7" t="s">
        <v>6175</v>
      </c>
      <c r="AF507" s="7" t="s">
        <v>6175</v>
      </c>
      <c r="AG507" s="7" t="s">
        <v>6175</v>
      </c>
      <c r="AH507" s="7" t="s">
        <v>6175</v>
      </c>
      <c r="AI507" s="7" t="s">
        <v>6175</v>
      </c>
      <c r="AJ507" s="33">
        <v>11.049999999999999</v>
      </c>
      <c r="AK507" s="33">
        <f t="shared" si="123"/>
        <v>11.049999999999999</v>
      </c>
      <c r="AL507" s="33">
        <f t="shared" si="126"/>
        <v>1.3259999999999998</v>
      </c>
      <c r="AM507" s="33">
        <f t="shared" si="127"/>
        <v>12.375999999999999</v>
      </c>
      <c r="AN507" s="33">
        <f t="shared" si="128"/>
        <v>9.9449999999999985</v>
      </c>
      <c r="AO507" s="33">
        <f t="shared" si="129"/>
        <v>9.9449999999999985</v>
      </c>
      <c r="AP507" s="33">
        <f t="shared" si="124"/>
        <v>1.1933999999999998</v>
      </c>
      <c r="AQ507" s="33">
        <f t="shared" si="125"/>
        <v>11.138399999999999</v>
      </c>
      <c r="AR507" s="26" t="s">
        <v>6295</v>
      </c>
      <c r="AS507" s="26" t="s">
        <v>6316</v>
      </c>
      <c r="AT507" s="15" t="s">
        <v>6294</v>
      </c>
      <c r="AU507" s="27" t="s">
        <v>3334</v>
      </c>
      <c r="AV507" s="74"/>
      <c r="AW507" s="75"/>
      <c r="AX507" s="75"/>
      <c r="AY507" s="75"/>
      <c r="AZ507" s="52" t="s">
        <v>6388</v>
      </c>
    </row>
    <row r="508" spans="1:52" s="52" customFormat="1" ht="39.950000000000003" customHeight="1" x14ac:dyDescent="0.25">
      <c r="A508" s="9">
        <v>1433</v>
      </c>
      <c r="B508" s="4">
        <v>80042000007935</v>
      </c>
      <c r="C508" s="7" t="s">
        <v>6201</v>
      </c>
      <c r="D508" s="28" t="s">
        <v>18</v>
      </c>
      <c r="E508" s="5" t="s">
        <v>117</v>
      </c>
      <c r="F508" s="5" t="s">
        <v>142</v>
      </c>
      <c r="G508" s="5" t="s">
        <v>18</v>
      </c>
      <c r="H508" s="7" t="s">
        <v>6173</v>
      </c>
      <c r="I508" s="7" t="s">
        <v>6175</v>
      </c>
      <c r="J508" s="7" t="s">
        <v>6175</v>
      </c>
      <c r="K508" s="7" t="s">
        <v>6175</v>
      </c>
      <c r="L508" s="7" t="s">
        <v>4528</v>
      </c>
      <c r="M508" s="7" t="s">
        <v>4528</v>
      </c>
      <c r="N508" s="8" t="s">
        <v>6175</v>
      </c>
      <c r="O508" s="7" t="s">
        <v>1388</v>
      </c>
      <c r="P508" s="7" t="s">
        <v>3899</v>
      </c>
      <c r="Q508" s="7" t="s">
        <v>652</v>
      </c>
      <c r="R508" s="6" t="s">
        <v>6107</v>
      </c>
      <c r="S508" s="6" t="s">
        <v>6111</v>
      </c>
      <c r="T508" s="7" t="s">
        <v>326</v>
      </c>
      <c r="U508" s="7" t="s">
        <v>28</v>
      </c>
      <c r="V508" s="7" t="s">
        <v>28</v>
      </c>
      <c r="W508" s="7" t="s">
        <v>29</v>
      </c>
      <c r="X508" s="7">
        <v>2012</v>
      </c>
      <c r="Y508" s="7" t="s">
        <v>28</v>
      </c>
      <c r="Z508" s="7" t="s">
        <v>3900</v>
      </c>
      <c r="AA508" s="7">
        <v>1</v>
      </c>
      <c r="AB508" s="7">
        <v>1</v>
      </c>
      <c r="AC508" s="7">
        <f t="shared" si="130"/>
        <v>0</v>
      </c>
      <c r="AD508" s="7" t="s">
        <v>6175</v>
      </c>
      <c r="AE508" s="7" t="s">
        <v>6175</v>
      </c>
      <c r="AF508" s="7" t="s">
        <v>6175</v>
      </c>
      <c r="AG508" s="7" t="s">
        <v>6175</v>
      </c>
      <c r="AH508" s="7" t="s">
        <v>6175</v>
      </c>
      <c r="AI508" s="7" t="s">
        <v>6175</v>
      </c>
      <c r="AJ508" s="33">
        <v>11.049999999999999</v>
      </c>
      <c r="AK508" s="33">
        <f t="shared" si="123"/>
        <v>11.049999999999999</v>
      </c>
      <c r="AL508" s="33">
        <f t="shared" si="126"/>
        <v>1.3259999999999998</v>
      </c>
      <c r="AM508" s="33">
        <f t="shared" si="127"/>
        <v>12.375999999999999</v>
      </c>
      <c r="AN508" s="33">
        <f t="shared" si="128"/>
        <v>9.9449999999999985</v>
      </c>
      <c r="AO508" s="33">
        <f t="shared" si="129"/>
        <v>9.9449999999999985</v>
      </c>
      <c r="AP508" s="33">
        <f t="shared" si="124"/>
        <v>1.1933999999999998</v>
      </c>
      <c r="AQ508" s="33">
        <f t="shared" si="125"/>
        <v>11.138399999999999</v>
      </c>
      <c r="AR508" s="26" t="s">
        <v>6295</v>
      </c>
      <c r="AS508" s="26" t="s">
        <v>6316</v>
      </c>
      <c r="AT508" s="15" t="s">
        <v>6294</v>
      </c>
      <c r="AU508" s="27" t="s">
        <v>3334</v>
      </c>
      <c r="AV508" s="74"/>
      <c r="AW508" s="75"/>
      <c r="AX508" s="75"/>
      <c r="AY508" s="75"/>
      <c r="AZ508" s="52" t="s">
        <v>6388</v>
      </c>
    </row>
    <row r="509" spans="1:52" s="52" customFormat="1" ht="39.950000000000003" customHeight="1" x14ac:dyDescent="0.25">
      <c r="A509" s="9">
        <v>1434</v>
      </c>
      <c r="B509" s="4">
        <v>80042000007942</v>
      </c>
      <c r="C509" s="7" t="s">
        <v>6202</v>
      </c>
      <c r="D509" s="28" t="s">
        <v>18</v>
      </c>
      <c r="E509" s="5" t="s">
        <v>117</v>
      </c>
      <c r="F509" s="5" t="s">
        <v>142</v>
      </c>
      <c r="G509" s="5" t="s">
        <v>18</v>
      </c>
      <c r="H509" s="7" t="s">
        <v>6173</v>
      </c>
      <c r="I509" s="7" t="s">
        <v>6175</v>
      </c>
      <c r="J509" s="7" t="s">
        <v>6175</v>
      </c>
      <c r="K509" s="7" t="s">
        <v>6175</v>
      </c>
      <c r="L509" s="7" t="s">
        <v>4528</v>
      </c>
      <c r="M509" s="7" t="s">
        <v>4528</v>
      </c>
      <c r="N509" s="8" t="s">
        <v>6175</v>
      </c>
      <c r="O509" s="7" t="s">
        <v>1388</v>
      </c>
      <c r="P509" s="7" t="s">
        <v>3899</v>
      </c>
      <c r="Q509" s="7" t="s">
        <v>652</v>
      </c>
      <c r="R509" s="6" t="s">
        <v>6107</v>
      </c>
      <c r="S509" s="6" t="s">
        <v>6112</v>
      </c>
      <c r="T509" s="7" t="s">
        <v>326</v>
      </c>
      <c r="U509" s="7" t="s">
        <v>28</v>
      </c>
      <c r="V509" s="7" t="s">
        <v>28</v>
      </c>
      <c r="W509" s="7" t="s">
        <v>29</v>
      </c>
      <c r="X509" s="7">
        <v>2012</v>
      </c>
      <c r="Y509" s="7" t="s">
        <v>28</v>
      </c>
      <c r="Z509" s="7" t="s">
        <v>3900</v>
      </c>
      <c r="AA509" s="7">
        <v>1</v>
      </c>
      <c r="AB509" s="7">
        <v>1</v>
      </c>
      <c r="AC509" s="7">
        <f t="shared" si="130"/>
        <v>0</v>
      </c>
      <c r="AD509" s="7" t="s">
        <v>6175</v>
      </c>
      <c r="AE509" s="7" t="s">
        <v>6175</v>
      </c>
      <c r="AF509" s="7" t="s">
        <v>6175</v>
      </c>
      <c r="AG509" s="7" t="s">
        <v>6175</v>
      </c>
      <c r="AH509" s="7" t="s">
        <v>6175</v>
      </c>
      <c r="AI509" s="7" t="s">
        <v>6175</v>
      </c>
      <c r="AJ509" s="33">
        <v>11.049999999999999</v>
      </c>
      <c r="AK509" s="33">
        <f t="shared" si="123"/>
        <v>11.049999999999999</v>
      </c>
      <c r="AL509" s="33">
        <f t="shared" si="126"/>
        <v>1.3259999999999998</v>
      </c>
      <c r="AM509" s="33">
        <f t="shared" si="127"/>
        <v>12.375999999999999</v>
      </c>
      <c r="AN509" s="33">
        <f t="shared" si="128"/>
        <v>9.9449999999999985</v>
      </c>
      <c r="AO509" s="33">
        <f t="shared" si="129"/>
        <v>9.9449999999999985</v>
      </c>
      <c r="AP509" s="33">
        <f t="shared" si="124"/>
        <v>1.1933999999999998</v>
      </c>
      <c r="AQ509" s="33">
        <f t="shared" si="125"/>
        <v>11.138399999999999</v>
      </c>
      <c r="AR509" s="26" t="s">
        <v>6295</v>
      </c>
      <c r="AS509" s="26" t="s">
        <v>6316</v>
      </c>
      <c r="AT509" s="15" t="s">
        <v>6294</v>
      </c>
      <c r="AU509" s="27" t="s">
        <v>3334</v>
      </c>
      <c r="AV509" s="74"/>
      <c r="AW509" s="75"/>
      <c r="AX509" s="75"/>
      <c r="AY509" s="75"/>
      <c r="AZ509" s="52" t="s">
        <v>6388</v>
      </c>
    </row>
    <row r="510" spans="1:52" s="52" customFormat="1" ht="39.950000000000003" customHeight="1" x14ac:dyDescent="0.25">
      <c r="A510" s="9">
        <v>1435</v>
      </c>
      <c r="B510" s="4">
        <v>80042000007959</v>
      </c>
      <c r="C510" s="7" t="s">
        <v>6203</v>
      </c>
      <c r="D510" s="28" t="s">
        <v>18</v>
      </c>
      <c r="E510" s="5" t="s">
        <v>117</v>
      </c>
      <c r="F510" s="5" t="s">
        <v>142</v>
      </c>
      <c r="G510" s="5" t="s">
        <v>18</v>
      </c>
      <c r="H510" s="7" t="s">
        <v>6173</v>
      </c>
      <c r="I510" s="7" t="s">
        <v>6175</v>
      </c>
      <c r="J510" s="7" t="s">
        <v>6175</v>
      </c>
      <c r="K510" s="7" t="s">
        <v>6175</v>
      </c>
      <c r="L510" s="7" t="s">
        <v>4528</v>
      </c>
      <c r="M510" s="7" t="s">
        <v>4528</v>
      </c>
      <c r="N510" s="8" t="s">
        <v>6175</v>
      </c>
      <c r="O510" s="7" t="s">
        <v>1388</v>
      </c>
      <c r="P510" s="7" t="s">
        <v>3899</v>
      </c>
      <c r="Q510" s="7" t="s">
        <v>652</v>
      </c>
      <c r="R510" s="6" t="s">
        <v>6107</v>
      </c>
      <c r="S510" s="6" t="s">
        <v>6113</v>
      </c>
      <c r="T510" s="7" t="s">
        <v>326</v>
      </c>
      <c r="U510" s="7" t="s">
        <v>28</v>
      </c>
      <c r="V510" s="7" t="s">
        <v>28</v>
      </c>
      <c r="W510" s="7" t="s">
        <v>29</v>
      </c>
      <c r="X510" s="7">
        <v>2012</v>
      </c>
      <c r="Y510" s="7" t="s">
        <v>28</v>
      </c>
      <c r="Z510" s="7" t="s">
        <v>3900</v>
      </c>
      <c r="AA510" s="7">
        <v>1</v>
      </c>
      <c r="AB510" s="7">
        <v>1</v>
      </c>
      <c r="AC510" s="7">
        <f t="shared" si="130"/>
        <v>0</v>
      </c>
      <c r="AD510" s="7" t="s">
        <v>6175</v>
      </c>
      <c r="AE510" s="7" t="s">
        <v>6175</v>
      </c>
      <c r="AF510" s="7" t="s">
        <v>6175</v>
      </c>
      <c r="AG510" s="7" t="s">
        <v>6175</v>
      </c>
      <c r="AH510" s="7" t="s">
        <v>6175</v>
      </c>
      <c r="AI510" s="7" t="s">
        <v>6175</v>
      </c>
      <c r="AJ510" s="33">
        <v>11.049999999999999</v>
      </c>
      <c r="AK510" s="33">
        <f t="shared" si="123"/>
        <v>11.049999999999999</v>
      </c>
      <c r="AL510" s="33">
        <f t="shared" si="126"/>
        <v>1.3259999999999998</v>
      </c>
      <c r="AM510" s="33">
        <f t="shared" si="127"/>
        <v>12.375999999999999</v>
      </c>
      <c r="AN510" s="33">
        <f t="shared" si="128"/>
        <v>9.9449999999999985</v>
      </c>
      <c r="AO510" s="33">
        <f t="shared" si="129"/>
        <v>9.9449999999999985</v>
      </c>
      <c r="AP510" s="33">
        <f t="shared" si="124"/>
        <v>1.1933999999999998</v>
      </c>
      <c r="AQ510" s="33">
        <f t="shared" si="125"/>
        <v>11.138399999999999</v>
      </c>
      <c r="AR510" s="26" t="s">
        <v>6295</v>
      </c>
      <c r="AS510" s="26" t="s">
        <v>6316</v>
      </c>
      <c r="AT510" s="15" t="s">
        <v>6294</v>
      </c>
      <c r="AU510" s="27" t="s">
        <v>3334</v>
      </c>
      <c r="AV510" s="74"/>
      <c r="AW510" s="75"/>
      <c r="AX510" s="75"/>
      <c r="AY510" s="75"/>
      <c r="AZ510" s="52" t="s">
        <v>6388</v>
      </c>
    </row>
    <row r="511" spans="1:52" s="52" customFormat="1" ht="39.950000000000003" customHeight="1" x14ac:dyDescent="0.25">
      <c r="A511" s="9">
        <v>1436</v>
      </c>
      <c r="B511" s="4">
        <v>80042000007966</v>
      </c>
      <c r="C511" s="7" t="s">
        <v>6204</v>
      </c>
      <c r="D511" s="28" t="s">
        <v>18</v>
      </c>
      <c r="E511" s="5" t="s">
        <v>117</v>
      </c>
      <c r="F511" s="5" t="s">
        <v>142</v>
      </c>
      <c r="G511" s="5" t="s">
        <v>18</v>
      </c>
      <c r="H511" s="7" t="s">
        <v>6173</v>
      </c>
      <c r="I511" s="7" t="s">
        <v>6175</v>
      </c>
      <c r="J511" s="7" t="s">
        <v>6175</v>
      </c>
      <c r="K511" s="7" t="s">
        <v>6175</v>
      </c>
      <c r="L511" s="7" t="s">
        <v>4528</v>
      </c>
      <c r="M511" s="7" t="s">
        <v>4528</v>
      </c>
      <c r="N511" s="8" t="s">
        <v>6175</v>
      </c>
      <c r="O511" s="7" t="s">
        <v>1388</v>
      </c>
      <c r="P511" s="7" t="s">
        <v>3899</v>
      </c>
      <c r="Q511" s="7" t="s">
        <v>652</v>
      </c>
      <c r="R511" s="6" t="s">
        <v>6107</v>
      </c>
      <c r="S511" s="6" t="s">
        <v>6114</v>
      </c>
      <c r="T511" s="7" t="s">
        <v>326</v>
      </c>
      <c r="U511" s="7" t="s">
        <v>28</v>
      </c>
      <c r="V511" s="7" t="s">
        <v>28</v>
      </c>
      <c r="W511" s="7" t="s">
        <v>29</v>
      </c>
      <c r="X511" s="7">
        <v>2012</v>
      </c>
      <c r="Y511" s="7" t="s">
        <v>28</v>
      </c>
      <c r="Z511" s="7" t="s">
        <v>3900</v>
      </c>
      <c r="AA511" s="7">
        <v>1</v>
      </c>
      <c r="AB511" s="7">
        <v>1</v>
      </c>
      <c r="AC511" s="7">
        <f t="shared" si="130"/>
        <v>0</v>
      </c>
      <c r="AD511" s="7" t="s">
        <v>6175</v>
      </c>
      <c r="AE511" s="7" t="s">
        <v>6175</v>
      </c>
      <c r="AF511" s="7" t="s">
        <v>6175</v>
      </c>
      <c r="AG511" s="7" t="s">
        <v>6175</v>
      </c>
      <c r="AH511" s="7" t="s">
        <v>6175</v>
      </c>
      <c r="AI511" s="7" t="s">
        <v>6175</v>
      </c>
      <c r="AJ511" s="33">
        <v>11.049999999999999</v>
      </c>
      <c r="AK511" s="33">
        <f t="shared" si="123"/>
        <v>11.049999999999999</v>
      </c>
      <c r="AL511" s="33">
        <f t="shared" si="126"/>
        <v>1.3259999999999998</v>
      </c>
      <c r="AM511" s="33">
        <f t="shared" si="127"/>
        <v>12.375999999999999</v>
      </c>
      <c r="AN511" s="33">
        <f t="shared" si="128"/>
        <v>9.9449999999999985</v>
      </c>
      <c r="AO511" s="33">
        <f t="shared" si="129"/>
        <v>9.9449999999999985</v>
      </c>
      <c r="AP511" s="33">
        <f t="shared" si="124"/>
        <v>1.1933999999999998</v>
      </c>
      <c r="AQ511" s="33">
        <f t="shared" si="125"/>
        <v>11.138399999999999</v>
      </c>
      <c r="AR511" s="26" t="s">
        <v>6295</v>
      </c>
      <c r="AS511" s="26" t="s">
        <v>6316</v>
      </c>
      <c r="AT511" s="15" t="s">
        <v>6294</v>
      </c>
      <c r="AU511" s="27" t="s">
        <v>3334</v>
      </c>
      <c r="AV511" s="74"/>
      <c r="AW511" s="75"/>
      <c r="AX511" s="75"/>
      <c r="AY511" s="75"/>
      <c r="AZ511" s="52" t="s">
        <v>6388</v>
      </c>
    </row>
    <row r="512" spans="1:52" s="52" customFormat="1" ht="39.950000000000003" customHeight="1" x14ac:dyDescent="0.25">
      <c r="A512" s="9">
        <v>1437</v>
      </c>
      <c r="B512" s="4">
        <v>80042000007973</v>
      </c>
      <c r="C512" s="7" t="s">
        <v>6205</v>
      </c>
      <c r="D512" s="28" t="s">
        <v>18</v>
      </c>
      <c r="E512" s="5" t="s">
        <v>117</v>
      </c>
      <c r="F512" s="5" t="s">
        <v>142</v>
      </c>
      <c r="G512" s="5" t="s">
        <v>18</v>
      </c>
      <c r="H512" s="7" t="s">
        <v>6173</v>
      </c>
      <c r="I512" s="7" t="s">
        <v>6175</v>
      </c>
      <c r="J512" s="7" t="s">
        <v>6175</v>
      </c>
      <c r="K512" s="7" t="s">
        <v>6175</v>
      </c>
      <c r="L512" s="7" t="s">
        <v>4528</v>
      </c>
      <c r="M512" s="7" t="s">
        <v>4528</v>
      </c>
      <c r="N512" s="8" t="s">
        <v>6175</v>
      </c>
      <c r="O512" s="7" t="s">
        <v>1388</v>
      </c>
      <c r="P512" s="7" t="s">
        <v>3899</v>
      </c>
      <c r="Q512" s="7" t="s">
        <v>652</v>
      </c>
      <c r="R512" s="6" t="s">
        <v>6107</v>
      </c>
      <c r="S512" s="6" t="s">
        <v>6115</v>
      </c>
      <c r="T512" s="7" t="s">
        <v>326</v>
      </c>
      <c r="U512" s="7" t="s">
        <v>28</v>
      </c>
      <c r="V512" s="7" t="s">
        <v>28</v>
      </c>
      <c r="W512" s="7" t="s">
        <v>29</v>
      </c>
      <c r="X512" s="7">
        <v>2012</v>
      </c>
      <c r="Y512" s="7" t="s">
        <v>28</v>
      </c>
      <c r="Z512" s="7" t="s">
        <v>3900</v>
      </c>
      <c r="AA512" s="7">
        <v>1</v>
      </c>
      <c r="AB512" s="7">
        <v>1</v>
      </c>
      <c r="AC512" s="7">
        <f t="shared" si="130"/>
        <v>0</v>
      </c>
      <c r="AD512" s="7" t="s">
        <v>6175</v>
      </c>
      <c r="AE512" s="7" t="s">
        <v>6175</v>
      </c>
      <c r="AF512" s="7" t="s">
        <v>6175</v>
      </c>
      <c r="AG512" s="7" t="s">
        <v>6175</v>
      </c>
      <c r="AH512" s="7" t="s">
        <v>6175</v>
      </c>
      <c r="AI512" s="7" t="s">
        <v>6175</v>
      </c>
      <c r="AJ512" s="33">
        <v>11.049999999999999</v>
      </c>
      <c r="AK512" s="33">
        <f t="shared" si="123"/>
        <v>11.049999999999999</v>
      </c>
      <c r="AL512" s="33">
        <f t="shared" si="126"/>
        <v>1.3259999999999998</v>
      </c>
      <c r="AM512" s="33">
        <f t="shared" si="127"/>
        <v>12.375999999999999</v>
      </c>
      <c r="AN512" s="33">
        <f t="shared" si="128"/>
        <v>9.9449999999999985</v>
      </c>
      <c r="AO512" s="33">
        <f t="shared" si="129"/>
        <v>9.9449999999999985</v>
      </c>
      <c r="AP512" s="33">
        <f t="shared" si="124"/>
        <v>1.1933999999999998</v>
      </c>
      <c r="AQ512" s="33">
        <f t="shared" si="125"/>
        <v>11.138399999999999</v>
      </c>
      <c r="AR512" s="26" t="s">
        <v>6295</v>
      </c>
      <c r="AS512" s="26" t="s">
        <v>6316</v>
      </c>
      <c r="AT512" s="15" t="s">
        <v>6294</v>
      </c>
      <c r="AU512" s="27" t="s">
        <v>3334</v>
      </c>
      <c r="AV512" s="74"/>
      <c r="AW512" s="75"/>
      <c r="AX512" s="75"/>
      <c r="AY512" s="75"/>
      <c r="AZ512" s="52" t="s">
        <v>6388</v>
      </c>
    </row>
    <row r="513" spans="1:52" s="52" customFormat="1" ht="39.950000000000003" customHeight="1" x14ac:dyDescent="0.25">
      <c r="A513" s="9">
        <v>1438</v>
      </c>
      <c r="B513" s="4">
        <v>80042000007980</v>
      </c>
      <c r="C513" s="7" t="s">
        <v>6206</v>
      </c>
      <c r="D513" s="28" t="s">
        <v>18</v>
      </c>
      <c r="E513" s="5" t="s">
        <v>117</v>
      </c>
      <c r="F513" s="5" t="s">
        <v>142</v>
      </c>
      <c r="G513" s="5" t="s">
        <v>18</v>
      </c>
      <c r="H513" s="7" t="s">
        <v>6173</v>
      </c>
      <c r="I513" s="7" t="s">
        <v>6175</v>
      </c>
      <c r="J513" s="7" t="s">
        <v>6175</v>
      </c>
      <c r="K513" s="7" t="s">
        <v>6175</v>
      </c>
      <c r="L513" s="7" t="s">
        <v>4528</v>
      </c>
      <c r="M513" s="7" t="s">
        <v>4528</v>
      </c>
      <c r="N513" s="8" t="s">
        <v>6175</v>
      </c>
      <c r="O513" s="7" t="s">
        <v>1388</v>
      </c>
      <c r="P513" s="7" t="s">
        <v>3899</v>
      </c>
      <c r="Q513" s="7" t="s">
        <v>652</v>
      </c>
      <c r="R513" s="6" t="s">
        <v>6107</v>
      </c>
      <c r="S513" s="6" t="s">
        <v>6116</v>
      </c>
      <c r="T513" s="7" t="s">
        <v>326</v>
      </c>
      <c r="U513" s="7" t="s">
        <v>28</v>
      </c>
      <c r="V513" s="7" t="s">
        <v>28</v>
      </c>
      <c r="W513" s="7" t="s">
        <v>29</v>
      </c>
      <c r="X513" s="7">
        <v>2012</v>
      </c>
      <c r="Y513" s="7" t="s">
        <v>28</v>
      </c>
      <c r="Z513" s="7" t="s">
        <v>3900</v>
      </c>
      <c r="AA513" s="7">
        <v>1</v>
      </c>
      <c r="AB513" s="7">
        <v>1</v>
      </c>
      <c r="AC513" s="7">
        <f t="shared" si="130"/>
        <v>0</v>
      </c>
      <c r="AD513" s="7" t="s">
        <v>6175</v>
      </c>
      <c r="AE513" s="7" t="s">
        <v>6175</v>
      </c>
      <c r="AF513" s="7" t="s">
        <v>6175</v>
      </c>
      <c r="AG513" s="7" t="s">
        <v>6175</v>
      </c>
      <c r="AH513" s="7" t="s">
        <v>6175</v>
      </c>
      <c r="AI513" s="7" t="s">
        <v>6175</v>
      </c>
      <c r="AJ513" s="33">
        <v>11.049999999999999</v>
      </c>
      <c r="AK513" s="33">
        <f t="shared" si="123"/>
        <v>11.049999999999999</v>
      </c>
      <c r="AL513" s="33">
        <f t="shared" si="126"/>
        <v>1.3259999999999998</v>
      </c>
      <c r="AM513" s="33">
        <f t="shared" si="127"/>
        <v>12.375999999999999</v>
      </c>
      <c r="AN513" s="33">
        <f t="shared" si="128"/>
        <v>9.9449999999999985</v>
      </c>
      <c r="AO513" s="33">
        <f t="shared" si="129"/>
        <v>9.9449999999999985</v>
      </c>
      <c r="AP513" s="33">
        <f t="shared" si="124"/>
        <v>1.1933999999999998</v>
      </c>
      <c r="AQ513" s="33">
        <f t="shared" si="125"/>
        <v>11.138399999999999</v>
      </c>
      <c r="AR513" s="26" t="s">
        <v>6295</v>
      </c>
      <c r="AS513" s="26" t="s">
        <v>6316</v>
      </c>
      <c r="AT513" s="15" t="s">
        <v>6294</v>
      </c>
      <c r="AU513" s="27" t="s">
        <v>3334</v>
      </c>
      <c r="AV513" s="74"/>
      <c r="AW513" s="75"/>
      <c r="AX513" s="75"/>
      <c r="AY513" s="75"/>
      <c r="AZ513" s="52" t="s">
        <v>6388</v>
      </c>
    </row>
    <row r="514" spans="1:52" s="52" customFormat="1" ht="39.950000000000003" customHeight="1" x14ac:dyDescent="0.25">
      <c r="A514" s="9">
        <v>1439</v>
      </c>
      <c r="B514" s="4">
        <v>80042000007997</v>
      </c>
      <c r="C514" s="7" t="s">
        <v>6207</v>
      </c>
      <c r="D514" s="28" t="s">
        <v>18</v>
      </c>
      <c r="E514" s="5" t="s">
        <v>117</v>
      </c>
      <c r="F514" s="5" t="s">
        <v>142</v>
      </c>
      <c r="G514" s="5" t="s">
        <v>18</v>
      </c>
      <c r="H514" s="7" t="s">
        <v>6173</v>
      </c>
      <c r="I514" s="7" t="s">
        <v>6175</v>
      </c>
      <c r="J514" s="7" t="s">
        <v>6175</v>
      </c>
      <c r="K514" s="7" t="s">
        <v>6175</v>
      </c>
      <c r="L514" s="7" t="s">
        <v>4528</v>
      </c>
      <c r="M514" s="7" t="s">
        <v>4528</v>
      </c>
      <c r="N514" s="8" t="s">
        <v>6175</v>
      </c>
      <c r="O514" s="7" t="s">
        <v>1388</v>
      </c>
      <c r="P514" s="7" t="s">
        <v>3899</v>
      </c>
      <c r="Q514" s="7" t="s">
        <v>652</v>
      </c>
      <c r="R514" s="6" t="s">
        <v>6107</v>
      </c>
      <c r="S514" s="6" t="s">
        <v>6117</v>
      </c>
      <c r="T514" s="7" t="s">
        <v>326</v>
      </c>
      <c r="U514" s="7" t="s">
        <v>28</v>
      </c>
      <c r="V514" s="7" t="s">
        <v>28</v>
      </c>
      <c r="W514" s="7" t="s">
        <v>29</v>
      </c>
      <c r="X514" s="7">
        <v>2012</v>
      </c>
      <c r="Y514" s="7" t="s">
        <v>28</v>
      </c>
      <c r="Z514" s="7" t="s">
        <v>3900</v>
      </c>
      <c r="AA514" s="7">
        <v>1</v>
      </c>
      <c r="AB514" s="7">
        <v>1</v>
      </c>
      <c r="AC514" s="7">
        <f t="shared" si="130"/>
        <v>0</v>
      </c>
      <c r="AD514" s="7" t="s">
        <v>6175</v>
      </c>
      <c r="AE514" s="7" t="s">
        <v>6175</v>
      </c>
      <c r="AF514" s="7" t="s">
        <v>6175</v>
      </c>
      <c r="AG514" s="7" t="s">
        <v>6175</v>
      </c>
      <c r="AH514" s="7" t="s">
        <v>6175</v>
      </c>
      <c r="AI514" s="7" t="s">
        <v>6175</v>
      </c>
      <c r="AJ514" s="33">
        <v>11.049999999999999</v>
      </c>
      <c r="AK514" s="33">
        <f t="shared" si="123"/>
        <v>11.049999999999999</v>
      </c>
      <c r="AL514" s="33">
        <f t="shared" si="126"/>
        <v>1.3259999999999998</v>
      </c>
      <c r="AM514" s="33">
        <f t="shared" si="127"/>
        <v>12.375999999999999</v>
      </c>
      <c r="AN514" s="33">
        <f t="shared" si="128"/>
        <v>9.9449999999999985</v>
      </c>
      <c r="AO514" s="33">
        <f t="shared" si="129"/>
        <v>9.9449999999999985</v>
      </c>
      <c r="AP514" s="33">
        <f t="shared" si="124"/>
        <v>1.1933999999999998</v>
      </c>
      <c r="AQ514" s="33">
        <f t="shared" si="125"/>
        <v>11.138399999999999</v>
      </c>
      <c r="AR514" s="26" t="s">
        <v>6295</v>
      </c>
      <c r="AS514" s="26" t="s">
        <v>6316</v>
      </c>
      <c r="AT514" s="15" t="s">
        <v>6294</v>
      </c>
      <c r="AU514" s="27" t="s">
        <v>3334</v>
      </c>
      <c r="AV514" s="74"/>
      <c r="AW514" s="75"/>
      <c r="AX514" s="75"/>
      <c r="AY514" s="75"/>
      <c r="AZ514" s="52" t="s">
        <v>6388</v>
      </c>
    </row>
    <row r="515" spans="1:52" s="52" customFormat="1" ht="39.950000000000003" customHeight="1" x14ac:dyDescent="0.25">
      <c r="A515" s="9">
        <v>1440</v>
      </c>
      <c r="B515" s="4">
        <v>80042000008000</v>
      </c>
      <c r="C515" s="7" t="s">
        <v>6208</v>
      </c>
      <c r="D515" s="28" t="s">
        <v>18</v>
      </c>
      <c r="E515" s="5" t="s">
        <v>117</v>
      </c>
      <c r="F515" s="5" t="s">
        <v>142</v>
      </c>
      <c r="G515" s="5" t="s">
        <v>18</v>
      </c>
      <c r="H515" s="7" t="s">
        <v>6173</v>
      </c>
      <c r="I515" s="7" t="s">
        <v>6175</v>
      </c>
      <c r="J515" s="7" t="s">
        <v>6175</v>
      </c>
      <c r="K515" s="7" t="s">
        <v>6175</v>
      </c>
      <c r="L515" s="7" t="s">
        <v>4528</v>
      </c>
      <c r="M515" s="7" t="s">
        <v>4528</v>
      </c>
      <c r="N515" s="8" t="s">
        <v>6175</v>
      </c>
      <c r="O515" s="7" t="s">
        <v>1388</v>
      </c>
      <c r="P515" s="7" t="s">
        <v>3899</v>
      </c>
      <c r="Q515" s="7" t="s">
        <v>652</v>
      </c>
      <c r="R515" s="6" t="s">
        <v>6107</v>
      </c>
      <c r="S515" s="6" t="s">
        <v>6118</v>
      </c>
      <c r="T515" s="7" t="s">
        <v>326</v>
      </c>
      <c r="U515" s="7" t="s">
        <v>28</v>
      </c>
      <c r="V515" s="7" t="s">
        <v>28</v>
      </c>
      <c r="W515" s="7" t="s">
        <v>29</v>
      </c>
      <c r="X515" s="7">
        <v>2012</v>
      </c>
      <c r="Y515" s="7" t="s">
        <v>28</v>
      </c>
      <c r="Z515" s="7" t="s">
        <v>3900</v>
      </c>
      <c r="AA515" s="7">
        <v>1</v>
      </c>
      <c r="AB515" s="7">
        <v>1</v>
      </c>
      <c r="AC515" s="7">
        <f t="shared" si="130"/>
        <v>0</v>
      </c>
      <c r="AD515" s="7" t="s">
        <v>6175</v>
      </c>
      <c r="AE515" s="7" t="s">
        <v>6175</v>
      </c>
      <c r="AF515" s="7" t="s">
        <v>6175</v>
      </c>
      <c r="AG515" s="7" t="s">
        <v>6175</v>
      </c>
      <c r="AH515" s="7" t="s">
        <v>6175</v>
      </c>
      <c r="AI515" s="7" t="s">
        <v>6175</v>
      </c>
      <c r="AJ515" s="33">
        <v>11.049999999999999</v>
      </c>
      <c r="AK515" s="33">
        <f t="shared" si="123"/>
        <v>11.049999999999999</v>
      </c>
      <c r="AL515" s="33">
        <f t="shared" si="126"/>
        <v>1.3259999999999998</v>
      </c>
      <c r="AM515" s="33">
        <f t="shared" si="127"/>
        <v>12.375999999999999</v>
      </c>
      <c r="AN515" s="33">
        <f t="shared" si="128"/>
        <v>9.9449999999999985</v>
      </c>
      <c r="AO515" s="33">
        <f t="shared" si="129"/>
        <v>9.9449999999999985</v>
      </c>
      <c r="AP515" s="33">
        <f t="shared" si="124"/>
        <v>1.1933999999999998</v>
      </c>
      <c r="AQ515" s="33">
        <f t="shared" si="125"/>
        <v>11.138399999999999</v>
      </c>
      <c r="AR515" s="26" t="s">
        <v>6295</v>
      </c>
      <c r="AS515" s="26" t="s">
        <v>6316</v>
      </c>
      <c r="AT515" s="15" t="s">
        <v>6294</v>
      </c>
      <c r="AU515" s="27" t="s">
        <v>3334</v>
      </c>
      <c r="AV515" s="74"/>
      <c r="AW515" s="75"/>
      <c r="AX515" s="75"/>
      <c r="AY515" s="75"/>
      <c r="AZ515" s="52" t="s">
        <v>6388</v>
      </c>
    </row>
    <row r="516" spans="1:52" s="52" customFormat="1" ht="39.950000000000003" customHeight="1" x14ac:dyDescent="0.25">
      <c r="A516" s="9">
        <v>1441</v>
      </c>
      <c r="B516" s="4">
        <v>80042000008017</v>
      </c>
      <c r="C516" s="7" t="s">
        <v>6209</v>
      </c>
      <c r="D516" s="28" t="s">
        <v>18</v>
      </c>
      <c r="E516" s="5" t="s">
        <v>117</v>
      </c>
      <c r="F516" s="5" t="s">
        <v>142</v>
      </c>
      <c r="G516" s="5" t="s">
        <v>18</v>
      </c>
      <c r="H516" s="7" t="s">
        <v>6173</v>
      </c>
      <c r="I516" s="7" t="s">
        <v>6175</v>
      </c>
      <c r="J516" s="7" t="s">
        <v>6175</v>
      </c>
      <c r="K516" s="7" t="s">
        <v>6175</v>
      </c>
      <c r="L516" s="7" t="s">
        <v>4528</v>
      </c>
      <c r="M516" s="7" t="s">
        <v>4528</v>
      </c>
      <c r="N516" s="8" t="s">
        <v>6175</v>
      </c>
      <c r="O516" s="7" t="s">
        <v>1388</v>
      </c>
      <c r="P516" s="7" t="s">
        <v>3899</v>
      </c>
      <c r="Q516" s="7" t="s">
        <v>652</v>
      </c>
      <c r="R516" s="6" t="s">
        <v>6107</v>
      </c>
      <c r="S516" s="6" t="s">
        <v>6119</v>
      </c>
      <c r="T516" s="7" t="s">
        <v>326</v>
      </c>
      <c r="U516" s="7" t="s">
        <v>28</v>
      </c>
      <c r="V516" s="7" t="s">
        <v>28</v>
      </c>
      <c r="W516" s="7" t="s">
        <v>29</v>
      </c>
      <c r="X516" s="7">
        <v>2012</v>
      </c>
      <c r="Y516" s="7" t="s">
        <v>28</v>
      </c>
      <c r="Z516" s="7" t="s">
        <v>3900</v>
      </c>
      <c r="AA516" s="7">
        <v>1</v>
      </c>
      <c r="AB516" s="7">
        <v>1</v>
      </c>
      <c r="AC516" s="7">
        <f t="shared" si="130"/>
        <v>0</v>
      </c>
      <c r="AD516" s="7" t="s">
        <v>6175</v>
      </c>
      <c r="AE516" s="7" t="s">
        <v>6175</v>
      </c>
      <c r="AF516" s="7" t="s">
        <v>6175</v>
      </c>
      <c r="AG516" s="7" t="s">
        <v>6175</v>
      </c>
      <c r="AH516" s="7" t="s">
        <v>6175</v>
      </c>
      <c r="AI516" s="7" t="s">
        <v>6175</v>
      </c>
      <c r="AJ516" s="33">
        <v>11.049999999999999</v>
      </c>
      <c r="AK516" s="33">
        <f t="shared" si="123"/>
        <v>11.049999999999999</v>
      </c>
      <c r="AL516" s="33">
        <f t="shared" si="126"/>
        <v>1.3259999999999998</v>
      </c>
      <c r="AM516" s="33">
        <f t="shared" si="127"/>
        <v>12.375999999999999</v>
      </c>
      <c r="AN516" s="33">
        <f t="shared" si="128"/>
        <v>9.9449999999999985</v>
      </c>
      <c r="AO516" s="33">
        <f t="shared" si="129"/>
        <v>9.9449999999999985</v>
      </c>
      <c r="AP516" s="33">
        <f t="shared" si="124"/>
        <v>1.1933999999999998</v>
      </c>
      <c r="AQ516" s="33">
        <f t="shared" si="125"/>
        <v>11.138399999999999</v>
      </c>
      <c r="AR516" s="26" t="s">
        <v>6295</v>
      </c>
      <c r="AS516" s="26" t="s">
        <v>6316</v>
      </c>
      <c r="AT516" s="15" t="s">
        <v>6294</v>
      </c>
      <c r="AU516" s="27" t="s">
        <v>3334</v>
      </c>
      <c r="AV516" s="74"/>
      <c r="AW516" s="75"/>
      <c r="AX516" s="75"/>
      <c r="AY516" s="75"/>
      <c r="AZ516" s="52" t="s">
        <v>6388</v>
      </c>
    </row>
    <row r="517" spans="1:52" s="52" customFormat="1" ht="39.950000000000003" customHeight="1" x14ac:dyDescent="0.25">
      <c r="A517" s="9">
        <v>1442</v>
      </c>
      <c r="B517" s="4">
        <v>80042000008024</v>
      </c>
      <c r="C517" s="7" t="s">
        <v>6210</v>
      </c>
      <c r="D517" s="28" t="s">
        <v>18</v>
      </c>
      <c r="E517" s="5" t="s">
        <v>117</v>
      </c>
      <c r="F517" s="5" t="s">
        <v>142</v>
      </c>
      <c r="G517" s="5" t="s">
        <v>18</v>
      </c>
      <c r="H517" s="7" t="s">
        <v>6173</v>
      </c>
      <c r="I517" s="7" t="s">
        <v>6175</v>
      </c>
      <c r="J517" s="7" t="s">
        <v>6175</v>
      </c>
      <c r="K517" s="7" t="s">
        <v>6175</v>
      </c>
      <c r="L517" s="7" t="s">
        <v>4528</v>
      </c>
      <c r="M517" s="7" t="s">
        <v>4528</v>
      </c>
      <c r="N517" s="8" t="s">
        <v>6175</v>
      </c>
      <c r="O517" s="7" t="s">
        <v>1388</v>
      </c>
      <c r="P517" s="7" t="s">
        <v>3899</v>
      </c>
      <c r="Q517" s="7" t="s">
        <v>652</v>
      </c>
      <c r="R517" s="6" t="s">
        <v>6107</v>
      </c>
      <c r="S517" s="6" t="s">
        <v>6120</v>
      </c>
      <c r="T517" s="7" t="s">
        <v>326</v>
      </c>
      <c r="U517" s="7" t="s">
        <v>28</v>
      </c>
      <c r="V517" s="7" t="s">
        <v>28</v>
      </c>
      <c r="W517" s="7" t="s">
        <v>29</v>
      </c>
      <c r="X517" s="7">
        <v>2012</v>
      </c>
      <c r="Y517" s="7" t="s">
        <v>28</v>
      </c>
      <c r="Z517" s="7" t="s">
        <v>3900</v>
      </c>
      <c r="AA517" s="7">
        <v>1</v>
      </c>
      <c r="AB517" s="7">
        <v>1</v>
      </c>
      <c r="AC517" s="7">
        <f t="shared" si="130"/>
        <v>0</v>
      </c>
      <c r="AD517" s="7" t="s">
        <v>6175</v>
      </c>
      <c r="AE517" s="7" t="s">
        <v>6175</v>
      </c>
      <c r="AF517" s="7" t="s">
        <v>6175</v>
      </c>
      <c r="AG517" s="7" t="s">
        <v>6175</v>
      </c>
      <c r="AH517" s="7" t="s">
        <v>6175</v>
      </c>
      <c r="AI517" s="7" t="s">
        <v>6175</v>
      </c>
      <c r="AJ517" s="33">
        <v>11.049999999999999</v>
      </c>
      <c r="AK517" s="33">
        <f t="shared" si="123"/>
        <v>11.049999999999999</v>
      </c>
      <c r="AL517" s="33">
        <f t="shared" si="126"/>
        <v>1.3259999999999998</v>
      </c>
      <c r="AM517" s="33">
        <f t="shared" si="127"/>
        <v>12.375999999999999</v>
      </c>
      <c r="AN517" s="33">
        <f t="shared" si="128"/>
        <v>9.9449999999999985</v>
      </c>
      <c r="AO517" s="33">
        <f t="shared" si="129"/>
        <v>9.9449999999999985</v>
      </c>
      <c r="AP517" s="33">
        <f t="shared" si="124"/>
        <v>1.1933999999999998</v>
      </c>
      <c r="AQ517" s="33">
        <f t="shared" si="125"/>
        <v>11.138399999999999</v>
      </c>
      <c r="AR517" s="26" t="s">
        <v>6295</v>
      </c>
      <c r="AS517" s="26" t="s">
        <v>6316</v>
      </c>
      <c r="AT517" s="15" t="s">
        <v>6294</v>
      </c>
      <c r="AU517" s="27" t="s">
        <v>3334</v>
      </c>
      <c r="AV517" s="74"/>
      <c r="AW517" s="75"/>
      <c r="AX517" s="75"/>
      <c r="AY517" s="75"/>
      <c r="AZ517" s="52" t="s">
        <v>6388</v>
      </c>
    </row>
    <row r="518" spans="1:52" s="52" customFormat="1" ht="39.950000000000003" customHeight="1" x14ac:dyDescent="0.25">
      <c r="A518" s="9">
        <v>1443</v>
      </c>
      <c r="B518" s="4">
        <v>80042000008031</v>
      </c>
      <c r="C518" s="7" t="s">
        <v>6211</v>
      </c>
      <c r="D518" s="28" t="s">
        <v>18</v>
      </c>
      <c r="E518" s="5" t="s">
        <v>117</v>
      </c>
      <c r="F518" s="5" t="s">
        <v>142</v>
      </c>
      <c r="G518" s="5" t="s">
        <v>18</v>
      </c>
      <c r="H518" s="7" t="s">
        <v>6173</v>
      </c>
      <c r="I518" s="7" t="s">
        <v>6175</v>
      </c>
      <c r="J518" s="7" t="s">
        <v>6175</v>
      </c>
      <c r="K518" s="7" t="s">
        <v>6175</v>
      </c>
      <c r="L518" s="7" t="s">
        <v>4528</v>
      </c>
      <c r="M518" s="7" t="s">
        <v>4528</v>
      </c>
      <c r="N518" s="8" t="s">
        <v>6175</v>
      </c>
      <c r="O518" s="7" t="s">
        <v>1388</v>
      </c>
      <c r="P518" s="7" t="s">
        <v>3899</v>
      </c>
      <c r="Q518" s="7" t="s">
        <v>652</v>
      </c>
      <c r="R518" s="6" t="s">
        <v>6107</v>
      </c>
      <c r="S518" s="6" t="s">
        <v>6121</v>
      </c>
      <c r="T518" s="7" t="s">
        <v>326</v>
      </c>
      <c r="U518" s="7" t="s">
        <v>28</v>
      </c>
      <c r="V518" s="7" t="s">
        <v>28</v>
      </c>
      <c r="W518" s="7" t="s">
        <v>29</v>
      </c>
      <c r="X518" s="7">
        <v>2012</v>
      </c>
      <c r="Y518" s="7" t="s">
        <v>28</v>
      </c>
      <c r="Z518" s="7" t="s">
        <v>3900</v>
      </c>
      <c r="AA518" s="7">
        <v>1</v>
      </c>
      <c r="AB518" s="7">
        <v>1</v>
      </c>
      <c r="AC518" s="7">
        <f t="shared" si="130"/>
        <v>0</v>
      </c>
      <c r="AD518" s="7" t="s">
        <v>6175</v>
      </c>
      <c r="AE518" s="7" t="s">
        <v>6175</v>
      </c>
      <c r="AF518" s="7" t="s">
        <v>6175</v>
      </c>
      <c r="AG518" s="7" t="s">
        <v>6175</v>
      </c>
      <c r="AH518" s="7" t="s">
        <v>6175</v>
      </c>
      <c r="AI518" s="7" t="s">
        <v>6175</v>
      </c>
      <c r="AJ518" s="33">
        <v>11.049999999999999</v>
      </c>
      <c r="AK518" s="33">
        <f t="shared" si="123"/>
        <v>11.049999999999999</v>
      </c>
      <c r="AL518" s="33">
        <f t="shared" si="126"/>
        <v>1.3259999999999998</v>
      </c>
      <c r="AM518" s="33">
        <f t="shared" si="127"/>
        <v>12.375999999999999</v>
      </c>
      <c r="AN518" s="33">
        <f t="shared" si="128"/>
        <v>9.9449999999999985</v>
      </c>
      <c r="AO518" s="33">
        <f t="shared" si="129"/>
        <v>9.9449999999999985</v>
      </c>
      <c r="AP518" s="33">
        <f t="shared" si="124"/>
        <v>1.1933999999999998</v>
      </c>
      <c r="AQ518" s="33">
        <f t="shared" si="125"/>
        <v>11.138399999999999</v>
      </c>
      <c r="AR518" s="26" t="s">
        <v>6295</v>
      </c>
      <c r="AS518" s="26" t="s">
        <v>6316</v>
      </c>
      <c r="AT518" s="15" t="s">
        <v>6294</v>
      </c>
      <c r="AU518" s="27" t="s">
        <v>3334</v>
      </c>
      <c r="AV518" s="74"/>
      <c r="AW518" s="75"/>
      <c r="AX518" s="75"/>
      <c r="AY518" s="75"/>
      <c r="AZ518" s="52" t="s">
        <v>6388</v>
      </c>
    </row>
    <row r="519" spans="1:52" s="52" customFormat="1" ht="39.950000000000003" customHeight="1" x14ac:dyDescent="0.25">
      <c r="A519" s="9">
        <v>1444</v>
      </c>
      <c r="B519" s="4">
        <v>80042000008048</v>
      </c>
      <c r="C519" s="7" t="s">
        <v>6212</v>
      </c>
      <c r="D519" s="28" t="s">
        <v>18</v>
      </c>
      <c r="E519" s="5" t="s">
        <v>117</v>
      </c>
      <c r="F519" s="5" t="s">
        <v>142</v>
      </c>
      <c r="G519" s="5" t="s">
        <v>18</v>
      </c>
      <c r="H519" s="7" t="s">
        <v>6173</v>
      </c>
      <c r="I519" s="7" t="s">
        <v>6175</v>
      </c>
      <c r="J519" s="7" t="s">
        <v>6175</v>
      </c>
      <c r="K519" s="7" t="s">
        <v>6175</v>
      </c>
      <c r="L519" s="7" t="s">
        <v>4528</v>
      </c>
      <c r="M519" s="7" t="s">
        <v>4528</v>
      </c>
      <c r="N519" s="8" t="s">
        <v>6175</v>
      </c>
      <c r="O519" s="7" t="s">
        <v>1388</v>
      </c>
      <c r="P519" s="7" t="s">
        <v>3899</v>
      </c>
      <c r="Q519" s="7" t="s">
        <v>652</v>
      </c>
      <c r="R519" s="6" t="s">
        <v>6107</v>
      </c>
      <c r="S519" s="6" t="s">
        <v>6122</v>
      </c>
      <c r="T519" s="7" t="s">
        <v>326</v>
      </c>
      <c r="U519" s="7" t="s">
        <v>28</v>
      </c>
      <c r="V519" s="7" t="s">
        <v>28</v>
      </c>
      <c r="W519" s="7" t="s">
        <v>29</v>
      </c>
      <c r="X519" s="7">
        <v>2012</v>
      </c>
      <c r="Y519" s="7" t="s">
        <v>28</v>
      </c>
      <c r="Z519" s="7" t="s">
        <v>3900</v>
      </c>
      <c r="AA519" s="7">
        <v>1</v>
      </c>
      <c r="AB519" s="7">
        <v>1</v>
      </c>
      <c r="AC519" s="7">
        <f t="shared" si="130"/>
        <v>0</v>
      </c>
      <c r="AD519" s="7" t="s">
        <v>6175</v>
      </c>
      <c r="AE519" s="7" t="s">
        <v>6175</v>
      </c>
      <c r="AF519" s="7" t="s">
        <v>6175</v>
      </c>
      <c r="AG519" s="7" t="s">
        <v>6175</v>
      </c>
      <c r="AH519" s="7" t="s">
        <v>6175</v>
      </c>
      <c r="AI519" s="7" t="s">
        <v>6175</v>
      </c>
      <c r="AJ519" s="33">
        <v>11.049999999999999</v>
      </c>
      <c r="AK519" s="33">
        <f t="shared" si="123"/>
        <v>11.049999999999999</v>
      </c>
      <c r="AL519" s="33">
        <f t="shared" si="126"/>
        <v>1.3259999999999998</v>
      </c>
      <c r="AM519" s="33">
        <f t="shared" si="127"/>
        <v>12.375999999999999</v>
      </c>
      <c r="AN519" s="33">
        <f t="shared" si="128"/>
        <v>9.9449999999999985</v>
      </c>
      <c r="AO519" s="33">
        <f t="shared" si="129"/>
        <v>9.9449999999999985</v>
      </c>
      <c r="AP519" s="33">
        <f t="shared" si="124"/>
        <v>1.1933999999999998</v>
      </c>
      <c r="AQ519" s="33">
        <f t="shared" si="125"/>
        <v>11.138399999999999</v>
      </c>
      <c r="AR519" s="26" t="s">
        <v>6295</v>
      </c>
      <c r="AS519" s="26" t="s">
        <v>6316</v>
      </c>
      <c r="AT519" s="15" t="s">
        <v>6294</v>
      </c>
      <c r="AU519" s="27" t="s">
        <v>3334</v>
      </c>
      <c r="AV519" s="74"/>
      <c r="AW519" s="75"/>
      <c r="AX519" s="75"/>
      <c r="AY519" s="75"/>
      <c r="AZ519" s="52" t="s">
        <v>6388</v>
      </c>
    </row>
    <row r="520" spans="1:52" s="52" customFormat="1" ht="39.950000000000003" customHeight="1" x14ac:dyDescent="0.25">
      <c r="A520" s="9">
        <v>1445</v>
      </c>
      <c r="B520" s="5">
        <v>80042000018214</v>
      </c>
      <c r="C520" s="7" t="s">
        <v>4775</v>
      </c>
      <c r="D520" s="5" t="s">
        <v>18</v>
      </c>
      <c r="E520" s="5" t="s">
        <v>38</v>
      </c>
      <c r="F520" s="7" t="s">
        <v>3891</v>
      </c>
      <c r="G520" s="5" t="s">
        <v>18</v>
      </c>
      <c r="H520" s="7" t="s">
        <v>6173</v>
      </c>
      <c r="I520" s="7" t="s">
        <v>6175</v>
      </c>
      <c r="J520" s="7" t="s">
        <v>6175</v>
      </c>
      <c r="K520" s="7" t="s">
        <v>6175</v>
      </c>
      <c r="L520" s="5" t="s">
        <v>671</v>
      </c>
      <c r="M520" s="5" t="s">
        <v>671</v>
      </c>
      <c r="N520" s="8" t="s">
        <v>6175</v>
      </c>
      <c r="O520" s="7" t="s">
        <v>1388</v>
      </c>
      <c r="P520" s="7" t="s">
        <v>3899</v>
      </c>
      <c r="Q520" s="5" t="s">
        <v>262</v>
      </c>
      <c r="R520" s="5" t="s">
        <v>673</v>
      </c>
      <c r="S520" s="5">
        <v>5251078</v>
      </c>
      <c r="T520" s="7" t="s">
        <v>3909</v>
      </c>
      <c r="U520" s="7" t="s">
        <v>28</v>
      </c>
      <c r="V520" s="28" t="s">
        <v>28</v>
      </c>
      <c r="W520" s="7" t="s">
        <v>29</v>
      </c>
      <c r="X520" s="7">
        <v>2012</v>
      </c>
      <c r="Y520" s="5" t="s">
        <v>4776</v>
      </c>
      <c r="Z520" s="7" t="s">
        <v>3900</v>
      </c>
      <c r="AA520" s="7">
        <v>1</v>
      </c>
      <c r="AB520" s="7">
        <v>1</v>
      </c>
      <c r="AC520" s="7">
        <f t="shared" si="130"/>
        <v>0</v>
      </c>
      <c r="AD520" s="7" t="s">
        <v>6175</v>
      </c>
      <c r="AE520" s="7" t="s">
        <v>6175</v>
      </c>
      <c r="AF520" s="7" t="s">
        <v>6175</v>
      </c>
      <c r="AG520" s="7" t="s">
        <v>6175</v>
      </c>
      <c r="AH520" s="7" t="s">
        <v>6175</v>
      </c>
      <c r="AI520" s="7" t="s">
        <v>6175</v>
      </c>
      <c r="AJ520" s="33">
        <v>58.999757534246775</v>
      </c>
      <c r="AK520" s="33">
        <f t="shared" si="123"/>
        <v>58.999757534246775</v>
      </c>
      <c r="AL520" s="33">
        <f t="shared" si="126"/>
        <v>7.0799709041096124</v>
      </c>
      <c r="AM520" s="33">
        <f t="shared" si="127"/>
        <v>66.079728438356383</v>
      </c>
      <c r="AN520" s="33">
        <f t="shared" si="128"/>
        <v>53.099781780822099</v>
      </c>
      <c r="AO520" s="33">
        <f t="shared" si="129"/>
        <v>53.099781780822099</v>
      </c>
      <c r="AP520" s="33">
        <f t="shared" si="124"/>
        <v>6.3719738136986512</v>
      </c>
      <c r="AQ520" s="33">
        <f t="shared" si="125"/>
        <v>59.471755594520751</v>
      </c>
      <c r="AR520" s="15" t="s">
        <v>6295</v>
      </c>
      <c r="AS520" s="26"/>
      <c r="AT520" s="15" t="s">
        <v>6292</v>
      </c>
      <c r="AU520" s="27" t="s">
        <v>6278</v>
      </c>
      <c r="AV520" s="74"/>
      <c r="AW520" s="75"/>
      <c r="AX520" s="75"/>
      <c r="AY520" s="75"/>
      <c r="AZ520" s="52" t="s">
        <v>6388</v>
      </c>
    </row>
    <row r="521" spans="1:52" s="52" customFormat="1" ht="39.950000000000003" customHeight="1" x14ac:dyDescent="0.25">
      <c r="A521" s="9">
        <v>1448</v>
      </c>
      <c r="B521" s="5" t="s">
        <v>28</v>
      </c>
      <c r="C521" s="7" t="s">
        <v>4781</v>
      </c>
      <c r="D521" s="5" t="s">
        <v>241</v>
      </c>
      <c r="E521" s="5" t="s">
        <v>242</v>
      </c>
      <c r="F521" s="5" t="s">
        <v>242</v>
      </c>
      <c r="G521" s="5" t="s">
        <v>18</v>
      </c>
      <c r="H521" s="7" t="s">
        <v>6173</v>
      </c>
      <c r="I521" s="7" t="s">
        <v>6175</v>
      </c>
      <c r="J521" s="7" t="s">
        <v>6175</v>
      </c>
      <c r="K521" s="7" t="s">
        <v>6175</v>
      </c>
      <c r="L521" s="5" t="s">
        <v>4605</v>
      </c>
      <c r="M521" s="5" t="s">
        <v>4605</v>
      </c>
      <c r="N521" s="8" t="s">
        <v>6175</v>
      </c>
      <c r="O521" s="7" t="s">
        <v>1388</v>
      </c>
      <c r="P521" s="7" t="s">
        <v>3899</v>
      </c>
      <c r="Q521" s="5" t="s">
        <v>4606</v>
      </c>
      <c r="R521" s="5" t="s">
        <v>4607</v>
      </c>
      <c r="S521" s="5" t="s">
        <v>28</v>
      </c>
      <c r="T521" s="7" t="s">
        <v>326</v>
      </c>
      <c r="U521" s="7" t="s">
        <v>28</v>
      </c>
      <c r="V521" s="28" t="s">
        <v>28</v>
      </c>
      <c r="W521" s="7" t="s">
        <v>29</v>
      </c>
      <c r="X521" s="7">
        <v>2013</v>
      </c>
      <c r="Y521" s="7" t="s">
        <v>140</v>
      </c>
      <c r="Z521" s="7" t="s">
        <v>3900</v>
      </c>
      <c r="AA521" s="7">
        <v>1</v>
      </c>
      <c r="AB521" s="7">
        <v>1</v>
      </c>
      <c r="AC521" s="7">
        <f t="shared" si="130"/>
        <v>0</v>
      </c>
      <c r="AD521" s="7" t="s">
        <v>6175</v>
      </c>
      <c r="AE521" s="7" t="s">
        <v>6175</v>
      </c>
      <c r="AF521" s="7" t="s">
        <v>6175</v>
      </c>
      <c r="AG521" s="7" t="s">
        <v>6175</v>
      </c>
      <c r="AH521" s="7" t="s">
        <v>6175</v>
      </c>
      <c r="AI521" s="7" t="s">
        <v>6175</v>
      </c>
      <c r="AJ521" s="33">
        <v>37.985335616438512</v>
      </c>
      <c r="AK521" s="33">
        <f t="shared" si="123"/>
        <v>37.985335616438512</v>
      </c>
      <c r="AL521" s="33">
        <f t="shared" si="126"/>
        <v>4.5582402739726211</v>
      </c>
      <c r="AM521" s="33">
        <f t="shared" si="127"/>
        <v>42.543575890411134</v>
      </c>
      <c r="AN521" s="33">
        <f t="shared" si="128"/>
        <v>34.186802054794661</v>
      </c>
      <c r="AO521" s="33">
        <f t="shared" si="129"/>
        <v>34.186802054794661</v>
      </c>
      <c r="AP521" s="33">
        <f t="shared" si="124"/>
        <v>4.1024162465753591</v>
      </c>
      <c r="AQ521" s="33">
        <f t="shared" si="125"/>
        <v>38.28921830137002</v>
      </c>
      <c r="AR521" s="15" t="s">
        <v>6295</v>
      </c>
      <c r="AS521" s="26"/>
      <c r="AT521" s="15" t="s">
        <v>6292</v>
      </c>
      <c r="AU521" s="27" t="s">
        <v>6278</v>
      </c>
      <c r="AV521" s="74"/>
      <c r="AW521" s="75"/>
      <c r="AX521" s="75"/>
      <c r="AY521" s="75"/>
      <c r="AZ521" s="52" t="s">
        <v>6388</v>
      </c>
    </row>
    <row r="522" spans="1:52" s="52" customFormat="1" ht="39.950000000000003" customHeight="1" x14ac:dyDescent="0.25">
      <c r="A522" s="9">
        <v>1451</v>
      </c>
      <c r="B522" s="5" t="s">
        <v>28</v>
      </c>
      <c r="C522" s="7" t="s">
        <v>4787</v>
      </c>
      <c r="D522" s="5" t="s">
        <v>241</v>
      </c>
      <c r="E522" s="5" t="s">
        <v>242</v>
      </c>
      <c r="F522" s="5" t="s">
        <v>242</v>
      </c>
      <c r="G522" s="5" t="s">
        <v>18</v>
      </c>
      <c r="H522" s="7" t="s">
        <v>6173</v>
      </c>
      <c r="I522" s="7" t="s">
        <v>6175</v>
      </c>
      <c r="J522" s="7" t="s">
        <v>6175</v>
      </c>
      <c r="K522" s="7" t="s">
        <v>6175</v>
      </c>
      <c r="L522" s="5" t="s">
        <v>4788</v>
      </c>
      <c r="M522" s="5" t="s">
        <v>4788</v>
      </c>
      <c r="N522" s="8" t="s">
        <v>6175</v>
      </c>
      <c r="O522" s="7" t="s">
        <v>1388</v>
      </c>
      <c r="P522" s="7" t="s">
        <v>3899</v>
      </c>
      <c r="Q522" s="5" t="s">
        <v>4789</v>
      </c>
      <c r="R522" s="5" t="s">
        <v>4784</v>
      </c>
      <c r="S522" s="7" t="s">
        <v>28</v>
      </c>
      <c r="T522" s="7" t="s">
        <v>3909</v>
      </c>
      <c r="U522" s="7" t="s">
        <v>28</v>
      </c>
      <c r="V522" s="28" t="s">
        <v>28</v>
      </c>
      <c r="W522" s="7" t="s">
        <v>29</v>
      </c>
      <c r="X522" s="7">
        <v>2012</v>
      </c>
      <c r="Y522" s="5" t="s">
        <v>4790</v>
      </c>
      <c r="Z522" s="7" t="s">
        <v>3900</v>
      </c>
      <c r="AA522" s="7">
        <v>1</v>
      </c>
      <c r="AB522" s="7">
        <v>1</v>
      </c>
      <c r="AC522" s="7">
        <f t="shared" si="130"/>
        <v>0</v>
      </c>
      <c r="AD522" s="7" t="s">
        <v>6175</v>
      </c>
      <c r="AE522" s="7" t="s">
        <v>6175</v>
      </c>
      <c r="AF522" s="7" t="s">
        <v>6175</v>
      </c>
      <c r="AG522" s="7" t="s">
        <v>6175</v>
      </c>
      <c r="AH522" s="7" t="s">
        <v>6175</v>
      </c>
      <c r="AI522" s="7" t="s">
        <v>6175</v>
      </c>
      <c r="AJ522" s="33">
        <v>9.6987561643836049</v>
      </c>
      <c r="AK522" s="33">
        <f t="shared" si="123"/>
        <v>9.6987561643836049</v>
      </c>
      <c r="AL522" s="33">
        <f t="shared" si="126"/>
        <v>1.1638507397260325</v>
      </c>
      <c r="AM522" s="33">
        <f t="shared" si="127"/>
        <v>10.862606904109636</v>
      </c>
      <c r="AN522" s="33">
        <f t="shared" si="128"/>
        <v>8.7288805479452449</v>
      </c>
      <c r="AO522" s="33">
        <f t="shared" si="129"/>
        <v>8.7288805479452449</v>
      </c>
      <c r="AP522" s="33">
        <f t="shared" si="124"/>
        <v>1.0474656657534294</v>
      </c>
      <c r="AQ522" s="33">
        <f t="shared" si="125"/>
        <v>9.776346213698675</v>
      </c>
      <c r="AR522" s="15" t="s">
        <v>6295</v>
      </c>
      <c r="AS522" s="26"/>
      <c r="AT522" s="15" t="s">
        <v>6292</v>
      </c>
      <c r="AU522" s="27" t="s">
        <v>6278</v>
      </c>
      <c r="AV522" s="74"/>
      <c r="AW522" s="75"/>
      <c r="AX522" s="75"/>
      <c r="AY522" s="75"/>
      <c r="AZ522" s="52" t="s">
        <v>6388</v>
      </c>
    </row>
    <row r="523" spans="1:52" s="52" customFormat="1" ht="39.950000000000003" customHeight="1" x14ac:dyDescent="0.25">
      <c r="A523" s="9">
        <v>1452</v>
      </c>
      <c r="B523" s="5" t="s">
        <v>28</v>
      </c>
      <c r="C523" s="7" t="s">
        <v>4791</v>
      </c>
      <c r="D523" s="5" t="s">
        <v>241</v>
      </c>
      <c r="E523" s="5" t="s">
        <v>242</v>
      </c>
      <c r="F523" s="5" t="s">
        <v>242</v>
      </c>
      <c r="G523" s="5" t="s">
        <v>6285</v>
      </c>
      <c r="H523" s="7" t="s">
        <v>6173</v>
      </c>
      <c r="I523" s="7" t="s">
        <v>6175</v>
      </c>
      <c r="J523" s="7" t="s">
        <v>6175</v>
      </c>
      <c r="K523" s="7" t="s">
        <v>6175</v>
      </c>
      <c r="L523" s="7" t="s">
        <v>4424</v>
      </c>
      <c r="M523" s="7" t="s">
        <v>4424</v>
      </c>
      <c r="N523" s="8" t="s">
        <v>6175</v>
      </c>
      <c r="O523" s="7" t="s">
        <v>1388</v>
      </c>
      <c r="P523" s="7" t="s">
        <v>3899</v>
      </c>
      <c r="Q523" s="5" t="s">
        <v>4425</v>
      </c>
      <c r="R523" s="5" t="s">
        <v>4481</v>
      </c>
      <c r="S523" s="7" t="s">
        <v>28</v>
      </c>
      <c r="T523" s="7" t="s">
        <v>3909</v>
      </c>
      <c r="U523" s="7" t="s">
        <v>28</v>
      </c>
      <c r="V523" s="28" t="s">
        <v>28</v>
      </c>
      <c r="W523" s="5" t="s">
        <v>78</v>
      </c>
      <c r="X523" s="7">
        <v>2012</v>
      </c>
      <c r="Y523" s="5" t="s">
        <v>4093</v>
      </c>
      <c r="Z523" s="7" t="s">
        <v>3900</v>
      </c>
      <c r="AA523" s="7">
        <v>1</v>
      </c>
      <c r="AB523" s="7">
        <v>1</v>
      </c>
      <c r="AC523" s="7">
        <f t="shared" si="130"/>
        <v>0</v>
      </c>
      <c r="AD523" s="7" t="s">
        <v>6175</v>
      </c>
      <c r="AE523" s="7" t="s">
        <v>6175</v>
      </c>
      <c r="AF523" s="7" t="s">
        <v>6175</v>
      </c>
      <c r="AG523" s="7" t="s">
        <v>6175</v>
      </c>
      <c r="AH523" s="7" t="s">
        <v>6175</v>
      </c>
      <c r="AI523" s="7" t="s">
        <v>6175</v>
      </c>
      <c r="AJ523" s="33">
        <v>1.7871890410959013</v>
      </c>
      <c r="AK523" s="33">
        <f t="shared" si="123"/>
        <v>1.7871890410959013</v>
      </c>
      <c r="AL523" s="33">
        <f t="shared" si="126"/>
        <v>0.21446268493150814</v>
      </c>
      <c r="AM523" s="33">
        <f t="shared" si="127"/>
        <v>2.0016517260274096</v>
      </c>
      <c r="AN523" s="33">
        <f t="shared" si="128"/>
        <v>1.6084701369863112</v>
      </c>
      <c r="AO523" s="33">
        <f t="shared" si="129"/>
        <v>1.6084701369863112</v>
      </c>
      <c r="AP523" s="33">
        <f t="shared" si="124"/>
        <v>0.19301641643835735</v>
      </c>
      <c r="AQ523" s="33">
        <f t="shared" si="125"/>
        <v>1.8014865534246687</v>
      </c>
      <c r="AR523" s="26" t="s">
        <v>6295</v>
      </c>
      <c r="AS523" s="26" t="s">
        <v>6316</v>
      </c>
      <c r="AT523" s="15" t="s">
        <v>6282</v>
      </c>
      <c r="AU523" s="27" t="s">
        <v>6282</v>
      </c>
      <c r="AV523" s="74" t="s">
        <v>6287</v>
      </c>
      <c r="AW523" s="75"/>
      <c r="AX523" s="75"/>
      <c r="AY523" s="75"/>
      <c r="AZ523" s="52" t="s">
        <v>6388</v>
      </c>
    </row>
    <row r="524" spans="1:52" s="52" customFormat="1" ht="39.950000000000003" customHeight="1" x14ac:dyDescent="0.25">
      <c r="A524" s="9">
        <v>1455</v>
      </c>
      <c r="B524" s="7" t="s">
        <v>28</v>
      </c>
      <c r="C524" s="7" t="s">
        <v>4797</v>
      </c>
      <c r="D524" s="5" t="s">
        <v>18</v>
      </c>
      <c r="E524" s="7" t="s">
        <v>4798</v>
      </c>
      <c r="F524" s="7" t="s">
        <v>4799</v>
      </c>
      <c r="G524" s="5" t="s">
        <v>18</v>
      </c>
      <c r="H524" s="7" t="s">
        <v>6173</v>
      </c>
      <c r="I524" s="7" t="s">
        <v>6175</v>
      </c>
      <c r="J524" s="7" t="s">
        <v>6175</v>
      </c>
      <c r="K524" s="7" t="s">
        <v>6175</v>
      </c>
      <c r="L524" s="7" t="s">
        <v>3114</v>
      </c>
      <c r="M524" s="7" t="s">
        <v>3114</v>
      </c>
      <c r="N524" s="8" t="s">
        <v>6175</v>
      </c>
      <c r="O524" s="7" t="s">
        <v>1388</v>
      </c>
      <c r="P524" s="7" t="s">
        <v>3899</v>
      </c>
      <c r="Q524" s="7" t="s">
        <v>28</v>
      </c>
      <c r="R524" s="7" t="s">
        <v>28</v>
      </c>
      <c r="S524" s="7" t="s">
        <v>28</v>
      </c>
      <c r="T524" s="7" t="s">
        <v>3909</v>
      </c>
      <c r="U524" s="7" t="s">
        <v>28</v>
      </c>
      <c r="V524" s="28" t="s">
        <v>28</v>
      </c>
      <c r="W524" s="7" t="s">
        <v>29</v>
      </c>
      <c r="X524" s="7">
        <v>2012</v>
      </c>
      <c r="Y524" s="7" t="s">
        <v>28</v>
      </c>
      <c r="Z524" s="7" t="s">
        <v>3900</v>
      </c>
      <c r="AA524" s="7">
        <v>1</v>
      </c>
      <c r="AB524" s="7">
        <v>1</v>
      </c>
      <c r="AC524" s="7">
        <f t="shared" si="130"/>
        <v>0</v>
      </c>
      <c r="AD524" s="7" t="s">
        <v>6175</v>
      </c>
      <c r="AE524" s="7" t="s">
        <v>6175</v>
      </c>
      <c r="AF524" s="7" t="s">
        <v>6175</v>
      </c>
      <c r="AG524" s="7" t="s">
        <v>6175</v>
      </c>
      <c r="AH524" s="7" t="s">
        <v>6175</v>
      </c>
      <c r="AI524" s="7" t="s">
        <v>6175</v>
      </c>
      <c r="AJ524" s="33">
        <v>13.093320821917867</v>
      </c>
      <c r="AK524" s="33">
        <f t="shared" si="123"/>
        <v>13.093320821917867</v>
      </c>
      <c r="AL524" s="33">
        <f t="shared" si="126"/>
        <v>1.5711984986301439</v>
      </c>
      <c r="AM524" s="33">
        <f t="shared" si="127"/>
        <v>14.664519320548012</v>
      </c>
      <c r="AN524" s="33">
        <f t="shared" si="128"/>
        <v>11.78398873972608</v>
      </c>
      <c r="AO524" s="33">
        <f t="shared" si="129"/>
        <v>11.78398873972608</v>
      </c>
      <c r="AP524" s="33">
        <f t="shared" si="124"/>
        <v>1.4140786487671295</v>
      </c>
      <c r="AQ524" s="33">
        <f t="shared" si="125"/>
        <v>13.198067388493209</v>
      </c>
      <c r="AR524" s="15" t="s">
        <v>6290</v>
      </c>
      <c r="AS524" s="15" t="s">
        <v>6302</v>
      </c>
      <c r="AT524" s="15" t="s">
        <v>6292</v>
      </c>
      <c r="AU524" s="27" t="s">
        <v>6277</v>
      </c>
      <c r="AV524" s="74"/>
      <c r="AW524" s="75"/>
      <c r="AX524" s="75"/>
      <c r="AY524" s="75"/>
      <c r="AZ524" s="52" t="s">
        <v>6388</v>
      </c>
    </row>
    <row r="525" spans="1:52" s="52" customFormat="1" ht="39.950000000000003" customHeight="1" x14ac:dyDescent="0.25">
      <c r="A525" s="9">
        <v>1458</v>
      </c>
      <c r="B525" s="7" t="s">
        <v>28</v>
      </c>
      <c r="C525" s="7" t="s">
        <v>4805</v>
      </c>
      <c r="D525" s="5" t="s">
        <v>18</v>
      </c>
      <c r="E525" s="7" t="s">
        <v>19</v>
      </c>
      <c r="F525" s="5" t="s">
        <v>142</v>
      </c>
      <c r="G525" s="5" t="s">
        <v>18</v>
      </c>
      <c r="H525" s="7" t="s">
        <v>6173</v>
      </c>
      <c r="I525" s="7" t="s">
        <v>6175</v>
      </c>
      <c r="J525" s="7" t="s">
        <v>6175</v>
      </c>
      <c r="K525" s="7" t="s">
        <v>6175</v>
      </c>
      <c r="L525" s="5" t="s">
        <v>4636</v>
      </c>
      <c r="M525" s="5" t="s">
        <v>4636</v>
      </c>
      <c r="N525" s="8" t="s">
        <v>6175</v>
      </c>
      <c r="O525" s="7" t="s">
        <v>1388</v>
      </c>
      <c r="P525" s="7" t="s">
        <v>3899</v>
      </c>
      <c r="Q525" s="5" t="s">
        <v>2455</v>
      </c>
      <c r="R525" s="5" t="s">
        <v>4767</v>
      </c>
      <c r="S525" s="5" t="s">
        <v>28</v>
      </c>
      <c r="T525" s="28" t="s">
        <v>661</v>
      </c>
      <c r="U525" s="7" t="s">
        <v>28</v>
      </c>
      <c r="V525" s="28" t="s">
        <v>28</v>
      </c>
      <c r="W525" s="7" t="s">
        <v>78</v>
      </c>
      <c r="X525" s="7">
        <v>2012</v>
      </c>
      <c r="Y525" s="7" t="s">
        <v>28</v>
      </c>
      <c r="Z525" s="7" t="s">
        <v>3900</v>
      </c>
      <c r="AA525" s="7">
        <v>1</v>
      </c>
      <c r="AB525" s="7">
        <v>1</v>
      </c>
      <c r="AC525" s="7">
        <f t="shared" si="130"/>
        <v>0</v>
      </c>
      <c r="AD525" s="7" t="s">
        <v>6175</v>
      </c>
      <c r="AE525" s="7" t="s">
        <v>6175</v>
      </c>
      <c r="AF525" s="7" t="s">
        <v>6175</v>
      </c>
      <c r="AG525" s="7" t="s">
        <v>6175</v>
      </c>
      <c r="AH525" s="7" t="s">
        <v>6175</v>
      </c>
      <c r="AI525" s="7" t="s">
        <v>6175</v>
      </c>
      <c r="AJ525" s="33">
        <v>14.29751232876721</v>
      </c>
      <c r="AK525" s="33">
        <f t="shared" si="123"/>
        <v>14.29751232876721</v>
      </c>
      <c r="AL525" s="33">
        <f t="shared" si="126"/>
        <v>1.7157014794520651</v>
      </c>
      <c r="AM525" s="33">
        <f t="shared" si="127"/>
        <v>16.013213808219277</v>
      </c>
      <c r="AN525" s="33">
        <f t="shared" si="128"/>
        <v>12.86776109589049</v>
      </c>
      <c r="AO525" s="33">
        <f t="shared" si="129"/>
        <v>12.86776109589049</v>
      </c>
      <c r="AP525" s="33">
        <f t="shared" si="124"/>
        <v>1.5441313315068588</v>
      </c>
      <c r="AQ525" s="33">
        <f t="shared" si="125"/>
        <v>14.411892427397349</v>
      </c>
      <c r="AR525" s="26" t="s">
        <v>1404</v>
      </c>
      <c r="AS525" s="26" t="s">
        <v>1404</v>
      </c>
      <c r="AT525" s="15" t="s">
        <v>6294</v>
      </c>
      <c r="AU525" s="27" t="s">
        <v>6279</v>
      </c>
      <c r="AV525" s="74"/>
      <c r="AW525" s="75"/>
      <c r="AX525" s="75"/>
      <c r="AY525" s="75"/>
      <c r="AZ525" s="52" t="s">
        <v>6388</v>
      </c>
    </row>
    <row r="526" spans="1:52" s="52" customFormat="1" ht="39.950000000000003" customHeight="1" x14ac:dyDescent="0.25">
      <c r="A526" s="9">
        <v>1469</v>
      </c>
      <c r="B526" s="5" t="s">
        <v>28</v>
      </c>
      <c r="C526" s="7" t="s">
        <v>4822</v>
      </c>
      <c r="D526" s="5" t="s">
        <v>18</v>
      </c>
      <c r="E526" s="5" t="s">
        <v>38</v>
      </c>
      <c r="F526" s="7" t="s">
        <v>3891</v>
      </c>
      <c r="G526" s="5" t="s">
        <v>18</v>
      </c>
      <c r="H526" s="7" t="s">
        <v>6173</v>
      </c>
      <c r="I526" s="7" t="s">
        <v>6175</v>
      </c>
      <c r="J526" s="7" t="s">
        <v>6175</v>
      </c>
      <c r="K526" s="7" t="s">
        <v>6175</v>
      </c>
      <c r="L526" s="5" t="s">
        <v>671</v>
      </c>
      <c r="M526" s="5" t="s">
        <v>671</v>
      </c>
      <c r="N526" s="8" t="s">
        <v>6175</v>
      </c>
      <c r="O526" s="7" t="s">
        <v>1388</v>
      </c>
      <c r="P526" s="7" t="s">
        <v>3899</v>
      </c>
      <c r="Q526" s="5" t="s">
        <v>262</v>
      </c>
      <c r="R526" s="5" t="s">
        <v>4823</v>
      </c>
      <c r="S526" s="5">
        <v>5249897</v>
      </c>
      <c r="T526" s="7" t="s">
        <v>3909</v>
      </c>
      <c r="U526" s="7" t="s">
        <v>28</v>
      </c>
      <c r="V526" s="28" t="s">
        <v>28</v>
      </c>
      <c r="W526" s="7" t="s">
        <v>29</v>
      </c>
      <c r="X526" s="7">
        <v>2012</v>
      </c>
      <c r="Y526" s="5" t="s">
        <v>4776</v>
      </c>
      <c r="Z526" s="7" t="s">
        <v>3900</v>
      </c>
      <c r="AA526" s="7">
        <v>1</v>
      </c>
      <c r="AB526" s="7">
        <v>1</v>
      </c>
      <c r="AC526" s="7">
        <f t="shared" si="130"/>
        <v>0</v>
      </c>
      <c r="AD526" s="7" t="s">
        <v>6175</v>
      </c>
      <c r="AE526" s="7" t="s">
        <v>6175</v>
      </c>
      <c r="AF526" s="7" t="s">
        <v>6175</v>
      </c>
      <c r="AG526" s="7" t="s">
        <v>6175</v>
      </c>
      <c r="AH526" s="7" t="s">
        <v>6175</v>
      </c>
      <c r="AI526" s="7" t="s">
        <v>6175</v>
      </c>
      <c r="AJ526" s="33">
        <v>58.192536986301633</v>
      </c>
      <c r="AK526" s="33">
        <f t="shared" si="123"/>
        <v>58.192536986301633</v>
      </c>
      <c r="AL526" s="33">
        <f t="shared" si="126"/>
        <v>6.9831044383561958</v>
      </c>
      <c r="AM526" s="33">
        <f t="shared" si="127"/>
        <v>65.175641424657826</v>
      </c>
      <c r="AN526" s="33">
        <f t="shared" si="128"/>
        <v>52.37328328767147</v>
      </c>
      <c r="AO526" s="33">
        <f t="shared" si="129"/>
        <v>52.37328328767147</v>
      </c>
      <c r="AP526" s="33">
        <f t="shared" si="124"/>
        <v>6.2847939945205757</v>
      </c>
      <c r="AQ526" s="33">
        <f t="shared" si="125"/>
        <v>58.658077282192046</v>
      </c>
      <c r="AR526" s="15" t="s">
        <v>6295</v>
      </c>
      <c r="AS526" s="26"/>
      <c r="AT526" s="15" t="s">
        <v>6292</v>
      </c>
      <c r="AU526" s="27" t="s">
        <v>6278</v>
      </c>
      <c r="AV526" s="74"/>
      <c r="AW526" s="75"/>
      <c r="AX526" s="75"/>
      <c r="AY526" s="75"/>
      <c r="AZ526" s="52" t="s">
        <v>6388</v>
      </c>
    </row>
    <row r="527" spans="1:52" s="52" customFormat="1" ht="39.950000000000003" customHeight="1" x14ac:dyDescent="0.25">
      <c r="A527" s="9">
        <v>1470</v>
      </c>
      <c r="B527" s="5" t="s">
        <v>28</v>
      </c>
      <c r="C527" s="7" t="s">
        <v>4824</v>
      </c>
      <c r="D527" s="5" t="s">
        <v>18</v>
      </c>
      <c r="E527" s="5" t="s">
        <v>38</v>
      </c>
      <c r="F527" s="7" t="s">
        <v>3891</v>
      </c>
      <c r="G527" s="5" t="s">
        <v>18</v>
      </c>
      <c r="H527" s="7" t="s">
        <v>6173</v>
      </c>
      <c r="I527" s="7" t="s">
        <v>6175</v>
      </c>
      <c r="J527" s="7" t="s">
        <v>6175</v>
      </c>
      <c r="K527" s="7" t="s">
        <v>6175</v>
      </c>
      <c r="L527" s="5" t="s">
        <v>671</v>
      </c>
      <c r="M527" s="5" t="s">
        <v>671</v>
      </c>
      <c r="N527" s="8" t="s">
        <v>6175</v>
      </c>
      <c r="O527" s="7" t="s">
        <v>1388</v>
      </c>
      <c r="P527" s="7" t="s">
        <v>3899</v>
      </c>
      <c r="Q527" s="5" t="s">
        <v>262</v>
      </c>
      <c r="R527" s="5" t="s">
        <v>4823</v>
      </c>
      <c r="S527" s="5">
        <v>5501573</v>
      </c>
      <c r="T527" s="7" t="s">
        <v>3909</v>
      </c>
      <c r="U527" s="7" t="s">
        <v>28</v>
      </c>
      <c r="V527" s="28" t="s">
        <v>28</v>
      </c>
      <c r="W527" s="7" t="s">
        <v>29</v>
      </c>
      <c r="X527" s="7">
        <v>2012</v>
      </c>
      <c r="Y527" s="5" t="s">
        <v>4825</v>
      </c>
      <c r="Z527" s="7" t="s">
        <v>3900</v>
      </c>
      <c r="AA527" s="7">
        <v>1</v>
      </c>
      <c r="AB527" s="7">
        <v>1</v>
      </c>
      <c r="AC527" s="7">
        <f t="shared" si="130"/>
        <v>0</v>
      </c>
      <c r="AD527" s="7" t="s">
        <v>6175</v>
      </c>
      <c r="AE527" s="7" t="s">
        <v>6175</v>
      </c>
      <c r="AF527" s="7" t="s">
        <v>6175</v>
      </c>
      <c r="AG527" s="7" t="s">
        <v>6175</v>
      </c>
      <c r="AH527" s="7" t="s">
        <v>6175</v>
      </c>
      <c r="AI527" s="7" t="s">
        <v>6175</v>
      </c>
      <c r="AJ527" s="33">
        <v>58.192536986301633</v>
      </c>
      <c r="AK527" s="33">
        <f t="shared" si="123"/>
        <v>58.192536986301633</v>
      </c>
      <c r="AL527" s="33">
        <f t="shared" si="126"/>
        <v>6.9831044383561958</v>
      </c>
      <c r="AM527" s="33">
        <f t="shared" si="127"/>
        <v>65.175641424657826</v>
      </c>
      <c r="AN527" s="33">
        <f t="shared" si="128"/>
        <v>52.37328328767147</v>
      </c>
      <c r="AO527" s="33">
        <f t="shared" si="129"/>
        <v>52.37328328767147</v>
      </c>
      <c r="AP527" s="33">
        <f t="shared" si="124"/>
        <v>6.2847939945205757</v>
      </c>
      <c r="AQ527" s="33">
        <f t="shared" si="125"/>
        <v>58.658077282192046</v>
      </c>
      <c r="AR527" s="15" t="s">
        <v>6295</v>
      </c>
      <c r="AS527" s="26"/>
      <c r="AT527" s="15" t="s">
        <v>6292</v>
      </c>
      <c r="AU527" s="27" t="s">
        <v>6278</v>
      </c>
      <c r="AV527" s="74"/>
      <c r="AW527" s="75"/>
      <c r="AX527" s="75"/>
      <c r="AY527" s="75"/>
      <c r="AZ527" s="52" t="s">
        <v>6388</v>
      </c>
    </row>
    <row r="528" spans="1:52" s="52" customFormat="1" ht="39.950000000000003" customHeight="1" x14ac:dyDescent="0.25">
      <c r="A528" s="9">
        <v>1471</v>
      </c>
      <c r="B528" s="5" t="s">
        <v>28</v>
      </c>
      <c r="C528" s="7" t="s">
        <v>4826</v>
      </c>
      <c r="D528" s="5" t="s">
        <v>18</v>
      </c>
      <c r="E528" s="5" t="s">
        <v>38</v>
      </c>
      <c r="F528" s="7" t="s">
        <v>3891</v>
      </c>
      <c r="G528" s="5" t="s">
        <v>18</v>
      </c>
      <c r="H528" s="7" t="s">
        <v>6173</v>
      </c>
      <c r="I528" s="7" t="s">
        <v>6175</v>
      </c>
      <c r="J528" s="7" t="s">
        <v>6175</v>
      </c>
      <c r="K528" s="7" t="s">
        <v>6175</v>
      </c>
      <c r="L528" s="5" t="s">
        <v>671</v>
      </c>
      <c r="M528" s="5" t="s">
        <v>671</v>
      </c>
      <c r="N528" s="8" t="s">
        <v>6175</v>
      </c>
      <c r="O528" s="7" t="s">
        <v>1388</v>
      </c>
      <c r="P528" s="7" t="s">
        <v>3899</v>
      </c>
      <c r="Q528" s="5" t="s">
        <v>262</v>
      </c>
      <c r="R528" s="5" t="s">
        <v>673</v>
      </c>
      <c r="S528" s="5">
        <v>2745770</v>
      </c>
      <c r="T528" s="7" t="s">
        <v>3909</v>
      </c>
      <c r="U528" s="7" t="s">
        <v>28</v>
      </c>
      <c r="V528" s="28" t="s">
        <v>28</v>
      </c>
      <c r="W528" s="7" t="s">
        <v>29</v>
      </c>
      <c r="X528" s="7">
        <v>2012</v>
      </c>
      <c r="Y528" s="5" t="s">
        <v>4827</v>
      </c>
      <c r="Z528" s="7" t="s">
        <v>3900</v>
      </c>
      <c r="AA528" s="7">
        <v>1</v>
      </c>
      <c r="AB528" s="7">
        <v>1</v>
      </c>
      <c r="AC528" s="7">
        <f t="shared" si="130"/>
        <v>0</v>
      </c>
      <c r="AD528" s="7" t="s">
        <v>6175</v>
      </c>
      <c r="AE528" s="7" t="s">
        <v>6175</v>
      </c>
      <c r="AF528" s="7" t="s">
        <v>6175</v>
      </c>
      <c r="AG528" s="7" t="s">
        <v>6175</v>
      </c>
      <c r="AH528" s="7" t="s">
        <v>6175</v>
      </c>
      <c r="AI528" s="7" t="s">
        <v>6175</v>
      </c>
      <c r="AJ528" s="33">
        <v>55.76784794520573</v>
      </c>
      <c r="AK528" s="33">
        <f t="shared" si="123"/>
        <v>55.76784794520573</v>
      </c>
      <c r="AL528" s="33">
        <f t="shared" si="126"/>
        <v>6.6921417534246874</v>
      </c>
      <c r="AM528" s="33">
        <f t="shared" si="127"/>
        <v>62.459989698630416</v>
      </c>
      <c r="AN528" s="33">
        <f t="shared" si="128"/>
        <v>50.19106315068516</v>
      </c>
      <c r="AO528" s="33">
        <f t="shared" si="129"/>
        <v>50.19106315068516</v>
      </c>
      <c r="AP528" s="33">
        <f t="shared" si="124"/>
        <v>6.0229275780822187</v>
      </c>
      <c r="AQ528" s="33">
        <f t="shared" si="125"/>
        <v>56.213990728767378</v>
      </c>
      <c r="AR528" s="15" t="s">
        <v>6295</v>
      </c>
      <c r="AS528" s="26"/>
      <c r="AT528" s="15" t="s">
        <v>6292</v>
      </c>
      <c r="AU528" s="27" t="s">
        <v>6278</v>
      </c>
      <c r="AV528" s="74"/>
      <c r="AW528" s="75"/>
      <c r="AX528" s="75"/>
      <c r="AY528" s="75"/>
      <c r="AZ528" s="52" t="s">
        <v>6388</v>
      </c>
    </row>
    <row r="529" spans="1:52" s="52" customFormat="1" ht="39.950000000000003" customHeight="1" x14ac:dyDescent="0.25">
      <c r="A529" s="9">
        <v>1472</v>
      </c>
      <c r="B529" s="4">
        <v>80042000005481</v>
      </c>
      <c r="C529" s="7" t="s">
        <v>6213</v>
      </c>
      <c r="D529" s="28" t="s">
        <v>18</v>
      </c>
      <c r="E529" s="5" t="s">
        <v>296</v>
      </c>
      <c r="F529" s="5" t="s">
        <v>296</v>
      </c>
      <c r="G529" s="5" t="s">
        <v>411</v>
      </c>
      <c r="H529" s="7" t="s">
        <v>6173</v>
      </c>
      <c r="I529" s="7" t="s">
        <v>6175</v>
      </c>
      <c r="J529" s="7" t="s">
        <v>6175</v>
      </c>
      <c r="K529" s="7" t="s">
        <v>6175</v>
      </c>
      <c r="L529" s="6" t="s">
        <v>6132</v>
      </c>
      <c r="M529" s="6" t="s">
        <v>6132</v>
      </c>
      <c r="N529" s="8" t="s">
        <v>6175</v>
      </c>
      <c r="O529" s="7" t="s">
        <v>1388</v>
      </c>
      <c r="P529" s="7" t="s">
        <v>3899</v>
      </c>
      <c r="Q529" s="6" t="s">
        <v>262</v>
      </c>
      <c r="R529" s="6" t="s">
        <v>6133</v>
      </c>
      <c r="S529" s="5" t="s">
        <v>28</v>
      </c>
      <c r="T529" s="7" t="s">
        <v>44</v>
      </c>
      <c r="U529" s="7" t="s">
        <v>28</v>
      </c>
      <c r="V529" s="28" t="s">
        <v>28</v>
      </c>
      <c r="W529" s="5" t="s">
        <v>29</v>
      </c>
      <c r="X529" s="7">
        <v>2013</v>
      </c>
      <c r="Y529" s="5" t="s">
        <v>28</v>
      </c>
      <c r="Z529" s="7" t="s">
        <v>3900</v>
      </c>
      <c r="AA529" s="7">
        <v>1</v>
      </c>
      <c r="AB529" s="7">
        <v>1</v>
      </c>
      <c r="AC529" s="7">
        <f t="shared" si="130"/>
        <v>0</v>
      </c>
      <c r="AD529" s="7" t="s">
        <v>6175</v>
      </c>
      <c r="AE529" s="7" t="s">
        <v>6175</v>
      </c>
      <c r="AF529" s="7" t="s">
        <v>6175</v>
      </c>
      <c r="AG529" s="7" t="s">
        <v>6175</v>
      </c>
      <c r="AH529" s="7" t="s">
        <v>6175</v>
      </c>
      <c r="AI529" s="7" t="s">
        <v>6175</v>
      </c>
      <c r="AJ529" s="33">
        <v>80.92</v>
      </c>
      <c r="AK529" s="33">
        <f t="shared" ref="AK529:AK530" si="131">AJ529*AB529</f>
        <v>80.92</v>
      </c>
      <c r="AL529" s="33">
        <f t="shared" si="126"/>
        <v>9.7103999999999999</v>
      </c>
      <c r="AM529" s="33">
        <f t="shared" si="127"/>
        <v>90.630400000000009</v>
      </c>
      <c r="AN529" s="33">
        <f t="shared" si="128"/>
        <v>72.828000000000003</v>
      </c>
      <c r="AO529" s="33">
        <f t="shared" si="129"/>
        <v>72.828000000000003</v>
      </c>
      <c r="AP529" s="33">
        <f t="shared" ref="AP529:AP530" si="132">AO529*0.12</f>
        <v>8.7393599999999996</v>
      </c>
      <c r="AQ529" s="33">
        <f t="shared" ref="AQ529:AQ530" si="133">AO529+AP529</f>
        <v>81.567360000000008</v>
      </c>
      <c r="AR529" s="26" t="s">
        <v>1404</v>
      </c>
      <c r="AS529" s="26" t="s">
        <v>1404</v>
      </c>
      <c r="AT529" s="15" t="s">
        <v>6282</v>
      </c>
      <c r="AU529" s="27" t="s">
        <v>6282</v>
      </c>
      <c r="AV529" s="74" t="s">
        <v>6289</v>
      </c>
      <c r="AW529" s="75"/>
      <c r="AX529" s="75"/>
      <c r="AY529" s="75"/>
      <c r="AZ529" s="52" t="s">
        <v>6388</v>
      </c>
    </row>
    <row r="530" spans="1:52" s="52" customFormat="1" ht="39.950000000000003" customHeight="1" x14ac:dyDescent="0.25">
      <c r="A530" s="9">
        <v>1511</v>
      </c>
      <c r="B530" s="5">
        <v>80042000008116</v>
      </c>
      <c r="C530" s="5" t="s">
        <v>4906</v>
      </c>
      <c r="D530" s="28" t="s">
        <v>18</v>
      </c>
      <c r="E530" s="5" t="s">
        <v>4760</v>
      </c>
      <c r="F530" s="5" t="s">
        <v>875</v>
      </c>
      <c r="G530" s="5" t="s">
        <v>18</v>
      </c>
      <c r="H530" s="7" t="s">
        <v>6173</v>
      </c>
      <c r="I530" s="7" t="s">
        <v>6175</v>
      </c>
      <c r="J530" s="7" t="s">
        <v>6175</v>
      </c>
      <c r="K530" s="7" t="s">
        <v>6175</v>
      </c>
      <c r="L530" s="7" t="s">
        <v>4907</v>
      </c>
      <c r="M530" s="7" t="s">
        <v>4907</v>
      </c>
      <c r="N530" s="8" t="s">
        <v>6175</v>
      </c>
      <c r="O530" s="7" t="s">
        <v>1388</v>
      </c>
      <c r="P530" s="7" t="s">
        <v>3899</v>
      </c>
      <c r="Q530" s="7" t="s">
        <v>4908</v>
      </c>
      <c r="R530" s="7" t="s">
        <v>4909</v>
      </c>
      <c r="S530" s="7">
        <v>721</v>
      </c>
      <c r="T530" s="7" t="s">
        <v>661</v>
      </c>
      <c r="U530" s="7" t="s">
        <v>28</v>
      </c>
      <c r="V530" s="28" t="s">
        <v>28</v>
      </c>
      <c r="W530" s="7" t="s">
        <v>29</v>
      </c>
      <c r="X530" s="7">
        <v>2013</v>
      </c>
      <c r="Y530" s="7" t="s">
        <v>28</v>
      </c>
      <c r="Z530" s="7" t="s">
        <v>3900</v>
      </c>
      <c r="AA530" s="7">
        <v>1</v>
      </c>
      <c r="AB530" s="7">
        <v>1</v>
      </c>
      <c r="AC530" s="7">
        <f t="shared" ref="AC530" si="134">AA530-AB530</f>
        <v>0</v>
      </c>
      <c r="AD530" s="7" t="s">
        <v>6175</v>
      </c>
      <c r="AE530" s="7" t="s">
        <v>6175</v>
      </c>
      <c r="AF530" s="7" t="s">
        <v>6175</v>
      </c>
      <c r="AG530" s="7" t="s">
        <v>6175</v>
      </c>
      <c r="AH530" s="7" t="s">
        <v>6175</v>
      </c>
      <c r="AI530" s="7" t="s">
        <v>6175</v>
      </c>
      <c r="AJ530" s="33">
        <v>71.632084931507066</v>
      </c>
      <c r="AK530" s="33">
        <f t="shared" si="131"/>
        <v>71.632084931507066</v>
      </c>
      <c r="AL530" s="33">
        <f t="shared" ref="AL530" si="135">AK530*0.12</f>
        <v>8.5958501917808476</v>
      </c>
      <c r="AM530" s="33">
        <f t="shared" ref="AM530" si="136">AL530+AK530</f>
        <v>80.227935123287921</v>
      </c>
      <c r="AN530" s="33">
        <f t="shared" ref="AN530" si="137">AJ530*0.9</f>
        <v>64.468876438356361</v>
      </c>
      <c r="AO530" s="33">
        <f t="shared" ref="AO530" si="138">AN530*AB530</f>
        <v>64.468876438356361</v>
      </c>
      <c r="AP530" s="33">
        <f t="shared" si="132"/>
        <v>7.7362651726027627</v>
      </c>
      <c r="AQ530" s="33">
        <f t="shared" si="133"/>
        <v>72.205141610959117</v>
      </c>
      <c r="AR530" s="26" t="s">
        <v>1404</v>
      </c>
      <c r="AS530" s="26" t="s">
        <v>1404</v>
      </c>
      <c r="AT530" s="15" t="s">
        <v>6294</v>
      </c>
      <c r="AU530" s="27" t="s">
        <v>6279</v>
      </c>
      <c r="AV530" s="74"/>
      <c r="AW530" s="75"/>
      <c r="AX530" s="75"/>
      <c r="AY530" s="75"/>
      <c r="AZ530" s="52" t="s">
        <v>6388</v>
      </c>
    </row>
    <row r="531" spans="1:52" s="52" customFormat="1" ht="39.950000000000003" customHeight="1" x14ac:dyDescent="0.25">
      <c r="A531" s="9">
        <v>1855</v>
      </c>
      <c r="B531" s="5">
        <v>80042000008789</v>
      </c>
      <c r="C531" s="7" t="s">
        <v>6170</v>
      </c>
      <c r="D531" s="5" t="s">
        <v>18</v>
      </c>
      <c r="E531" s="5" t="s">
        <v>774</v>
      </c>
      <c r="F531" s="5" t="s">
        <v>775</v>
      </c>
      <c r="G531" s="5" t="s">
        <v>18</v>
      </c>
      <c r="H531" s="7" t="s">
        <v>6173</v>
      </c>
      <c r="I531" s="7" t="s">
        <v>6175</v>
      </c>
      <c r="J531" s="7" t="s">
        <v>6175</v>
      </c>
      <c r="K531" s="7" t="s">
        <v>6175</v>
      </c>
      <c r="L531" s="5" t="s">
        <v>5326</v>
      </c>
      <c r="M531" s="5" t="s">
        <v>5326</v>
      </c>
      <c r="N531" s="8" t="s">
        <v>6175</v>
      </c>
      <c r="O531" s="7" t="s">
        <v>1388</v>
      </c>
      <c r="P531" s="7" t="s">
        <v>3899</v>
      </c>
      <c r="Q531" s="5" t="s">
        <v>5327</v>
      </c>
      <c r="R531" s="28" t="s">
        <v>5328</v>
      </c>
      <c r="S531" s="28" t="s">
        <v>5329</v>
      </c>
      <c r="T531" s="28" t="s">
        <v>737</v>
      </c>
      <c r="U531" s="7" t="s">
        <v>28</v>
      </c>
      <c r="V531" s="28" t="s">
        <v>28</v>
      </c>
      <c r="W531" s="7" t="s">
        <v>29</v>
      </c>
      <c r="X531" s="7">
        <v>2012</v>
      </c>
      <c r="Y531" s="7" t="s">
        <v>28</v>
      </c>
      <c r="Z531" s="7" t="s">
        <v>3900</v>
      </c>
      <c r="AA531" s="7">
        <v>1</v>
      </c>
      <c r="AB531" s="7">
        <v>1</v>
      </c>
      <c r="AC531" s="7">
        <f t="shared" ref="AC531:AC532" si="139">AA531-AB531</f>
        <v>0</v>
      </c>
      <c r="AD531" s="7" t="s">
        <v>6175</v>
      </c>
      <c r="AE531" s="7" t="s">
        <v>6175</v>
      </c>
      <c r="AF531" s="7" t="s">
        <v>6175</v>
      </c>
      <c r="AG531" s="7" t="s">
        <v>6175</v>
      </c>
      <c r="AH531" s="7" t="s">
        <v>6175</v>
      </c>
      <c r="AI531" s="7" t="s">
        <v>6175</v>
      </c>
      <c r="AJ531" s="33">
        <v>117.99951506849355</v>
      </c>
      <c r="AK531" s="33">
        <f t="shared" ref="AK531" si="140">AJ531*AB531</f>
        <v>117.99951506849355</v>
      </c>
      <c r="AL531" s="33">
        <f t="shared" ref="AL531:AL532" si="141">AK531*0.12</f>
        <v>14.159941808219225</v>
      </c>
      <c r="AM531" s="33">
        <f t="shared" ref="AM531:AM532" si="142">AL531+AK531</f>
        <v>132.15945687671277</v>
      </c>
      <c r="AN531" s="33">
        <f t="shared" ref="AN531:AN532" si="143">AJ531*0.9</f>
        <v>106.1995635616442</v>
      </c>
      <c r="AO531" s="33">
        <f t="shared" ref="AO531:AO532" si="144">AN531*AB531</f>
        <v>106.1995635616442</v>
      </c>
      <c r="AP531" s="33">
        <f t="shared" ref="AP531" si="145">AO531*0.12</f>
        <v>12.743947627397302</v>
      </c>
      <c r="AQ531" s="33">
        <f t="shared" ref="AQ531" si="146">AO531+AP531</f>
        <v>118.9435111890415</v>
      </c>
      <c r="AR531" s="15" t="s">
        <v>6290</v>
      </c>
      <c r="AS531" s="15" t="s">
        <v>6302</v>
      </c>
      <c r="AT531" s="15" t="s">
        <v>6292</v>
      </c>
      <c r="AU531" s="27" t="s">
        <v>6277</v>
      </c>
      <c r="AV531" s="74"/>
      <c r="AW531" s="75"/>
      <c r="AX531" s="75"/>
      <c r="AY531" s="75"/>
      <c r="AZ531" s="52" t="s">
        <v>6388</v>
      </c>
    </row>
    <row r="532" spans="1:52" s="52" customFormat="1" ht="39.950000000000003" customHeight="1" x14ac:dyDescent="0.25">
      <c r="A532" s="9">
        <v>1857</v>
      </c>
      <c r="B532" s="5" t="s">
        <v>28</v>
      </c>
      <c r="C532" s="7" t="s">
        <v>5334</v>
      </c>
      <c r="D532" s="39" t="s">
        <v>18</v>
      </c>
      <c r="E532" s="7" t="s">
        <v>64</v>
      </c>
      <c r="F532" s="7" t="s">
        <v>65</v>
      </c>
      <c r="G532" s="5" t="s">
        <v>18</v>
      </c>
      <c r="H532" s="7" t="s">
        <v>6173</v>
      </c>
      <c r="I532" s="7" t="s">
        <v>6175</v>
      </c>
      <c r="J532" s="7" t="s">
        <v>6175</v>
      </c>
      <c r="K532" s="7" t="s">
        <v>6175</v>
      </c>
      <c r="L532" s="5" t="s">
        <v>5335</v>
      </c>
      <c r="M532" s="5" t="s">
        <v>5335</v>
      </c>
      <c r="N532" s="8" t="s">
        <v>6175</v>
      </c>
      <c r="O532" s="7" t="s">
        <v>1388</v>
      </c>
      <c r="P532" s="7" t="s">
        <v>3899</v>
      </c>
      <c r="Q532" s="5" t="s">
        <v>5336</v>
      </c>
      <c r="R532" s="5" t="s">
        <v>5337</v>
      </c>
      <c r="S532" s="5" t="s">
        <v>5338</v>
      </c>
      <c r="T532" s="7" t="s">
        <v>3909</v>
      </c>
      <c r="U532" s="7" t="s">
        <v>28</v>
      </c>
      <c r="V532" s="28" t="s">
        <v>28</v>
      </c>
      <c r="W532" s="7" t="s">
        <v>1400</v>
      </c>
      <c r="X532" s="7">
        <v>2012</v>
      </c>
      <c r="Y532" s="7" t="s">
        <v>28</v>
      </c>
      <c r="Z532" s="7" t="s">
        <v>3900</v>
      </c>
      <c r="AA532" s="7">
        <v>1</v>
      </c>
      <c r="AB532" s="7">
        <v>1</v>
      </c>
      <c r="AC532" s="7">
        <f t="shared" si="139"/>
        <v>0</v>
      </c>
      <c r="AD532" s="7" t="s">
        <v>6175</v>
      </c>
      <c r="AE532" s="7" t="s">
        <v>6175</v>
      </c>
      <c r="AF532" s="7" t="s">
        <v>6175</v>
      </c>
      <c r="AG532" s="7" t="s">
        <v>6175</v>
      </c>
      <c r="AH532" s="7" t="s">
        <v>6175</v>
      </c>
      <c r="AI532" s="7" t="s">
        <v>6175</v>
      </c>
      <c r="AJ532" s="33">
        <v>163.73445205479504</v>
      </c>
      <c r="AK532" s="33">
        <f t="shared" ref="AK532" si="147">AJ532*AB532</f>
        <v>163.73445205479504</v>
      </c>
      <c r="AL532" s="33">
        <f t="shared" si="141"/>
        <v>19.648134246575406</v>
      </c>
      <c r="AM532" s="33">
        <f t="shared" si="142"/>
        <v>183.38258630137045</v>
      </c>
      <c r="AN532" s="33">
        <f t="shared" si="143"/>
        <v>147.36100684931554</v>
      </c>
      <c r="AO532" s="33">
        <f t="shared" si="144"/>
        <v>147.36100684931554</v>
      </c>
      <c r="AP532" s="33">
        <f t="shared" ref="AP532" si="148">AO532*0.12</f>
        <v>17.683320821917864</v>
      </c>
      <c r="AQ532" s="33">
        <f t="shared" ref="AQ532" si="149">AO532+AP532</f>
        <v>165.04432767123342</v>
      </c>
      <c r="AR532" s="15" t="s">
        <v>6290</v>
      </c>
      <c r="AS532" s="26" t="s">
        <v>6302</v>
      </c>
      <c r="AT532" s="15" t="s">
        <v>6294</v>
      </c>
      <c r="AU532" s="27" t="s">
        <v>6279</v>
      </c>
      <c r="AV532" s="74"/>
      <c r="AW532" s="75"/>
      <c r="AX532" s="75"/>
      <c r="AY532" s="75"/>
      <c r="AZ532" s="52" t="s">
        <v>6388</v>
      </c>
    </row>
    <row r="533" spans="1:52" s="52" customFormat="1" ht="39.950000000000003" customHeight="1" x14ac:dyDescent="0.25">
      <c r="A533" s="9">
        <v>2280</v>
      </c>
      <c r="B533" s="5">
        <v>80042000017002</v>
      </c>
      <c r="C533" s="7" t="s">
        <v>578</v>
      </c>
      <c r="D533" s="5" t="s">
        <v>18</v>
      </c>
      <c r="E533" s="7" t="s">
        <v>272</v>
      </c>
      <c r="F533" s="7" t="s">
        <v>142</v>
      </c>
      <c r="G533" s="5" t="s">
        <v>6285</v>
      </c>
      <c r="H533" s="7" t="s">
        <v>6173</v>
      </c>
      <c r="I533" s="7" t="s">
        <v>111</v>
      </c>
      <c r="J533" s="7" t="s">
        <v>6175</v>
      </c>
      <c r="K533" s="5" t="s">
        <v>6175</v>
      </c>
      <c r="L533" s="7" t="s">
        <v>579</v>
      </c>
      <c r="M533" s="7" t="s">
        <v>580</v>
      </c>
      <c r="N533" s="8" t="s">
        <v>6175</v>
      </c>
      <c r="O533" s="7" t="s">
        <v>6175</v>
      </c>
      <c r="P533" s="8" t="s">
        <v>6175</v>
      </c>
      <c r="Q533" s="7" t="s">
        <v>28</v>
      </c>
      <c r="R533" s="28" t="s">
        <v>28</v>
      </c>
      <c r="S533" s="5" t="s">
        <v>28</v>
      </c>
      <c r="T533" s="5" t="s">
        <v>276</v>
      </c>
      <c r="U533" s="5" t="s">
        <v>28</v>
      </c>
      <c r="V533" s="5" t="s">
        <v>28</v>
      </c>
      <c r="W533" s="5" t="s">
        <v>6160</v>
      </c>
      <c r="X533" s="5">
        <v>2013</v>
      </c>
      <c r="Y533" s="7" t="s">
        <v>28</v>
      </c>
      <c r="Z533" s="7" t="s">
        <v>96</v>
      </c>
      <c r="AA533" s="7">
        <v>1</v>
      </c>
      <c r="AB533" s="7">
        <v>1</v>
      </c>
      <c r="AC533" s="7">
        <v>0</v>
      </c>
      <c r="AD533" s="7" t="s">
        <v>6175</v>
      </c>
      <c r="AE533" s="7" t="s">
        <v>6175</v>
      </c>
      <c r="AF533" s="7">
        <v>59650</v>
      </c>
      <c r="AG533" s="7">
        <v>17895</v>
      </c>
      <c r="AH533" s="7">
        <v>100512.36</v>
      </c>
      <c r="AI533" s="7">
        <v>100512.36</v>
      </c>
      <c r="AJ533" s="33">
        <v>8974.3178571428562</v>
      </c>
      <c r="AK533" s="33">
        <v>8974.3178571428562</v>
      </c>
      <c r="AL533" s="33">
        <v>1076.9181428571428</v>
      </c>
      <c r="AM533" s="33">
        <v>10051.236000000001</v>
      </c>
      <c r="AN533" s="33">
        <v>8076.886071428572</v>
      </c>
      <c r="AO533" s="33">
        <v>8076.886071428572</v>
      </c>
      <c r="AP533" s="33">
        <v>969.22632857142855</v>
      </c>
      <c r="AQ533" s="33">
        <v>9046.1124000000018</v>
      </c>
      <c r="AR533" s="58"/>
      <c r="AS533" s="58"/>
      <c r="AT533" s="58"/>
      <c r="AU533" s="45"/>
      <c r="AV533" s="86"/>
      <c r="AW533" s="87"/>
      <c r="AX533" s="87"/>
      <c r="AY533" s="87"/>
      <c r="AZ533" s="52" t="s">
        <v>6388</v>
      </c>
    </row>
    <row r="534" spans="1:52" s="52" customFormat="1" ht="39.950000000000003" customHeight="1" x14ac:dyDescent="0.25">
      <c r="A534" s="9">
        <v>2283</v>
      </c>
      <c r="B534" s="5">
        <v>80042000001070</v>
      </c>
      <c r="C534" s="7" t="s">
        <v>304</v>
      </c>
      <c r="D534" s="5" t="s">
        <v>241</v>
      </c>
      <c r="E534" s="7" t="s">
        <v>242</v>
      </c>
      <c r="F534" s="7" t="s">
        <v>242</v>
      </c>
      <c r="G534" s="5" t="s">
        <v>6321</v>
      </c>
      <c r="H534" s="7" t="s">
        <v>6173</v>
      </c>
      <c r="I534" s="7" t="s">
        <v>111</v>
      </c>
      <c r="J534" s="7" t="s">
        <v>6175</v>
      </c>
      <c r="K534" s="5" t="s">
        <v>6175</v>
      </c>
      <c r="L534" s="7" t="s">
        <v>212</v>
      </c>
      <c r="M534" s="7" t="s">
        <v>306</v>
      </c>
      <c r="N534" s="8" t="s">
        <v>6175</v>
      </c>
      <c r="O534" s="7" t="s">
        <v>6175</v>
      </c>
      <c r="P534" s="8" t="s">
        <v>6175</v>
      </c>
      <c r="Q534" s="7" t="s">
        <v>177</v>
      </c>
      <c r="R534" s="28" t="s">
        <v>214</v>
      </c>
      <c r="S534" s="5" t="s">
        <v>307</v>
      </c>
      <c r="T534" s="5" t="s">
        <v>44</v>
      </c>
      <c r="U534" s="5" t="s">
        <v>216</v>
      </c>
      <c r="V534" s="5" t="s">
        <v>28</v>
      </c>
      <c r="W534" s="5" t="s">
        <v>29</v>
      </c>
      <c r="X534" s="5">
        <v>2012</v>
      </c>
      <c r="Y534" s="7" t="s">
        <v>28</v>
      </c>
      <c r="Z534" s="7" t="s">
        <v>31</v>
      </c>
      <c r="AA534" s="7">
        <v>1</v>
      </c>
      <c r="AB534" s="7">
        <v>1</v>
      </c>
      <c r="AC534" s="7">
        <v>0</v>
      </c>
      <c r="AD534" s="7" t="s">
        <v>6175</v>
      </c>
      <c r="AE534" s="7" t="s">
        <v>6175</v>
      </c>
      <c r="AF534" s="7">
        <v>444</v>
      </c>
      <c r="AG534" s="7">
        <v>133.19999999999999</v>
      </c>
      <c r="AH534" s="7">
        <v>492</v>
      </c>
      <c r="AI534" s="7">
        <v>492</v>
      </c>
      <c r="AJ534" s="33">
        <v>147.49999999999997</v>
      </c>
      <c r="AK534" s="33">
        <v>147.49999999999997</v>
      </c>
      <c r="AL534" s="33">
        <v>17.699999999999996</v>
      </c>
      <c r="AM534" s="33">
        <v>165.2</v>
      </c>
      <c r="AN534" s="33">
        <v>132.75</v>
      </c>
      <c r="AO534" s="33">
        <v>132.75</v>
      </c>
      <c r="AP534" s="33">
        <v>15.93</v>
      </c>
      <c r="AQ534" s="33">
        <v>148.68</v>
      </c>
      <c r="AR534" s="58"/>
      <c r="AS534" s="58"/>
      <c r="AT534" s="58"/>
      <c r="AU534" s="45"/>
      <c r="AV534" s="86"/>
      <c r="AW534" s="87"/>
      <c r="AX534" s="87"/>
      <c r="AY534" s="87"/>
      <c r="AZ534" s="52" t="s">
        <v>6388</v>
      </c>
    </row>
    <row r="535" spans="1:52" s="52" customFormat="1" ht="39.950000000000003" customHeight="1" x14ac:dyDescent="0.25">
      <c r="A535" s="9">
        <v>2284</v>
      </c>
      <c r="B535" s="5">
        <v>80042000016623</v>
      </c>
      <c r="C535" s="7" t="s">
        <v>271</v>
      </c>
      <c r="D535" s="5" t="s">
        <v>18</v>
      </c>
      <c r="E535" s="7" t="s">
        <v>272</v>
      </c>
      <c r="F535" s="7" t="s">
        <v>142</v>
      </c>
      <c r="G535" s="5" t="s">
        <v>18</v>
      </c>
      <c r="H535" s="7" t="s">
        <v>6173</v>
      </c>
      <c r="I535" s="7" t="s">
        <v>111</v>
      </c>
      <c r="J535" s="7" t="s">
        <v>6175</v>
      </c>
      <c r="K535" s="5" t="s">
        <v>6175</v>
      </c>
      <c r="L535" s="7" t="s">
        <v>273</v>
      </c>
      <c r="M535" s="7" t="s">
        <v>274</v>
      </c>
      <c r="N535" s="8" t="s">
        <v>6175</v>
      </c>
      <c r="O535" s="7" t="s">
        <v>6175</v>
      </c>
      <c r="P535" s="8" t="s">
        <v>6175</v>
      </c>
      <c r="Q535" s="7" t="s">
        <v>275</v>
      </c>
      <c r="R535" s="28" t="s">
        <v>28</v>
      </c>
      <c r="S535" s="5" t="s">
        <v>28</v>
      </c>
      <c r="T535" s="5" t="s">
        <v>276</v>
      </c>
      <c r="U535" s="5" t="s">
        <v>28</v>
      </c>
      <c r="V535" s="5" t="s">
        <v>28</v>
      </c>
      <c r="W535" s="5" t="s">
        <v>29</v>
      </c>
      <c r="X535" s="5">
        <v>2013</v>
      </c>
      <c r="Y535" s="7" t="s">
        <v>28</v>
      </c>
      <c r="Z535" s="7" t="s">
        <v>31</v>
      </c>
      <c r="AA535" s="7">
        <v>1</v>
      </c>
      <c r="AB535" s="7">
        <v>1</v>
      </c>
      <c r="AC535" s="7">
        <v>0</v>
      </c>
      <c r="AD535" s="7" t="s">
        <v>6175</v>
      </c>
      <c r="AE535" s="7" t="s">
        <v>6175</v>
      </c>
      <c r="AF535" s="7">
        <v>558</v>
      </c>
      <c r="AG535" s="7">
        <v>167.4</v>
      </c>
      <c r="AH535" s="7">
        <v>1540.9747499999999</v>
      </c>
      <c r="AI535" s="7">
        <v>1540.9747499999999</v>
      </c>
      <c r="AJ535" s="33">
        <v>168.4</v>
      </c>
      <c r="AK535" s="33">
        <v>168.4</v>
      </c>
      <c r="AL535" s="33">
        <v>20.207999999999998</v>
      </c>
      <c r="AM535" s="33">
        <v>188.608</v>
      </c>
      <c r="AN535" s="33">
        <v>151.56</v>
      </c>
      <c r="AO535" s="33">
        <v>151.56</v>
      </c>
      <c r="AP535" s="33">
        <v>18.187200000000001</v>
      </c>
      <c r="AQ535" s="33">
        <v>169.74720000000002</v>
      </c>
      <c r="AR535" s="58"/>
      <c r="AS535" s="58"/>
      <c r="AT535" s="58"/>
      <c r="AU535" s="45"/>
      <c r="AV535" s="86"/>
      <c r="AW535" s="87"/>
      <c r="AX535" s="87"/>
      <c r="AY535" s="87"/>
      <c r="AZ535" s="52" t="s">
        <v>6388</v>
      </c>
    </row>
    <row r="536" spans="1:52" s="52" customFormat="1" ht="39.950000000000003" customHeight="1" x14ac:dyDescent="0.25">
      <c r="A536" s="9">
        <v>2285</v>
      </c>
      <c r="B536" s="5">
        <v>80042000003296</v>
      </c>
      <c r="C536" s="7" t="s">
        <v>308</v>
      </c>
      <c r="D536" s="5" t="s">
        <v>241</v>
      </c>
      <c r="E536" s="7" t="s">
        <v>242</v>
      </c>
      <c r="F536" s="7" t="s">
        <v>242</v>
      </c>
      <c r="G536" s="5" t="s">
        <v>6321</v>
      </c>
      <c r="H536" s="7" t="s">
        <v>6173</v>
      </c>
      <c r="I536" s="7" t="s">
        <v>111</v>
      </c>
      <c r="J536" s="7" t="s">
        <v>6175</v>
      </c>
      <c r="K536" s="5" t="s">
        <v>6175</v>
      </c>
      <c r="L536" s="7" t="s">
        <v>106</v>
      </c>
      <c r="M536" s="7" t="s">
        <v>309</v>
      </c>
      <c r="N536" s="8" t="s">
        <v>6175</v>
      </c>
      <c r="O536" s="7" t="s">
        <v>6175</v>
      </c>
      <c r="P536" s="8" t="s">
        <v>6175</v>
      </c>
      <c r="Q536" s="7" t="s">
        <v>108</v>
      </c>
      <c r="R536" s="28" t="s">
        <v>310</v>
      </c>
      <c r="S536" s="5" t="s">
        <v>311</v>
      </c>
      <c r="T536" s="5" t="s">
        <v>44</v>
      </c>
      <c r="U536" s="5" t="s">
        <v>28</v>
      </c>
      <c r="V536" s="5" t="s">
        <v>28</v>
      </c>
      <c r="W536" s="5" t="s">
        <v>29</v>
      </c>
      <c r="X536" s="5">
        <v>2013</v>
      </c>
      <c r="Y536" s="7" t="s">
        <v>28</v>
      </c>
      <c r="Z536" s="7" t="s">
        <v>31</v>
      </c>
      <c r="AA536" s="7">
        <v>1</v>
      </c>
      <c r="AB536" s="7">
        <v>1</v>
      </c>
      <c r="AC536" s="7">
        <v>0</v>
      </c>
      <c r="AD536" s="7" t="s">
        <v>6175</v>
      </c>
      <c r="AE536" s="7" t="s">
        <v>6175</v>
      </c>
      <c r="AF536" s="7">
        <v>183</v>
      </c>
      <c r="AG536" s="7">
        <v>54.7</v>
      </c>
      <c r="AH536" s="7">
        <v>360</v>
      </c>
      <c r="AI536" s="7">
        <v>360</v>
      </c>
      <c r="AJ536" s="33">
        <v>118.12499999999997</v>
      </c>
      <c r="AK536" s="33">
        <v>118.12499999999997</v>
      </c>
      <c r="AL536" s="33">
        <v>14.174999999999995</v>
      </c>
      <c r="AM536" s="33">
        <v>132.29999999999998</v>
      </c>
      <c r="AN536" s="33">
        <v>106.31249999999999</v>
      </c>
      <c r="AO536" s="33">
        <v>106.31249999999999</v>
      </c>
      <c r="AP536" s="33">
        <v>12.757499999999999</v>
      </c>
      <c r="AQ536" s="33">
        <v>119.07</v>
      </c>
      <c r="AR536" s="58"/>
      <c r="AS536" s="58"/>
      <c r="AT536" s="58"/>
      <c r="AU536" s="45"/>
      <c r="AV536" s="86"/>
      <c r="AW536" s="87"/>
      <c r="AX536" s="87"/>
      <c r="AY536" s="87"/>
      <c r="AZ536" s="52" t="s">
        <v>6388</v>
      </c>
    </row>
    <row r="537" spans="1:52" s="52" customFormat="1" ht="39.950000000000003" customHeight="1" x14ac:dyDescent="0.25">
      <c r="A537" s="9">
        <v>2286</v>
      </c>
      <c r="B537" s="5">
        <v>80042000016524</v>
      </c>
      <c r="C537" s="7" t="s">
        <v>283</v>
      </c>
      <c r="D537" s="5" t="s">
        <v>18</v>
      </c>
      <c r="E537" s="7" t="s">
        <v>272</v>
      </c>
      <c r="F537" s="7" t="s">
        <v>142</v>
      </c>
      <c r="G537" s="5" t="s">
        <v>18</v>
      </c>
      <c r="H537" s="7" t="s">
        <v>6173</v>
      </c>
      <c r="I537" s="7" t="s">
        <v>111</v>
      </c>
      <c r="J537" s="7" t="s">
        <v>6175</v>
      </c>
      <c r="K537" s="5" t="s">
        <v>6175</v>
      </c>
      <c r="L537" s="7" t="s">
        <v>284</v>
      </c>
      <c r="M537" s="7" t="s">
        <v>285</v>
      </c>
      <c r="N537" s="8" t="s">
        <v>6175</v>
      </c>
      <c r="O537" s="7" t="s">
        <v>6175</v>
      </c>
      <c r="P537" s="8" t="s">
        <v>6175</v>
      </c>
      <c r="Q537" s="7" t="s">
        <v>28</v>
      </c>
      <c r="R537" s="28" t="s">
        <v>28</v>
      </c>
      <c r="S537" s="5" t="s">
        <v>28</v>
      </c>
      <c r="T537" s="5" t="s">
        <v>276</v>
      </c>
      <c r="U537" s="5" t="s">
        <v>28</v>
      </c>
      <c r="V537" s="5" t="s">
        <v>28</v>
      </c>
      <c r="W537" s="5" t="s">
        <v>29</v>
      </c>
      <c r="X537" s="5">
        <v>2012</v>
      </c>
      <c r="Y537" s="7" t="s">
        <v>28</v>
      </c>
      <c r="Z537" s="7" t="s">
        <v>31</v>
      </c>
      <c r="AA537" s="7">
        <v>1</v>
      </c>
      <c r="AB537" s="7">
        <v>1</v>
      </c>
      <c r="AC537" s="7">
        <v>0</v>
      </c>
      <c r="AD537" s="7" t="s">
        <v>6175</v>
      </c>
      <c r="AE537" s="7" t="s">
        <v>6175</v>
      </c>
      <c r="AF537" s="7">
        <v>166</v>
      </c>
      <c r="AG537" s="7">
        <v>49.8</v>
      </c>
      <c r="AH537" s="7">
        <v>767.80274999999995</v>
      </c>
      <c r="AI537" s="7">
        <v>767.80274999999995</v>
      </c>
      <c r="AJ537" s="33">
        <v>68.553816964285716</v>
      </c>
      <c r="AK537" s="33">
        <v>68.553816964285716</v>
      </c>
      <c r="AL537" s="33">
        <v>8.2264580357142858</v>
      </c>
      <c r="AM537" s="33">
        <v>76.780275000000003</v>
      </c>
      <c r="AN537" s="33">
        <v>61.698435267857143</v>
      </c>
      <c r="AO537" s="33">
        <v>61.698435267857143</v>
      </c>
      <c r="AP537" s="33">
        <v>7.4038122321428572</v>
      </c>
      <c r="AQ537" s="33">
        <v>69.102247500000004</v>
      </c>
      <c r="AR537" s="58"/>
      <c r="AS537" s="58"/>
      <c r="AT537" s="58"/>
      <c r="AU537" s="45"/>
      <c r="AV537" s="86"/>
      <c r="AW537" s="87"/>
      <c r="AX537" s="87"/>
      <c r="AY537" s="87"/>
      <c r="AZ537" s="52" t="s">
        <v>6388</v>
      </c>
    </row>
    <row r="538" spans="1:52" s="52" customFormat="1" ht="39.950000000000003" customHeight="1" x14ac:dyDescent="0.25">
      <c r="A538" s="9">
        <v>2288</v>
      </c>
      <c r="B538" s="5" t="s">
        <v>28</v>
      </c>
      <c r="C538" s="7" t="s">
        <v>4517</v>
      </c>
      <c r="D538" s="5" t="s">
        <v>241</v>
      </c>
      <c r="E538" s="7" t="s">
        <v>242</v>
      </c>
      <c r="F538" s="7" t="s">
        <v>242</v>
      </c>
      <c r="G538" s="5" t="s">
        <v>6321</v>
      </c>
      <c r="H538" s="7" t="s">
        <v>6173</v>
      </c>
      <c r="I538" s="7" t="s">
        <v>6175</v>
      </c>
      <c r="J538" s="7" t="s">
        <v>6175</v>
      </c>
      <c r="K538" s="5" t="s">
        <v>6175</v>
      </c>
      <c r="L538" s="7" t="s">
        <v>6134</v>
      </c>
      <c r="M538" s="7" t="s">
        <v>6134</v>
      </c>
      <c r="N538" s="8" t="s">
        <v>6175</v>
      </c>
      <c r="O538" s="7" t="s">
        <v>1388</v>
      </c>
      <c r="P538" s="8" t="s">
        <v>3899</v>
      </c>
      <c r="Q538" s="7" t="s">
        <v>177</v>
      </c>
      <c r="R538" s="28" t="s">
        <v>4518</v>
      </c>
      <c r="S538" s="5" t="s">
        <v>4519</v>
      </c>
      <c r="T538" s="5" t="s">
        <v>3909</v>
      </c>
      <c r="U538" s="5" t="s">
        <v>28</v>
      </c>
      <c r="V538" s="5" t="s">
        <v>28</v>
      </c>
      <c r="W538" s="5" t="s">
        <v>771</v>
      </c>
      <c r="X538" s="5">
        <v>2012</v>
      </c>
      <c r="Y538" s="7" t="s">
        <v>4093</v>
      </c>
      <c r="Z538" s="7" t="s">
        <v>3900</v>
      </c>
      <c r="AA538" s="7">
        <v>1</v>
      </c>
      <c r="AB538" s="7">
        <v>1</v>
      </c>
      <c r="AC538" s="7">
        <v>0</v>
      </c>
      <c r="AD538" s="7" t="s">
        <v>6175</v>
      </c>
      <c r="AE538" s="7" t="s">
        <v>6175</v>
      </c>
      <c r="AF538" s="7" t="s">
        <v>6175</v>
      </c>
      <c r="AG538" s="7" t="s">
        <v>6175</v>
      </c>
      <c r="AH538" s="7" t="s">
        <v>6175</v>
      </c>
      <c r="AI538" s="7" t="s">
        <v>6175</v>
      </c>
      <c r="AJ538" s="33">
        <v>0.75770684931510734</v>
      </c>
      <c r="AK538" s="33">
        <v>0.6765239726027743</v>
      </c>
      <c r="AL538" s="33">
        <v>8.1182876712332916E-2</v>
      </c>
      <c r="AM538" s="33">
        <v>0.75770684931510734</v>
      </c>
      <c r="AN538" s="33">
        <v>0.68193616438359661</v>
      </c>
      <c r="AO538" s="33">
        <v>0.60887157534249692</v>
      </c>
      <c r="AP538" s="33">
        <v>7.3064589041099623E-2</v>
      </c>
      <c r="AQ538" s="33">
        <v>0.68193616438359661</v>
      </c>
      <c r="AR538" s="58"/>
      <c r="AS538" s="58"/>
      <c r="AT538" s="58"/>
      <c r="AU538" s="45"/>
      <c r="AV538" s="86"/>
      <c r="AW538" s="87"/>
      <c r="AX538" s="87"/>
      <c r="AY538" s="87"/>
      <c r="AZ538" s="52" t="s">
        <v>6388</v>
      </c>
    </row>
    <row r="539" spans="1:52" s="52" customFormat="1" ht="75.599999999999994" customHeight="1" x14ac:dyDescent="0.25">
      <c r="A539" s="9">
        <v>2296</v>
      </c>
      <c r="B539" s="5">
        <v>80042000006464</v>
      </c>
      <c r="C539" s="7" t="s">
        <v>6385</v>
      </c>
      <c r="D539" s="5" t="s">
        <v>241</v>
      </c>
      <c r="E539" s="7" t="s">
        <v>6386</v>
      </c>
      <c r="F539" s="7" t="s">
        <v>6386</v>
      </c>
      <c r="G539" s="7" t="s">
        <v>6386</v>
      </c>
      <c r="H539" s="7" t="s">
        <v>2100</v>
      </c>
      <c r="I539" s="7" t="s">
        <v>6175</v>
      </c>
      <c r="J539" s="7" t="s">
        <v>1541</v>
      </c>
      <c r="K539" s="5" t="s">
        <v>1541</v>
      </c>
      <c r="L539" s="88" t="s">
        <v>4125</v>
      </c>
      <c r="M539" s="89" t="s">
        <v>6382</v>
      </c>
      <c r="N539" s="8" t="s">
        <v>6175</v>
      </c>
      <c r="O539" s="7" t="s">
        <v>6175</v>
      </c>
      <c r="P539" s="8" t="s">
        <v>6175</v>
      </c>
      <c r="Q539" s="88" t="s">
        <v>134</v>
      </c>
      <c r="R539" s="88" t="s">
        <v>6383</v>
      </c>
      <c r="S539" s="88" t="s">
        <v>6384</v>
      </c>
      <c r="T539" s="5" t="s">
        <v>44</v>
      </c>
      <c r="U539" s="5" t="s">
        <v>4079</v>
      </c>
      <c r="V539" s="5" t="s">
        <v>28</v>
      </c>
      <c r="W539" s="5" t="s">
        <v>29</v>
      </c>
      <c r="X539" s="5">
        <v>2011</v>
      </c>
      <c r="Y539" s="7" t="s">
        <v>28</v>
      </c>
      <c r="Z539" s="7" t="s">
        <v>3900</v>
      </c>
      <c r="AA539" s="7">
        <v>1</v>
      </c>
      <c r="AB539" s="7">
        <v>1</v>
      </c>
      <c r="AC539" s="7">
        <v>0</v>
      </c>
      <c r="AD539" s="7" t="s">
        <v>6175</v>
      </c>
      <c r="AE539" s="7" t="s">
        <v>6175</v>
      </c>
      <c r="AF539" s="7" t="s">
        <v>6175</v>
      </c>
      <c r="AG539" s="7" t="s">
        <v>6175</v>
      </c>
      <c r="AH539" s="7">
        <v>90</v>
      </c>
      <c r="AI539" s="7">
        <v>90</v>
      </c>
      <c r="AJ539" s="33">
        <v>31.499999999999996</v>
      </c>
      <c r="AK539" s="33">
        <v>31.499999999999996</v>
      </c>
      <c r="AL539" s="33">
        <v>3.7799999999999994</v>
      </c>
      <c r="AM539" s="33">
        <v>35.279999999999994</v>
      </c>
      <c r="AN539" s="33">
        <v>26.774999999999995</v>
      </c>
      <c r="AO539" s="33">
        <v>26.774999999999995</v>
      </c>
      <c r="AP539" s="33">
        <v>3.2129999999999992</v>
      </c>
      <c r="AQ539" s="33">
        <v>29.987999999999992</v>
      </c>
      <c r="AR539" s="58"/>
      <c r="AS539" s="58"/>
      <c r="AT539" s="58"/>
      <c r="AU539" s="45"/>
      <c r="AV539" s="86"/>
      <c r="AW539" s="87"/>
      <c r="AX539" s="87"/>
      <c r="AY539" s="87"/>
      <c r="AZ539" s="52" t="s">
        <v>6388</v>
      </c>
    </row>
    <row r="540" spans="1:52" s="52" customFormat="1" ht="39.950000000000003" customHeight="1" x14ac:dyDescent="0.25">
      <c r="A540" s="80">
        <v>35</v>
      </c>
      <c r="B540" s="79">
        <v>80042000017002</v>
      </c>
      <c r="C540" s="79" t="s">
        <v>578</v>
      </c>
      <c r="D540" s="8" t="s">
        <v>18</v>
      </c>
      <c r="E540" s="79" t="s">
        <v>272</v>
      </c>
      <c r="F540" s="79" t="s">
        <v>142</v>
      </c>
      <c r="G540" s="79" t="s">
        <v>6285</v>
      </c>
      <c r="H540" s="9" t="s">
        <v>6173</v>
      </c>
      <c r="I540" s="9" t="s">
        <v>111</v>
      </c>
      <c r="J540" s="9" t="s">
        <v>6175</v>
      </c>
      <c r="K540" s="9" t="s">
        <v>6175</v>
      </c>
      <c r="L540" s="80" t="s">
        <v>579</v>
      </c>
      <c r="M540" s="8" t="s">
        <v>580</v>
      </c>
      <c r="N540" s="8" t="s">
        <v>6175</v>
      </c>
      <c r="O540" s="8" t="s">
        <v>6175</v>
      </c>
      <c r="P540" s="8" t="s">
        <v>6175</v>
      </c>
      <c r="Q540" s="80" t="s">
        <v>28</v>
      </c>
      <c r="R540" s="8" t="s">
        <v>28</v>
      </c>
      <c r="S540" s="8" t="s">
        <v>28</v>
      </c>
      <c r="T540" s="80" t="s">
        <v>276</v>
      </c>
      <c r="U540" s="80" t="s">
        <v>28</v>
      </c>
      <c r="V540" s="80" t="s">
        <v>28</v>
      </c>
      <c r="W540" s="80" t="s">
        <v>6160</v>
      </c>
      <c r="X540" s="80">
        <v>2013</v>
      </c>
      <c r="Y540" s="80" t="s">
        <v>28</v>
      </c>
      <c r="Z540" s="80" t="s">
        <v>96</v>
      </c>
      <c r="AA540" s="80">
        <v>1</v>
      </c>
      <c r="AB540" s="80">
        <v>1</v>
      </c>
      <c r="AC540" s="80">
        <f t="shared" ref="AC540:AC544" si="150">AA540-AB540</f>
        <v>0</v>
      </c>
      <c r="AD540" s="81" t="s">
        <v>6175</v>
      </c>
      <c r="AE540" s="81" t="s">
        <v>6175</v>
      </c>
      <c r="AF540" s="81">
        <v>59650</v>
      </c>
      <c r="AG540" s="81">
        <v>17895</v>
      </c>
      <c r="AH540" s="81">
        <v>100512.36</v>
      </c>
      <c r="AI540" s="81">
        <f t="shared" ref="AI540:AI544" si="151">AH540*AB540</f>
        <v>100512.36</v>
      </c>
      <c r="AJ540" s="81">
        <v>0</v>
      </c>
      <c r="AK540" s="81">
        <f t="shared" ref="AK540:AK544" si="152">AJ540*AB540</f>
        <v>0</v>
      </c>
      <c r="AL540" s="81">
        <f t="shared" ref="AL540:AL544" si="153">AK540*0.12</f>
        <v>0</v>
      </c>
      <c r="AM540" s="81">
        <v>100512.36</v>
      </c>
      <c r="AN540" s="81">
        <f t="shared" ref="AN540:AN544" si="154">AJ540*0.9</f>
        <v>0</v>
      </c>
      <c r="AO540" s="81">
        <f t="shared" ref="AO540:AO544" si="155">AN540*AB540</f>
        <v>0</v>
      </c>
      <c r="AP540" s="81">
        <f t="shared" ref="AP540:AP544" si="156">AO540*0.12</f>
        <v>0</v>
      </c>
      <c r="AQ540" s="81">
        <f t="shared" ref="AQ540:AQ544" si="157">AO540+AP540</f>
        <v>0</v>
      </c>
      <c r="AR540" s="18" t="s">
        <v>6295</v>
      </c>
      <c r="AS540" s="18" t="s">
        <v>6295</v>
      </c>
      <c r="AT540" s="14" t="s">
        <v>6282</v>
      </c>
      <c r="AU540" s="74" t="s">
        <v>6282</v>
      </c>
      <c r="AV540" s="74" t="s">
        <v>6287</v>
      </c>
      <c r="AW540" s="75"/>
      <c r="AX540" s="75"/>
      <c r="AY540" s="75"/>
      <c r="AZ540" s="52" t="s">
        <v>6388</v>
      </c>
    </row>
    <row r="541" spans="1:52" s="52" customFormat="1" ht="39.950000000000003" customHeight="1" x14ac:dyDescent="0.25">
      <c r="A541" s="80">
        <v>39</v>
      </c>
      <c r="B541" s="79">
        <v>80042000016135</v>
      </c>
      <c r="C541" s="90" t="s">
        <v>281</v>
      </c>
      <c r="D541" s="78" t="s">
        <v>18</v>
      </c>
      <c r="E541" s="79" t="s">
        <v>272</v>
      </c>
      <c r="F541" s="79" t="s">
        <v>142</v>
      </c>
      <c r="G541" s="79" t="s">
        <v>18</v>
      </c>
      <c r="H541" s="9" t="s">
        <v>6173</v>
      </c>
      <c r="I541" s="9" t="s">
        <v>111</v>
      </c>
      <c r="J541" s="9" t="s">
        <v>6175</v>
      </c>
      <c r="K541" s="9" t="s">
        <v>6175</v>
      </c>
      <c r="L541" s="80" t="s">
        <v>278</v>
      </c>
      <c r="M541" s="8" t="s">
        <v>282</v>
      </c>
      <c r="N541" s="8" t="s">
        <v>6175</v>
      </c>
      <c r="O541" s="8" t="s">
        <v>6175</v>
      </c>
      <c r="P541" s="8" t="s">
        <v>6175</v>
      </c>
      <c r="Q541" s="80" t="s">
        <v>28</v>
      </c>
      <c r="R541" s="8" t="s">
        <v>28</v>
      </c>
      <c r="S541" s="8" t="s">
        <v>28</v>
      </c>
      <c r="T541" s="80" t="s">
        <v>276</v>
      </c>
      <c r="U541" s="80" t="s">
        <v>28</v>
      </c>
      <c r="V541" s="80" t="s">
        <v>28</v>
      </c>
      <c r="W541" s="80" t="s">
        <v>6160</v>
      </c>
      <c r="X541" s="80">
        <v>2012</v>
      </c>
      <c r="Y541" s="80" t="s">
        <v>28</v>
      </c>
      <c r="Z541" s="80" t="s">
        <v>31</v>
      </c>
      <c r="AA541" s="80">
        <v>1</v>
      </c>
      <c r="AB541" s="80">
        <v>1</v>
      </c>
      <c r="AC541" s="80">
        <f t="shared" si="150"/>
        <v>0</v>
      </c>
      <c r="AD541" s="81" t="s">
        <v>6175</v>
      </c>
      <c r="AE541" s="81" t="s">
        <v>6175</v>
      </c>
      <c r="AF541" s="81">
        <v>5369</v>
      </c>
      <c r="AG541" s="81">
        <v>1610.5</v>
      </c>
      <c r="AH541" s="81">
        <v>10427.083499999999</v>
      </c>
      <c r="AI541" s="81">
        <f t="shared" si="151"/>
        <v>10427.083499999999</v>
      </c>
      <c r="AJ541" s="81">
        <v>0</v>
      </c>
      <c r="AK541" s="81">
        <f t="shared" si="152"/>
        <v>0</v>
      </c>
      <c r="AL541" s="81">
        <f t="shared" si="153"/>
        <v>0</v>
      </c>
      <c r="AM541" s="81">
        <v>10427.083499999999</v>
      </c>
      <c r="AN541" s="81">
        <f t="shared" si="154"/>
        <v>0</v>
      </c>
      <c r="AO541" s="81">
        <f t="shared" si="155"/>
        <v>0</v>
      </c>
      <c r="AP541" s="81">
        <f t="shared" si="156"/>
        <v>0</v>
      </c>
      <c r="AQ541" s="81">
        <f t="shared" si="157"/>
        <v>0</v>
      </c>
      <c r="AR541" s="18" t="s">
        <v>6295</v>
      </c>
      <c r="AS541" s="18" t="s">
        <v>6295</v>
      </c>
      <c r="AT541" s="14" t="s">
        <v>6294</v>
      </c>
      <c r="AU541" s="74" t="s">
        <v>6279</v>
      </c>
      <c r="AV541" s="74"/>
      <c r="AW541" s="75"/>
      <c r="AX541" s="75"/>
      <c r="AY541" s="75"/>
      <c r="AZ541" s="52" t="s">
        <v>6388</v>
      </c>
    </row>
    <row r="542" spans="1:52" s="52" customFormat="1" ht="39.950000000000003" customHeight="1" x14ac:dyDescent="0.25">
      <c r="A542" s="80">
        <v>64</v>
      </c>
      <c r="B542" s="79">
        <v>80042000016128</v>
      </c>
      <c r="C542" s="90" t="s">
        <v>277</v>
      </c>
      <c r="D542" s="78" t="s">
        <v>18</v>
      </c>
      <c r="E542" s="79" t="s">
        <v>272</v>
      </c>
      <c r="F542" s="79" t="s">
        <v>142</v>
      </c>
      <c r="G542" s="79" t="s">
        <v>18</v>
      </c>
      <c r="H542" s="9" t="s">
        <v>6173</v>
      </c>
      <c r="I542" s="9" t="s">
        <v>111</v>
      </c>
      <c r="J542" s="9" t="s">
        <v>6175</v>
      </c>
      <c r="K542" s="9" t="s">
        <v>6175</v>
      </c>
      <c r="L542" s="80" t="s">
        <v>278</v>
      </c>
      <c r="M542" s="8" t="s">
        <v>279</v>
      </c>
      <c r="N542" s="8" t="s">
        <v>6175</v>
      </c>
      <c r="O542" s="8" t="s">
        <v>6175</v>
      </c>
      <c r="P542" s="8" t="s">
        <v>6175</v>
      </c>
      <c r="Q542" s="80" t="s">
        <v>280</v>
      </c>
      <c r="R542" s="80" t="s">
        <v>28</v>
      </c>
      <c r="S542" s="8" t="s">
        <v>28</v>
      </c>
      <c r="T542" s="80" t="s">
        <v>276</v>
      </c>
      <c r="U542" s="80" t="s">
        <v>28</v>
      </c>
      <c r="V542" s="80" t="s">
        <v>28</v>
      </c>
      <c r="W542" s="80" t="s">
        <v>6160</v>
      </c>
      <c r="X542" s="80">
        <v>2012</v>
      </c>
      <c r="Y542" s="80" t="s">
        <v>28</v>
      </c>
      <c r="Z542" s="80" t="s">
        <v>31</v>
      </c>
      <c r="AA542" s="80">
        <v>1</v>
      </c>
      <c r="AB542" s="80">
        <v>1</v>
      </c>
      <c r="AC542" s="80">
        <f t="shared" si="150"/>
        <v>0</v>
      </c>
      <c r="AD542" s="81" t="s">
        <v>6175</v>
      </c>
      <c r="AE542" s="81" t="s">
        <v>6175</v>
      </c>
      <c r="AF542" s="81">
        <v>2300</v>
      </c>
      <c r="AG542" s="81">
        <v>690</v>
      </c>
      <c r="AH542" s="81">
        <v>4467.2159999999994</v>
      </c>
      <c r="AI542" s="81">
        <f t="shared" si="151"/>
        <v>4467.2159999999994</v>
      </c>
      <c r="AJ542" s="81">
        <v>0</v>
      </c>
      <c r="AK542" s="81">
        <f t="shared" si="152"/>
        <v>0</v>
      </c>
      <c r="AL542" s="81">
        <f t="shared" si="153"/>
        <v>0</v>
      </c>
      <c r="AM542" s="81">
        <v>4467.2159999999994</v>
      </c>
      <c r="AN542" s="81">
        <f t="shared" si="154"/>
        <v>0</v>
      </c>
      <c r="AO542" s="81">
        <f t="shared" si="155"/>
        <v>0</v>
      </c>
      <c r="AP542" s="81">
        <f t="shared" si="156"/>
        <v>0</v>
      </c>
      <c r="AQ542" s="81">
        <f t="shared" si="157"/>
        <v>0</v>
      </c>
      <c r="AR542" s="18" t="s">
        <v>6295</v>
      </c>
      <c r="AS542" s="18" t="s">
        <v>6295</v>
      </c>
      <c r="AT542" s="14" t="s">
        <v>6294</v>
      </c>
      <c r="AU542" s="74" t="s">
        <v>6279</v>
      </c>
      <c r="AV542" s="74"/>
      <c r="AW542" s="75"/>
      <c r="AX542" s="75"/>
      <c r="AY542" s="75"/>
      <c r="AZ542" s="52" t="s">
        <v>6388</v>
      </c>
    </row>
    <row r="543" spans="1:52" s="52" customFormat="1" ht="39.950000000000003" customHeight="1" x14ac:dyDescent="0.25">
      <c r="A543" s="80">
        <v>135</v>
      </c>
      <c r="B543" s="79">
        <v>80042000016623</v>
      </c>
      <c r="C543" s="90" t="s">
        <v>271</v>
      </c>
      <c r="D543" s="78" t="s">
        <v>18</v>
      </c>
      <c r="E543" s="79" t="s">
        <v>272</v>
      </c>
      <c r="F543" s="79" t="s">
        <v>142</v>
      </c>
      <c r="G543" s="79" t="s">
        <v>18</v>
      </c>
      <c r="H543" s="9" t="s">
        <v>6173</v>
      </c>
      <c r="I543" s="9" t="s">
        <v>111</v>
      </c>
      <c r="J543" s="9" t="s">
        <v>6175</v>
      </c>
      <c r="K543" s="9" t="s">
        <v>6175</v>
      </c>
      <c r="L543" s="80" t="s">
        <v>273</v>
      </c>
      <c r="M543" s="8" t="s">
        <v>274</v>
      </c>
      <c r="N543" s="8" t="s">
        <v>6175</v>
      </c>
      <c r="O543" s="8" t="s">
        <v>6175</v>
      </c>
      <c r="P543" s="8" t="s">
        <v>6175</v>
      </c>
      <c r="Q543" s="80" t="s">
        <v>275</v>
      </c>
      <c r="R543" s="80" t="s">
        <v>28</v>
      </c>
      <c r="S543" s="8" t="s">
        <v>28</v>
      </c>
      <c r="T543" s="80" t="s">
        <v>276</v>
      </c>
      <c r="U543" s="80" t="s">
        <v>28</v>
      </c>
      <c r="V543" s="80" t="s">
        <v>28</v>
      </c>
      <c r="W543" s="80" t="s">
        <v>29</v>
      </c>
      <c r="X543" s="80">
        <v>2013</v>
      </c>
      <c r="Y543" s="80" t="s">
        <v>28</v>
      </c>
      <c r="Z543" s="80" t="s">
        <v>31</v>
      </c>
      <c r="AA543" s="80">
        <v>1</v>
      </c>
      <c r="AB543" s="80">
        <v>1</v>
      </c>
      <c r="AC543" s="80">
        <f t="shared" si="150"/>
        <v>0</v>
      </c>
      <c r="AD543" s="81" t="s">
        <v>6175</v>
      </c>
      <c r="AE543" s="81" t="s">
        <v>6175</v>
      </c>
      <c r="AF543" s="81">
        <v>558</v>
      </c>
      <c r="AG543" s="81">
        <v>167.4</v>
      </c>
      <c r="AH543" s="81">
        <v>1540.9747499999999</v>
      </c>
      <c r="AI543" s="81">
        <f t="shared" si="151"/>
        <v>1540.9747499999999</v>
      </c>
      <c r="AJ543" s="81">
        <v>0</v>
      </c>
      <c r="AK543" s="81">
        <f t="shared" si="152"/>
        <v>0</v>
      </c>
      <c r="AL543" s="81">
        <f t="shared" si="153"/>
        <v>0</v>
      </c>
      <c r="AM543" s="81">
        <v>1540.9747499999999</v>
      </c>
      <c r="AN543" s="81">
        <f t="shared" si="154"/>
        <v>0</v>
      </c>
      <c r="AO543" s="81">
        <f t="shared" si="155"/>
        <v>0</v>
      </c>
      <c r="AP543" s="81">
        <f t="shared" si="156"/>
        <v>0</v>
      </c>
      <c r="AQ543" s="81">
        <f t="shared" si="157"/>
        <v>0</v>
      </c>
      <c r="AR543" s="18" t="s">
        <v>6295</v>
      </c>
      <c r="AS543" s="18" t="s">
        <v>6295</v>
      </c>
      <c r="AT543" s="14" t="s">
        <v>6294</v>
      </c>
      <c r="AU543" s="74" t="s">
        <v>6279</v>
      </c>
      <c r="AV543" s="74"/>
      <c r="AW543" s="75"/>
      <c r="AX543" s="75"/>
      <c r="AY543" s="75"/>
      <c r="AZ543" s="52" t="s">
        <v>6388</v>
      </c>
    </row>
    <row r="544" spans="1:52" s="52" customFormat="1" ht="39.950000000000003" customHeight="1" x14ac:dyDescent="0.25">
      <c r="A544" s="80">
        <v>147</v>
      </c>
      <c r="B544" s="79">
        <v>80042000016524</v>
      </c>
      <c r="C544" s="79" t="s">
        <v>283</v>
      </c>
      <c r="D544" s="78" t="s">
        <v>18</v>
      </c>
      <c r="E544" s="79" t="s">
        <v>272</v>
      </c>
      <c r="F544" s="79" t="s">
        <v>142</v>
      </c>
      <c r="G544" s="79" t="s">
        <v>18</v>
      </c>
      <c r="H544" s="9" t="s">
        <v>6173</v>
      </c>
      <c r="I544" s="9" t="s">
        <v>111</v>
      </c>
      <c r="J544" s="9" t="s">
        <v>6175</v>
      </c>
      <c r="K544" s="9" t="s">
        <v>6175</v>
      </c>
      <c r="L544" s="80" t="s">
        <v>284</v>
      </c>
      <c r="M544" s="8" t="s">
        <v>285</v>
      </c>
      <c r="N544" s="8" t="s">
        <v>6175</v>
      </c>
      <c r="O544" s="8" t="s">
        <v>6175</v>
      </c>
      <c r="P544" s="8" t="s">
        <v>6175</v>
      </c>
      <c r="Q544" s="80" t="s">
        <v>28</v>
      </c>
      <c r="R544" s="8" t="s">
        <v>28</v>
      </c>
      <c r="S544" s="8" t="s">
        <v>28</v>
      </c>
      <c r="T544" s="80" t="s">
        <v>276</v>
      </c>
      <c r="U544" s="80" t="s">
        <v>28</v>
      </c>
      <c r="V544" s="80" t="s">
        <v>28</v>
      </c>
      <c r="W544" s="80" t="s">
        <v>29</v>
      </c>
      <c r="X544" s="80">
        <v>2012</v>
      </c>
      <c r="Y544" s="80" t="s">
        <v>28</v>
      </c>
      <c r="Z544" s="80" t="s">
        <v>31</v>
      </c>
      <c r="AA544" s="80">
        <v>1</v>
      </c>
      <c r="AB544" s="80">
        <v>1</v>
      </c>
      <c r="AC544" s="80">
        <f t="shared" si="150"/>
        <v>0</v>
      </c>
      <c r="AD544" s="81" t="s">
        <v>6175</v>
      </c>
      <c r="AE544" s="81" t="s">
        <v>6175</v>
      </c>
      <c r="AF544" s="81">
        <v>166</v>
      </c>
      <c r="AG544" s="81">
        <v>49.8</v>
      </c>
      <c r="AH544" s="81">
        <v>767.80274999999995</v>
      </c>
      <c r="AI544" s="81">
        <f t="shared" si="151"/>
        <v>767.80274999999995</v>
      </c>
      <c r="AJ544" s="81">
        <v>0</v>
      </c>
      <c r="AK544" s="81">
        <f t="shared" si="152"/>
        <v>0</v>
      </c>
      <c r="AL544" s="81">
        <f t="shared" si="153"/>
        <v>0</v>
      </c>
      <c r="AM544" s="81">
        <v>767.80274999999995</v>
      </c>
      <c r="AN544" s="81">
        <f t="shared" si="154"/>
        <v>0</v>
      </c>
      <c r="AO544" s="81">
        <f t="shared" si="155"/>
        <v>0</v>
      </c>
      <c r="AP544" s="81">
        <f t="shared" si="156"/>
        <v>0</v>
      </c>
      <c r="AQ544" s="81">
        <f t="shared" si="157"/>
        <v>0</v>
      </c>
      <c r="AR544" s="18" t="s">
        <v>6295</v>
      </c>
      <c r="AS544" s="18" t="s">
        <v>6295</v>
      </c>
      <c r="AT544" s="14" t="s">
        <v>6294</v>
      </c>
      <c r="AU544" s="74" t="s">
        <v>6279</v>
      </c>
      <c r="AV544" s="74"/>
      <c r="AW544" s="75"/>
      <c r="AX544" s="75"/>
      <c r="AY544" s="75"/>
      <c r="AZ544" s="52" t="s">
        <v>6388</v>
      </c>
    </row>
    <row r="545" spans="1:51" ht="9" customHeight="1" x14ac:dyDescent="0.25">
      <c r="A545" s="65"/>
      <c r="B545" s="66"/>
      <c r="C545" s="67"/>
      <c r="D545" s="66"/>
      <c r="E545" s="67"/>
      <c r="F545" s="67"/>
      <c r="G545" s="67"/>
      <c r="H545" s="67"/>
      <c r="I545" s="67"/>
      <c r="J545" s="67"/>
      <c r="K545" s="66"/>
      <c r="L545" s="68"/>
      <c r="M545" s="69"/>
      <c r="N545" s="70"/>
      <c r="O545" s="67"/>
      <c r="P545" s="70"/>
      <c r="Q545" s="68"/>
      <c r="R545" s="68"/>
      <c r="S545" s="68"/>
      <c r="T545" s="66"/>
      <c r="U545" s="66"/>
      <c r="V545" s="66"/>
      <c r="W545" s="66"/>
      <c r="X545" s="66"/>
      <c r="Y545" s="67"/>
      <c r="Z545" s="67"/>
      <c r="AA545" s="67"/>
      <c r="AB545" s="67"/>
      <c r="AC545" s="67"/>
      <c r="AD545" s="67"/>
      <c r="AE545" s="67"/>
      <c r="AF545" s="67"/>
      <c r="AG545" s="67"/>
      <c r="AH545" s="67"/>
      <c r="AI545" s="67"/>
      <c r="AJ545" s="71"/>
      <c r="AK545" s="71"/>
      <c r="AL545" s="71"/>
      <c r="AM545" s="71"/>
      <c r="AN545" s="71"/>
      <c r="AO545" s="71"/>
      <c r="AP545" s="71"/>
      <c r="AQ545" s="71"/>
      <c r="AR545" s="72"/>
      <c r="AS545" s="72"/>
      <c r="AT545" s="72"/>
      <c r="AU545" s="47"/>
      <c r="AV545" s="17"/>
      <c r="AW545" s="13"/>
      <c r="AX545" s="13"/>
      <c r="AY545" s="13"/>
    </row>
    <row r="546" spans="1:51" s="13" customFormat="1" x14ac:dyDescent="0.25">
      <c r="A546" s="48"/>
      <c r="B546" s="50"/>
      <c r="C546" s="50"/>
      <c r="D546" s="50"/>
      <c r="E546" s="50"/>
      <c r="F546" s="50"/>
      <c r="G546" s="50"/>
      <c r="H546" s="51"/>
      <c r="I546" s="51"/>
      <c r="J546" s="51"/>
      <c r="K546" s="51"/>
      <c r="L546" s="51"/>
      <c r="M546" s="51"/>
      <c r="N546" s="51"/>
      <c r="O546" s="51"/>
      <c r="P546" s="51"/>
      <c r="Q546" s="51"/>
      <c r="R546" s="51"/>
      <c r="S546" s="51"/>
      <c r="T546" s="51"/>
      <c r="U546" s="51"/>
      <c r="V546" s="51"/>
      <c r="W546" s="51"/>
      <c r="X546" s="51"/>
      <c r="Y546" s="51"/>
      <c r="Z546" s="51"/>
      <c r="AA546" s="51"/>
      <c r="AB546" s="51"/>
      <c r="AC546" s="51"/>
      <c r="AD546" s="51"/>
      <c r="AE546" s="51"/>
      <c r="AF546" s="51"/>
      <c r="AG546" s="51"/>
      <c r="AH546" s="51"/>
      <c r="AI546" s="51"/>
      <c r="AJ546" s="51"/>
      <c r="AK546" s="51"/>
      <c r="AL546" s="51"/>
      <c r="AM546" s="51"/>
      <c r="AN546" s="51"/>
      <c r="AO546" s="51"/>
      <c r="AP546" s="51"/>
      <c r="AQ546" s="51"/>
      <c r="AR546" s="47"/>
      <c r="AS546" s="47"/>
      <c r="AT546" s="47"/>
      <c r="AU546" s="47"/>
      <c r="AV546" s="17"/>
    </row>
    <row r="547" spans="1:51" s="13" customFormat="1" x14ac:dyDescent="0.25">
      <c r="A547" s="48"/>
      <c r="B547" s="50"/>
      <c r="C547" s="50"/>
      <c r="D547" s="50"/>
      <c r="E547" s="50"/>
      <c r="F547" s="50"/>
      <c r="G547" s="50"/>
      <c r="H547" s="51"/>
      <c r="I547" s="51"/>
      <c r="J547" s="51"/>
      <c r="K547" s="51"/>
      <c r="L547" s="51"/>
      <c r="M547" s="51"/>
      <c r="N547" s="51"/>
      <c r="O547" s="51"/>
      <c r="P547" s="51"/>
      <c r="Q547" s="51"/>
      <c r="R547" s="51"/>
      <c r="S547" s="51"/>
      <c r="T547" s="51"/>
      <c r="U547" s="51"/>
      <c r="V547" s="51"/>
      <c r="W547" s="51"/>
      <c r="X547" s="51"/>
      <c r="Y547" s="51"/>
      <c r="Z547" s="51"/>
      <c r="AA547" s="51"/>
      <c r="AB547" s="51"/>
      <c r="AC547" s="51"/>
      <c r="AD547" s="51"/>
      <c r="AE547" s="51"/>
      <c r="AF547" s="51"/>
      <c r="AG547" s="51"/>
      <c r="AH547" s="51"/>
      <c r="AI547" s="51"/>
      <c r="AJ547" s="51"/>
      <c r="AK547" s="51"/>
      <c r="AL547" s="51"/>
      <c r="AM547" s="73">
        <f>SUM(AM5:AM546)</f>
        <v>202603.14679670153</v>
      </c>
      <c r="AN547" s="51"/>
      <c r="AO547" s="51"/>
      <c r="AP547" s="51"/>
      <c r="AQ547" s="51"/>
      <c r="AR547" s="47"/>
      <c r="AS547" s="47"/>
      <c r="AT547" s="47"/>
      <c r="AU547" s="47"/>
      <c r="AV547" s="17"/>
    </row>
    <row r="548" spans="1:51" s="13" customFormat="1" x14ac:dyDescent="0.25">
      <c r="A548" s="48"/>
      <c r="B548" s="50"/>
      <c r="C548" s="50"/>
      <c r="D548" s="50"/>
      <c r="E548" s="50"/>
      <c r="F548" s="50"/>
      <c r="G548" s="50"/>
      <c r="H548" s="51"/>
      <c r="I548" s="51"/>
      <c r="J548" s="51"/>
      <c r="K548" s="51"/>
      <c r="L548" s="51"/>
      <c r="M548" s="51"/>
      <c r="N548" s="51"/>
      <c r="O548" s="51"/>
      <c r="P548" s="51"/>
      <c r="Q548" s="51"/>
      <c r="R548" s="51"/>
      <c r="S548" s="51"/>
      <c r="T548" s="51"/>
      <c r="U548" s="51"/>
      <c r="V548" s="51"/>
      <c r="W548" s="51"/>
      <c r="X548" s="51"/>
      <c r="Y548" s="51"/>
      <c r="Z548" s="51"/>
      <c r="AA548" s="51"/>
      <c r="AB548" s="51"/>
      <c r="AC548" s="51"/>
      <c r="AD548" s="51"/>
      <c r="AE548" s="51"/>
      <c r="AF548" s="51"/>
      <c r="AG548" s="51"/>
      <c r="AH548" s="51"/>
      <c r="AI548" s="51"/>
      <c r="AJ548" s="51"/>
      <c r="AK548" s="51"/>
      <c r="AL548" s="51"/>
      <c r="AM548" s="51"/>
      <c r="AN548" s="51"/>
      <c r="AO548" s="51"/>
      <c r="AP548" s="51"/>
      <c r="AQ548" s="51"/>
      <c r="AR548" s="47"/>
      <c r="AS548" s="47"/>
      <c r="AT548" s="47"/>
      <c r="AU548" s="47"/>
      <c r="AV548" s="17"/>
    </row>
    <row r="549" spans="1:51" s="13" customFormat="1" x14ac:dyDescent="0.25">
      <c r="A549" s="48"/>
      <c r="B549" s="50"/>
      <c r="C549" s="50"/>
      <c r="D549" s="50"/>
      <c r="E549" s="50"/>
      <c r="F549" s="50"/>
      <c r="G549" s="50"/>
      <c r="H549" s="51"/>
      <c r="I549" s="51"/>
      <c r="J549" s="51"/>
      <c r="K549" s="51"/>
      <c r="L549" s="51"/>
      <c r="M549" s="51"/>
      <c r="N549" s="51"/>
      <c r="O549" s="51"/>
      <c r="P549" s="51"/>
      <c r="Q549" s="51"/>
      <c r="R549" s="51"/>
      <c r="S549" s="51"/>
      <c r="T549" s="51"/>
      <c r="U549" s="51"/>
      <c r="V549" s="51"/>
      <c r="W549" s="51"/>
      <c r="X549" s="51"/>
      <c r="Y549" s="51"/>
      <c r="Z549" s="51"/>
      <c r="AA549" s="51"/>
      <c r="AB549" s="51"/>
      <c r="AC549" s="51"/>
      <c r="AD549" s="51"/>
      <c r="AE549" s="51"/>
      <c r="AF549" s="51"/>
      <c r="AG549" s="51"/>
      <c r="AH549" s="51"/>
      <c r="AI549" s="51"/>
      <c r="AJ549" s="51"/>
      <c r="AK549" s="51"/>
      <c r="AL549" s="51"/>
      <c r="AM549" s="51"/>
      <c r="AN549" s="51"/>
      <c r="AO549" s="51"/>
      <c r="AP549" s="51"/>
      <c r="AQ549" s="51"/>
      <c r="AR549" s="47"/>
      <c r="AS549" s="47"/>
      <c r="AT549" s="47"/>
      <c r="AU549" s="47"/>
      <c r="AV549" s="17"/>
    </row>
    <row r="550" spans="1:51" s="13" customFormat="1" x14ac:dyDescent="0.25">
      <c r="A550" s="48"/>
      <c r="B550" s="50"/>
      <c r="C550" s="50"/>
      <c r="D550" s="50"/>
      <c r="E550" s="50"/>
      <c r="F550" s="50"/>
      <c r="G550" s="50"/>
      <c r="H550" s="51"/>
      <c r="I550" s="51"/>
      <c r="J550" s="51"/>
      <c r="K550" s="51"/>
      <c r="L550" s="51"/>
      <c r="M550" s="51"/>
      <c r="N550" s="51"/>
      <c r="O550" s="51"/>
      <c r="P550" s="51"/>
      <c r="Q550" s="51"/>
      <c r="R550" s="51"/>
      <c r="S550" s="51"/>
      <c r="T550" s="51"/>
      <c r="U550" s="51"/>
      <c r="V550" s="51"/>
      <c r="W550" s="51"/>
      <c r="X550" s="51"/>
      <c r="Y550" s="51"/>
      <c r="Z550" s="51"/>
      <c r="AA550" s="51"/>
      <c r="AB550" s="51"/>
      <c r="AC550" s="51"/>
      <c r="AD550" s="51"/>
      <c r="AE550" s="51"/>
      <c r="AF550" s="51"/>
      <c r="AG550" s="51"/>
      <c r="AH550" s="51"/>
      <c r="AI550" s="51"/>
      <c r="AJ550" s="51"/>
      <c r="AK550" s="51"/>
      <c r="AL550" s="51"/>
      <c r="AM550" s="51"/>
      <c r="AN550" s="51"/>
      <c r="AO550" s="51"/>
      <c r="AP550" s="51"/>
      <c r="AQ550" s="51"/>
      <c r="AR550" s="47"/>
      <c r="AS550" s="47"/>
      <c r="AT550" s="47"/>
      <c r="AU550" s="47"/>
      <c r="AV550" s="17"/>
    </row>
  </sheetData>
  <autoFilter ref="A4:AZ544"/>
  <mergeCells count="51">
    <mergeCell ref="C211:C212"/>
    <mergeCell ref="C237:C238"/>
    <mergeCell ref="C466:C467"/>
    <mergeCell ref="C469:C470"/>
    <mergeCell ref="C471:C472"/>
    <mergeCell ref="C299:C301"/>
    <mergeCell ref="C216:C217"/>
    <mergeCell ref="C248:C249"/>
    <mergeCell ref="C308:C309"/>
    <mergeCell ref="C372:C373"/>
    <mergeCell ref="C459:C461"/>
    <mergeCell ref="C262:C263"/>
    <mergeCell ref="C368:C369"/>
    <mergeCell ref="C294:C295"/>
    <mergeCell ref="C192:C193"/>
    <mergeCell ref="AD192:AD193"/>
    <mergeCell ref="AE192:AE193"/>
    <mergeCell ref="C195:C196"/>
    <mergeCell ref="AD195:AD196"/>
    <mergeCell ref="AE195:AE196"/>
    <mergeCell ref="AD183:AD186"/>
    <mergeCell ref="AE183:AE186"/>
    <mergeCell ref="C187:C189"/>
    <mergeCell ref="AD187:AD189"/>
    <mergeCell ref="AE187:AE189"/>
    <mergeCell ref="AD368:AD369"/>
    <mergeCell ref="AE368:AE369"/>
    <mergeCell ref="C370:C371"/>
    <mergeCell ref="AD370:AD371"/>
    <mergeCell ref="AE370:AE371"/>
    <mergeCell ref="AD294:AD295"/>
    <mergeCell ref="AE294:AE295"/>
    <mergeCell ref="C314:C315"/>
    <mergeCell ref="AD314:AD315"/>
    <mergeCell ref="AE314:AE315"/>
    <mergeCell ref="A1:AQ1"/>
    <mergeCell ref="A2:AQ2"/>
    <mergeCell ref="A3:AQ3"/>
    <mergeCell ref="C291:C292"/>
    <mergeCell ref="AD291:AD292"/>
    <mergeCell ref="AE291:AE292"/>
    <mergeCell ref="C165:C167"/>
    <mergeCell ref="AD165:AD167"/>
    <mergeCell ref="AE165:AE167"/>
    <mergeCell ref="C168:C169"/>
    <mergeCell ref="AD168:AD169"/>
    <mergeCell ref="AE168:AE169"/>
    <mergeCell ref="C175:C176"/>
    <mergeCell ref="AD175:AD176"/>
    <mergeCell ref="AE175:AE176"/>
    <mergeCell ref="C183:C186"/>
  </mergeCells>
  <conditionalFormatting sqref="C546:C1048576 C1:C532 C535:C538">
    <cfRule type="duplicateValues" dxfId="20" priority="35"/>
  </conditionalFormatting>
  <conditionalFormatting sqref="C546:C1048576">
    <cfRule type="duplicateValues" dxfId="19" priority="34"/>
  </conditionalFormatting>
  <conditionalFormatting sqref="C546:C1048576">
    <cfRule type="duplicateValues" dxfId="18" priority="62"/>
  </conditionalFormatting>
  <conditionalFormatting sqref="C546:C1048576">
    <cfRule type="duplicateValues" dxfId="17" priority="63"/>
  </conditionalFormatting>
  <conditionalFormatting sqref="C540:C544">
    <cfRule type="duplicateValues" dxfId="16" priority="3"/>
  </conditionalFormatting>
  <conditionalFormatting sqref="C540:C544">
    <cfRule type="duplicateValues" dxfId="15" priority="2"/>
  </conditionalFormatting>
  <conditionalFormatting sqref="C540:C544">
    <cfRule type="duplicateValues" dxfId="14" priority="1"/>
  </conditionalFormatting>
  <conditionalFormatting sqref="C540:C544">
    <cfRule type="duplicateValues" dxfId="13" priority="4"/>
  </conditionalFormatting>
  <conditionalFormatting sqref="C539 C545">
    <cfRule type="duplicateValues" dxfId="12" priority="64"/>
  </conditionalFormatting>
  <conditionalFormatting sqref="C535:C538">
    <cfRule type="duplicateValues" dxfId="11" priority="1783"/>
  </conditionalFormatting>
  <conditionalFormatting sqref="C534">
    <cfRule type="duplicateValues" dxfId="10" priority="1840"/>
  </conditionalFormatting>
  <conditionalFormatting sqref="C533">
    <cfRule type="duplicateValues" dxfId="9" priority="1845"/>
  </conditionalFormatting>
  <conditionalFormatting sqref="C5:C161">
    <cfRule type="duplicateValues" dxfId="8" priority="1917"/>
  </conditionalFormatting>
  <printOptions horizontalCentered="1"/>
  <pageMargins left="0.15748031496062992" right="0.15748031496062992" top="0.39370078740157483" bottom="0.59055118110236227" header="0.51181102362204722" footer="0.51181102362204722"/>
  <pageSetup paperSize="9" scale="24" fitToHeight="100" orientation="landscape" r:id="rId1"/>
  <headerFooter>
    <oddFooter>Página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Z680"/>
  <sheetViews>
    <sheetView showGridLines="0" zoomScaleNormal="100" workbookViewId="0">
      <pane ySplit="4" topLeftCell="A24" activePane="bottomLeft" state="frozen"/>
      <selection pane="bottomLeft" activeCell="AM26" sqref="AM26"/>
    </sheetView>
  </sheetViews>
  <sheetFormatPr baseColWidth="10" defaultColWidth="11.42578125" defaultRowHeight="15" x14ac:dyDescent="0.25"/>
  <cols>
    <col min="1" max="1" width="5.28515625" style="48" customWidth="1"/>
    <col min="2" max="2" width="14.42578125" style="49" customWidth="1"/>
    <col min="3" max="3" width="11" style="49" hidden="1" customWidth="1"/>
    <col min="4" max="4" width="12.42578125" style="49" hidden="1" customWidth="1"/>
    <col min="5" max="5" width="15.42578125" style="49" hidden="1" customWidth="1"/>
    <col min="6" max="6" width="16.5703125" style="49" hidden="1" customWidth="1"/>
    <col min="7" max="7" width="14" style="49" hidden="1" customWidth="1"/>
    <col min="8" max="8" width="11.28515625" style="48" customWidth="1"/>
    <col min="9" max="9" width="14.7109375" style="48" hidden="1" customWidth="1"/>
    <col min="10" max="10" width="15.7109375" style="48" hidden="1" customWidth="1"/>
    <col min="11" max="11" width="16.28515625" style="48" hidden="1" customWidth="1"/>
    <col min="12" max="12" width="32.85546875" style="48" customWidth="1"/>
    <col min="13" max="13" width="33.85546875" style="48" customWidth="1"/>
    <col min="14" max="14" width="11.140625" style="48" hidden="1" customWidth="1"/>
    <col min="15" max="16" width="9.85546875" style="48" hidden="1" customWidth="1"/>
    <col min="17" max="17" width="11.85546875" style="48" customWidth="1"/>
    <col min="18" max="18" width="13.85546875" style="48" customWidth="1"/>
    <col min="19" max="19" width="10.85546875" style="48" customWidth="1"/>
    <col min="20" max="20" width="10.42578125" style="48" customWidth="1"/>
    <col min="21" max="21" width="16.140625" style="48" hidden="1" customWidth="1"/>
    <col min="22" max="22" width="14.85546875" style="48" hidden="1" customWidth="1"/>
    <col min="23" max="23" width="11.28515625" style="48" hidden="1" customWidth="1"/>
    <col min="24" max="24" width="6.5703125" style="48" hidden="1" customWidth="1"/>
    <col min="25" max="25" width="14.85546875" style="48" hidden="1" customWidth="1"/>
    <col min="26" max="26" width="12.42578125" style="48" hidden="1" customWidth="1"/>
    <col min="27" max="27" width="9.140625" style="48" hidden="1" customWidth="1"/>
    <col min="28" max="28" width="8.28515625" style="48" hidden="1" customWidth="1"/>
    <col min="29" max="31" width="12.42578125" style="48" hidden="1" customWidth="1"/>
    <col min="32" max="32" width="12.85546875" style="48" hidden="1" customWidth="1"/>
    <col min="33" max="33" width="11.42578125" style="48" hidden="1" customWidth="1"/>
    <col min="34" max="36" width="14.28515625" style="48" hidden="1" customWidth="1"/>
    <col min="37" max="37" width="13.7109375" style="48" hidden="1" customWidth="1"/>
    <col min="38" max="38" width="13" style="48" hidden="1" customWidth="1"/>
    <col min="39" max="39" width="14.42578125" style="48" customWidth="1"/>
    <col min="40" max="40" width="14.28515625" style="48" hidden="1" customWidth="1"/>
    <col min="41" max="41" width="16.85546875" style="48" hidden="1" customWidth="1"/>
    <col min="42" max="42" width="10.7109375" style="48" hidden="1" customWidth="1"/>
    <col min="43" max="43" width="19.7109375" style="48" hidden="1" customWidth="1"/>
    <col min="44" max="46" width="16.140625" style="46" hidden="1" customWidth="1"/>
    <col min="47" max="47" width="16.7109375" style="27" hidden="1" customWidth="1"/>
    <col min="48" max="48" width="14.42578125" style="20" hidden="1" customWidth="1"/>
    <col min="49" max="49" width="8" style="1" hidden="1" customWidth="1"/>
    <col min="50" max="50" width="13" style="1" hidden="1" customWidth="1"/>
    <col min="51" max="51" width="11.42578125" style="1" hidden="1" customWidth="1"/>
    <col min="52" max="60" width="11.42578125" style="1" customWidth="1"/>
    <col min="61" max="16384" width="11.42578125" style="1"/>
  </cols>
  <sheetData>
    <row r="1" spans="1:52" x14ac:dyDescent="0.25">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5"/>
      <c r="AR1" s="19"/>
      <c r="AS1" s="19"/>
      <c r="AT1" s="19"/>
      <c r="AU1" s="16"/>
    </row>
    <row r="2" spans="1:52" x14ac:dyDescent="0.25">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5"/>
      <c r="AR2" s="19"/>
      <c r="AS2" s="19"/>
      <c r="AT2" s="19"/>
      <c r="AU2" s="16"/>
    </row>
    <row r="3" spans="1:52" x14ac:dyDescent="0.25">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5"/>
      <c r="AR3" s="19"/>
      <c r="AS3" s="19"/>
      <c r="AT3" s="19"/>
      <c r="AU3" s="16"/>
    </row>
    <row r="4" spans="1:52" ht="56.25" customHeight="1" x14ac:dyDescent="0.25">
      <c r="A4" s="2" t="s">
        <v>6377</v>
      </c>
      <c r="B4" s="2" t="s">
        <v>0</v>
      </c>
      <c r="C4" s="2" t="s">
        <v>6098</v>
      </c>
      <c r="D4" s="2" t="s">
        <v>1</v>
      </c>
      <c r="E4" s="2" t="s">
        <v>2</v>
      </c>
      <c r="F4" s="2" t="s">
        <v>3</v>
      </c>
      <c r="G4" s="22" t="s">
        <v>6331</v>
      </c>
      <c r="H4" s="2" t="s">
        <v>1386</v>
      </c>
      <c r="I4" s="2" t="s">
        <v>8</v>
      </c>
      <c r="J4" s="2" t="s">
        <v>1387</v>
      </c>
      <c r="K4" s="2" t="s">
        <v>6174</v>
      </c>
      <c r="L4" s="22" t="s">
        <v>6176</v>
      </c>
      <c r="M4" s="2" t="s">
        <v>4</v>
      </c>
      <c r="N4" s="2" t="s">
        <v>6177</v>
      </c>
      <c r="O4" s="2" t="s">
        <v>1388</v>
      </c>
      <c r="P4" s="2" t="s">
        <v>6178</v>
      </c>
      <c r="Q4" s="2" t="s">
        <v>5</v>
      </c>
      <c r="R4" s="2" t="s">
        <v>6</v>
      </c>
      <c r="S4" s="2" t="s">
        <v>7</v>
      </c>
      <c r="T4" s="2" t="s">
        <v>9</v>
      </c>
      <c r="U4" s="2" t="s">
        <v>10</v>
      </c>
      <c r="V4" s="2" t="s">
        <v>11</v>
      </c>
      <c r="W4" s="2" t="s">
        <v>12</v>
      </c>
      <c r="X4" s="2" t="s">
        <v>13</v>
      </c>
      <c r="Y4" s="2" t="s">
        <v>14</v>
      </c>
      <c r="Z4" s="2" t="s">
        <v>15</v>
      </c>
      <c r="AA4" s="2" t="s">
        <v>1389</v>
      </c>
      <c r="AB4" s="11" t="s">
        <v>6099</v>
      </c>
      <c r="AC4" s="11" t="s">
        <v>6135</v>
      </c>
      <c r="AD4" s="11" t="s">
        <v>6179</v>
      </c>
      <c r="AE4" s="11" t="s">
        <v>1390</v>
      </c>
      <c r="AF4" s="3" t="s">
        <v>6180</v>
      </c>
      <c r="AG4" s="3" t="s">
        <v>16</v>
      </c>
      <c r="AH4" s="2" t="s">
        <v>2094</v>
      </c>
      <c r="AI4" s="2" t="s">
        <v>2095</v>
      </c>
      <c r="AJ4" s="2" t="s">
        <v>2096</v>
      </c>
      <c r="AK4" s="2" t="s">
        <v>6158</v>
      </c>
      <c r="AL4" s="2" t="s">
        <v>6157</v>
      </c>
      <c r="AM4" s="22" t="s">
        <v>6156</v>
      </c>
      <c r="AN4" s="2" t="s">
        <v>2097</v>
      </c>
      <c r="AO4" s="2" t="s">
        <v>6159</v>
      </c>
      <c r="AP4" s="2" t="s">
        <v>6157</v>
      </c>
      <c r="AQ4" s="2" t="s">
        <v>6181</v>
      </c>
      <c r="AR4" s="2" t="s">
        <v>6317</v>
      </c>
      <c r="AS4" s="2" t="s">
        <v>6318</v>
      </c>
      <c r="AT4" s="2" t="s">
        <v>6319</v>
      </c>
      <c r="AU4" s="21" t="s">
        <v>6320</v>
      </c>
      <c r="AV4" s="23" t="s">
        <v>6330</v>
      </c>
      <c r="AW4" s="11" t="s">
        <v>6333</v>
      </c>
      <c r="AX4" s="11" t="s">
        <v>14</v>
      </c>
      <c r="AY4" s="11" t="s">
        <v>6332</v>
      </c>
      <c r="AZ4" s="22" t="s">
        <v>6387</v>
      </c>
    </row>
    <row r="5" spans="1:52" ht="39.950000000000003" customHeight="1" x14ac:dyDescent="0.25">
      <c r="A5" s="9">
        <v>160</v>
      </c>
      <c r="B5" s="8">
        <v>80042000017910</v>
      </c>
      <c r="C5" s="10" t="s">
        <v>818</v>
      </c>
      <c r="D5" s="34" t="s">
        <v>18</v>
      </c>
      <c r="E5" s="8" t="s">
        <v>819</v>
      </c>
      <c r="F5" s="8" t="s">
        <v>819</v>
      </c>
      <c r="G5" s="8" t="s">
        <v>18</v>
      </c>
      <c r="H5" s="9" t="s">
        <v>6173</v>
      </c>
      <c r="I5" s="9" t="s">
        <v>71</v>
      </c>
      <c r="J5" s="9" t="s">
        <v>6175</v>
      </c>
      <c r="K5" s="9" t="s">
        <v>6175</v>
      </c>
      <c r="L5" s="9" t="s">
        <v>820</v>
      </c>
      <c r="M5" s="8" t="s">
        <v>821</v>
      </c>
      <c r="N5" s="8" t="s">
        <v>6175</v>
      </c>
      <c r="O5" s="8" t="s">
        <v>6175</v>
      </c>
      <c r="P5" s="8" t="s">
        <v>6175</v>
      </c>
      <c r="Q5" s="8" t="s">
        <v>822</v>
      </c>
      <c r="R5" s="8" t="s">
        <v>823</v>
      </c>
      <c r="S5" s="8">
        <v>100152376</v>
      </c>
      <c r="T5" s="9" t="s">
        <v>276</v>
      </c>
      <c r="U5" s="9" t="s">
        <v>28</v>
      </c>
      <c r="V5" s="9" t="s">
        <v>28</v>
      </c>
      <c r="W5" s="9" t="s">
        <v>29</v>
      </c>
      <c r="X5" s="9">
        <v>2013</v>
      </c>
      <c r="Y5" s="9" t="s">
        <v>28</v>
      </c>
      <c r="Z5" s="9" t="s">
        <v>54</v>
      </c>
      <c r="AA5" s="9">
        <v>1</v>
      </c>
      <c r="AB5" s="9">
        <v>1</v>
      </c>
      <c r="AC5" s="9">
        <f t="shared" ref="AC5" si="0">AA5-AB5</f>
        <v>0</v>
      </c>
      <c r="AD5" s="33" t="s">
        <v>6175</v>
      </c>
      <c r="AE5" s="33" t="s">
        <v>6175</v>
      </c>
      <c r="AF5" s="33">
        <v>41224</v>
      </c>
      <c r="AG5" s="33">
        <v>28856.799999999999</v>
      </c>
      <c r="AH5" s="33">
        <v>48323.25</v>
      </c>
      <c r="AI5" s="33">
        <f t="shared" ref="AI5" si="1">AH5*AB5</f>
        <v>48323.25</v>
      </c>
      <c r="AJ5" s="33">
        <v>21643.35</v>
      </c>
      <c r="AK5" s="33">
        <f t="shared" ref="AK5" si="2">AJ5*AB5</f>
        <v>21643.35</v>
      </c>
      <c r="AL5" s="33">
        <f t="shared" ref="AL5" si="3">AK5*0.12</f>
        <v>2597.2019999999998</v>
      </c>
      <c r="AM5" s="33">
        <f t="shared" ref="AM5" si="4">AL5+AK5</f>
        <v>24240.552</v>
      </c>
      <c r="AN5" s="33">
        <f t="shared" ref="AN5" si="5">AJ5*0.9</f>
        <v>19479.014999999999</v>
      </c>
      <c r="AO5" s="33">
        <f t="shared" ref="AO5" si="6">AN5*AB5</f>
        <v>19479.014999999999</v>
      </c>
      <c r="AP5" s="33">
        <f t="shared" ref="AP5" si="7">AO5*0.12</f>
        <v>2337.4818</v>
      </c>
      <c r="AQ5" s="33">
        <f t="shared" ref="AQ5" si="8">AO5+AP5</f>
        <v>21816.496800000001</v>
      </c>
      <c r="AR5" s="15" t="s">
        <v>6300</v>
      </c>
      <c r="AS5" s="15" t="s">
        <v>6300</v>
      </c>
      <c r="AT5" s="15" t="s">
        <v>6292</v>
      </c>
      <c r="AU5" s="27" t="s">
        <v>6280</v>
      </c>
      <c r="AV5" s="16"/>
      <c r="AW5" s="12"/>
      <c r="AX5" s="12"/>
      <c r="AY5" s="12"/>
      <c r="AZ5" s="1" t="s">
        <v>6280</v>
      </c>
    </row>
    <row r="6" spans="1:52" ht="39.950000000000003" customHeight="1" x14ac:dyDescent="0.25">
      <c r="A6" s="9">
        <v>327</v>
      </c>
      <c r="B6" s="8">
        <v>80042000007690</v>
      </c>
      <c r="C6" s="10" t="s">
        <v>1335</v>
      </c>
      <c r="D6" s="34" t="s">
        <v>18</v>
      </c>
      <c r="E6" s="8" t="s">
        <v>819</v>
      </c>
      <c r="F6" s="8" t="s">
        <v>819</v>
      </c>
      <c r="G6" s="8" t="s">
        <v>18</v>
      </c>
      <c r="H6" s="9" t="s">
        <v>6173</v>
      </c>
      <c r="I6" s="9" t="s">
        <v>1323</v>
      </c>
      <c r="J6" s="9" t="s">
        <v>6175</v>
      </c>
      <c r="K6" s="9" t="s">
        <v>6175</v>
      </c>
      <c r="L6" s="9" t="s">
        <v>6137</v>
      </c>
      <c r="M6" s="8" t="s">
        <v>1336</v>
      </c>
      <c r="N6" s="8" t="s">
        <v>6175</v>
      </c>
      <c r="O6" s="8" t="s">
        <v>6175</v>
      </c>
      <c r="P6" s="8" t="s">
        <v>6175</v>
      </c>
      <c r="Q6" s="9" t="s">
        <v>1337</v>
      </c>
      <c r="R6" s="8" t="s">
        <v>1338</v>
      </c>
      <c r="S6" s="8" t="s">
        <v>1339</v>
      </c>
      <c r="T6" s="9" t="s">
        <v>276</v>
      </c>
      <c r="U6" s="9" t="s">
        <v>28</v>
      </c>
      <c r="V6" s="9" t="s">
        <v>28</v>
      </c>
      <c r="W6" s="9" t="s">
        <v>29</v>
      </c>
      <c r="X6" s="9">
        <v>2013</v>
      </c>
      <c r="Y6" s="9" t="s">
        <v>6360</v>
      </c>
      <c r="Z6" s="9" t="s">
        <v>54</v>
      </c>
      <c r="AA6" s="9">
        <v>1</v>
      </c>
      <c r="AB6" s="9">
        <v>1</v>
      </c>
      <c r="AC6" s="9">
        <f t="shared" ref="AC6:AC23" si="9">AA6-AB6</f>
        <v>0</v>
      </c>
      <c r="AD6" s="33" t="s">
        <v>6175</v>
      </c>
      <c r="AE6" s="33" t="s">
        <v>6175</v>
      </c>
      <c r="AF6" s="33">
        <v>58354</v>
      </c>
      <c r="AG6" s="33">
        <v>37930.199999999997</v>
      </c>
      <c r="AH6" s="33">
        <v>85908</v>
      </c>
      <c r="AI6" s="33">
        <f t="shared" ref="AI6:AI23" si="10">AH6*AB6</f>
        <v>85908</v>
      </c>
      <c r="AJ6" s="33">
        <v>34447.494642857113</v>
      </c>
      <c r="AK6" s="33">
        <f t="shared" ref="AK6:AK23" si="11">AJ6*AB6</f>
        <v>34447.494642857113</v>
      </c>
      <c r="AL6" s="33">
        <f t="shared" ref="AL6:AL23" si="12">AK6*0.12</f>
        <v>4133.6993571428538</v>
      </c>
      <c r="AM6" s="33">
        <f t="shared" ref="AM6:AM23" si="13">AL6+AK6</f>
        <v>38581.193999999967</v>
      </c>
      <c r="AN6" s="33">
        <f t="shared" ref="AN6:AN23" si="14">AJ6*0.9</f>
        <v>31002.745178571404</v>
      </c>
      <c r="AO6" s="33">
        <f t="shared" ref="AO6:AO23" si="15">AN6*AB6</f>
        <v>31002.745178571404</v>
      </c>
      <c r="AP6" s="33">
        <f t="shared" ref="AP6:AP23" si="16">AO6*0.12</f>
        <v>3720.3294214285684</v>
      </c>
      <c r="AQ6" s="33">
        <f t="shared" ref="AQ6:AQ23" si="17">AO6+AP6</f>
        <v>34723.074599999971</v>
      </c>
      <c r="AR6" s="15" t="s">
        <v>6300</v>
      </c>
      <c r="AS6" s="15" t="s">
        <v>6300</v>
      </c>
      <c r="AT6" s="15" t="s">
        <v>6292</v>
      </c>
      <c r="AU6" s="27" t="s">
        <v>6280</v>
      </c>
      <c r="AV6" s="16"/>
      <c r="AW6" s="12">
        <v>1</v>
      </c>
      <c r="AX6" s="12" t="s">
        <v>6343</v>
      </c>
      <c r="AY6" s="12"/>
      <c r="AZ6" s="1" t="s">
        <v>6280</v>
      </c>
    </row>
    <row r="7" spans="1:52" ht="39.950000000000003" customHeight="1" x14ac:dyDescent="0.25">
      <c r="A7" s="9">
        <v>328</v>
      </c>
      <c r="B7" s="8">
        <v>80042000007645</v>
      </c>
      <c r="C7" s="10" t="s">
        <v>1325</v>
      </c>
      <c r="D7" s="34" t="s">
        <v>18</v>
      </c>
      <c r="E7" s="8" t="s">
        <v>819</v>
      </c>
      <c r="F7" s="8" t="s">
        <v>819</v>
      </c>
      <c r="G7" s="8" t="s">
        <v>402</v>
      </c>
      <c r="H7" s="9" t="s">
        <v>6173</v>
      </c>
      <c r="I7" s="9" t="s">
        <v>1323</v>
      </c>
      <c r="J7" s="9" t="s">
        <v>6175</v>
      </c>
      <c r="K7" s="9" t="s">
        <v>6175</v>
      </c>
      <c r="L7" s="9" t="s">
        <v>6138</v>
      </c>
      <c r="M7" s="8" t="s">
        <v>1326</v>
      </c>
      <c r="N7" s="8" t="s">
        <v>6175</v>
      </c>
      <c r="O7" s="8" t="s">
        <v>6175</v>
      </c>
      <c r="P7" s="8" t="s">
        <v>6175</v>
      </c>
      <c r="Q7" s="9" t="s">
        <v>1327</v>
      </c>
      <c r="R7" s="8" t="s">
        <v>1328</v>
      </c>
      <c r="S7" s="8" t="s">
        <v>1329</v>
      </c>
      <c r="T7" s="9" t="s">
        <v>276</v>
      </c>
      <c r="U7" s="9" t="s">
        <v>28</v>
      </c>
      <c r="V7" s="9" t="s">
        <v>28</v>
      </c>
      <c r="W7" s="9" t="s">
        <v>29</v>
      </c>
      <c r="X7" s="9">
        <v>2014</v>
      </c>
      <c r="Y7" s="9" t="s">
        <v>6368</v>
      </c>
      <c r="Z7" s="9" t="s">
        <v>54</v>
      </c>
      <c r="AA7" s="9">
        <v>1</v>
      </c>
      <c r="AB7" s="9">
        <v>1</v>
      </c>
      <c r="AC7" s="9">
        <f t="shared" si="9"/>
        <v>0</v>
      </c>
      <c r="AD7" s="33" t="s">
        <v>6175</v>
      </c>
      <c r="AE7" s="33" t="s">
        <v>6175</v>
      </c>
      <c r="AF7" s="33">
        <v>30603</v>
      </c>
      <c r="AG7" s="33">
        <v>18361.900000000001</v>
      </c>
      <c r="AH7" s="33">
        <v>41990</v>
      </c>
      <c r="AI7" s="33">
        <f t="shared" si="10"/>
        <v>41990</v>
      </c>
      <c r="AJ7" s="33">
        <v>16672.928571428558</v>
      </c>
      <c r="AK7" s="33">
        <f t="shared" si="11"/>
        <v>16672.928571428558</v>
      </c>
      <c r="AL7" s="33">
        <f t="shared" si="12"/>
        <v>2000.7514285714269</v>
      </c>
      <c r="AM7" s="33">
        <f t="shared" si="13"/>
        <v>18673.679999999986</v>
      </c>
      <c r="AN7" s="33">
        <f t="shared" si="14"/>
        <v>15005.635714285703</v>
      </c>
      <c r="AO7" s="33">
        <f t="shared" si="15"/>
        <v>15005.635714285703</v>
      </c>
      <c r="AP7" s="33">
        <f t="shared" si="16"/>
        <v>1800.6762857142844</v>
      </c>
      <c r="AQ7" s="33">
        <f t="shared" si="17"/>
        <v>16806.311999999987</v>
      </c>
      <c r="AR7" s="15" t="s">
        <v>6300</v>
      </c>
      <c r="AS7" s="15" t="s">
        <v>6300</v>
      </c>
      <c r="AT7" s="15" t="s">
        <v>6282</v>
      </c>
      <c r="AU7" s="27" t="s">
        <v>6282</v>
      </c>
      <c r="AV7" s="16" t="s">
        <v>6287</v>
      </c>
      <c r="AW7" s="12">
        <v>1</v>
      </c>
      <c r="AX7" s="12" t="s">
        <v>6344</v>
      </c>
      <c r="AY7" s="12"/>
      <c r="AZ7" s="1" t="s">
        <v>6280</v>
      </c>
    </row>
    <row r="8" spans="1:52" ht="39.950000000000003" customHeight="1" x14ac:dyDescent="0.25">
      <c r="A8" s="9">
        <v>329</v>
      </c>
      <c r="B8" s="8">
        <v>80042000007713</v>
      </c>
      <c r="C8" s="10" t="s">
        <v>1365</v>
      </c>
      <c r="D8" s="34" t="s">
        <v>18</v>
      </c>
      <c r="E8" s="8" t="s">
        <v>819</v>
      </c>
      <c r="F8" s="8" t="s">
        <v>819</v>
      </c>
      <c r="G8" s="8" t="s">
        <v>18</v>
      </c>
      <c r="H8" s="9" t="s">
        <v>6173</v>
      </c>
      <c r="I8" s="9" t="s">
        <v>1323</v>
      </c>
      <c r="J8" s="9" t="s">
        <v>6175</v>
      </c>
      <c r="K8" s="9" t="s">
        <v>6175</v>
      </c>
      <c r="L8" s="9" t="s">
        <v>6139</v>
      </c>
      <c r="M8" s="8" t="s">
        <v>1366</v>
      </c>
      <c r="N8" s="8" t="s">
        <v>6175</v>
      </c>
      <c r="O8" s="8" t="s">
        <v>6175</v>
      </c>
      <c r="P8" s="8" t="s">
        <v>6175</v>
      </c>
      <c r="Q8" s="9" t="s">
        <v>1327</v>
      </c>
      <c r="R8" s="8" t="s">
        <v>1328</v>
      </c>
      <c r="S8" s="8" t="s">
        <v>1367</v>
      </c>
      <c r="T8" s="9" t="s">
        <v>1360</v>
      </c>
      <c r="U8" s="9" t="s">
        <v>28</v>
      </c>
      <c r="V8" s="9" t="s">
        <v>28</v>
      </c>
      <c r="W8" s="9" t="s">
        <v>29</v>
      </c>
      <c r="X8" s="9">
        <v>2014</v>
      </c>
      <c r="Y8" s="9" t="s">
        <v>6362</v>
      </c>
      <c r="Z8" s="9" t="s">
        <v>96</v>
      </c>
      <c r="AA8" s="9">
        <v>1</v>
      </c>
      <c r="AB8" s="9">
        <v>1</v>
      </c>
      <c r="AC8" s="9">
        <f t="shared" si="9"/>
        <v>0</v>
      </c>
      <c r="AD8" s="33" t="s">
        <v>6175</v>
      </c>
      <c r="AE8" s="33" t="s">
        <v>6175</v>
      </c>
      <c r="AF8" s="33">
        <v>30603</v>
      </c>
      <c r="AG8" s="33">
        <v>18361.900000000001</v>
      </c>
      <c r="AH8" s="33">
        <v>41990</v>
      </c>
      <c r="AI8" s="33">
        <f t="shared" si="10"/>
        <v>41990</v>
      </c>
      <c r="AJ8" s="33">
        <v>16464.516964285678</v>
      </c>
      <c r="AK8" s="33">
        <f t="shared" si="11"/>
        <v>16464.516964285678</v>
      </c>
      <c r="AL8" s="33">
        <f t="shared" si="12"/>
        <v>1975.7420357142812</v>
      </c>
      <c r="AM8" s="33">
        <f t="shared" si="13"/>
        <v>18440.258999999958</v>
      </c>
      <c r="AN8" s="33">
        <f t="shared" si="14"/>
        <v>14818.065267857111</v>
      </c>
      <c r="AO8" s="33">
        <f t="shared" si="15"/>
        <v>14818.065267857111</v>
      </c>
      <c r="AP8" s="33">
        <f t="shared" si="16"/>
        <v>1778.1678321428533</v>
      </c>
      <c r="AQ8" s="33">
        <f t="shared" si="17"/>
        <v>16596.233099999965</v>
      </c>
      <c r="AR8" s="15" t="s">
        <v>6300</v>
      </c>
      <c r="AS8" s="15" t="s">
        <v>6300</v>
      </c>
      <c r="AT8" s="15" t="s">
        <v>6292</v>
      </c>
      <c r="AU8" s="27" t="s">
        <v>6280</v>
      </c>
      <c r="AV8" s="16"/>
      <c r="AW8" s="12">
        <v>1</v>
      </c>
      <c r="AX8" s="12" t="s">
        <v>6345</v>
      </c>
      <c r="AY8" s="12"/>
      <c r="AZ8" s="1" t="s">
        <v>6280</v>
      </c>
    </row>
    <row r="9" spans="1:52" s="52" customFormat="1" ht="39.950000000000003" customHeight="1" x14ac:dyDescent="0.25">
      <c r="A9" s="9">
        <v>330</v>
      </c>
      <c r="B9" s="8">
        <v>80042000006495</v>
      </c>
      <c r="C9" s="10" t="s">
        <v>1330</v>
      </c>
      <c r="D9" s="34" t="s">
        <v>18</v>
      </c>
      <c r="E9" s="8" t="s">
        <v>819</v>
      </c>
      <c r="F9" s="8" t="s">
        <v>819</v>
      </c>
      <c r="G9" s="8" t="s">
        <v>18</v>
      </c>
      <c r="H9" s="9" t="s">
        <v>6173</v>
      </c>
      <c r="I9" s="9" t="s">
        <v>1323</v>
      </c>
      <c r="J9" s="9" t="s">
        <v>6175</v>
      </c>
      <c r="K9" s="9" t="s">
        <v>6175</v>
      </c>
      <c r="L9" s="9" t="s">
        <v>6140</v>
      </c>
      <c r="M9" s="8" t="s">
        <v>1331</v>
      </c>
      <c r="N9" s="8" t="s">
        <v>6175</v>
      </c>
      <c r="O9" s="8" t="s">
        <v>6175</v>
      </c>
      <c r="P9" s="8" t="s">
        <v>6175</v>
      </c>
      <c r="Q9" s="9" t="s">
        <v>1327</v>
      </c>
      <c r="R9" s="8" t="s">
        <v>1332</v>
      </c>
      <c r="S9" s="8" t="s">
        <v>1333</v>
      </c>
      <c r="T9" s="9" t="s">
        <v>276</v>
      </c>
      <c r="U9" s="9" t="s">
        <v>28</v>
      </c>
      <c r="V9" s="9" t="s">
        <v>28</v>
      </c>
      <c r="W9" s="9" t="s">
        <v>29</v>
      </c>
      <c r="X9" s="9">
        <v>2014</v>
      </c>
      <c r="Y9" s="9" t="s">
        <v>1334</v>
      </c>
      <c r="Z9" s="9" t="s">
        <v>54</v>
      </c>
      <c r="AA9" s="9">
        <v>1</v>
      </c>
      <c r="AB9" s="9">
        <v>1</v>
      </c>
      <c r="AC9" s="9">
        <f t="shared" si="9"/>
        <v>0</v>
      </c>
      <c r="AD9" s="33" t="s">
        <v>6175</v>
      </c>
      <c r="AE9" s="33" t="s">
        <v>6175</v>
      </c>
      <c r="AF9" s="33">
        <v>30603</v>
      </c>
      <c r="AG9" s="33">
        <v>18361.900000000001</v>
      </c>
      <c r="AH9" s="33">
        <v>41990</v>
      </c>
      <c r="AI9" s="33">
        <f t="shared" si="10"/>
        <v>41990</v>
      </c>
      <c r="AJ9" s="33">
        <v>16069.253571428597</v>
      </c>
      <c r="AK9" s="33">
        <f t="shared" si="11"/>
        <v>16069.253571428597</v>
      </c>
      <c r="AL9" s="33">
        <f t="shared" si="12"/>
        <v>1928.3104285714317</v>
      </c>
      <c r="AM9" s="33">
        <f t="shared" si="13"/>
        <v>17997.564000000028</v>
      </c>
      <c r="AN9" s="33">
        <f t="shared" si="14"/>
        <v>14462.328214285737</v>
      </c>
      <c r="AO9" s="33">
        <f t="shared" si="15"/>
        <v>14462.328214285737</v>
      </c>
      <c r="AP9" s="33">
        <f t="shared" si="16"/>
        <v>1735.4793857142884</v>
      </c>
      <c r="AQ9" s="33">
        <f t="shared" si="17"/>
        <v>16197.807600000026</v>
      </c>
      <c r="AR9" s="15" t="s">
        <v>6300</v>
      </c>
      <c r="AS9" s="15" t="s">
        <v>6300</v>
      </c>
      <c r="AT9" s="15" t="s">
        <v>6292</v>
      </c>
      <c r="AU9" s="27" t="s">
        <v>6280</v>
      </c>
      <c r="AV9" s="74"/>
      <c r="AW9" s="75">
        <v>1</v>
      </c>
      <c r="AX9" s="75"/>
      <c r="AY9" s="75"/>
      <c r="AZ9" s="52" t="s">
        <v>6280</v>
      </c>
    </row>
    <row r="10" spans="1:52" s="52" customFormat="1" ht="39.950000000000003" customHeight="1" x14ac:dyDescent="0.25">
      <c r="A10" s="9">
        <v>331</v>
      </c>
      <c r="B10" s="8">
        <v>80042000007720</v>
      </c>
      <c r="C10" s="10" t="s">
        <v>1377</v>
      </c>
      <c r="D10" s="34" t="s">
        <v>18</v>
      </c>
      <c r="E10" s="8" t="s">
        <v>819</v>
      </c>
      <c r="F10" s="8" t="s">
        <v>819</v>
      </c>
      <c r="G10" s="8" t="s">
        <v>18</v>
      </c>
      <c r="H10" s="9" t="s">
        <v>6173</v>
      </c>
      <c r="I10" s="9" t="s">
        <v>1323</v>
      </c>
      <c r="J10" s="9" t="s">
        <v>6175</v>
      </c>
      <c r="K10" s="9" t="s">
        <v>6175</v>
      </c>
      <c r="L10" s="9" t="s">
        <v>6141</v>
      </c>
      <c r="M10" s="8" t="s">
        <v>1378</v>
      </c>
      <c r="N10" s="8" t="s">
        <v>6175</v>
      </c>
      <c r="O10" s="8" t="s">
        <v>6175</v>
      </c>
      <c r="P10" s="8" t="s">
        <v>6175</v>
      </c>
      <c r="Q10" s="9" t="s">
        <v>1327</v>
      </c>
      <c r="R10" s="9" t="s">
        <v>1332</v>
      </c>
      <c r="S10" s="9" t="s">
        <v>1379</v>
      </c>
      <c r="T10" s="9" t="s">
        <v>1360</v>
      </c>
      <c r="U10" s="9" t="s">
        <v>28</v>
      </c>
      <c r="V10" s="9" t="s">
        <v>28</v>
      </c>
      <c r="W10" s="9" t="s">
        <v>29</v>
      </c>
      <c r="X10" s="9">
        <v>2014</v>
      </c>
      <c r="Y10" s="9" t="s">
        <v>6375</v>
      </c>
      <c r="Z10" s="9" t="s">
        <v>96</v>
      </c>
      <c r="AA10" s="9">
        <v>1</v>
      </c>
      <c r="AB10" s="9">
        <v>1</v>
      </c>
      <c r="AC10" s="9">
        <f t="shared" si="9"/>
        <v>0</v>
      </c>
      <c r="AD10" s="33" t="s">
        <v>6175</v>
      </c>
      <c r="AE10" s="33" t="s">
        <v>6175</v>
      </c>
      <c r="AF10" s="33">
        <v>30603</v>
      </c>
      <c r="AG10" s="33">
        <v>18361.900000000001</v>
      </c>
      <c r="AH10" s="33">
        <v>41990</v>
      </c>
      <c r="AI10" s="33">
        <f t="shared" si="10"/>
        <v>41990</v>
      </c>
      <c r="AJ10" s="33">
        <v>15966.245535714299</v>
      </c>
      <c r="AK10" s="33">
        <f t="shared" si="11"/>
        <v>15966.245535714299</v>
      </c>
      <c r="AL10" s="33">
        <f t="shared" si="12"/>
        <v>1915.9494642857157</v>
      </c>
      <c r="AM10" s="33">
        <f t="shared" si="13"/>
        <v>17882.195000000014</v>
      </c>
      <c r="AN10" s="33">
        <f t="shared" si="14"/>
        <v>14369.620982142869</v>
      </c>
      <c r="AO10" s="33">
        <f t="shared" si="15"/>
        <v>14369.620982142869</v>
      </c>
      <c r="AP10" s="33">
        <f t="shared" si="16"/>
        <v>1724.3545178571442</v>
      </c>
      <c r="AQ10" s="33">
        <f t="shared" si="17"/>
        <v>16093.975500000013</v>
      </c>
      <c r="AR10" s="15" t="s">
        <v>6300</v>
      </c>
      <c r="AS10" s="15" t="s">
        <v>6300</v>
      </c>
      <c r="AT10" s="15" t="s">
        <v>6292</v>
      </c>
      <c r="AU10" s="27" t="s">
        <v>6280</v>
      </c>
      <c r="AV10" s="74"/>
      <c r="AW10" s="75">
        <v>1</v>
      </c>
      <c r="AX10" s="75"/>
      <c r="AY10" s="75"/>
      <c r="AZ10" s="52" t="s">
        <v>6280</v>
      </c>
    </row>
    <row r="11" spans="1:52" s="52" customFormat="1" ht="39.950000000000003" customHeight="1" x14ac:dyDescent="0.25">
      <c r="A11" s="9">
        <v>332</v>
      </c>
      <c r="B11" s="8">
        <v>80042000007638</v>
      </c>
      <c r="C11" s="10" t="s">
        <v>1344</v>
      </c>
      <c r="D11" s="34" t="s">
        <v>18</v>
      </c>
      <c r="E11" s="8" t="s">
        <v>819</v>
      </c>
      <c r="F11" s="8" t="s">
        <v>819</v>
      </c>
      <c r="G11" s="8" t="s">
        <v>18</v>
      </c>
      <c r="H11" s="9" t="s">
        <v>6173</v>
      </c>
      <c r="I11" s="9" t="s">
        <v>1323</v>
      </c>
      <c r="J11" s="9" t="s">
        <v>6175</v>
      </c>
      <c r="K11" s="9" t="s">
        <v>6175</v>
      </c>
      <c r="L11" s="9" t="s">
        <v>6142</v>
      </c>
      <c r="M11" s="8" t="s">
        <v>1345</v>
      </c>
      <c r="N11" s="8" t="s">
        <v>6175</v>
      </c>
      <c r="O11" s="8" t="s">
        <v>6175</v>
      </c>
      <c r="P11" s="8" t="s">
        <v>6175</v>
      </c>
      <c r="Q11" s="9" t="s">
        <v>1327</v>
      </c>
      <c r="R11" s="8" t="s">
        <v>1328</v>
      </c>
      <c r="S11" s="8" t="s">
        <v>1346</v>
      </c>
      <c r="T11" s="9" t="s">
        <v>276</v>
      </c>
      <c r="U11" s="9" t="s">
        <v>28</v>
      </c>
      <c r="V11" s="9" t="s">
        <v>28</v>
      </c>
      <c r="W11" s="9" t="s">
        <v>29</v>
      </c>
      <c r="X11" s="9">
        <v>2014</v>
      </c>
      <c r="Y11" s="9" t="s">
        <v>6363</v>
      </c>
      <c r="Z11" s="9" t="s">
        <v>54</v>
      </c>
      <c r="AA11" s="9">
        <v>1</v>
      </c>
      <c r="AB11" s="9">
        <v>1</v>
      </c>
      <c r="AC11" s="9">
        <f t="shared" si="9"/>
        <v>0</v>
      </c>
      <c r="AD11" s="33" t="s">
        <v>6175</v>
      </c>
      <c r="AE11" s="33" t="s">
        <v>6175</v>
      </c>
      <c r="AF11" s="33">
        <v>30603</v>
      </c>
      <c r="AG11" s="33">
        <v>18361.900000000001</v>
      </c>
      <c r="AH11" s="33">
        <v>41990</v>
      </c>
      <c r="AI11" s="33">
        <f t="shared" si="10"/>
        <v>41990</v>
      </c>
      <c r="AJ11" s="33">
        <v>15792.094000000001</v>
      </c>
      <c r="AK11" s="33">
        <f t="shared" si="11"/>
        <v>15792.094000000001</v>
      </c>
      <c r="AL11" s="33">
        <f t="shared" si="12"/>
        <v>1895.0512800000001</v>
      </c>
      <c r="AM11" s="33">
        <f t="shared" si="13"/>
        <v>17687.145280000001</v>
      </c>
      <c r="AN11" s="33">
        <f t="shared" si="14"/>
        <v>14212.884600000001</v>
      </c>
      <c r="AO11" s="33">
        <f t="shared" si="15"/>
        <v>14212.884600000001</v>
      </c>
      <c r="AP11" s="33">
        <f t="shared" si="16"/>
        <v>1705.5461520000001</v>
      </c>
      <c r="AQ11" s="33">
        <f t="shared" si="17"/>
        <v>15918.430752000002</v>
      </c>
      <c r="AR11" s="15" t="s">
        <v>6300</v>
      </c>
      <c r="AS11" s="15" t="s">
        <v>6300</v>
      </c>
      <c r="AT11" s="15" t="s">
        <v>6292</v>
      </c>
      <c r="AU11" s="27" t="s">
        <v>6280</v>
      </c>
      <c r="AV11" s="74"/>
      <c r="AW11" s="75">
        <v>1</v>
      </c>
      <c r="AX11" s="75" t="s">
        <v>6346</v>
      </c>
      <c r="AY11" s="75"/>
      <c r="AZ11" s="52" t="s">
        <v>6280</v>
      </c>
    </row>
    <row r="12" spans="1:52" s="52" customFormat="1" ht="39.950000000000003" customHeight="1" x14ac:dyDescent="0.25">
      <c r="A12" s="9">
        <v>334</v>
      </c>
      <c r="B12" s="8">
        <v>80042000007652</v>
      </c>
      <c r="C12" s="10" t="s">
        <v>1351</v>
      </c>
      <c r="D12" s="34" t="s">
        <v>18</v>
      </c>
      <c r="E12" s="8" t="s">
        <v>819</v>
      </c>
      <c r="F12" s="8" t="s">
        <v>819</v>
      </c>
      <c r="G12" s="8" t="s">
        <v>18</v>
      </c>
      <c r="H12" s="9" t="s">
        <v>6173</v>
      </c>
      <c r="I12" s="9" t="s">
        <v>1323</v>
      </c>
      <c r="J12" s="9" t="s">
        <v>6175</v>
      </c>
      <c r="K12" s="9" t="s">
        <v>6175</v>
      </c>
      <c r="L12" s="9" t="s">
        <v>6143</v>
      </c>
      <c r="M12" s="8" t="s">
        <v>6361</v>
      </c>
      <c r="N12" s="8" t="s">
        <v>6175</v>
      </c>
      <c r="O12" s="8" t="s">
        <v>6175</v>
      </c>
      <c r="P12" s="8" t="s">
        <v>6175</v>
      </c>
      <c r="Q12" s="9" t="s">
        <v>1327</v>
      </c>
      <c r="R12" s="9" t="s">
        <v>6369</v>
      </c>
      <c r="S12" s="8" t="s">
        <v>1352</v>
      </c>
      <c r="T12" s="9" t="s">
        <v>276</v>
      </c>
      <c r="U12" s="9" t="s">
        <v>28</v>
      </c>
      <c r="V12" s="9" t="s">
        <v>28</v>
      </c>
      <c r="W12" s="9" t="s">
        <v>29</v>
      </c>
      <c r="X12" s="9">
        <v>2014</v>
      </c>
      <c r="Y12" s="9" t="s">
        <v>6347</v>
      </c>
      <c r="Z12" s="9" t="s">
        <v>54</v>
      </c>
      <c r="AA12" s="9">
        <v>1</v>
      </c>
      <c r="AB12" s="9">
        <v>1</v>
      </c>
      <c r="AC12" s="9">
        <f t="shared" si="9"/>
        <v>0</v>
      </c>
      <c r="AD12" s="33" t="s">
        <v>6175</v>
      </c>
      <c r="AE12" s="33" t="s">
        <v>6175</v>
      </c>
      <c r="AF12" s="33">
        <v>27203</v>
      </c>
      <c r="AG12" s="33">
        <v>16321.9</v>
      </c>
      <c r="AH12" s="33">
        <v>28550</v>
      </c>
      <c r="AI12" s="33">
        <f t="shared" si="10"/>
        <v>28550</v>
      </c>
      <c r="AJ12" s="33">
        <v>14760</v>
      </c>
      <c r="AK12" s="33">
        <f t="shared" si="11"/>
        <v>14760</v>
      </c>
      <c r="AL12" s="33">
        <f t="shared" si="12"/>
        <v>1771.2</v>
      </c>
      <c r="AM12" s="33">
        <f t="shared" si="13"/>
        <v>16531.2</v>
      </c>
      <c r="AN12" s="33">
        <f t="shared" si="14"/>
        <v>13284</v>
      </c>
      <c r="AO12" s="33">
        <f t="shared" si="15"/>
        <v>13284</v>
      </c>
      <c r="AP12" s="33">
        <f t="shared" si="16"/>
        <v>1594.08</v>
      </c>
      <c r="AQ12" s="33">
        <f t="shared" si="17"/>
        <v>14878.08</v>
      </c>
      <c r="AR12" s="15" t="s">
        <v>6300</v>
      </c>
      <c r="AS12" s="15" t="s">
        <v>6300</v>
      </c>
      <c r="AT12" s="15" t="s">
        <v>6292</v>
      </c>
      <c r="AU12" s="27" t="s">
        <v>6280</v>
      </c>
      <c r="AV12" s="74"/>
      <c r="AW12" s="75">
        <v>1</v>
      </c>
      <c r="AX12" s="75" t="s">
        <v>6347</v>
      </c>
      <c r="AY12" s="75" t="s">
        <v>6348</v>
      </c>
      <c r="AZ12" s="52" t="s">
        <v>6280</v>
      </c>
    </row>
    <row r="13" spans="1:52" s="52" customFormat="1" ht="39.950000000000003" customHeight="1" x14ac:dyDescent="0.25">
      <c r="A13" s="9">
        <v>335</v>
      </c>
      <c r="B13" s="8">
        <v>80042000007669</v>
      </c>
      <c r="C13" s="10" t="s">
        <v>1380</v>
      </c>
      <c r="D13" s="34" t="s">
        <v>18</v>
      </c>
      <c r="E13" s="8" t="s">
        <v>819</v>
      </c>
      <c r="F13" s="8" t="s">
        <v>819</v>
      </c>
      <c r="G13" s="8" t="s">
        <v>18</v>
      </c>
      <c r="H13" s="9" t="s">
        <v>6173</v>
      </c>
      <c r="I13" s="9" t="s">
        <v>1323</v>
      </c>
      <c r="J13" s="9" t="s">
        <v>6175</v>
      </c>
      <c r="K13" s="9" t="s">
        <v>6175</v>
      </c>
      <c r="L13" s="9" t="s">
        <v>6154</v>
      </c>
      <c r="M13" s="8" t="s">
        <v>1381</v>
      </c>
      <c r="N13" s="8" t="s">
        <v>6175</v>
      </c>
      <c r="O13" s="8" t="s">
        <v>6175</v>
      </c>
      <c r="P13" s="8" t="s">
        <v>6175</v>
      </c>
      <c r="Q13" s="9" t="s">
        <v>1327</v>
      </c>
      <c r="R13" s="9" t="s">
        <v>6370</v>
      </c>
      <c r="S13" s="8" t="s">
        <v>28</v>
      </c>
      <c r="T13" s="9" t="s">
        <v>1360</v>
      </c>
      <c r="U13" s="9" t="s">
        <v>28</v>
      </c>
      <c r="V13" s="9" t="s">
        <v>28</v>
      </c>
      <c r="W13" s="9" t="s">
        <v>29</v>
      </c>
      <c r="X13" s="9">
        <v>2014</v>
      </c>
      <c r="Y13" s="9" t="s">
        <v>1382</v>
      </c>
      <c r="Z13" s="9" t="s">
        <v>96</v>
      </c>
      <c r="AA13" s="9">
        <v>1</v>
      </c>
      <c r="AB13" s="9">
        <v>1</v>
      </c>
      <c r="AC13" s="9">
        <f t="shared" si="9"/>
        <v>0</v>
      </c>
      <c r="AD13" s="33" t="s">
        <v>6175</v>
      </c>
      <c r="AE13" s="33" t="s">
        <v>6175</v>
      </c>
      <c r="AF13" s="33">
        <v>25842</v>
      </c>
      <c r="AG13" s="33">
        <v>15505</v>
      </c>
      <c r="AH13" s="33">
        <v>28550</v>
      </c>
      <c r="AI13" s="33">
        <f t="shared" si="10"/>
        <v>28550</v>
      </c>
      <c r="AJ13" s="33">
        <v>14760</v>
      </c>
      <c r="AK13" s="33">
        <f t="shared" si="11"/>
        <v>14760</v>
      </c>
      <c r="AL13" s="33">
        <f t="shared" si="12"/>
        <v>1771.2</v>
      </c>
      <c r="AM13" s="33">
        <f t="shared" si="13"/>
        <v>16531.2</v>
      </c>
      <c r="AN13" s="33">
        <f t="shared" si="14"/>
        <v>13284</v>
      </c>
      <c r="AO13" s="33">
        <f t="shared" si="15"/>
        <v>13284</v>
      </c>
      <c r="AP13" s="33">
        <f t="shared" si="16"/>
        <v>1594.08</v>
      </c>
      <c r="AQ13" s="33">
        <f t="shared" si="17"/>
        <v>14878.08</v>
      </c>
      <c r="AR13" s="15" t="s">
        <v>6300</v>
      </c>
      <c r="AS13" s="15" t="s">
        <v>6300</v>
      </c>
      <c r="AT13" s="15" t="s">
        <v>6292</v>
      </c>
      <c r="AU13" s="27" t="s">
        <v>6280</v>
      </c>
      <c r="AV13" s="74"/>
      <c r="AW13" s="75"/>
      <c r="AX13" s="75"/>
      <c r="AY13" s="75"/>
      <c r="AZ13" s="52" t="s">
        <v>6280</v>
      </c>
    </row>
    <row r="14" spans="1:52" s="52" customFormat="1" ht="39.950000000000003" customHeight="1" x14ac:dyDescent="0.25">
      <c r="A14" s="9">
        <v>336</v>
      </c>
      <c r="B14" s="8">
        <v>80042000004491</v>
      </c>
      <c r="C14" s="10" t="s">
        <v>1371</v>
      </c>
      <c r="D14" s="34" t="s">
        <v>18</v>
      </c>
      <c r="E14" s="8" t="s">
        <v>819</v>
      </c>
      <c r="F14" s="8" t="s">
        <v>819</v>
      </c>
      <c r="G14" s="8" t="s">
        <v>18</v>
      </c>
      <c r="H14" s="9" t="s">
        <v>6173</v>
      </c>
      <c r="I14" s="9" t="s">
        <v>1323</v>
      </c>
      <c r="J14" s="9" t="s">
        <v>6175</v>
      </c>
      <c r="K14" s="9" t="s">
        <v>6175</v>
      </c>
      <c r="L14" s="9" t="s">
        <v>6144</v>
      </c>
      <c r="M14" s="8" t="s">
        <v>1372</v>
      </c>
      <c r="N14" s="8" t="s">
        <v>6175</v>
      </c>
      <c r="O14" s="8" t="s">
        <v>6175</v>
      </c>
      <c r="P14" s="8" t="s">
        <v>6175</v>
      </c>
      <c r="Q14" s="9" t="s">
        <v>1327</v>
      </c>
      <c r="R14" s="9" t="s">
        <v>1332</v>
      </c>
      <c r="S14" s="8" t="s">
        <v>1373</v>
      </c>
      <c r="T14" s="9" t="s">
        <v>1360</v>
      </c>
      <c r="U14" s="9" t="s">
        <v>28</v>
      </c>
      <c r="V14" s="9" t="s">
        <v>6155</v>
      </c>
      <c r="W14" s="9" t="s">
        <v>29</v>
      </c>
      <c r="X14" s="9">
        <v>2013</v>
      </c>
      <c r="Y14" s="9" t="s">
        <v>6374</v>
      </c>
      <c r="Z14" s="9" t="s">
        <v>96</v>
      </c>
      <c r="AA14" s="9">
        <v>1</v>
      </c>
      <c r="AB14" s="9">
        <v>1</v>
      </c>
      <c r="AC14" s="9">
        <f t="shared" si="9"/>
        <v>0</v>
      </c>
      <c r="AD14" s="33" t="s">
        <v>6175</v>
      </c>
      <c r="AE14" s="33" t="s">
        <v>6175</v>
      </c>
      <c r="AF14" s="33">
        <v>22956</v>
      </c>
      <c r="AG14" s="33">
        <v>13773.6</v>
      </c>
      <c r="AH14" s="33">
        <v>41990</v>
      </c>
      <c r="AI14" s="33">
        <f t="shared" si="10"/>
        <v>41990</v>
      </c>
      <c r="AJ14" s="33">
        <v>14374.654285714298</v>
      </c>
      <c r="AK14" s="33">
        <f t="shared" si="11"/>
        <v>14374.654285714298</v>
      </c>
      <c r="AL14" s="33">
        <f t="shared" si="12"/>
        <v>1724.9585142857156</v>
      </c>
      <c r="AM14" s="33">
        <f t="shared" si="13"/>
        <v>16099.612800000014</v>
      </c>
      <c r="AN14" s="33">
        <f t="shared" si="14"/>
        <v>12937.188857142868</v>
      </c>
      <c r="AO14" s="33">
        <f t="shared" si="15"/>
        <v>12937.188857142868</v>
      </c>
      <c r="AP14" s="33">
        <f t="shared" si="16"/>
        <v>1552.4626628571441</v>
      </c>
      <c r="AQ14" s="33">
        <f t="shared" si="17"/>
        <v>14489.651520000012</v>
      </c>
      <c r="AR14" s="15" t="s">
        <v>6300</v>
      </c>
      <c r="AS14" s="15" t="s">
        <v>6300</v>
      </c>
      <c r="AT14" s="15" t="s">
        <v>6292</v>
      </c>
      <c r="AU14" s="27" t="s">
        <v>6280</v>
      </c>
      <c r="AV14" s="74"/>
      <c r="AW14" s="75">
        <v>1</v>
      </c>
      <c r="AX14" s="75"/>
      <c r="AY14" s="75"/>
      <c r="AZ14" s="52" t="s">
        <v>6280</v>
      </c>
    </row>
    <row r="15" spans="1:52" s="77" customFormat="1" ht="39.950000000000003" customHeight="1" x14ac:dyDescent="0.25">
      <c r="A15" s="9">
        <v>337</v>
      </c>
      <c r="B15" s="8">
        <v>80042000007706</v>
      </c>
      <c r="C15" s="10" t="s">
        <v>1374</v>
      </c>
      <c r="D15" s="34" t="s">
        <v>18</v>
      </c>
      <c r="E15" s="8" t="s">
        <v>819</v>
      </c>
      <c r="F15" s="8" t="s">
        <v>819</v>
      </c>
      <c r="G15" s="8" t="s">
        <v>18</v>
      </c>
      <c r="H15" s="9" t="s">
        <v>6173</v>
      </c>
      <c r="I15" s="9" t="s">
        <v>1323</v>
      </c>
      <c r="J15" s="9" t="s">
        <v>6175</v>
      </c>
      <c r="K15" s="9" t="s">
        <v>6175</v>
      </c>
      <c r="L15" s="9" t="s">
        <v>6145</v>
      </c>
      <c r="M15" s="8" t="s">
        <v>1375</v>
      </c>
      <c r="N15" s="8" t="s">
        <v>6175</v>
      </c>
      <c r="O15" s="8" t="s">
        <v>6175</v>
      </c>
      <c r="P15" s="8" t="s">
        <v>6175</v>
      </c>
      <c r="Q15" s="9" t="s">
        <v>1327</v>
      </c>
      <c r="R15" s="9" t="s">
        <v>1332</v>
      </c>
      <c r="S15" s="8" t="s">
        <v>1376</v>
      </c>
      <c r="T15" s="9" t="s">
        <v>1360</v>
      </c>
      <c r="U15" s="9" t="s">
        <v>28</v>
      </c>
      <c r="V15" s="9" t="s">
        <v>6155</v>
      </c>
      <c r="W15" s="9" t="s">
        <v>29</v>
      </c>
      <c r="X15" s="9">
        <v>2013</v>
      </c>
      <c r="Y15" s="9" t="s">
        <v>6365</v>
      </c>
      <c r="Z15" s="9" t="s">
        <v>96</v>
      </c>
      <c r="AA15" s="9">
        <v>1</v>
      </c>
      <c r="AB15" s="9">
        <v>1</v>
      </c>
      <c r="AC15" s="9">
        <f t="shared" si="9"/>
        <v>0</v>
      </c>
      <c r="AD15" s="33" t="s">
        <v>6364</v>
      </c>
      <c r="AE15" s="33" t="s">
        <v>6175</v>
      </c>
      <c r="AF15" s="33">
        <v>22956</v>
      </c>
      <c r="AG15" s="33">
        <v>13773.6</v>
      </c>
      <c r="AH15" s="33">
        <v>41990</v>
      </c>
      <c r="AI15" s="33">
        <f t="shared" si="10"/>
        <v>41990</v>
      </c>
      <c r="AJ15" s="33">
        <v>14340.155999999999</v>
      </c>
      <c r="AK15" s="33">
        <f t="shared" si="11"/>
        <v>14340.155999999999</v>
      </c>
      <c r="AL15" s="33">
        <f t="shared" si="12"/>
        <v>1720.8187199999998</v>
      </c>
      <c r="AM15" s="33">
        <f t="shared" si="13"/>
        <v>16060.974719999998</v>
      </c>
      <c r="AN15" s="33">
        <f t="shared" si="14"/>
        <v>12906.1404</v>
      </c>
      <c r="AO15" s="33">
        <f t="shared" si="15"/>
        <v>12906.1404</v>
      </c>
      <c r="AP15" s="33">
        <f t="shared" si="16"/>
        <v>1548.736848</v>
      </c>
      <c r="AQ15" s="33">
        <f t="shared" si="17"/>
        <v>14454.877248000001</v>
      </c>
      <c r="AR15" s="15" t="s">
        <v>6300</v>
      </c>
      <c r="AS15" s="15" t="s">
        <v>6300</v>
      </c>
      <c r="AT15" s="15" t="s">
        <v>6292</v>
      </c>
      <c r="AU15" s="35" t="s">
        <v>6280</v>
      </c>
      <c r="AV15" s="74"/>
      <c r="AW15" s="76">
        <v>1</v>
      </c>
      <c r="AX15" s="76" t="s">
        <v>6349</v>
      </c>
      <c r="AY15" s="76"/>
      <c r="AZ15" s="52" t="s">
        <v>6280</v>
      </c>
    </row>
    <row r="16" spans="1:52" s="77" customFormat="1" ht="39.950000000000003" customHeight="1" x14ac:dyDescent="0.25">
      <c r="A16" s="9">
        <v>338</v>
      </c>
      <c r="B16" s="8">
        <v>80042000006501</v>
      </c>
      <c r="C16" s="10" t="s">
        <v>1347</v>
      </c>
      <c r="D16" s="34" t="s">
        <v>18</v>
      </c>
      <c r="E16" s="8" t="s">
        <v>819</v>
      </c>
      <c r="F16" s="8" t="s">
        <v>819</v>
      </c>
      <c r="G16" s="8" t="s">
        <v>18</v>
      </c>
      <c r="H16" s="9" t="s">
        <v>6173</v>
      </c>
      <c r="I16" s="9" t="s">
        <v>1323</v>
      </c>
      <c r="J16" s="9" t="s">
        <v>6175</v>
      </c>
      <c r="K16" s="9" t="s">
        <v>6175</v>
      </c>
      <c r="L16" s="9" t="s">
        <v>6146</v>
      </c>
      <c r="M16" s="8" t="s">
        <v>1348</v>
      </c>
      <c r="N16" s="8" t="s">
        <v>6175</v>
      </c>
      <c r="O16" s="8" t="s">
        <v>6175</v>
      </c>
      <c r="P16" s="8" t="s">
        <v>6175</v>
      </c>
      <c r="Q16" s="9" t="s">
        <v>1327</v>
      </c>
      <c r="R16" s="8" t="s">
        <v>1349</v>
      </c>
      <c r="S16" s="8" t="s">
        <v>1350</v>
      </c>
      <c r="T16" s="9" t="s">
        <v>276</v>
      </c>
      <c r="U16" s="9" t="s">
        <v>28</v>
      </c>
      <c r="V16" s="9" t="s">
        <v>6155</v>
      </c>
      <c r="W16" s="9" t="s">
        <v>29</v>
      </c>
      <c r="X16" s="9">
        <v>2013</v>
      </c>
      <c r="Y16" s="9" t="s">
        <v>6350</v>
      </c>
      <c r="Z16" s="9" t="s">
        <v>54</v>
      </c>
      <c r="AA16" s="9">
        <v>1</v>
      </c>
      <c r="AB16" s="9">
        <v>1</v>
      </c>
      <c r="AC16" s="9">
        <f t="shared" si="9"/>
        <v>0</v>
      </c>
      <c r="AD16" s="33" t="s">
        <v>6175</v>
      </c>
      <c r="AE16" s="33" t="s">
        <v>6175</v>
      </c>
      <c r="AF16" s="33">
        <v>22956</v>
      </c>
      <c r="AG16" s="33">
        <v>13773.6</v>
      </c>
      <c r="AH16" s="33">
        <v>36990</v>
      </c>
      <c r="AI16" s="33">
        <f t="shared" si="10"/>
        <v>36990</v>
      </c>
      <c r="AJ16" s="33">
        <v>14202.162857142892</v>
      </c>
      <c r="AK16" s="33">
        <f t="shared" si="11"/>
        <v>14202.162857142892</v>
      </c>
      <c r="AL16" s="33">
        <f t="shared" si="12"/>
        <v>1704.2595428571469</v>
      </c>
      <c r="AM16" s="33">
        <f t="shared" si="13"/>
        <v>15906.422400000039</v>
      </c>
      <c r="AN16" s="33">
        <f t="shared" si="14"/>
        <v>12781.946571428603</v>
      </c>
      <c r="AO16" s="33">
        <f t="shared" si="15"/>
        <v>12781.946571428603</v>
      </c>
      <c r="AP16" s="33">
        <f t="shared" si="16"/>
        <v>1533.8335885714323</v>
      </c>
      <c r="AQ16" s="33">
        <f t="shared" si="17"/>
        <v>14315.780160000035</v>
      </c>
      <c r="AR16" s="15" t="s">
        <v>6300</v>
      </c>
      <c r="AS16" s="15" t="s">
        <v>6300</v>
      </c>
      <c r="AT16" s="15" t="s">
        <v>6292</v>
      </c>
      <c r="AU16" s="35" t="s">
        <v>6280</v>
      </c>
      <c r="AV16" s="74"/>
      <c r="AW16" s="76">
        <v>1</v>
      </c>
      <c r="AX16" s="76" t="s">
        <v>6350</v>
      </c>
      <c r="AY16" s="76"/>
      <c r="AZ16" s="52" t="s">
        <v>6280</v>
      </c>
    </row>
    <row r="17" spans="1:52" s="77" customFormat="1" ht="39.950000000000003" customHeight="1" x14ac:dyDescent="0.25">
      <c r="A17" s="9">
        <v>339</v>
      </c>
      <c r="B17" s="8">
        <v>80042000004453</v>
      </c>
      <c r="C17" s="10" t="s">
        <v>1357</v>
      </c>
      <c r="D17" s="34" t="s">
        <v>18</v>
      </c>
      <c r="E17" s="8" t="s">
        <v>819</v>
      </c>
      <c r="F17" s="8" t="s">
        <v>819</v>
      </c>
      <c r="G17" s="8" t="s">
        <v>18</v>
      </c>
      <c r="H17" s="9" t="s">
        <v>6173</v>
      </c>
      <c r="I17" s="9" t="s">
        <v>1323</v>
      </c>
      <c r="J17" s="9" t="s">
        <v>6175</v>
      </c>
      <c r="K17" s="9" t="s">
        <v>6175</v>
      </c>
      <c r="L17" s="9" t="s">
        <v>6147</v>
      </c>
      <c r="M17" s="8" t="s">
        <v>1358</v>
      </c>
      <c r="N17" s="8" t="s">
        <v>6175</v>
      </c>
      <c r="O17" s="8" t="s">
        <v>6175</v>
      </c>
      <c r="P17" s="8" t="s">
        <v>6175</v>
      </c>
      <c r="Q17" s="9" t="s">
        <v>1327</v>
      </c>
      <c r="R17" s="9" t="s">
        <v>1332</v>
      </c>
      <c r="S17" s="8" t="s">
        <v>1359</v>
      </c>
      <c r="T17" s="9" t="s">
        <v>1360</v>
      </c>
      <c r="U17" s="9" t="s">
        <v>28</v>
      </c>
      <c r="V17" s="9" t="s">
        <v>6155</v>
      </c>
      <c r="W17" s="9" t="s">
        <v>29</v>
      </c>
      <c r="X17" s="9">
        <v>2013</v>
      </c>
      <c r="Y17" s="9" t="s">
        <v>1361</v>
      </c>
      <c r="Z17" s="9" t="s">
        <v>96</v>
      </c>
      <c r="AA17" s="9">
        <v>1</v>
      </c>
      <c r="AB17" s="9">
        <v>1</v>
      </c>
      <c r="AC17" s="9">
        <f t="shared" si="9"/>
        <v>0</v>
      </c>
      <c r="AD17" s="33" t="s">
        <v>6175</v>
      </c>
      <c r="AE17" s="33" t="s">
        <v>6175</v>
      </c>
      <c r="AF17" s="33">
        <v>22956</v>
      </c>
      <c r="AG17" s="33">
        <v>13773.6</v>
      </c>
      <c r="AH17" s="33">
        <v>41990</v>
      </c>
      <c r="AI17" s="33">
        <f t="shared" si="10"/>
        <v>41990</v>
      </c>
      <c r="AJ17" s="33">
        <v>14150.415428571403</v>
      </c>
      <c r="AK17" s="33">
        <f t="shared" si="11"/>
        <v>14150.415428571403</v>
      </c>
      <c r="AL17" s="33">
        <f t="shared" si="12"/>
        <v>1698.0498514285682</v>
      </c>
      <c r="AM17" s="33">
        <f t="shared" si="13"/>
        <v>15848.465279999971</v>
      </c>
      <c r="AN17" s="33">
        <f t="shared" si="14"/>
        <v>12735.373885714263</v>
      </c>
      <c r="AO17" s="33">
        <f t="shared" si="15"/>
        <v>12735.373885714263</v>
      </c>
      <c r="AP17" s="33">
        <f t="shared" si="16"/>
        <v>1528.2448662857116</v>
      </c>
      <c r="AQ17" s="33">
        <f t="shared" si="17"/>
        <v>14263.618751999975</v>
      </c>
      <c r="AR17" s="15" t="s">
        <v>6300</v>
      </c>
      <c r="AS17" s="15" t="s">
        <v>6300</v>
      </c>
      <c r="AT17" s="15" t="s">
        <v>6292</v>
      </c>
      <c r="AU17" s="35" t="s">
        <v>6280</v>
      </c>
      <c r="AV17" s="74"/>
      <c r="AW17" s="76">
        <v>1</v>
      </c>
      <c r="AX17" s="76" t="s">
        <v>6351</v>
      </c>
      <c r="AY17" s="76"/>
      <c r="AZ17" s="52" t="s">
        <v>6280</v>
      </c>
    </row>
    <row r="18" spans="1:52" s="77" customFormat="1" ht="39.950000000000003" customHeight="1" x14ac:dyDescent="0.25">
      <c r="A18" s="9">
        <v>340</v>
      </c>
      <c r="B18" s="8">
        <v>80042000007676</v>
      </c>
      <c r="C18" s="10" t="s">
        <v>1383</v>
      </c>
      <c r="D18" s="34" t="s">
        <v>18</v>
      </c>
      <c r="E18" s="8" t="s">
        <v>819</v>
      </c>
      <c r="F18" s="8" t="s">
        <v>819</v>
      </c>
      <c r="G18" s="8" t="s">
        <v>18</v>
      </c>
      <c r="H18" s="9" t="s">
        <v>6173</v>
      </c>
      <c r="I18" s="9" t="s">
        <v>1323</v>
      </c>
      <c r="J18" s="9" t="s">
        <v>6175</v>
      </c>
      <c r="K18" s="9" t="s">
        <v>6175</v>
      </c>
      <c r="L18" s="9" t="s">
        <v>6148</v>
      </c>
      <c r="M18" s="8" t="s">
        <v>1384</v>
      </c>
      <c r="N18" s="8" t="s">
        <v>6175</v>
      </c>
      <c r="O18" s="8" t="s">
        <v>6175</v>
      </c>
      <c r="P18" s="8" t="s">
        <v>6175</v>
      </c>
      <c r="Q18" s="9" t="s">
        <v>1327</v>
      </c>
      <c r="R18" s="9" t="s">
        <v>1332</v>
      </c>
      <c r="S18" s="8" t="s">
        <v>1385</v>
      </c>
      <c r="T18" s="9" t="s">
        <v>1360</v>
      </c>
      <c r="U18" s="9" t="s">
        <v>28</v>
      </c>
      <c r="V18" s="9" t="s">
        <v>6155</v>
      </c>
      <c r="W18" s="9" t="s">
        <v>29</v>
      </c>
      <c r="X18" s="9">
        <v>2013</v>
      </c>
      <c r="Y18" s="9" t="s">
        <v>6366</v>
      </c>
      <c r="Z18" s="9" t="s">
        <v>96</v>
      </c>
      <c r="AA18" s="9">
        <v>1</v>
      </c>
      <c r="AB18" s="9">
        <v>1</v>
      </c>
      <c r="AC18" s="9">
        <f t="shared" si="9"/>
        <v>0</v>
      </c>
      <c r="AD18" s="33" t="s">
        <v>6175</v>
      </c>
      <c r="AE18" s="33" t="s">
        <v>6175</v>
      </c>
      <c r="AF18" s="33">
        <v>22956</v>
      </c>
      <c r="AG18" s="33">
        <v>13773.6</v>
      </c>
      <c r="AH18" s="33">
        <v>41990</v>
      </c>
      <c r="AI18" s="33">
        <f t="shared" si="10"/>
        <v>41990</v>
      </c>
      <c r="AJ18" s="33">
        <v>13978.415428571403</v>
      </c>
      <c r="AK18" s="33">
        <f t="shared" si="11"/>
        <v>13978.415428571403</v>
      </c>
      <c r="AL18" s="33">
        <f t="shared" si="12"/>
        <v>1677.4098514285683</v>
      </c>
      <c r="AM18" s="33">
        <f t="shared" si="13"/>
        <v>15655.825279999972</v>
      </c>
      <c r="AN18" s="33">
        <f t="shared" si="14"/>
        <v>12580.573885714262</v>
      </c>
      <c r="AO18" s="33">
        <f t="shared" si="15"/>
        <v>12580.573885714262</v>
      </c>
      <c r="AP18" s="33">
        <f t="shared" si="16"/>
        <v>1509.6688662857114</v>
      </c>
      <c r="AQ18" s="33">
        <f t="shared" si="17"/>
        <v>14090.242751999973</v>
      </c>
      <c r="AR18" s="15" t="s">
        <v>6300</v>
      </c>
      <c r="AS18" s="15" t="s">
        <v>6300</v>
      </c>
      <c r="AT18" s="15" t="s">
        <v>6292</v>
      </c>
      <c r="AU18" s="35" t="s">
        <v>6280</v>
      </c>
      <c r="AV18" s="74"/>
      <c r="AW18" s="76">
        <v>1</v>
      </c>
      <c r="AX18" s="76" t="s">
        <v>6352</v>
      </c>
      <c r="AY18" s="76"/>
      <c r="AZ18" s="52" t="s">
        <v>6280</v>
      </c>
    </row>
    <row r="19" spans="1:52" s="52" customFormat="1" ht="39.950000000000003" customHeight="1" x14ac:dyDescent="0.25">
      <c r="A19" s="9">
        <v>341</v>
      </c>
      <c r="B19" s="8">
        <v>80042000004460</v>
      </c>
      <c r="C19" s="10" t="s">
        <v>1362</v>
      </c>
      <c r="D19" s="34" t="s">
        <v>18</v>
      </c>
      <c r="E19" s="8" t="s">
        <v>819</v>
      </c>
      <c r="F19" s="8" t="s">
        <v>819</v>
      </c>
      <c r="G19" s="8" t="s">
        <v>18</v>
      </c>
      <c r="H19" s="9" t="s">
        <v>6173</v>
      </c>
      <c r="I19" s="9" t="s">
        <v>1323</v>
      </c>
      <c r="J19" s="9" t="s">
        <v>6175</v>
      </c>
      <c r="K19" s="9" t="s">
        <v>6175</v>
      </c>
      <c r="L19" s="9" t="s">
        <v>6149</v>
      </c>
      <c r="M19" s="8" t="s">
        <v>1363</v>
      </c>
      <c r="N19" s="8" t="s">
        <v>6175</v>
      </c>
      <c r="O19" s="8" t="s">
        <v>6175</v>
      </c>
      <c r="P19" s="8" t="s">
        <v>6175</v>
      </c>
      <c r="Q19" s="9" t="s">
        <v>1327</v>
      </c>
      <c r="R19" s="9" t="s">
        <v>1332</v>
      </c>
      <c r="S19" s="8" t="s">
        <v>1364</v>
      </c>
      <c r="T19" s="9" t="s">
        <v>1360</v>
      </c>
      <c r="U19" s="9" t="s">
        <v>28</v>
      </c>
      <c r="V19" s="9" t="s">
        <v>6155</v>
      </c>
      <c r="W19" s="9" t="s">
        <v>29</v>
      </c>
      <c r="X19" s="9">
        <v>2013</v>
      </c>
      <c r="Y19" s="9" t="s">
        <v>6367</v>
      </c>
      <c r="Z19" s="9" t="s">
        <v>96</v>
      </c>
      <c r="AA19" s="9">
        <v>1</v>
      </c>
      <c r="AB19" s="9">
        <v>1</v>
      </c>
      <c r="AC19" s="9">
        <f t="shared" si="9"/>
        <v>0</v>
      </c>
      <c r="AD19" s="33" t="s">
        <v>6175</v>
      </c>
      <c r="AE19" s="33" t="s">
        <v>6175</v>
      </c>
      <c r="AF19" s="33">
        <v>22956</v>
      </c>
      <c r="AG19" s="33">
        <v>13773.6</v>
      </c>
      <c r="AH19" s="33">
        <v>41990</v>
      </c>
      <c r="AI19" s="33">
        <f t="shared" si="10"/>
        <v>41990</v>
      </c>
      <c r="AJ19" s="33">
        <v>13908.927428571404</v>
      </c>
      <c r="AK19" s="33">
        <f t="shared" si="11"/>
        <v>13908.927428571404</v>
      </c>
      <c r="AL19" s="33">
        <f t="shared" si="12"/>
        <v>1669.0712914285684</v>
      </c>
      <c r="AM19" s="33">
        <f t="shared" si="13"/>
        <v>15577.998719999972</v>
      </c>
      <c r="AN19" s="33">
        <f t="shared" si="14"/>
        <v>12518.034685714263</v>
      </c>
      <c r="AO19" s="33">
        <f t="shared" si="15"/>
        <v>12518.034685714263</v>
      </c>
      <c r="AP19" s="33">
        <f t="shared" si="16"/>
        <v>1502.1641622857114</v>
      </c>
      <c r="AQ19" s="33">
        <f t="shared" si="17"/>
        <v>14020.198847999975</v>
      </c>
      <c r="AR19" s="15" t="s">
        <v>6300</v>
      </c>
      <c r="AS19" s="15" t="s">
        <v>6300</v>
      </c>
      <c r="AT19" s="15" t="s">
        <v>6292</v>
      </c>
      <c r="AU19" s="27" t="s">
        <v>6280</v>
      </c>
      <c r="AV19" s="74"/>
      <c r="AW19" s="75">
        <v>1</v>
      </c>
      <c r="AX19" s="75" t="s">
        <v>6353</v>
      </c>
      <c r="AY19" s="75"/>
      <c r="AZ19" s="52" t="s">
        <v>6280</v>
      </c>
    </row>
    <row r="20" spans="1:52" s="52" customFormat="1" ht="39.950000000000003" customHeight="1" x14ac:dyDescent="0.25">
      <c r="A20" s="9">
        <v>342</v>
      </c>
      <c r="B20" s="8">
        <v>80042000007683</v>
      </c>
      <c r="C20" s="10" t="s">
        <v>1340</v>
      </c>
      <c r="D20" s="34" t="s">
        <v>18</v>
      </c>
      <c r="E20" s="8" t="s">
        <v>819</v>
      </c>
      <c r="F20" s="8" t="s">
        <v>819</v>
      </c>
      <c r="G20" s="8" t="s">
        <v>18</v>
      </c>
      <c r="H20" s="9" t="s">
        <v>6173</v>
      </c>
      <c r="I20" s="9" t="s">
        <v>1323</v>
      </c>
      <c r="J20" s="9" t="s">
        <v>6175</v>
      </c>
      <c r="K20" s="9" t="s">
        <v>6175</v>
      </c>
      <c r="L20" s="9" t="s">
        <v>6150</v>
      </c>
      <c r="M20" s="8" t="s">
        <v>1341</v>
      </c>
      <c r="N20" s="8" t="s">
        <v>6175</v>
      </c>
      <c r="O20" s="8" t="s">
        <v>6175</v>
      </c>
      <c r="P20" s="8" t="s">
        <v>6175</v>
      </c>
      <c r="Q20" s="9" t="s">
        <v>1327</v>
      </c>
      <c r="R20" s="8" t="s">
        <v>1342</v>
      </c>
      <c r="S20" s="8" t="s">
        <v>1343</v>
      </c>
      <c r="T20" s="9" t="s">
        <v>276</v>
      </c>
      <c r="U20" s="9" t="s">
        <v>28</v>
      </c>
      <c r="V20" s="9" t="s">
        <v>6155</v>
      </c>
      <c r="W20" s="9" t="s">
        <v>29</v>
      </c>
      <c r="X20" s="9">
        <v>2012</v>
      </c>
      <c r="Y20" s="9" t="s">
        <v>6354</v>
      </c>
      <c r="Z20" s="9" t="s">
        <v>54</v>
      </c>
      <c r="AA20" s="9">
        <v>1</v>
      </c>
      <c r="AB20" s="9">
        <v>1</v>
      </c>
      <c r="AC20" s="9">
        <f t="shared" si="9"/>
        <v>0</v>
      </c>
      <c r="AD20" s="33" t="s">
        <v>6175</v>
      </c>
      <c r="AE20" s="33" t="s">
        <v>6175</v>
      </c>
      <c r="AF20" s="33">
        <v>18810</v>
      </c>
      <c r="AG20" s="33">
        <v>11285.8</v>
      </c>
      <c r="AH20" s="33">
        <v>36990</v>
      </c>
      <c r="AI20" s="33">
        <f t="shared" si="10"/>
        <v>36990</v>
      </c>
      <c r="AJ20" s="33">
        <v>13929.428571428611</v>
      </c>
      <c r="AK20" s="33">
        <f t="shared" si="11"/>
        <v>13929.428571428611</v>
      </c>
      <c r="AL20" s="33">
        <f t="shared" si="12"/>
        <v>1671.5314285714333</v>
      </c>
      <c r="AM20" s="33">
        <f t="shared" si="13"/>
        <v>15600.960000000045</v>
      </c>
      <c r="AN20" s="33">
        <f t="shared" si="14"/>
        <v>12536.485714285749</v>
      </c>
      <c r="AO20" s="33">
        <f t="shared" si="15"/>
        <v>12536.485714285749</v>
      </c>
      <c r="AP20" s="33">
        <f t="shared" si="16"/>
        <v>1504.3782857142899</v>
      </c>
      <c r="AQ20" s="33">
        <f t="shared" si="17"/>
        <v>14040.86400000004</v>
      </c>
      <c r="AR20" s="15" t="s">
        <v>6300</v>
      </c>
      <c r="AS20" s="15" t="s">
        <v>6300</v>
      </c>
      <c r="AT20" s="15" t="s">
        <v>6292</v>
      </c>
      <c r="AU20" s="27" t="s">
        <v>6280</v>
      </c>
      <c r="AV20" s="74"/>
      <c r="AW20" s="75">
        <v>1</v>
      </c>
      <c r="AX20" s="75" t="s">
        <v>6354</v>
      </c>
      <c r="AY20" s="75"/>
      <c r="AZ20" s="52" t="s">
        <v>6280</v>
      </c>
    </row>
    <row r="21" spans="1:52" s="52" customFormat="1" ht="39.950000000000003" customHeight="1" x14ac:dyDescent="0.25">
      <c r="A21" s="9">
        <v>343</v>
      </c>
      <c r="B21" s="8">
        <v>80042000004507</v>
      </c>
      <c r="C21" s="10" t="s">
        <v>1368</v>
      </c>
      <c r="D21" s="34" t="s">
        <v>18</v>
      </c>
      <c r="E21" s="8" t="s">
        <v>819</v>
      </c>
      <c r="F21" s="8" t="s">
        <v>819</v>
      </c>
      <c r="G21" s="8" t="s">
        <v>18</v>
      </c>
      <c r="H21" s="9" t="s">
        <v>6173</v>
      </c>
      <c r="I21" s="9" t="s">
        <v>1323</v>
      </c>
      <c r="J21" s="9" t="s">
        <v>6175</v>
      </c>
      <c r="K21" s="9" t="s">
        <v>6175</v>
      </c>
      <c r="L21" s="9" t="s">
        <v>6151</v>
      </c>
      <c r="M21" s="8" t="s">
        <v>1369</v>
      </c>
      <c r="N21" s="8" t="s">
        <v>6175</v>
      </c>
      <c r="O21" s="8" t="s">
        <v>6175</v>
      </c>
      <c r="P21" s="8" t="s">
        <v>6175</v>
      </c>
      <c r="Q21" s="9" t="s">
        <v>1327</v>
      </c>
      <c r="R21" s="9" t="s">
        <v>1332</v>
      </c>
      <c r="S21" s="8" t="s">
        <v>1370</v>
      </c>
      <c r="T21" s="9" t="s">
        <v>1360</v>
      </c>
      <c r="U21" s="9" t="s">
        <v>28</v>
      </c>
      <c r="V21" s="9" t="s">
        <v>6155</v>
      </c>
      <c r="W21" s="9" t="s">
        <v>29</v>
      </c>
      <c r="X21" s="9">
        <v>2012</v>
      </c>
      <c r="Y21" s="9" t="s">
        <v>6372</v>
      </c>
      <c r="Z21" s="9" t="s">
        <v>96</v>
      </c>
      <c r="AA21" s="9">
        <v>1</v>
      </c>
      <c r="AB21" s="9">
        <v>1</v>
      </c>
      <c r="AC21" s="9">
        <f t="shared" si="9"/>
        <v>0</v>
      </c>
      <c r="AD21" s="33" t="s">
        <v>6175</v>
      </c>
      <c r="AE21" s="33" t="s">
        <v>6175</v>
      </c>
      <c r="AF21" s="33">
        <v>18810</v>
      </c>
      <c r="AG21" s="33">
        <v>11285.8</v>
      </c>
      <c r="AH21" s="33">
        <v>41990</v>
      </c>
      <c r="AI21" s="33">
        <f t="shared" si="10"/>
        <v>41990</v>
      </c>
      <c r="AJ21" s="33">
        <v>12983.343214285702</v>
      </c>
      <c r="AK21" s="33">
        <f t="shared" si="11"/>
        <v>12983.343214285702</v>
      </c>
      <c r="AL21" s="33">
        <f t="shared" si="12"/>
        <v>1558.0011857142842</v>
      </c>
      <c r="AM21" s="33">
        <f t="shared" si="13"/>
        <v>14541.344399999985</v>
      </c>
      <c r="AN21" s="33">
        <f t="shared" si="14"/>
        <v>11685.008892857131</v>
      </c>
      <c r="AO21" s="33">
        <f t="shared" si="15"/>
        <v>11685.008892857131</v>
      </c>
      <c r="AP21" s="33">
        <f t="shared" si="16"/>
        <v>1402.2010671428557</v>
      </c>
      <c r="AQ21" s="33">
        <f t="shared" si="17"/>
        <v>13087.209959999987</v>
      </c>
      <c r="AR21" s="15" t="s">
        <v>6300</v>
      </c>
      <c r="AS21" s="15" t="s">
        <v>6300</v>
      </c>
      <c r="AT21" s="15" t="s">
        <v>6292</v>
      </c>
      <c r="AU21" s="27" t="s">
        <v>6280</v>
      </c>
      <c r="AV21" s="74"/>
      <c r="AW21" s="75">
        <v>1</v>
      </c>
      <c r="AX21" s="75"/>
      <c r="AY21" s="75"/>
      <c r="AZ21" s="52" t="s">
        <v>6280</v>
      </c>
    </row>
    <row r="22" spans="1:52" s="52" customFormat="1" ht="39.950000000000003" customHeight="1" x14ac:dyDescent="0.25">
      <c r="A22" s="9">
        <v>344</v>
      </c>
      <c r="B22" s="8">
        <v>80042000004477</v>
      </c>
      <c r="C22" s="10" t="s">
        <v>1353</v>
      </c>
      <c r="D22" s="34" t="s">
        <v>18</v>
      </c>
      <c r="E22" s="8" t="s">
        <v>819</v>
      </c>
      <c r="F22" s="8" t="s">
        <v>819</v>
      </c>
      <c r="G22" s="8" t="s">
        <v>18</v>
      </c>
      <c r="H22" s="9" t="s">
        <v>6173</v>
      </c>
      <c r="I22" s="9" t="s">
        <v>1323</v>
      </c>
      <c r="J22" s="9" t="s">
        <v>6175</v>
      </c>
      <c r="K22" s="9" t="s">
        <v>6175</v>
      </c>
      <c r="L22" s="9" t="s">
        <v>6152</v>
      </c>
      <c r="M22" s="8" t="s">
        <v>1354</v>
      </c>
      <c r="N22" s="8" t="s">
        <v>6175</v>
      </c>
      <c r="O22" s="8" t="s">
        <v>6175</v>
      </c>
      <c r="P22" s="8" t="s">
        <v>6175</v>
      </c>
      <c r="Q22" s="9" t="s">
        <v>1320</v>
      </c>
      <c r="R22" s="9" t="s">
        <v>1355</v>
      </c>
      <c r="S22" s="8" t="s">
        <v>1356</v>
      </c>
      <c r="T22" s="9" t="s">
        <v>276</v>
      </c>
      <c r="U22" s="9" t="s">
        <v>28</v>
      </c>
      <c r="V22" s="9" t="s">
        <v>28</v>
      </c>
      <c r="W22" s="9" t="s">
        <v>29</v>
      </c>
      <c r="X22" s="9">
        <v>2013</v>
      </c>
      <c r="Y22" s="9" t="s">
        <v>6373</v>
      </c>
      <c r="Z22" s="9" t="s">
        <v>54</v>
      </c>
      <c r="AA22" s="9">
        <v>1</v>
      </c>
      <c r="AB22" s="9">
        <v>1</v>
      </c>
      <c r="AC22" s="9">
        <f t="shared" si="9"/>
        <v>0</v>
      </c>
      <c r="AD22" s="33" t="s">
        <v>6175</v>
      </c>
      <c r="AE22" s="33" t="s">
        <v>6175</v>
      </c>
      <c r="AF22" s="33">
        <v>19799</v>
      </c>
      <c r="AG22" s="33">
        <v>11879.5</v>
      </c>
      <c r="AH22" s="33">
        <v>26990</v>
      </c>
      <c r="AI22" s="33">
        <f t="shared" si="10"/>
        <v>26990</v>
      </c>
      <c r="AJ22" s="33">
        <v>10907.180357142894</v>
      </c>
      <c r="AK22" s="33">
        <f t="shared" si="11"/>
        <v>10907.180357142894</v>
      </c>
      <c r="AL22" s="33">
        <f t="shared" si="12"/>
        <v>1308.8616428571472</v>
      </c>
      <c r="AM22" s="33">
        <f t="shared" si="13"/>
        <v>12216.042000000041</v>
      </c>
      <c r="AN22" s="33">
        <f t="shared" si="14"/>
        <v>9816.4623214286039</v>
      </c>
      <c r="AO22" s="33">
        <f t="shared" si="15"/>
        <v>9816.4623214286039</v>
      </c>
      <c r="AP22" s="33">
        <f t="shared" si="16"/>
        <v>1177.9754785714324</v>
      </c>
      <c r="AQ22" s="33">
        <f t="shared" si="17"/>
        <v>10994.437800000036</v>
      </c>
      <c r="AR22" s="15" t="s">
        <v>6300</v>
      </c>
      <c r="AS22" s="15" t="s">
        <v>6300</v>
      </c>
      <c r="AT22" s="15" t="s">
        <v>6292</v>
      </c>
      <c r="AU22" s="27" t="s">
        <v>6280</v>
      </c>
      <c r="AV22" s="74"/>
      <c r="AW22" s="75">
        <v>1</v>
      </c>
      <c r="AX22" s="75" t="s">
        <v>6355</v>
      </c>
      <c r="AY22" s="75"/>
      <c r="AZ22" s="52" t="s">
        <v>6280</v>
      </c>
    </row>
    <row r="23" spans="1:52" s="52" customFormat="1" ht="39.950000000000003" customHeight="1" x14ac:dyDescent="0.25">
      <c r="A23" s="9">
        <v>345</v>
      </c>
      <c r="B23" s="8">
        <v>80042000006440</v>
      </c>
      <c r="C23" s="10" t="s">
        <v>1318</v>
      </c>
      <c r="D23" s="34" t="s">
        <v>18</v>
      </c>
      <c r="E23" s="8" t="s">
        <v>819</v>
      </c>
      <c r="F23" s="8" t="s">
        <v>819</v>
      </c>
      <c r="G23" s="8" t="s">
        <v>18</v>
      </c>
      <c r="H23" s="9" t="s">
        <v>6173</v>
      </c>
      <c r="I23" s="9" t="s">
        <v>1323</v>
      </c>
      <c r="J23" s="9" t="s">
        <v>6175</v>
      </c>
      <c r="K23" s="9" t="s">
        <v>6175</v>
      </c>
      <c r="L23" s="9" t="s">
        <v>6153</v>
      </c>
      <c r="M23" s="8" t="s">
        <v>1319</v>
      </c>
      <c r="N23" s="8" t="s">
        <v>6175</v>
      </c>
      <c r="O23" s="8" t="s">
        <v>6175</v>
      </c>
      <c r="P23" s="8" t="s">
        <v>6175</v>
      </c>
      <c r="Q23" s="9" t="s">
        <v>1320</v>
      </c>
      <c r="R23" s="9" t="s">
        <v>1321</v>
      </c>
      <c r="S23" s="8" t="s">
        <v>1322</v>
      </c>
      <c r="T23" s="9" t="s">
        <v>1324</v>
      </c>
      <c r="U23" s="9" t="s">
        <v>28</v>
      </c>
      <c r="V23" s="9" t="s">
        <v>28</v>
      </c>
      <c r="W23" s="9" t="s">
        <v>29</v>
      </c>
      <c r="X23" s="9">
        <v>2012</v>
      </c>
      <c r="Y23" s="9" t="s">
        <v>6376</v>
      </c>
      <c r="Z23" s="9" t="s">
        <v>31</v>
      </c>
      <c r="AA23" s="9">
        <v>1</v>
      </c>
      <c r="AB23" s="9">
        <v>1</v>
      </c>
      <c r="AC23" s="9">
        <f t="shared" si="9"/>
        <v>0</v>
      </c>
      <c r="AD23" s="33" t="s">
        <v>6175</v>
      </c>
      <c r="AE23" s="33" t="s">
        <v>6175</v>
      </c>
      <c r="AF23" s="33">
        <v>16224</v>
      </c>
      <c r="AG23" s="33">
        <v>9734.4</v>
      </c>
      <c r="AH23" s="33">
        <v>25990</v>
      </c>
      <c r="AI23" s="33">
        <f t="shared" si="10"/>
        <v>25990</v>
      </c>
      <c r="AJ23" s="33">
        <v>10736.485714285702</v>
      </c>
      <c r="AK23" s="33">
        <f t="shared" si="11"/>
        <v>10736.485714285702</v>
      </c>
      <c r="AL23" s="33">
        <f t="shared" si="12"/>
        <v>1288.3782857142842</v>
      </c>
      <c r="AM23" s="33">
        <f t="shared" si="13"/>
        <v>12024.863999999987</v>
      </c>
      <c r="AN23" s="33">
        <f t="shared" si="14"/>
        <v>9662.8371428571318</v>
      </c>
      <c r="AO23" s="33">
        <f t="shared" si="15"/>
        <v>9662.8371428571318</v>
      </c>
      <c r="AP23" s="33">
        <f t="shared" si="16"/>
        <v>1159.5404571428558</v>
      </c>
      <c r="AQ23" s="33">
        <f t="shared" si="17"/>
        <v>10822.377599999987</v>
      </c>
      <c r="AR23" s="15" t="s">
        <v>6300</v>
      </c>
      <c r="AS23" s="15" t="s">
        <v>6300</v>
      </c>
      <c r="AT23" s="15" t="s">
        <v>6292</v>
      </c>
      <c r="AU23" s="27" t="s">
        <v>6280</v>
      </c>
      <c r="AV23" s="74"/>
      <c r="AW23" s="75"/>
      <c r="AX23" s="75"/>
      <c r="AY23" s="75"/>
      <c r="AZ23" s="52" t="s">
        <v>6280</v>
      </c>
    </row>
    <row r="24" spans="1:52" ht="9" customHeight="1" x14ac:dyDescent="0.25">
      <c r="A24" s="65"/>
      <c r="B24" s="66"/>
      <c r="C24" s="67"/>
      <c r="D24" s="66"/>
      <c r="E24" s="67"/>
      <c r="F24" s="67"/>
      <c r="G24" s="67"/>
      <c r="H24" s="67"/>
      <c r="I24" s="67"/>
      <c r="J24" s="67"/>
      <c r="K24" s="66"/>
      <c r="L24" s="68"/>
      <c r="M24" s="69"/>
      <c r="N24" s="70"/>
      <c r="O24" s="67"/>
      <c r="P24" s="70"/>
      <c r="Q24" s="68"/>
      <c r="R24" s="68"/>
      <c r="S24" s="68"/>
      <c r="T24" s="66"/>
      <c r="U24" s="66"/>
      <c r="V24" s="66"/>
      <c r="W24" s="66"/>
      <c r="X24" s="66"/>
      <c r="Y24" s="67"/>
      <c r="Z24" s="67"/>
      <c r="AA24" s="67"/>
      <c r="AB24" s="67"/>
      <c r="AC24" s="67"/>
      <c r="AD24" s="67"/>
      <c r="AE24" s="67"/>
      <c r="AF24" s="67"/>
      <c r="AG24" s="67"/>
      <c r="AH24" s="67"/>
      <c r="AI24" s="67"/>
      <c r="AJ24" s="71"/>
      <c r="AK24" s="71"/>
      <c r="AL24" s="71"/>
      <c r="AM24" s="71"/>
      <c r="AN24" s="71"/>
      <c r="AO24" s="71"/>
      <c r="AP24" s="71"/>
      <c r="AQ24" s="71"/>
      <c r="AR24" s="72"/>
      <c r="AS24" s="72"/>
      <c r="AT24" s="72"/>
      <c r="AU24" s="47"/>
      <c r="AV24" s="17"/>
      <c r="AW24" s="13"/>
      <c r="AX24" s="13"/>
      <c r="AY24" s="13"/>
    </row>
    <row r="25" spans="1:52" s="13" customFormat="1" x14ac:dyDescent="0.25">
      <c r="A25" s="48"/>
      <c r="B25" s="50"/>
      <c r="C25" s="50"/>
      <c r="D25" s="50"/>
      <c r="E25" s="50"/>
      <c r="F25" s="50"/>
      <c r="G25" s="50"/>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47"/>
      <c r="AS25" s="47"/>
      <c r="AT25" s="47"/>
      <c r="AU25" s="47"/>
      <c r="AV25" s="17"/>
    </row>
    <row r="26" spans="1:52" s="13" customFormat="1" x14ac:dyDescent="0.25">
      <c r="A26" s="48"/>
      <c r="B26" s="50"/>
      <c r="C26" s="50"/>
      <c r="D26" s="50"/>
      <c r="E26" s="50"/>
      <c r="F26" s="50"/>
      <c r="G26" s="50"/>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73">
        <f>SUM(AM5:AM25)</f>
        <v>336097.49887999997</v>
      </c>
      <c r="AN26" s="51"/>
      <c r="AO26" s="51"/>
      <c r="AP26" s="51"/>
      <c r="AQ26" s="51"/>
      <c r="AR26" s="47"/>
      <c r="AS26" s="47"/>
      <c r="AT26" s="47"/>
      <c r="AU26" s="47"/>
      <c r="AV26" s="17"/>
    </row>
    <row r="27" spans="1:52" s="13" customFormat="1" x14ac:dyDescent="0.25">
      <c r="A27" s="48"/>
      <c r="B27" s="50"/>
      <c r="C27" s="50"/>
      <c r="D27" s="50"/>
      <c r="E27" s="50"/>
      <c r="F27" s="50"/>
      <c r="G27" s="50"/>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47"/>
      <c r="AS27" s="47"/>
      <c r="AT27" s="47"/>
      <c r="AU27" s="47"/>
      <c r="AV27" s="17"/>
    </row>
    <row r="28" spans="1:52" s="13" customFormat="1" x14ac:dyDescent="0.25">
      <c r="A28" s="48"/>
      <c r="B28" s="50"/>
      <c r="C28" s="50"/>
      <c r="D28" s="50"/>
      <c r="E28" s="50"/>
      <c r="F28" s="50"/>
      <c r="G28" s="50"/>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47"/>
      <c r="AS28" s="47"/>
      <c r="AT28" s="47"/>
      <c r="AU28" s="47"/>
      <c r="AV28" s="17"/>
    </row>
    <row r="29" spans="1:52" s="13" customFormat="1" x14ac:dyDescent="0.25">
      <c r="A29" s="48"/>
      <c r="B29" s="50"/>
      <c r="C29" s="50"/>
      <c r="D29" s="50"/>
      <c r="E29" s="50"/>
      <c r="F29" s="50"/>
      <c r="G29" s="50"/>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47"/>
      <c r="AS29" s="47"/>
      <c r="AT29" s="47"/>
      <c r="AU29" s="47"/>
      <c r="AV29" s="17"/>
    </row>
    <row r="130" spans="3:31" x14ac:dyDescent="0.25">
      <c r="C130" s="130"/>
      <c r="AD130" s="131"/>
      <c r="AE130" s="131"/>
    </row>
    <row r="131" spans="3:31" x14ac:dyDescent="0.25">
      <c r="C131" s="130"/>
      <c r="AD131" s="131"/>
      <c r="AE131" s="131"/>
    </row>
    <row r="133" spans="3:31" x14ac:dyDescent="0.25">
      <c r="C133" s="130"/>
      <c r="AD133" s="131"/>
      <c r="AE133" s="131"/>
    </row>
    <row r="134" spans="3:31" x14ac:dyDescent="0.25">
      <c r="C134" s="130"/>
      <c r="AD134" s="131"/>
      <c r="AE134" s="131"/>
    </row>
    <row r="153" spans="3:31" x14ac:dyDescent="0.25">
      <c r="C153" s="130"/>
      <c r="AD153" s="131"/>
      <c r="AE153" s="131"/>
    </row>
    <row r="154" spans="3:31" x14ac:dyDescent="0.25">
      <c r="C154" s="130"/>
      <c r="AD154" s="131"/>
      <c r="AE154" s="131"/>
    </row>
    <row r="207" spans="3:31" x14ac:dyDescent="0.25">
      <c r="C207" s="130"/>
      <c r="AD207" s="131"/>
      <c r="AE207" s="131"/>
    </row>
    <row r="208" spans="3:31" x14ac:dyDescent="0.25">
      <c r="C208" s="130"/>
      <c r="AD208" s="131"/>
      <c r="AE208" s="131"/>
    </row>
    <row r="209" spans="3:31" x14ac:dyDescent="0.25">
      <c r="C209" s="130"/>
      <c r="AD209" s="131"/>
      <c r="AE209" s="131"/>
    </row>
    <row r="210" spans="3:31" x14ac:dyDescent="0.25">
      <c r="C210" s="130"/>
      <c r="AD210" s="131"/>
      <c r="AE210" s="131"/>
    </row>
    <row r="216" spans="3:31" x14ac:dyDescent="0.25">
      <c r="C216" s="130"/>
      <c r="AD216" s="131"/>
      <c r="AE216" s="131"/>
    </row>
    <row r="217" spans="3:31" x14ac:dyDescent="0.25">
      <c r="C217" s="130"/>
      <c r="AD217" s="131"/>
      <c r="AE217" s="131"/>
    </row>
    <row r="218" spans="3:31" x14ac:dyDescent="0.25">
      <c r="C218" s="130"/>
      <c r="AD218" s="131"/>
      <c r="AE218" s="131"/>
    </row>
    <row r="219" spans="3:31" x14ac:dyDescent="0.25">
      <c r="C219" s="130"/>
      <c r="AD219" s="131"/>
      <c r="AE219" s="131"/>
    </row>
    <row r="220" spans="3:31" x14ac:dyDescent="0.25">
      <c r="C220" s="130"/>
      <c r="AD220" s="131"/>
      <c r="AE220" s="131"/>
    </row>
    <row r="226" spans="3:31" x14ac:dyDescent="0.25">
      <c r="C226" s="130"/>
      <c r="AD226" s="131"/>
      <c r="AE226" s="131"/>
    </row>
    <row r="227" spans="3:31" x14ac:dyDescent="0.25">
      <c r="C227" s="130"/>
      <c r="AD227" s="131"/>
      <c r="AE227" s="131"/>
    </row>
    <row r="234" spans="3:31" x14ac:dyDescent="0.25">
      <c r="C234" s="130"/>
      <c r="AD234" s="131"/>
      <c r="AE234" s="131"/>
    </row>
    <row r="235" spans="3:31" x14ac:dyDescent="0.25">
      <c r="C235" s="130"/>
      <c r="AD235" s="131"/>
      <c r="AE235" s="131"/>
    </row>
    <row r="236" spans="3:31" x14ac:dyDescent="0.25">
      <c r="C236" s="130"/>
      <c r="AD236" s="131"/>
      <c r="AE236" s="131"/>
    </row>
    <row r="237" spans="3:31" x14ac:dyDescent="0.25">
      <c r="C237" s="130"/>
      <c r="AD237" s="131"/>
      <c r="AE237" s="131"/>
    </row>
    <row r="238" spans="3:31" x14ac:dyDescent="0.25">
      <c r="C238" s="130"/>
      <c r="AD238" s="131"/>
      <c r="AE238" s="131"/>
    </row>
    <row r="239" spans="3:31" x14ac:dyDescent="0.25">
      <c r="C239" s="130"/>
      <c r="AD239" s="131"/>
      <c r="AE239" s="131"/>
    </row>
    <row r="240" spans="3:31" x14ac:dyDescent="0.25">
      <c r="C240" s="130"/>
      <c r="AD240" s="131"/>
      <c r="AE240" s="131"/>
    </row>
    <row r="243" spans="3:31" x14ac:dyDescent="0.25">
      <c r="C243" s="130"/>
      <c r="AD243" s="131"/>
      <c r="AE243" s="131"/>
    </row>
    <row r="244" spans="3:31" x14ac:dyDescent="0.25">
      <c r="C244" s="130"/>
      <c r="AD244" s="131"/>
      <c r="AE244" s="131"/>
    </row>
    <row r="246" spans="3:31" x14ac:dyDescent="0.25">
      <c r="C246" s="130"/>
      <c r="AD246" s="131"/>
      <c r="AE246" s="131"/>
    </row>
    <row r="247" spans="3:31" x14ac:dyDescent="0.25">
      <c r="C247" s="130"/>
      <c r="AD247" s="131"/>
      <c r="AE247" s="131"/>
    </row>
    <row r="262" spans="3:3" x14ac:dyDescent="0.25">
      <c r="C262" s="130"/>
    </row>
    <row r="263" spans="3:3" x14ac:dyDescent="0.25">
      <c r="C263" s="130"/>
    </row>
    <row r="288" spans="3:3" x14ac:dyDescent="0.25">
      <c r="C288" s="130"/>
    </row>
    <row r="289" spans="3:3" x14ac:dyDescent="0.25">
      <c r="C289" s="130"/>
    </row>
    <row r="313" spans="3:3" x14ac:dyDescent="0.25">
      <c r="C313" s="130"/>
    </row>
    <row r="314" spans="3:3" x14ac:dyDescent="0.25">
      <c r="C314" s="130"/>
    </row>
    <row r="350" spans="3:3" x14ac:dyDescent="0.25">
      <c r="C350" s="130"/>
    </row>
    <row r="351" spans="3:3" x14ac:dyDescent="0.25">
      <c r="C351" s="130"/>
    </row>
    <row r="352" spans="3:3" x14ac:dyDescent="0.25">
      <c r="C352" s="130"/>
    </row>
    <row r="424" spans="3:3" x14ac:dyDescent="0.25">
      <c r="C424" s="130"/>
    </row>
    <row r="425" spans="3:3" x14ac:dyDescent="0.25">
      <c r="C425" s="130"/>
    </row>
    <row r="456" spans="3:3" x14ac:dyDescent="0.25">
      <c r="C456" s="130"/>
    </row>
    <row r="457" spans="3:3" x14ac:dyDescent="0.25">
      <c r="C457" s="130"/>
    </row>
    <row r="516" spans="3:3" x14ac:dyDescent="0.25">
      <c r="C516" s="130"/>
    </row>
    <row r="517" spans="3:3" x14ac:dyDescent="0.25">
      <c r="C517" s="130"/>
    </row>
    <row r="580" spans="3:3" x14ac:dyDescent="0.25">
      <c r="C580" s="130"/>
    </row>
    <row r="581" spans="3:3" x14ac:dyDescent="0.25">
      <c r="C581" s="130"/>
    </row>
    <row r="667" spans="3:3" x14ac:dyDescent="0.25">
      <c r="C667" s="130"/>
    </row>
    <row r="668" spans="3:3" x14ac:dyDescent="0.25">
      <c r="C668" s="130"/>
    </row>
    <row r="669" spans="3:3" x14ac:dyDescent="0.25">
      <c r="C669" s="130"/>
    </row>
    <row r="674" spans="3:3" x14ac:dyDescent="0.25">
      <c r="C674" s="130"/>
    </row>
    <row r="675" spans="3:3" x14ac:dyDescent="0.25">
      <c r="C675" s="130"/>
    </row>
    <row r="677" spans="3:3" x14ac:dyDescent="0.25">
      <c r="C677" s="130"/>
    </row>
    <row r="678" spans="3:3" x14ac:dyDescent="0.25">
      <c r="C678" s="130"/>
    </row>
    <row r="679" spans="3:3" x14ac:dyDescent="0.25">
      <c r="C679" s="130"/>
    </row>
    <row r="680" spans="3:3" x14ac:dyDescent="0.25">
      <c r="C680" s="130"/>
    </row>
  </sheetData>
  <autoFilter ref="A4:AZ23"/>
  <mergeCells count="51">
    <mergeCell ref="C674:C675"/>
    <mergeCell ref="C677:C678"/>
    <mergeCell ref="C679:C680"/>
    <mergeCell ref="C350:C352"/>
    <mergeCell ref="C424:C425"/>
    <mergeCell ref="C456:C457"/>
    <mergeCell ref="C516:C517"/>
    <mergeCell ref="C580:C581"/>
    <mergeCell ref="C667:C669"/>
    <mergeCell ref="C313:C314"/>
    <mergeCell ref="C238:C240"/>
    <mergeCell ref="AD238:AD240"/>
    <mergeCell ref="AE238:AE240"/>
    <mergeCell ref="C243:C244"/>
    <mergeCell ref="AD243:AD244"/>
    <mergeCell ref="AE243:AE244"/>
    <mergeCell ref="C246:C247"/>
    <mergeCell ref="AD246:AD247"/>
    <mergeCell ref="AE246:AE247"/>
    <mergeCell ref="C262:C263"/>
    <mergeCell ref="C288:C289"/>
    <mergeCell ref="C226:C227"/>
    <mergeCell ref="AD226:AD227"/>
    <mergeCell ref="AE226:AE227"/>
    <mergeCell ref="C234:C237"/>
    <mergeCell ref="AD234:AD237"/>
    <mergeCell ref="AE234:AE237"/>
    <mergeCell ref="C216:C218"/>
    <mergeCell ref="AD216:AD218"/>
    <mergeCell ref="AE216:AE218"/>
    <mergeCell ref="C219:C220"/>
    <mergeCell ref="AD219:AD220"/>
    <mergeCell ref="AE219:AE220"/>
    <mergeCell ref="C207:C208"/>
    <mergeCell ref="AD207:AD208"/>
    <mergeCell ref="AE207:AE208"/>
    <mergeCell ref="C209:C210"/>
    <mergeCell ref="AD209:AD210"/>
    <mergeCell ref="AE209:AE210"/>
    <mergeCell ref="C133:C134"/>
    <mergeCell ref="AD133:AD134"/>
    <mergeCell ref="AE133:AE134"/>
    <mergeCell ref="C153:C154"/>
    <mergeCell ref="AD153:AD154"/>
    <mergeCell ref="AE153:AE154"/>
    <mergeCell ref="A1:AQ1"/>
    <mergeCell ref="A2:AQ2"/>
    <mergeCell ref="A3:AQ3"/>
    <mergeCell ref="C130:C131"/>
    <mergeCell ref="AD130:AD131"/>
    <mergeCell ref="AE130:AE131"/>
  </mergeCells>
  <conditionalFormatting sqref="C25:C1048576 C1:C23">
    <cfRule type="duplicateValues" dxfId="7" priority="35"/>
  </conditionalFormatting>
  <conditionalFormatting sqref="C25:C1048576">
    <cfRule type="duplicateValues" dxfId="6" priority="34"/>
  </conditionalFormatting>
  <conditionalFormatting sqref="C25:C1048576">
    <cfRule type="duplicateValues" dxfId="5" priority="62"/>
  </conditionalFormatting>
  <conditionalFormatting sqref="C25:C1048576">
    <cfRule type="duplicateValues" dxfId="4" priority="63"/>
  </conditionalFormatting>
  <conditionalFormatting sqref="C24">
    <cfRule type="duplicateValues" dxfId="3" priority="64"/>
  </conditionalFormatting>
  <conditionalFormatting sqref="C5:C23">
    <cfRule type="duplicateValues" dxfId="2" priority="1926"/>
  </conditionalFormatting>
  <printOptions horizontalCentered="1"/>
  <pageMargins left="0.15748031496062992" right="0.15748031496062992" top="0.39370078740157483" bottom="0.59055118110236227" header="0.51181102362204722" footer="0.51181102362204722"/>
  <pageSetup paperSize="9" scale="24" fitToHeight="100" orientation="landscape" r:id="rId1"/>
  <headerFooter>
    <oddFooter>Página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1"/>
  <sheetViews>
    <sheetView workbookViewId="0">
      <selection activeCell="A3" sqref="A3:C11"/>
    </sheetView>
  </sheetViews>
  <sheetFormatPr baseColWidth="10" defaultRowHeight="15" x14ac:dyDescent="0.25"/>
  <cols>
    <col min="1" max="1" width="28.5703125" bestFit="1" customWidth="1"/>
    <col min="2" max="2" width="42.140625" bestFit="1" customWidth="1"/>
    <col min="3" max="3" width="52.140625" bestFit="1" customWidth="1"/>
  </cols>
  <sheetData>
    <row r="3" spans="1:3" x14ac:dyDescent="0.25">
      <c r="A3" s="54" t="s">
        <v>6378</v>
      </c>
      <c r="B3" t="s">
        <v>6380</v>
      </c>
      <c r="C3" t="s">
        <v>6381</v>
      </c>
    </row>
    <row r="4" spans="1:3" x14ac:dyDescent="0.25">
      <c r="A4" s="55" t="s">
        <v>26</v>
      </c>
      <c r="B4" s="57">
        <v>21019.053159999992</v>
      </c>
      <c r="C4" s="57">
        <v>18917.147843999999</v>
      </c>
    </row>
    <row r="5" spans="1:3" x14ac:dyDescent="0.25">
      <c r="A5" s="55" t="s">
        <v>111</v>
      </c>
      <c r="B5" s="57">
        <v>27965.899284675783</v>
      </c>
      <c r="C5" s="57">
        <v>25169.309356208258</v>
      </c>
    </row>
    <row r="6" spans="1:3" x14ac:dyDescent="0.25">
      <c r="A6" s="55" t="s">
        <v>238</v>
      </c>
      <c r="B6" s="57">
        <v>11968.847520000003</v>
      </c>
      <c r="C6" s="57">
        <v>10771.962768000001</v>
      </c>
    </row>
    <row r="7" spans="1:3" x14ac:dyDescent="0.25">
      <c r="A7" s="55" t="s">
        <v>71</v>
      </c>
      <c r="B7" s="57">
        <v>275838.9139199999</v>
      </c>
      <c r="C7" s="57">
        <v>248255.02252800015</v>
      </c>
    </row>
    <row r="8" spans="1:3" x14ac:dyDescent="0.25">
      <c r="A8" s="55" t="s">
        <v>881</v>
      </c>
      <c r="B8" s="57">
        <v>24992.032639999972</v>
      </c>
      <c r="C8" s="57">
        <v>22492.82937600002</v>
      </c>
    </row>
    <row r="9" spans="1:3" x14ac:dyDescent="0.25">
      <c r="A9" s="55" t="s">
        <v>1308</v>
      </c>
      <c r="B9" s="57">
        <v>780.67967999999996</v>
      </c>
      <c r="C9" s="57">
        <v>702.6117119999999</v>
      </c>
    </row>
    <row r="10" spans="1:3" x14ac:dyDescent="0.25">
      <c r="A10" s="55" t="s">
        <v>1323</v>
      </c>
      <c r="B10" s="57">
        <v>329351.45215999999</v>
      </c>
      <c r="C10" s="57">
        <v>296416.30694399995</v>
      </c>
    </row>
    <row r="11" spans="1:3" x14ac:dyDescent="0.25">
      <c r="A11" s="55" t="s">
        <v>6379</v>
      </c>
      <c r="B11" s="57">
        <v>691916.87836467568</v>
      </c>
      <c r="C11" s="57">
        <v>622725.19052820839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24"/>
  <sheetViews>
    <sheetView topLeftCell="B6" workbookViewId="0">
      <selection activeCell="A3" sqref="A3:C24"/>
    </sheetView>
  </sheetViews>
  <sheetFormatPr baseColWidth="10" defaultRowHeight="15" x14ac:dyDescent="0.25"/>
  <cols>
    <col min="1" max="1" width="33.28515625" bestFit="1" customWidth="1"/>
    <col min="2" max="2" width="42.140625" bestFit="1" customWidth="1"/>
    <col min="3" max="3" width="52.140625" bestFit="1" customWidth="1"/>
  </cols>
  <sheetData>
    <row r="3" spans="1:3" x14ac:dyDescent="0.25">
      <c r="A3" s="54" t="s">
        <v>6378</v>
      </c>
      <c r="B3" t="s">
        <v>6380</v>
      </c>
      <c r="C3" t="s">
        <v>6381</v>
      </c>
    </row>
    <row r="4" spans="1:3" x14ac:dyDescent="0.25">
      <c r="A4" s="55" t="s">
        <v>2544</v>
      </c>
      <c r="B4" s="57">
        <v>52.320894969863332</v>
      </c>
      <c r="C4" s="57">
        <v>47.088805472877006</v>
      </c>
    </row>
    <row r="5" spans="1:3" x14ac:dyDescent="0.25">
      <c r="A5" s="56" t="s">
        <v>2544</v>
      </c>
      <c r="B5" s="57">
        <v>52.320894969863332</v>
      </c>
      <c r="C5" s="57">
        <v>47.088805472877006</v>
      </c>
    </row>
    <row r="6" spans="1:3" x14ac:dyDescent="0.25">
      <c r="A6" s="55" t="s">
        <v>842</v>
      </c>
      <c r="B6" s="57">
        <v>291.65180672350976</v>
      </c>
      <c r="C6" s="57">
        <v>262.48662605115874</v>
      </c>
    </row>
    <row r="7" spans="1:3" x14ac:dyDescent="0.25">
      <c r="A7" s="56" t="s">
        <v>842</v>
      </c>
      <c r="B7" s="57">
        <v>291.65180672350976</v>
      </c>
      <c r="C7" s="57">
        <v>262.48662605115874</v>
      </c>
    </row>
    <row r="8" spans="1:3" x14ac:dyDescent="0.25">
      <c r="A8" s="55" t="s">
        <v>1541</v>
      </c>
      <c r="B8" s="57">
        <v>696.86273116223219</v>
      </c>
      <c r="C8" s="57">
        <v>627.17645804600897</v>
      </c>
    </row>
    <row r="9" spans="1:3" x14ac:dyDescent="0.25">
      <c r="A9" s="56" t="s">
        <v>1541</v>
      </c>
      <c r="B9" s="57">
        <v>696.86273116223219</v>
      </c>
      <c r="C9" s="57">
        <v>627.17645804600897</v>
      </c>
    </row>
    <row r="10" spans="1:3" x14ac:dyDescent="0.25">
      <c r="A10" s="55" t="s">
        <v>1572</v>
      </c>
      <c r="B10" s="57">
        <v>113393.95865663367</v>
      </c>
      <c r="C10" s="57">
        <v>102054.56279097033</v>
      </c>
    </row>
    <row r="11" spans="1:3" x14ac:dyDescent="0.25">
      <c r="A11" s="56" t="s">
        <v>1572</v>
      </c>
      <c r="B11" s="57">
        <v>113393.95865663367</v>
      </c>
      <c r="C11" s="57">
        <v>102054.56279097033</v>
      </c>
    </row>
    <row r="12" spans="1:3" x14ac:dyDescent="0.25">
      <c r="A12" s="55" t="s">
        <v>1394</v>
      </c>
      <c r="B12" s="57">
        <v>15073.216804080779</v>
      </c>
      <c r="C12" s="57">
        <v>13565.895123672693</v>
      </c>
    </row>
    <row r="13" spans="1:3" x14ac:dyDescent="0.25">
      <c r="A13" s="56" t="s">
        <v>1394</v>
      </c>
      <c r="B13" s="57">
        <v>15073.216804080779</v>
      </c>
      <c r="C13" s="57">
        <v>13565.895123672693</v>
      </c>
    </row>
    <row r="14" spans="1:3" x14ac:dyDescent="0.25">
      <c r="A14" s="55" t="s">
        <v>3268</v>
      </c>
      <c r="B14" s="57">
        <v>0.3056069041095959</v>
      </c>
      <c r="C14" s="57">
        <v>0.2750462136986363</v>
      </c>
    </row>
    <row r="15" spans="1:3" x14ac:dyDescent="0.25">
      <c r="A15" s="56" t="s">
        <v>3268</v>
      </c>
      <c r="B15" s="57">
        <v>0.3056069041095959</v>
      </c>
      <c r="C15" s="57">
        <v>0.2750462136986363</v>
      </c>
    </row>
    <row r="16" spans="1:3" x14ac:dyDescent="0.25">
      <c r="A16" s="55" t="s">
        <v>1702</v>
      </c>
      <c r="B16" s="57">
        <v>541.12068348932473</v>
      </c>
      <c r="C16" s="57">
        <v>487.00861514039235</v>
      </c>
    </row>
    <row r="17" spans="1:3" x14ac:dyDescent="0.25">
      <c r="A17" s="56" t="s">
        <v>1702</v>
      </c>
      <c r="B17" s="57">
        <v>541.12068348932473</v>
      </c>
      <c r="C17" s="57">
        <v>487.00861514039235</v>
      </c>
    </row>
    <row r="18" spans="1:3" x14ac:dyDescent="0.25">
      <c r="A18" s="55" t="s">
        <v>2112</v>
      </c>
      <c r="B18" s="57">
        <v>7.4024149808220283</v>
      </c>
      <c r="C18" s="57">
        <v>6.6621734827398242</v>
      </c>
    </row>
    <row r="19" spans="1:3" x14ac:dyDescent="0.25">
      <c r="A19" s="56" t="s">
        <v>2112</v>
      </c>
      <c r="B19" s="57">
        <v>7.4024149808220283</v>
      </c>
      <c r="C19" s="57">
        <v>6.6621734827398242</v>
      </c>
    </row>
    <row r="20" spans="1:3" x14ac:dyDescent="0.25">
      <c r="A20" s="55" t="s">
        <v>2122</v>
      </c>
      <c r="B20" s="57">
        <v>50872.505667947633</v>
      </c>
      <c r="C20" s="57">
        <v>45785.255101152863</v>
      </c>
    </row>
    <row r="21" spans="1:3" x14ac:dyDescent="0.25">
      <c r="A21" s="56" t="s">
        <v>2122</v>
      </c>
      <c r="B21" s="57">
        <v>50872.505667947633</v>
      </c>
      <c r="C21" s="57">
        <v>45785.255101152863</v>
      </c>
    </row>
    <row r="22" spans="1:3" x14ac:dyDescent="0.25">
      <c r="A22" s="55" t="s">
        <v>1404</v>
      </c>
      <c r="B22" s="57">
        <v>4023.3966656395337</v>
      </c>
      <c r="C22" s="57">
        <v>3621.0569990755794</v>
      </c>
    </row>
    <row r="23" spans="1:3" x14ac:dyDescent="0.25">
      <c r="A23" s="56" t="s">
        <v>1404</v>
      </c>
      <c r="B23" s="57">
        <v>4023.3966656395337</v>
      </c>
      <c r="C23" s="57">
        <v>3621.0569990755794</v>
      </c>
    </row>
    <row r="24" spans="1:3" x14ac:dyDescent="0.25">
      <c r="A24" s="55" t="s">
        <v>6379</v>
      </c>
      <c r="B24" s="57">
        <v>184952.74193253147</v>
      </c>
      <c r="C24" s="57">
        <v>166457.46773927836</v>
      </c>
    </row>
  </sheetData>
  <pageMargins left="0.7" right="0.7" top="0.75" bottom="0.75" header="0.3" footer="0.3"/>
  <pageSetup paperSize="9" orientation="portrait" horizontalDpi="360" verticalDpi="36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CUADRO RESUMEN</vt:lpstr>
      <vt:lpstr>IN CONTENIDOS</vt:lpstr>
      <vt:lpstr>ROTURA MAQUINARIA</vt:lpstr>
      <vt:lpstr>EQUIPO ELECTRONICO</vt:lpstr>
      <vt:lpstr>VEHICULOS</vt:lpstr>
      <vt:lpstr>Hoja2</vt:lpstr>
      <vt:lpstr>Hoja1</vt:lpstr>
      <vt:lpstr>'EQUIPO ELECTRONICO'!Títulos_a_imprimir</vt:lpstr>
      <vt:lpstr>'IN CONTENIDOS'!Títulos_a_imprimir</vt:lpstr>
      <vt:lpstr>'ROTURA MAQUINARIA'!Títulos_a_imprimir</vt:lpstr>
      <vt:lpstr>VEHICULOS!Títulos_a_imprimir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BIEN0507</cp:lastModifiedBy>
  <cp:lastPrinted>2021-12-08T20:44:14Z</cp:lastPrinted>
  <dcterms:created xsi:type="dcterms:W3CDTF">2019-05-21T07:14:56Z</dcterms:created>
  <dcterms:modified xsi:type="dcterms:W3CDTF">2023-08-28T02:12:06Z</dcterms:modified>
</cp:coreProperties>
</file>